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V102" i="12" l="1"/>
  <c r="DQ102" i="12"/>
  <c r="DL102" i="12"/>
  <c r="DG102" i="12"/>
  <c r="DB102" i="12"/>
  <c r="CW102" i="12"/>
  <c r="CR102" i="12"/>
  <c r="BG31" i="10" l="1"/>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BW32" i="10"/>
  <c r="BE32" i="10"/>
  <c r="U32" i="10"/>
  <c r="BW31" i="10"/>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l="1"/>
  <c r="AM32" i="10" s="1"/>
  <c r="CO31" i="10" s="1"/>
  <c r="CO32" i="10" s="1"/>
  <c r="CO33" i="10" s="1"/>
  <c r="CO34" i="10" s="1"/>
  <c r="CO35" i="10" s="1"/>
  <c r="CO36" i="10" s="1"/>
  <c r="CO37" i="10" s="1"/>
  <c r="CO38" i="10" s="1"/>
  <c r="CO39" i="10" s="1"/>
  <c r="CO40" i="10" s="1"/>
  <c r="BE31" i="10"/>
</calcChain>
</file>

<file path=xl/sharedStrings.xml><?xml version="1.0" encoding="utf-8"?>
<sst xmlns="http://schemas.openxmlformats.org/spreadsheetml/2006/main" count="1228" uniqueCount="624">
  <si>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</si>
  <si>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</si>
  <si>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</si>
  <si>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</si>
  <si>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</si>
  <si>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</si>
  <si>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</si>
  <si>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</si>
  <si>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</si>
  <si>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</si>
  <si>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</si>
  <si>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</si>
  <si>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</si>
  <si>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</si>
  <si>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</si>
  <si>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</si>
  <si>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</si>
  <si>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</si>
  <si>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</si>
  <si>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</si>
  <si>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</si>
  <si>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</si>
  <si>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</si>
  <si>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</si>
  <si>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</si>
  <si>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</si>
  <si>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</si>
  <si>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</si>
  <si>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</si>
  <si>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</si>
  <si>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</si>
  <si>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</si>
  <si>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</si>
  <si>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</si>
  <si>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</si>
  <si>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</si>
  <si>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</si>
  <si>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</si>
  <si>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</si>
  <si>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</si>
  <si>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</si>
  <si>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</si>
  <si>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</si>
  <si>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</si>
  <si>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</si>
  <si>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</si>
  <si>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</si>
  <si>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</si>
  <si>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</si>
  <si>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</si>
  <si>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</si>
  <si>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</si>
  <si>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</si>
  <si>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</si>
  <si>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</si>
  <si>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</si>
  <si>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</si>
  <si>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</si>
  <si>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</si>
  <si>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</si>
  <si>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</si>
  <si>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</si>
  <si>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</si>
  <si>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</si>
  <si>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</si>
  <si>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</si>
  <si>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</si>
  <si>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</si>
  <si>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</si>
  <si>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</si>
  <si>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</si>
  <si>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</si>
  <si>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</si>
  <si>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</si>
  <si>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</si>
  <si>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</si>
  <si>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</si>
  <si>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</si>
  <si>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</si>
  <si>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</si>
  <si>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岐阜県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</si>
  <si>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</si>
  <si>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</si>
  <si>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</si>
  <si>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</si>
  <si>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</si>
  <si>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</si>
  <si>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</si>
  <si>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</si>
  <si>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</si>
  <si>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</si>
  <si>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</si>
  <si>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</si>
  <si>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</si>
  <si>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</si>
  <si>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</si>
  <si>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</si>
  <si>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</si>
  <si>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</si>
  <si>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</si>
  <si>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</si>
  <si>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</si>
  <si>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</si>
  <si>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</si>
  <si>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</si>
  <si>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</si>
  <si>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</si>
  <si>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</si>
  <si>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</si>
  <si>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</si>
  <si>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</si>
  <si>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</si>
  <si>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</si>
  <si>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</si>
  <si>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</si>
  <si>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</si>
  <si>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</si>
  <si>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</si>
  <si>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</si>
  <si>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</si>
  <si>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</si>
  <si>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</si>
  <si>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</si>
  <si>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</si>
  <si>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</si>
  <si>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</si>
  <si>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</si>
  <si>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</si>
  <si>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</si>
  <si>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</si>
  <si>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</si>
  <si>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</si>
  <si>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</si>
  <si>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</si>
  <si>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</si>
  <si>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</si>
  <si>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</si>
  <si>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</si>
  <si>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</si>
  <si>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</si>
  <si>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</si>
  <si>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</si>
  <si>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</si>
  <si>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</si>
  <si>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</si>
  <si>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</si>
  <si>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</si>
  <si>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</si>
  <si>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</si>
  <si>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</si>
  <si>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</si>
  <si>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</si>
  <si>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</si>
  <si>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</si>
  <si>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</si>
  <si>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</si>
  <si>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</si>
  <si>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</si>
  <si>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</si>
  <si>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</si>
  <si>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</si>
  <si>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</si>
  <si>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</si>
  <si>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</si>
  <si>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</si>
  <si>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</si>
  <si>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</si>
  <si>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</si>
  <si>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</si>
  <si>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</si>
  <si>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</si>
  <si>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</si>
  <si>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</si>
  <si>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</si>
  <si>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</si>
  <si>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</si>
  <si>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</si>
  <si>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</si>
  <si>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</si>
  <si>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</si>
  <si>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</si>
  <si>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</si>
  <si>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</si>
  <si>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</si>
  <si>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</si>
  <si>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</si>
  <si>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岐阜県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</si>
  <si>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</si>
  <si>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</si>
  <si>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</si>
  <si>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</si>
  <si>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</si>
  <si>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</si>
  <si>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</si>
  <si>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</si>
  <si>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</si>
  <si>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</si>
  <si>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</si>
  <si>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</si>
  <si>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</si>
  <si>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</si>
  <si>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</si>
  <si>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</si>
  <si>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</si>
  <si>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</si>
  <si>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</si>
  <si>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</si>
  <si>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</si>
  <si>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</si>
  <si>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</si>
  <si>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</si>
  <si>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</si>
  <si>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</si>
  <si>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</si>
  <si>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</si>
  <si>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</si>
  <si>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</si>
  <si>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</si>
  <si>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</si>
  <si>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</si>
  <si>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</si>
  <si>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</si>
  <si>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</si>
  <si>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</si>
  <si>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</si>
  <si>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</si>
  <si>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</si>
  <si>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</si>
  <si>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</si>
  <si>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</si>
  <si>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</si>
  <si>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</si>
  <si>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</si>
  <si>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</si>
  <si>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</si>
  <si>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</si>
  <si>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</si>
  <si>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</si>
  <si>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</si>
  <si>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</si>
  <si>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</si>
  <si>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</si>
  <si>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</si>
  <si>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</si>
  <si>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</si>
  <si>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</si>
  <si>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</si>
  <si>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</si>
  <si>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</si>
  <si>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</si>
  <si>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</si>
  <si>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</si>
  <si>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</si>
  <si>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</si>
  <si>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</si>
  <si>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</si>
  <si>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</si>
  <si>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</si>
  <si>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</si>
  <si>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</si>
  <si>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</si>
  <si>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</si>
  <si>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</si>
  <si>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</si>
  <si>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</si>
  <si>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</si>
  <si>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</si>
  <si>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</si>
  <si>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</si>
  <si>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</si>
  <si>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</si>
  <si>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</si>
  <si>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</si>
  <si>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</si>
  <si>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</si>
  <si>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</si>
  <si>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</si>
  <si>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</si>
  <si>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</si>
  <si>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</si>
  <si>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</si>
  <si>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</si>
  <si>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</si>
  <si>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</si>
  <si>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</si>
  <si>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</si>
  <si>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</si>
  <si>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</si>
  <si>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</si>
  <si>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</si>
  <si>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</si>
  <si>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</si>
  <si>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</si>
  <si>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</si>
  <si>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</si>
  <si>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</si>
  <si>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</si>
  <si>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</si>
  <si>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</si>
  <si>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</si>
  <si>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</si>
  <si>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</si>
  <si>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</si>
  <si>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</si>
  <si>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</si>
  <si>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</si>
  <si>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</si>
  <si>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</si>
  <si>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</si>
  <si>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</si>
  <si>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</si>
  <si>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</si>
  <si>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</si>
  <si>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</si>
  <si>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</si>
  <si>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</si>
  <si>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</si>
  <si>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</si>
  <si>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</si>
  <si>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</si>
  <si>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</si>
  <si>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</si>
  <si>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</si>
  <si>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</si>
  <si>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</si>
  <si>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</si>
  <si>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</si>
  <si>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</si>
  <si>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</si>
  <si>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</si>
  <si>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</si>
  <si>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</si>
  <si>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</si>
  <si>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</si>
  <si>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</si>
  <si>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</si>
  <si>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</si>
  <si>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岐阜県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</si>
  <si>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</si>
  <si>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</si>
  <si>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</si>
  <si>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</si>
  <si>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</si>
  <si>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</si>
  <si>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</si>
  <si>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</si>
  <si>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</si>
  <si>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</si>
  <si>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</si>
  <si>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</si>
  <si>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</si>
  <si>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</si>
  <si>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</si>
  <si>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</si>
  <si>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</si>
  <si>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</si>
  <si>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</si>
  <si>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t>
    <phoneticPr fontId="5"/>
  </si>
  <si>
    <t>-</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</si>
  <si>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</si>
  <si>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</si>
  <si>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</si>
  <si>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</si>
  <si>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</si>
  <si>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</si>
  <si>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</si>
  <si>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</si>
  <si>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</si>
  <si>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</si>
  <si>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</si>
  <si>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</si>
  <si>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</si>
  <si>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</si>
  <si>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</si>
  <si>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</si>
  <si>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</si>
  <si>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</si>
  <si>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</si>
  <si>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</si>
  <si>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</si>
  <si>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</si>
  <si>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</si>
  <si>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</si>
  <si>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</si>
  <si>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</si>
  <si>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</si>
  <si>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</si>
  <si>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</si>
  <si>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</si>
  <si>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</si>
  <si>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</si>
  <si>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</si>
  <si>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</si>
  <si>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</si>
  <si>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</si>
  <si>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</si>
  <si>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</si>
  <si>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</si>
  <si>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</si>
  <si>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</si>
  <si>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</si>
  <si>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</si>
  <si>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</si>
  <si>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</si>
  <si>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</si>
  <si>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</si>
  <si>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</si>
  <si>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</si>
  <si>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</si>
  <si>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</si>
  <si>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</si>
  <si>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</si>
  <si>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</si>
  <si>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</si>
  <si>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</si>
  <si>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</si>
  <si>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</si>
  <si>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</si>
  <si>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</si>
  <si>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</si>
  <si>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</si>
  <si>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</si>
  <si>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</si>
  <si>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</si>
  <si>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</si>
  <si>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</si>
  <si>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</si>
  <si>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</si>
  <si>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</si>
  <si>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</si>
  <si>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</si>
  <si>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</si>
  <si>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</si>
  <si>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</si>
  <si>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</si>
  <si>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</si>
  <si>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</si>
  <si>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</si>
  <si>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流域下水道特別会計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</si>
  <si>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</si>
  <si>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</si>
  <si>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工業用水道事業会計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</si>
  <si>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</si>
  <si>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</si>
  <si>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</si>
  <si>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</si>
  <si>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</si>
  <si>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</si>
  <si>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</si>
  <si>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</si>
  <si>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</si>
  <si>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</si>
  <si>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</si>
  <si>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</si>
  <si>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</si>
  <si>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</si>
  <si>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</si>
  <si>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</si>
  <si>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</si>
  <si>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</si>
  <si>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</si>
  <si>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</si>
  <si>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</si>
  <si>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</si>
  <si>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</si>
  <si>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</si>
  <si>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</si>
  <si>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</si>
  <si>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</si>
  <si>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</si>
  <si>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</si>
  <si>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</si>
  <si>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</si>
  <si>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</si>
  <si>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</si>
  <si>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</si>
  <si>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</si>
  <si>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</si>
  <si>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</si>
  <si>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</si>
  <si>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</si>
  <si>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</si>
  <si>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</si>
  <si>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</si>
  <si>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</si>
  <si>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</si>
  <si>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</si>
  <si>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</si>
  <si>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</si>
  <si>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</si>
  <si>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</si>
  <si>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</si>
  <si>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</si>
  <si>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</si>
  <si>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</si>
  <si>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</si>
  <si>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</si>
  <si>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</si>
  <si>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</si>
  <si>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</si>
  <si>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</si>
  <si>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</si>
  <si>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</si>
  <si>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</si>
  <si>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</si>
  <si>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</si>
  <si>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</si>
  <si>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</si>
  <si>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</si>
  <si>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</si>
  <si>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</si>
  <si>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</si>
  <si>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</si>
  <si>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</si>
  <si>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</si>
  <si>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</si>
  <si>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</si>
  <si>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</si>
  <si>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</si>
  <si>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</si>
  <si>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</si>
  <si>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</si>
  <si>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</si>
  <si>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</si>
  <si>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</si>
  <si>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</si>
  <si>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</si>
  <si>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</si>
  <si>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</si>
  <si>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1.55</t>
  </si>
  <si>
    <t>▲ 1.12</t>
  </si>
  <si>
    <t>水道事業会計</t>
  </si>
  <si>
    <t>一般会計</t>
  </si>
  <si>
    <t>国民健康保険特別会計</t>
  </si>
  <si>
    <t>就農支援資金貸付特別会計</t>
  </si>
  <si>
    <t>工業用水道事業会計</t>
  </si>
  <si>
    <t>県営住宅特別会計</t>
  </si>
  <si>
    <t>流域下水道特別会計</t>
  </si>
  <si>
    <t>用度事業特別会計</t>
  </si>
  <si>
    <t>その他会計（赤字）</t>
  </si>
  <si>
    <t>その他会計（黒字）</t>
  </si>
  <si>
    <t>H25末</t>
    <phoneticPr fontId="2"/>
  </si>
  <si>
    <t>H26末</t>
    <phoneticPr fontId="2"/>
  </si>
  <si>
    <t>H27末</t>
    <phoneticPr fontId="2"/>
  </si>
  <si>
    <t>H28末</t>
    <phoneticPr fontId="2"/>
  </si>
  <si>
    <t>H29末</t>
    <phoneticPr fontId="2"/>
  </si>
  <si>
    <t>一般会計</t>
    <rPh sb="0" eb="2">
      <t>イッパン</t>
    </rPh>
    <rPh sb="2" eb="4">
      <t>カイケイ</t>
    </rPh>
    <phoneticPr fontId="2"/>
  </si>
  <si>
    <t>公債管理特別会計</t>
    <rPh sb="0" eb="2">
      <t>コウサイ</t>
    </rPh>
    <rPh sb="2" eb="4">
      <t>カンリ</t>
    </rPh>
    <rPh sb="4" eb="6">
      <t>トクベツ</t>
    </rPh>
    <rPh sb="6" eb="8">
      <t>カイケイ</t>
    </rPh>
    <phoneticPr fontId="2"/>
  </si>
  <si>
    <t>-</t>
    <phoneticPr fontId="2"/>
  </si>
  <si>
    <t>用度事業特別会計</t>
    <rPh sb="0" eb="2">
      <t>ヨウド</t>
    </rPh>
    <rPh sb="2" eb="4">
      <t>ジギョウ</t>
    </rPh>
    <rPh sb="4" eb="6">
      <t>トクベツ</t>
    </rPh>
    <rPh sb="6" eb="8">
      <t>カイケイ</t>
    </rPh>
    <phoneticPr fontId="2"/>
  </si>
  <si>
    <t>地方独立行政法人資金貸付特別会計</t>
    <rPh sb="0" eb="2">
      <t>チホウ</t>
    </rPh>
    <rPh sb="2" eb="4">
      <t>ドクリツ</t>
    </rPh>
    <rPh sb="4" eb="6">
      <t>ギョウセイ</t>
    </rPh>
    <rPh sb="6" eb="8">
      <t>ホウジン</t>
    </rPh>
    <rPh sb="8" eb="10">
      <t>シキン</t>
    </rPh>
    <rPh sb="10" eb="12">
      <t>カシツケ</t>
    </rPh>
    <rPh sb="12" eb="14">
      <t>トクベツ</t>
    </rPh>
    <rPh sb="14" eb="16">
      <t>カイケイ</t>
    </rPh>
    <phoneticPr fontId="2"/>
  </si>
  <si>
    <t>母子父子寡婦福祉資金貸付特別会計</t>
    <rPh sb="0" eb="2">
      <t>ボシ</t>
    </rPh>
    <rPh sb="2" eb="4">
      <t>フシ</t>
    </rPh>
    <rPh sb="4" eb="6">
      <t>カフ</t>
    </rPh>
    <rPh sb="6" eb="8">
      <t>フクシ</t>
    </rPh>
    <rPh sb="8" eb="10">
      <t>シキン</t>
    </rPh>
    <rPh sb="10" eb="12">
      <t>カシツケ</t>
    </rPh>
    <rPh sb="12" eb="14">
      <t>トクベツ</t>
    </rPh>
    <rPh sb="14" eb="16">
      <t>カイケイ</t>
    </rPh>
    <phoneticPr fontId="2"/>
  </si>
  <si>
    <t>中小企業振興資金貸付特別会計</t>
    <rPh sb="0" eb="2">
      <t>チュウショウ</t>
    </rPh>
    <rPh sb="2" eb="4">
      <t>キギョウ</t>
    </rPh>
    <rPh sb="4" eb="6">
      <t>シンコウ</t>
    </rPh>
    <rPh sb="6" eb="8">
      <t>シキン</t>
    </rPh>
    <rPh sb="8" eb="10">
      <t>カシツケ</t>
    </rPh>
    <rPh sb="10" eb="12">
      <t>トクベツ</t>
    </rPh>
    <rPh sb="12" eb="14">
      <t>カイケイ</t>
    </rPh>
    <phoneticPr fontId="2"/>
  </si>
  <si>
    <t>就農支援資金貸付特別会計</t>
    <rPh sb="0" eb="2">
      <t>シュウノウ</t>
    </rPh>
    <rPh sb="2" eb="4">
      <t>シエン</t>
    </rPh>
    <rPh sb="4" eb="6">
      <t>シキン</t>
    </rPh>
    <rPh sb="6" eb="8">
      <t>カシツケ</t>
    </rPh>
    <rPh sb="8" eb="10">
      <t>トクベツ</t>
    </rPh>
    <rPh sb="10" eb="12">
      <t>カイケイ</t>
    </rPh>
    <phoneticPr fontId="2"/>
  </si>
  <si>
    <t>林業改善資金貸付特別会計</t>
    <rPh sb="0" eb="2">
      <t>リンギョウ</t>
    </rPh>
    <rPh sb="2" eb="4">
      <t>カイゼン</t>
    </rPh>
    <rPh sb="4" eb="6">
      <t>シキン</t>
    </rPh>
    <rPh sb="6" eb="8">
      <t>カシツケ</t>
    </rPh>
    <rPh sb="8" eb="10">
      <t>トクベツ</t>
    </rPh>
    <rPh sb="10" eb="12">
      <t>カイケイ</t>
    </rPh>
    <phoneticPr fontId="2"/>
  </si>
  <si>
    <t>徳山ダム上流域公有地化特別会計</t>
    <rPh sb="0" eb="2">
      <t>トクヤマ</t>
    </rPh>
    <rPh sb="4" eb="7">
      <t>ジョウリュウイキ</t>
    </rPh>
    <rPh sb="7" eb="11">
      <t>コウユウチカ</t>
    </rPh>
    <rPh sb="11" eb="13">
      <t>トクベツ</t>
    </rPh>
    <rPh sb="13" eb="15">
      <t>カイケイ</t>
    </rPh>
    <phoneticPr fontId="2"/>
  </si>
  <si>
    <t>県営住宅特別会計</t>
    <rPh sb="0" eb="2">
      <t>ケンエイ</t>
    </rPh>
    <rPh sb="2" eb="4">
      <t>ジュウタク</t>
    </rPh>
    <rPh sb="4" eb="6">
      <t>トクベツ</t>
    </rPh>
    <rPh sb="6" eb="8">
      <t>カイケイ</t>
    </rPh>
    <phoneticPr fontId="2"/>
  </si>
  <si>
    <t>（公財）岐阜県研究開発財団</t>
    <rPh sb="1" eb="3">
      <t>コウザイ</t>
    </rPh>
    <rPh sb="4" eb="7">
      <t>ギフケン</t>
    </rPh>
    <rPh sb="7" eb="9">
      <t>ケンキュウ</t>
    </rPh>
    <rPh sb="9" eb="11">
      <t>カイハツ</t>
    </rPh>
    <rPh sb="11" eb="13">
      <t>ザイダン</t>
    </rPh>
    <phoneticPr fontId="27"/>
  </si>
  <si>
    <t>（公財）岐阜県国際交流センター</t>
    <rPh sb="1" eb="3">
      <t>コウザイ</t>
    </rPh>
    <rPh sb="4" eb="7">
      <t>ギフケン</t>
    </rPh>
    <rPh sb="7" eb="9">
      <t>コクサイ</t>
    </rPh>
    <rPh sb="9" eb="11">
      <t>コウリュウ</t>
    </rPh>
    <phoneticPr fontId="27"/>
  </si>
  <si>
    <t>（一財）世界遺産白川郷合掌造り保存財団</t>
    <rPh sb="1" eb="2">
      <t>イチ</t>
    </rPh>
    <rPh sb="2" eb="3">
      <t>ザイ</t>
    </rPh>
    <rPh sb="4" eb="6">
      <t>セカイ</t>
    </rPh>
    <rPh sb="6" eb="8">
      <t>イサン</t>
    </rPh>
    <rPh sb="8" eb="11">
      <t>シラカワゴウ</t>
    </rPh>
    <rPh sb="11" eb="14">
      <t>ガッショウヅク</t>
    </rPh>
    <rPh sb="15" eb="17">
      <t>ホゾン</t>
    </rPh>
    <rPh sb="17" eb="19">
      <t>ザイダン</t>
    </rPh>
    <phoneticPr fontId="27"/>
  </si>
  <si>
    <t>（一財）岐阜県市町村行政情報センター</t>
    <rPh sb="1" eb="3">
      <t>イチザイ</t>
    </rPh>
    <rPh sb="4" eb="7">
      <t>ギフケン</t>
    </rPh>
    <rPh sb="7" eb="10">
      <t>シチョウソン</t>
    </rPh>
    <rPh sb="10" eb="12">
      <t>ギョウセイ</t>
    </rPh>
    <rPh sb="12" eb="14">
      <t>ジョウホウ</t>
    </rPh>
    <phoneticPr fontId="27"/>
  </si>
  <si>
    <t>（公財）岐阜県教育文化財団</t>
    <rPh sb="1" eb="3">
      <t>コウザイ</t>
    </rPh>
    <rPh sb="4" eb="7">
      <t>ギフケン</t>
    </rPh>
    <rPh sb="7" eb="9">
      <t>キョウイク</t>
    </rPh>
    <rPh sb="9" eb="11">
      <t>ブンカ</t>
    </rPh>
    <rPh sb="11" eb="13">
      <t>ザイダン</t>
    </rPh>
    <phoneticPr fontId="27"/>
  </si>
  <si>
    <t>（一財）岐阜県公衆衛生検査センター</t>
    <rPh sb="1" eb="3">
      <t>イチザイ</t>
    </rPh>
    <rPh sb="4" eb="7">
      <t>ギフケン</t>
    </rPh>
    <rPh sb="7" eb="9">
      <t>コウシュウ</t>
    </rPh>
    <rPh sb="9" eb="11">
      <t>エイセイ</t>
    </rPh>
    <rPh sb="11" eb="13">
      <t>ケンサ</t>
    </rPh>
    <phoneticPr fontId="27"/>
  </si>
  <si>
    <t>○</t>
    <phoneticPr fontId="2"/>
  </si>
  <si>
    <t>（公財）岐阜県産業経済振興センター</t>
    <rPh sb="1" eb="3">
      <t>コウザイ</t>
    </rPh>
    <rPh sb="4" eb="7">
      <t>ギフケン</t>
    </rPh>
    <rPh sb="7" eb="9">
      <t>サンギョウ</t>
    </rPh>
    <rPh sb="9" eb="11">
      <t>ケイザイ</t>
    </rPh>
    <rPh sb="11" eb="13">
      <t>シンコウ</t>
    </rPh>
    <phoneticPr fontId="27"/>
  </si>
  <si>
    <t>（公財）セラミックパーク美濃</t>
    <rPh sb="1" eb="2">
      <t>コウ</t>
    </rPh>
    <rPh sb="2" eb="3">
      <t>ザイ</t>
    </rPh>
    <rPh sb="12" eb="14">
      <t>ミノ</t>
    </rPh>
    <phoneticPr fontId="27"/>
  </si>
  <si>
    <t>（一財）飛騨地域地場産業振興センター</t>
    <rPh sb="1" eb="2">
      <t>イチ</t>
    </rPh>
    <rPh sb="2" eb="3">
      <t>ザイ</t>
    </rPh>
    <rPh sb="4" eb="6">
      <t>ヒダ</t>
    </rPh>
    <rPh sb="6" eb="8">
      <t>チイキ</t>
    </rPh>
    <rPh sb="8" eb="10">
      <t>ジバ</t>
    </rPh>
    <rPh sb="10" eb="12">
      <t>サンギョウ</t>
    </rPh>
    <rPh sb="12" eb="14">
      <t>シンコウ</t>
    </rPh>
    <phoneticPr fontId="27"/>
  </si>
  <si>
    <t>（公財）ソフトピアジャパン</t>
    <rPh sb="1" eb="2">
      <t>コウ</t>
    </rPh>
    <rPh sb="2" eb="3">
      <t>ザイ</t>
    </rPh>
    <phoneticPr fontId="27"/>
  </si>
  <si>
    <t>（一財）岐阜産業会館</t>
    <rPh sb="1" eb="3">
      <t>イチザイ</t>
    </rPh>
    <rPh sb="4" eb="6">
      <t>ギフ</t>
    </rPh>
    <rPh sb="6" eb="8">
      <t>サンギョウ</t>
    </rPh>
    <rPh sb="8" eb="10">
      <t>カイカン</t>
    </rPh>
    <phoneticPr fontId="27"/>
  </si>
  <si>
    <t>（一社）岐阜県農畜産公社</t>
    <rPh sb="1" eb="2">
      <t>イチ</t>
    </rPh>
    <rPh sb="2" eb="3">
      <t>シャ</t>
    </rPh>
    <rPh sb="4" eb="7">
      <t>ギフケン</t>
    </rPh>
    <rPh sb="7" eb="9">
      <t>ノウチク</t>
    </rPh>
    <rPh sb="9" eb="10">
      <t>サン</t>
    </rPh>
    <rPh sb="10" eb="12">
      <t>コウシャ</t>
    </rPh>
    <phoneticPr fontId="27"/>
  </si>
  <si>
    <t>（一社）岐阜県畜産協会</t>
    <rPh sb="1" eb="2">
      <t>イチ</t>
    </rPh>
    <rPh sb="2" eb="3">
      <t>シャ</t>
    </rPh>
    <rPh sb="4" eb="7">
      <t>ギフケン</t>
    </rPh>
    <rPh sb="7" eb="9">
      <t>チクサン</t>
    </rPh>
    <rPh sb="9" eb="11">
      <t>キョウカイ</t>
    </rPh>
    <phoneticPr fontId="27"/>
  </si>
  <si>
    <t>（一財）岐阜県魚苗センター</t>
    <rPh sb="1" eb="3">
      <t>イチザイ</t>
    </rPh>
    <rPh sb="4" eb="7">
      <t>ギフケン</t>
    </rPh>
    <rPh sb="7" eb="8">
      <t>ギョ</t>
    </rPh>
    <rPh sb="8" eb="9">
      <t>ビョウ</t>
    </rPh>
    <phoneticPr fontId="27"/>
  </si>
  <si>
    <t>（公社）岐阜県森林公社</t>
    <rPh sb="1" eb="3">
      <t>コウシャ</t>
    </rPh>
    <rPh sb="4" eb="7">
      <t>ギフケン</t>
    </rPh>
    <rPh sb="7" eb="9">
      <t>シンリン</t>
    </rPh>
    <rPh sb="9" eb="11">
      <t>コウシャ</t>
    </rPh>
    <phoneticPr fontId="27"/>
  </si>
  <si>
    <t>（公社）木曽三川水源造成公社</t>
    <rPh sb="1" eb="3">
      <t>コウシャ</t>
    </rPh>
    <rPh sb="4" eb="6">
      <t>キソ</t>
    </rPh>
    <rPh sb="6" eb="8">
      <t>サンセン</t>
    </rPh>
    <rPh sb="8" eb="10">
      <t>スイゲン</t>
    </rPh>
    <rPh sb="10" eb="12">
      <t>ゾウセイ</t>
    </rPh>
    <rPh sb="12" eb="14">
      <t>コウシャ</t>
    </rPh>
    <phoneticPr fontId="27"/>
  </si>
  <si>
    <t>（公財）岐阜県建設研究センター</t>
    <rPh sb="1" eb="2">
      <t>コウ</t>
    </rPh>
    <rPh sb="2" eb="3">
      <t>ザイ</t>
    </rPh>
    <rPh sb="4" eb="7">
      <t>ギフケン</t>
    </rPh>
    <rPh sb="7" eb="9">
      <t>ケンセツ</t>
    </rPh>
    <rPh sb="9" eb="11">
      <t>ケンキュウ</t>
    </rPh>
    <phoneticPr fontId="27"/>
  </si>
  <si>
    <t>（公財）岐阜県浄水事業公社</t>
    <rPh sb="1" eb="2">
      <t>コウ</t>
    </rPh>
    <rPh sb="2" eb="3">
      <t>ザイ</t>
    </rPh>
    <rPh sb="4" eb="7">
      <t>ギフケン</t>
    </rPh>
    <rPh sb="7" eb="9">
      <t>ジョウスイ</t>
    </rPh>
    <rPh sb="9" eb="11">
      <t>ジギョウ</t>
    </rPh>
    <rPh sb="11" eb="13">
      <t>コウシャ</t>
    </rPh>
    <phoneticPr fontId="27"/>
  </si>
  <si>
    <t>（公財）岐阜県美術振興会</t>
    <rPh sb="1" eb="3">
      <t>コウザイ</t>
    </rPh>
    <rPh sb="4" eb="7">
      <t>ギフケン</t>
    </rPh>
    <rPh sb="7" eb="9">
      <t>ビジュツ</t>
    </rPh>
    <rPh sb="9" eb="12">
      <t>シンコウカイ</t>
    </rPh>
    <phoneticPr fontId="27"/>
  </si>
  <si>
    <t>（公財）岐阜県体育協会</t>
    <rPh sb="1" eb="2">
      <t>コウ</t>
    </rPh>
    <rPh sb="2" eb="3">
      <t>ザイ</t>
    </rPh>
    <rPh sb="4" eb="7">
      <t>ギフケン</t>
    </rPh>
    <rPh sb="7" eb="9">
      <t>タイイク</t>
    </rPh>
    <rPh sb="9" eb="11">
      <t>キョウカイ</t>
    </rPh>
    <phoneticPr fontId="27"/>
  </si>
  <si>
    <t>（公財）岐阜県暴力追放推進センター</t>
    <rPh sb="1" eb="2">
      <t>コウ</t>
    </rPh>
    <rPh sb="2" eb="3">
      <t>ザイ</t>
    </rPh>
    <rPh sb="4" eb="7">
      <t>ギフケン</t>
    </rPh>
    <rPh sb="7" eb="9">
      <t>ボウリョク</t>
    </rPh>
    <rPh sb="9" eb="11">
      <t>ツイホウ</t>
    </rPh>
    <rPh sb="11" eb="13">
      <t>スイシン</t>
    </rPh>
    <phoneticPr fontId="27"/>
  </si>
  <si>
    <t>（公財）岐阜県生活衛生営業指導センター</t>
    <rPh sb="1" eb="2">
      <t>コウ</t>
    </rPh>
    <rPh sb="2" eb="3">
      <t>ザイ</t>
    </rPh>
    <rPh sb="4" eb="7">
      <t>ギフケン</t>
    </rPh>
    <rPh sb="7" eb="9">
      <t>セイカツ</t>
    </rPh>
    <rPh sb="9" eb="11">
      <t>エイセイ</t>
    </rPh>
    <rPh sb="11" eb="13">
      <t>エイギョウ</t>
    </rPh>
    <rPh sb="13" eb="15">
      <t>シドウ</t>
    </rPh>
    <phoneticPr fontId="27"/>
  </si>
  <si>
    <t>（一社）岐阜県野菜価格安定基金協会</t>
    <rPh sb="1" eb="3">
      <t>イチシャ</t>
    </rPh>
    <rPh sb="4" eb="7">
      <t>ギフケン</t>
    </rPh>
    <rPh sb="7" eb="9">
      <t>ヤサイ</t>
    </rPh>
    <rPh sb="9" eb="11">
      <t>カカク</t>
    </rPh>
    <rPh sb="11" eb="13">
      <t>アンテイ</t>
    </rPh>
    <rPh sb="13" eb="15">
      <t>キキン</t>
    </rPh>
    <rPh sb="15" eb="17">
      <t>キョウカイ</t>
    </rPh>
    <phoneticPr fontId="27"/>
  </si>
  <si>
    <t>（一財）岐阜県子ども会育成連合会</t>
    <rPh sb="1" eb="3">
      <t>イチザイ</t>
    </rPh>
    <rPh sb="4" eb="7">
      <t>ギフケン</t>
    </rPh>
    <rPh sb="7" eb="8">
      <t>コ</t>
    </rPh>
    <rPh sb="10" eb="11">
      <t>カイ</t>
    </rPh>
    <rPh sb="11" eb="13">
      <t>イクセイ</t>
    </rPh>
    <rPh sb="13" eb="16">
      <t>レンゴウカイ</t>
    </rPh>
    <phoneticPr fontId="27"/>
  </si>
  <si>
    <t>（公財）岐阜県防犯協会</t>
    <rPh sb="1" eb="2">
      <t>コウ</t>
    </rPh>
    <rPh sb="2" eb="3">
      <t>ザイ</t>
    </rPh>
    <rPh sb="4" eb="7">
      <t>ギフケン</t>
    </rPh>
    <rPh sb="7" eb="9">
      <t>ボウハン</t>
    </rPh>
    <rPh sb="9" eb="11">
      <t>キョウカイ</t>
    </rPh>
    <phoneticPr fontId="27"/>
  </si>
  <si>
    <t>（株）サン・シング東海</t>
    <rPh sb="0" eb="3">
      <t>カブ</t>
    </rPh>
    <rPh sb="9" eb="11">
      <t>トウカイ</t>
    </rPh>
    <phoneticPr fontId="27"/>
  </si>
  <si>
    <t>岐阜県名産販売（株）</t>
    <rPh sb="0" eb="3">
      <t>ギフケン</t>
    </rPh>
    <rPh sb="3" eb="5">
      <t>メイサン</t>
    </rPh>
    <rPh sb="5" eb="7">
      <t>ハンバイ</t>
    </rPh>
    <rPh sb="7" eb="10">
      <t>カブ</t>
    </rPh>
    <phoneticPr fontId="27"/>
  </si>
  <si>
    <t>（株）ブイ・アール・テクノセンター</t>
    <rPh sb="0" eb="3">
      <t>カブ</t>
    </rPh>
    <phoneticPr fontId="27"/>
  </si>
  <si>
    <t>明知鉄道（株）</t>
    <rPh sb="0" eb="2">
      <t>アケチ</t>
    </rPh>
    <rPh sb="2" eb="4">
      <t>テツドウ</t>
    </rPh>
    <rPh sb="4" eb="7">
      <t>カブ</t>
    </rPh>
    <phoneticPr fontId="27"/>
  </si>
  <si>
    <t>長良川鉄道（株）</t>
    <rPh sb="0" eb="3">
      <t>ナガラガワ</t>
    </rPh>
    <rPh sb="3" eb="5">
      <t>テツドウ</t>
    </rPh>
    <rPh sb="5" eb="8">
      <t>カブ</t>
    </rPh>
    <phoneticPr fontId="27"/>
  </si>
  <si>
    <t>樽見鉄道（株）</t>
    <rPh sb="0" eb="2">
      <t>タルミ</t>
    </rPh>
    <rPh sb="2" eb="4">
      <t>テツドウ</t>
    </rPh>
    <rPh sb="4" eb="7">
      <t>カブ</t>
    </rPh>
    <phoneticPr fontId="27"/>
  </si>
  <si>
    <t>中部国際空港（株）</t>
    <rPh sb="0" eb="2">
      <t>チュウブ</t>
    </rPh>
    <rPh sb="2" eb="4">
      <t>コクサイ</t>
    </rPh>
    <rPh sb="4" eb="6">
      <t>クウコウ</t>
    </rPh>
    <rPh sb="6" eb="9">
      <t>カブ</t>
    </rPh>
    <phoneticPr fontId="27"/>
  </si>
  <si>
    <t>岐阜県土地開発公社</t>
    <rPh sb="0" eb="3">
      <t>ギフケン</t>
    </rPh>
    <rPh sb="3" eb="5">
      <t>トチ</t>
    </rPh>
    <rPh sb="5" eb="7">
      <t>カイハツ</t>
    </rPh>
    <rPh sb="7" eb="9">
      <t>コウシャ</t>
    </rPh>
    <phoneticPr fontId="27"/>
  </si>
  <si>
    <t>岐阜県住宅供給公社</t>
    <rPh sb="0" eb="3">
      <t>ギフケン</t>
    </rPh>
    <rPh sb="3" eb="5">
      <t>ジュウタク</t>
    </rPh>
    <rPh sb="5" eb="7">
      <t>キョウキュウ</t>
    </rPh>
    <rPh sb="7" eb="9">
      <t>コウシャ</t>
    </rPh>
    <phoneticPr fontId="27"/>
  </si>
  <si>
    <t>岐阜県総合医療センター</t>
    <rPh sb="0" eb="3">
      <t>ギフケン</t>
    </rPh>
    <rPh sb="3" eb="5">
      <t>ソウゴウ</t>
    </rPh>
    <rPh sb="5" eb="7">
      <t>イリョウ</t>
    </rPh>
    <phoneticPr fontId="27"/>
  </si>
  <si>
    <t>岐阜県立多治見病院</t>
    <rPh sb="0" eb="4">
      <t>ギフケンリツ</t>
    </rPh>
    <rPh sb="4" eb="7">
      <t>タジミ</t>
    </rPh>
    <rPh sb="7" eb="9">
      <t>ビョウイン</t>
    </rPh>
    <phoneticPr fontId="27"/>
  </si>
  <si>
    <t>岐阜県立下呂温泉病院</t>
    <rPh sb="0" eb="4">
      <t>ギフケンリツ</t>
    </rPh>
    <rPh sb="4" eb="6">
      <t>ゲロ</t>
    </rPh>
    <rPh sb="6" eb="8">
      <t>オンセン</t>
    </rPh>
    <rPh sb="8" eb="10">
      <t>ビョウイン</t>
    </rPh>
    <phoneticPr fontId="27"/>
  </si>
  <si>
    <t>公立学校法人岐阜県立看護大学</t>
    <rPh sb="0" eb="2">
      <t>コウリツ</t>
    </rPh>
    <rPh sb="2" eb="4">
      <t>ガッコウ</t>
    </rPh>
    <rPh sb="4" eb="6">
      <t>ホウジン</t>
    </rPh>
    <rPh sb="6" eb="10">
      <t>ギフケンリツ</t>
    </rPh>
    <rPh sb="10" eb="12">
      <t>カンゴ</t>
    </rPh>
    <rPh sb="12" eb="14">
      <t>ダイガク</t>
    </rPh>
    <phoneticPr fontId="27"/>
  </si>
  <si>
    <t>（株）岐阜フットボールクラブ</t>
    <rPh sb="3" eb="5">
      <t>ギフ</t>
    </rPh>
    <phoneticPr fontId="27"/>
  </si>
  <si>
    <t>（公財）岐阜かかみがはら航空宇宙博物館</t>
    <rPh sb="1" eb="2">
      <t>コウ</t>
    </rPh>
    <rPh sb="2" eb="3">
      <t>ザイ</t>
    </rPh>
    <rPh sb="4" eb="6">
      <t>ギフ</t>
    </rPh>
    <rPh sb="12" eb="14">
      <t>コウクウ</t>
    </rPh>
    <rPh sb="14" eb="16">
      <t>ウチュウ</t>
    </rPh>
    <rPh sb="16" eb="19">
      <t>ハクブツカン</t>
    </rPh>
    <phoneticPr fontId="2"/>
  </si>
  <si>
    <t>国民健康保険特別会計</t>
    <rPh sb="0" eb="6">
      <t>コクミンケンコウホケン</t>
    </rPh>
    <rPh sb="6" eb="8">
      <t>トクベツ</t>
    </rPh>
    <rPh sb="8" eb="10">
      <t>カイケイ</t>
    </rPh>
    <phoneticPr fontId="2"/>
  </si>
  <si>
    <t>-</t>
    <phoneticPr fontId="2"/>
  </si>
  <si>
    <t>水道事業会計</t>
    <rPh sb="0" eb="2">
      <t>スイドウ</t>
    </rPh>
    <rPh sb="2" eb="4">
      <t>ジギョウ</t>
    </rPh>
    <rPh sb="4" eb="6">
      <t>カイケイ</t>
    </rPh>
    <phoneticPr fontId="2"/>
  </si>
  <si>
    <t>法適用企業</t>
    <rPh sb="0" eb="1">
      <t>ホウ</t>
    </rPh>
    <rPh sb="1" eb="3">
      <t>テキヨウ</t>
    </rPh>
    <rPh sb="3" eb="5">
      <t>キギョウ</t>
    </rPh>
    <phoneticPr fontId="2"/>
  </si>
  <si>
    <t>工業用水道事業会計</t>
    <rPh sb="0" eb="2">
      <t>コウギョウ</t>
    </rPh>
    <rPh sb="2" eb="4">
      <t>ヨウスイ</t>
    </rPh>
    <rPh sb="4" eb="5">
      <t>ドウ</t>
    </rPh>
    <rPh sb="5" eb="7">
      <t>ジギョウ</t>
    </rPh>
    <rPh sb="7" eb="9">
      <t>カイケイ</t>
    </rPh>
    <phoneticPr fontId="2"/>
  </si>
  <si>
    <t>流域下水道特別会計</t>
    <rPh sb="0" eb="2">
      <t>リュウイキ</t>
    </rPh>
    <rPh sb="2" eb="5">
      <t>ゲスイドウ</t>
    </rPh>
    <rPh sb="5" eb="7">
      <t>トクベツ</t>
    </rPh>
    <rPh sb="7" eb="9">
      <t>カイケイ</t>
    </rPh>
    <phoneticPr fontId="2"/>
  </si>
  <si>
    <t>法非適用企業</t>
    <rPh sb="0" eb="1">
      <t>ホウ</t>
    </rPh>
    <rPh sb="1" eb="2">
      <t>ヒ</t>
    </rPh>
    <rPh sb="2" eb="4">
      <t>テキヨウ</t>
    </rPh>
    <rPh sb="4" eb="6">
      <t>キギョウ</t>
    </rPh>
    <phoneticPr fontId="2"/>
  </si>
  <si>
    <t>岐阜県地方競馬組合</t>
    <rPh sb="0" eb="3">
      <t>ギフケン</t>
    </rPh>
    <rPh sb="3" eb="5">
      <t>チホウ</t>
    </rPh>
    <rPh sb="5" eb="7">
      <t>ケイバ</t>
    </rPh>
    <rPh sb="7" eb="9">
      <t>クミアイ</t>
    </rPh>
    <phoneticPr fontId="2"/>
  </si>
  <si>
    <t>県有施設整備基金</t>
    <rPh sb="0" eb="2">
      <t>ケンユウ</t>
    </rPh>
    <rPh sb="2" eb="4">
      <t>シセツ</t>
    </rPh>
    <rPh sb="4" eb="6">
      <t>セイビ</t>
    </rPh>
    <rPh sb="6" eb="8">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</si>
  <si>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</si>
  <si>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徳山ダム上流域公有地化基金</t>
    <rPh sb="0" eb="2">
      <t>トクヤマ</t>
    </rPh>
    <rPh sb="4" eb="7">
      <t>ジョウリュウイキ</t>
    </rPh>
    <rPh sb="7" eb="11">
      <t>コウユウチカ</t>
    </rPh>
    <rPh sb="11" eb="13">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</si>
  <si>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</si>
  <si>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森林整備担い手対策基金</t>
    <rPh sb="0" eb="2">
      <t>シンリン</t>
    </rPh>
    <rPh sb="2" eb="4">
      <t>セイビ</t>
    </rPh>
    <rPh sb="4" eb="5">
      <t>ニナ</t>
    </rPh>
    <rPh sb="6" eb="7">
      <t>テ</t>
    </rPh>
    <rPh sb="7" eb="9">
      <t>タイサク</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</si>
  <si>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</si>
  <si>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</si>
  <si>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</si>
  <si>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</si>
  <si>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地方債残高の増加等に伴い、将来負担比率は昨年度と比べ7.0ポイントの増となり、類似団体の水準を上回っている。
  節度ある県債発行の継続により、県債残高の抑制に努めるとともに、平成31年3月に改訂した「岐阜県公共施設等総合管理基本方針」や、「岐阜県県有施設長寿命化計画（個別施設計画）」に基づき、施設の長寿命化、財政負担の最小化・平準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</si>
  <si>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</si>
  <si>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</si>
  <si>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</si>
  <si>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</si>
  <si>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</si>
  <si>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</si>
  <si>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平成26年度と比べ、実質公債費比率は7.1ポイント減少した一方、将来負担比率は11.1ポイント上昇した。類似団体と比較しても実質公債費比率は低い水準にあるが、将来負担比率は高い水準にある。
　これは、過去に積極的に公共投資を進めてきた結果、県債残高が増加したものの、平成11年度以降、公共投資の縮減などによって県債の発行額を抑制してきたことから、平成21年度をピークに公債費が減少に転じたことによるものである。
　節度ある県債発行の継続など、県債残高及び公債費の抑制に向けた取組みを引き続き進めていく必要がある。</t>
    <rPh sb="30" eb="32">
      <t>イッポウ</t>
    </rPh>
    <rPh sb="33" eb="35">
      <t>ショウライ</t>
    </rPh>
    <rPh sb="35" eb="37">
      <t>フタン</t>
    </rPh>
    <rPh sb="37" eb="39">
      <t>ヒリツ</t>
    </rPh>
    <rPh sb="48" eb="50">
      <t>ジョウショウ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</si>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</sst>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6" fillId="0" borderId="0">
      <alignment vertical="center"/>
    </xf>
  </cellStyleXfs>
  <cellXfs count="12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5" fillId="0" borderId="104" xfId="15" applyFont="1" applyFill="1" applyBorder="1" applyAlignment="1" applyProtection="1">
      <alignment horizontal="center" vertical="center" shrinkToFit="1"/>
      <protection locked="0"/>
    </xf>
    <xf numFmtId="0" fontId="35" fillId="0" borderId="117" xfId="15" applyFont="1" applyFill="1" applyBorder="1" applyAlignment="1" applyProtection="1">
      <alignment horizontal="center" vertical="center" shrinkToFit="1"/>
      <protection locked="0"/>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0" fontId="35" fillId="0" borderId="107" xfId="15" applyFont="1" applyFill="1" applyBorder="1" applyAlignment="1" applyProtection="1">
      <alignment horizontal="left" vertical="center" shrinkToFit="1"/>
      <protection locked="0"/>
    </xf>
    <xf numFmtId="0" fontId="35" fillId="0" borderId="108" xfId="15" applyFont="1" applyFill="1" applyBorder="1" applyAlignment="1" applyProtection="1">
      <alignment horizontal="left" vertical="center" shrinkToFit="1"/>
      <protection locked="0"/>
    </xf>
    <xf numFmtId="0" fontId="35" fillId="0" borderId="109" xfId="15" applyFont="1" applyFill="1" applyBorder="1" applyAlignment="1" applyProtection="1">
      <alignment horizontal="left" vertical="center" shrinkToFit="1"/>
      <protection locked="0"/>
    </xf>
    <xf numFmtId="0" fontId="35" fillId="0" borderId="107" xfId="0" applyFont="1" applyFill="1" applyBorder="1" applyAlignment="1" applyProtection="1">
      <alignment horizontal="left" vertical="center" shrinkToFit="1"/>
      <protection locked="0"/>
    </xf>
    <xf numFmtId="0" fontId="35" fillId="0" borderId="108" xfId="0" applyFont="1" applyFill="1" applyBorder="1" applyAlignment="1" applyProtection="1">
      <alignment horizontal="left" vertical="center" shrinkToFit="1"/>
      <protection locked="0"/>
    </xf>
    <xf numFmtId="0" fontId="35" fillId="0" borderId="109" xfId="0" applyFont="1" applyFill="1" applyBorder="1" applyAlignment="1" applyProtection="1">
      <alignment horizontal="lef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35" fillId="0" borderId="93" xfId="0" applyFont="1" applyFill="1" applyBorder="1" applyAlignment="1" applyProtection="1">
      <alignment horizontal="left" vertical="center" shrinkToFit="1"/>
      <protection locked="0"/>
    </xf>
    <xf numFmtId="0" fontId="35" fillId="0" borderId="94" xfId="0" applyFont="1" applyFill="1" applyBorder="1" applyAlignment="1" applyProtection="1">
      <alignment horizontal="left" vertical="center" shrinkToFit="1"/>
      <protection locked="0"/>
    </xf>
    <xf numFmtId="0" fontId="35" fillId="0" borderId="95" xfId="0" applyFont="1" applyFill="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E3B3-412E-AAAF-53FD61EF5F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63026</c:v>
                </c:pt>
                <c:pt idx="1">
                  <c:v>61458</c:v>
                </c:pt>
                <c:pt idx="2">
                  <c:v>68618</c:v>
                </c:pt>
                <c:pt idx="3">
                  <c:v>64823</c:v>
                </c:pt>
                <c:pt idx="4">
                  <c:v>69301</c:v>
                </c:pt>
              </c:numCache>
            </c:numRef>
          </c:val>
          <c:smooth val="0"/>
          <c:extLst>
            <c:ext xmlns:c16="http://schemas.microsoft.com/office/drawing/2014/chart" uri="{C3380CC4-5D6E-409C-BE32-E72D297353CC}">
              <c16:uniqueId val="{00000001-E3B3-412E-AAAF-53FD61EF5F9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1.37</c:v>
                </c:pt>
                <c:pt idx="1">
                  <c:v>1.46</c:v>
                </c:pt>
                <c:pt idx="2">
                  <c:v>1.37</c:v>
                </c:pt>
                <c:pt idx="3">
                  <c:v>1.17</c:v>
                </c:pt>
                <c:pt idx="4">
                  <c:v>1.45</c:v>
                </c:pt>
              </c:numCache>
            </c:numRef>
          </c:val>
          <c:extLst>
            <c:ext xmlns:c16="http://schemas.microsoft.com/office/drawing/2014/chart" uri="{C3380CC4-5D6E-409C-BE32-E72D297353CC}">
              <c16:uniqueId val="{00000000-468B-4CFA-94EE-5B1E118558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6.12</c:v>
                </c:pt>
                <c:pt idx="1">
                  <c:v>6.8</c:v>
                </c:pt>
                <c:pt idx="2">
                  <c:v>5.36</c:v>
                </c:pt>
                <c:pt idx="3">
                  <c:v>4.45</c:v>
                </c:pt>
                <c:pt idx="4">
                  <c:v>4.58</c:v>
                </c:pt>
              </c:numCache>
            </c:numRef>
          </c:val>
          <c:extLst>
            <c:ext xmlns:c16="http://schemas.microsoft.com/office/drawing/2014/chart" uri="{C3380CC4-5D6E-409C-BE32-E72D297353CC}">
              <c16:uniqueId val="{00000001-468B-4CFA-94EE-5B1E118558F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1.18</c:v>
                </c:pt>
                <c:pt idx="1">
                  <c:v>0.98</c:v>
                </c:pt>
                <c:pt idx="2">
                  <c:v>-1.55</c:v>
                </c:pt>
                <c:pt idx="3">
                  <c:v>-1.1200000000000001</c:v>
                </c:pt>
                <c:pt idx="4">
                  <c:v>1.26</c:v>
                </c:pt>
              </c:numCache>
            </c:numRef>
          </c:val>
          <c:smooth val="0"/>
          <c:extLst>
            <c:ext xmlns:c16="http://schemas.microsoft.com/office/drawing/2014/chart" uri="{C3380CC4-5D6E-409C-BE32-E72D297353CC}">
              <c16:uniqueId val="{00000002-468B-4CFA-94EE-5B1E118558F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448-4F6E-B112-125D919FF1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48-4F6E-B112-125D919FF141}"/>
            </c:ext>
          </c:extLst>
        </c:ser>
        <c:ser>
          <c:idx val="2"/>
          <c:order val="2"/>
          <c:tx>
            <c:strRef>
              <c:f>データシート!$A$29</c:f>
              <c:strCache>
                <c:ptCount val="1"/>
                <c:pt idx="0">
                  <c:v>用度事業特別会計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448-4F6E-B112-125D919FF141}"/>
            </c:ext>
          </c:extLst>
        </c:ser>
        <c:ser>
          <c:idx val="3"/>
          <c:order val="3"/>
          <c:tx>
            <c:strRef>
              <c:f>データシート!$A$30</c:f>
              <c:strCache>
                <c:ptCount val="1"/>
                <c:pt idx="0">
                  <c:v>流域下水道特別会計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3-4448-4F6E-B112-125D919FF141}"/>
            </c:ext>
          </c:extLst>
        </c:ser>
        <c:ser>
          <c:idx val="4"/>
          <c:order val="4"/>
          <c:tx>
            <c:strRef>
              <c:f>データシート!$A$31</c:f>
              <c:strCache>
                <c:ptCount val="1"/>
                <c:pt idx="0">
                  <c:v>県営住宅特別会計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0.01</c:v>
                </c:pt>
                <c:pt idx="4">
                  <c:v>#N/A</c:v>
                </c:pt>
                <c:pt idx="5">
                  <c:v>0.04</c:v>
                </c:pt>
                <c:pt idx="6">
                  <c:v>#N/A</c:v>
                </c:pt>
                <c:pt idx="7">
                  <c:v>0.09</c:v>
                </c:pt>
                <c:pt idx="8">
                  <c:v>#N/A</c:v>
                </c:pt>
                <c:pt idx="9">
                  <c:v>0.01</c:v>
                </c:pt>
              </c:numCache>
            </c:numRef>
          </c:val>
          <c:extLst>
            <c:ext xmlns:c16="http://schemas.microsoft.com/office/drawing/2014/chart" uri="{C3380CC4-5D6E-409C-BE32-E72D297353CC}">
              <c16:uniqueId val="{00000004-4448-4F6E-B112-125D919FF141}"/>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4448-4F6E-B112-125D919FF141}"/>
            </c:ext>
          </c:extLst>
        </c:ser>
        <c:ser>
          <c:idx val="6"/>
          <c:order val="6"/>
          <c:tx>
            <c:strRef>
              <c:f>データシート!$A$33</c:f>
              <c:strCache>
                <c:ptCount val="1"/>
                <c:pt idx="0">
                  <c:v>就農支援資金貸付特別会計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6-4448-4F6E-B112-125D919FF14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0.28000000000000003</c:v>
                </c:pt>
              </c:numCache>
            </c:numRef>
          </c:val>
          <c:extLst>
            <c:ext xmlns:c16="http://schemas.microsoft.com/office/drawing/2014/chart" uri="{C3380CC4-5D6E-409C-BE32-E72D297353CC}">
              <c16:uniqueId val="{00000007-4448-4F6E-B112-125D919FF1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1.31</c:v>
                </c:pt>
                <c:pt idx="2">
                  <c:v>#N/A</c:v>
                </c:pt>
                <c:pt idx="3">
                  <c:v>1.43</c:v>
                </c:pt>
                <c:pt idx="4">
                  <c:v>#N/A</c:v>
                </c:pt>
                <c:pt idx="5">
                  <c:v>1.31</c:v>
                </c:pt>
                <c:pt idx="6">
                  <c:v>#N/A</c:v>
                </c:pt>
                <c:pt idx="7">
                  <c:v>1.07</c:v>
                </c:pt>
                <c:pt idx="8">
                  <c:v>#N/A</c:v>
                </c:pt>
                <c:pt idx="9">
                  <c:v>1.4</c:v>
                </c:pt>
              </c:numCache>
            </c:numRef>
          </c:val>
          <c:extLst>
            <c:ext xmlns:c16="http://schemas.microsoft.com/office/drawing/2014/chart" uri="{C3380CC4-5D6E-409C-BE32-E72D297353CC}">
              <c16:uniqueId val="{00000008-4448-4F6E-B112-125D919FF1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3.09</c:v>
                </c:pt>
                <c:pt idx="2">
                  <c:v>#N/A</c:v>
                </c:pt>
                <c:pt idx="3">
                  <c:v>3.13</c:v>
                </c:pt>
                <c:pt idx="4">
                  <c:v>#N/A</c:v>
                </c:pt>
                <c:pt idx="5">
                  <c:v>3.19</c:v>
                </c:pt>
                <c:pt idx="6">
                  <c:v>#N/A</c:v>
                </c:pt>
                <c:pt idx="7">
                  <c:v>3.23</c:v>
                </c:pt>
                <c:pt idx="8">
                  <c:v>#N/A</c:v>
                </c:pt>
                <c:pt idx="9">
                  <c:v>3.35</c:v>
                </c:pt>
              </c:numCache>
            </c:numRef>
          </c:val>
          <c:extLst>
            <c:ext xmlns:c16="http://schemas.microsoft.com/office/drawing/2014/chart" uri="{C3380CC4-5D6E-409C-BE32-E72D297353CC}">
              <c16:uniqueId val="{00000009-4448-4F6E-B112-125D919FF141}"/>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75270</c:v>
                </c:pt>
                <c:pt idx="5">
                  <c:v>78588</c:v>
                </c:pt>
                <c:pt idx="8">
                  <c:v>79599</c:v>
                </c:pt>
                <c:pt idx="11">
                  <c:v>79495</c:v>
                </c:pt>
                <c:pt idx="14">
                  <c:v>79566</c:v>
                </c:pt>
              </c:numCache>
            </c:numRef>
          </c:val>
          <c:extLst>
            <c:ext xmlns:c16="http://schemas.microsoft.com/office/drawing/2014/chart" uri="{C3380CC4-5D6E-409C-BE32-E72D297353CC}">
              <c16:uniqueId val="{00000000-0946-47F0-B021-07DE6D04FB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19</c:v>
                </c:pt>
                <c:pt idx="3">
                  <c:v>22</c:v>
                </c:pt>
                <c:pt idx="6">
                  <c:v>10</c:v>
                </c:pt>
                <c:pt idx="9">
                  <c:v>6</c:v>
                </c:pt>
                <c:pt idx="12">
                  <c:v>3</c:v>
                </c:pt>
              </c:numCache>
            </c:numRef>
          </c:val>
          <c:extLst>
            <c:ext xmlns:c16="http://schemas.microsoft.com/office/drawing/2014/chart" uri="{C3380CC4-5D6E-409C-BE32-E72D297353CC}">
              <c16:uniqueId val="{00000001-0946-47F0-B021-07DE6D04FB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3546</c:v>
                </c:pt>
                <c:pt idx="3">
                  <c:v>3448</c:v>
                </c:pt>
                <c:pt idx="6">
                  <c:v>3311</c:v>
                </c:pt>
                <c:pt idx="9">
                  <c:v>3103</c:v>
                </c:pt>
                <c:pt idx="12">
                  <c:v>3020</c:v>
                </c:pt>
              </c:numCache>
            </c:numRef>
          </c:val>
          <c:extLst>
            <c:ext xmlns:c16="http://schemas.microsoft.com/office/drawing/2014/chart" uri="{C3380CC4-5D6E-409C-BE32-E72D297353CC}">
              <c16:uniqueId val="{00000002-0946-47F0-B021-07DE6D04FB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46-47F0-B021-07DE6D04FB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507</c:v>
                </c:pt>
                <c:pt idx="3">
                  <c:v>502</c:v>
                </c:pt>
                <c:pt idx="6">
                  <c:v>504</c:v>
                </c:pt>
                <c:pt idx="9">
                  <c:v>432</c:v>
                </c:pt>
                <c:pt idx="12">
                  <c:v>396</c:v>
                </c:pt>
              </c:numCache>
            </c:numRef>
          </c:val>
          <c:extLst>
            <c:ext xmlns:c16="http://schemas.microsoft.com/office/drawing/2014/chart" uri="{C3380CC4-5D6E-409C-BE32-E72D297353CC}">
              <c16:uniqueId val="{00000004-0946-47F0-B021-07DE6D04FB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14885</c:v>
                </c:pt>
                <c:pt idx="3">
                  <c:v>14304</c:v>
                </c:pt>
                <c:pt idx="6">
                  <c:v>14264</c:v>
                </c:pt>
                <c:pt idx="9">
                  <c:v>14151</c:v>
                </c:pt>
                <c:pt idx="12">
                  <c:v>13495</c:v>
                </c:pt>
              </c:numCache>
            </c:numRef>
          </c:val>
          <c:extLst>
            <c:ext xmlns:c16="http://schemas.microsoft.com/office/drawing/2014/chart" uri="{C3380CC4-5D6E-409C-BE32-E72D297353CC}">
              <c16:uniqueId val="{00000005-0946-47F0-B021-07DE6D04FB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351</c:v>
                </c:pt>
                <c:pt idx="12">
                  <c:v>0</c:v>
                </c:pt>
              </c:numCache>
            </c:numRef>
          </c:val>
          <c:extLst>
            <c:ext xmlns:c16="http://schemas.microsoft.com/office/drawing/2014/chart" uri="{C3380CC4-5D6E-409C-BE32-E72D297353CC}">
              <c16:uniqueId val="{00000006-0946-47F0-B021-07DE6D04FB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109427</c:v>
                </c:pt>
                <c:pt idx="3">
                  <c:v>107688</c:v>
                </c:pt>
                <c:pt idx="6">
                  <c:v>101483</c:v>
                </c:pt>
                <c:pt idx="9">
                  <c:v>94338</c:v>
                </c:pt>
                <c:pt idx="12">
                  <c:v>88127</c:v>
                </c:pt>
              </c:numCache>
            </c:numRef>
          </c:val>
          <c:extLst>
            <c:ext xmlns:c16="http://schemas.microsoft.com/office/drawing/2014/chart" uri="{C3380CC4-5D6E-409C-BE32-E72D297353CC}">
              <c16:uniqueId val="{00000007-0946-47F0-B021-07DE6D04FBEA}"/>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53114</c:v>
                </c:pt>
                <c:pt idx="2">
                  <c:v>#N/A</c:v>
                </c:pt>
                <c:pt idx="3">
                  <c:v>#N/A</c:v>
                </c:pt>
                <c:pt idx="4">
                  <c:v>47376</c:v>
                </c:pt>
                <c:pt idx="5">
                  <c:v>#N/A</c:v>
                </c:pt>
                <c:pt idx="6">
                  <c:v>#N/A</c:v>
                </c:pt>
                <c:pt idx="7">
                  <c:v>39973</c:v>
                </c:pt>
                <c:pt idx="8">
                  <c:v>#N/A</c:v>
                </c:pt>
                <c:pt idx="9">
                  <c:v>#N/A</c:v>
                </c:pt>
                <c:pt idx="10">
                  <c:v>32886</c:v>
                </c:pt>
                <c:pt idx="11">
                  <c:v>#N/A</c:v>
                </c:pt>
                <c:pt idx="12">
                  <c:v>#N/A</c:v>
                </c:pt>
                <c:pt idx="13">
                  <c:v>25475</c:v>
                </c:pt>
                <c:pt idx="14">
                  <c:v>#N/A</c:v>
                </c:pt>
              </c:numCache>
            </c:numRef>
          </c:val>
          <c:smooth val="0"/>
          <c:extLst>
            <c:ext xmlns:c16="http://schemas.microsoft.com/office/drawing/2014/chart" uri="{C3380CC4-5D6E-409C-BE32-E72D297353CC}">
              <c16:uniqueId val="{00000008-0946-47F0-B021-07DE6D04FBEA}"/>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944595</c:v>
                </c:pt>
                <c:pt idx="5">
                  <c:v>946760</c:v>
                </c:pt>
                <c:pt idx="8">
                  <c:v>944705</c:v>
                </c:pt>
                <c:pt idx="11">
                  <c:v>944046</c:v>
                </c:pt>
                <c:pt idx="14">
                  <c:v>935472</c:v>
                </c:pt>
              </c:numCache>
            </c:numRef>
          </c:val>
          <c:extLst>
            <c:ext xmlns:c16="http://schemas.microsoft.com/office/drawing/2014/chart" uri="{C3380CC4-5D6E-409C-BE32-E72D297353CC}">
              <c16:uniqueId val="{00000000-3C53-4972-B54E-C0DE804D4F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36717</c:v>
                </c:pt>
                <c:pt idx="5">
                  <c:v>37515</c:v>
                </c:pt>
                <c:pt idx="8">
                  <c:v>35489</c:v>
                </c:pt>
                <c:pt idx="11">
                  <c:v>34648</c:v>
                </c:pt>
                <c:pt idx="14">
                  <c:v>33027</c:v>
                </c:pt>
              </c:numCache>
            </c:numRef>
          </c:val>
          <c:extLst>
            <c:ext xmlns:c16="http://schemas.microsoft.com/office/drawing/2014/chart" uri="{C3380CC4-5D6E-409C-BE32-E72D297353CC}">
              <c16:uniqueId val="{00000001-3C53-4972-B54E-C0DE804D4F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103506</c:v>
                </c:pt>
                <c:pt idx="5">
                  <c:v>120096</c:v>
                </c:pt>
                <c:pt idx="8">
                  <c:v>120644</c:v>
                </c:pt>
                <c:pt idx="11">
                  <c:v>127449</c:v>
                </c:pt>
                <c:pt idx="14">
                  <c:v>134513</c:v>
                </c:pt>
              </c:numCache>
            </c:numRef>
          </c:val>
          <c:extLst>
            <c:ext xmlns:c16="http://schemas.microsoft.com/office/drawing/2014/chart" uri="{C3380CC4-5D6E-409C-BE32-E72D297353CC}">
              <c16:uniqueId val="{00000002-3C53-4972-B54E-C0DE804D4F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53-4972-B54E-C0DE804D4F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53-4972-B54E-C0DE804D4F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22814</c:v>
                </c:pt>
                <c:pt idx="3">
                  <c:v>23340</c:v>
                </c:pt>
                <c:pt idx="6">
                  <c:v>24237</c:v>
                </c:pt>
                <c:pt idx="9">
                  <c:v>24578</c:v>
                </c:pt>
                <c:pt idx="12">
                  <c:v>23910</c:v>
                </c:pt>
              </c:numCache>
            </c:numRef>
          </c:val>
          <c:extLst>
            <c:ext xmlns:c16="http://schemas.microsoft.com/office/drawing/2014/chart" uri="{C3380CC4-5D6E-409C-BE32-E72D297353CC}">
              <c16:uniqueId val="{00000005-3C53-4972-B54E-C0DE804D4F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204108</c:v>
                </c:pt>
                <c:pt idx="3">
                  <c:v>198498</c:v>
                </c:pt>
                <c:pt idx="6">
                  <c:v>194089</c:v>
                </c:pt>
                <c:pt idx="9">
                  <c:v>190750</c:v>
                </c:pt>
                <c:pt idx="12">
                  <c:v>185963</c:v>
                </c:pt>
              </c:numCache>
            </c:numRef>
          </c:val>
          <c:extLst>
            <c:ext xmlns:c16="http://schemas.microsoft.com/office/drawing/2014/chart" uri="{C3380CC4-5D6E-409C-BE32-E72D297353CC}">
              <c16:uniqueId val="{00000006-3C53-4972-B54E-C0DE804D4F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C53-4972-B54E-C0DE804D4F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15399</c:v>
                </c:pt>
                <c:pt idx="3">
                  <c:v>14883</c:v>
                </c:pt>
                <c:pt idx="6">
                  <c:v>14251</c:v>
                </c:pt>
                <c:pt idx="9">
                  <c:v>11152</c:v>
                </c:pt>
                <c:pt idx="12">
                  <c:v>8167</c:v>
                </c:pt>
              </c:numCache>
            </c:numRef>
          </c:val>
          <c:extLst>
            <c:ext xmlns:c16="http://schemas.microsoft.com/office/drawing/2014/chart" uri="{C3380CC4-5D6E-409C-BE32-E72D297353CC}">
              <c16:uniqueId val="{00000008-3C53-4972-B54E-C0DE804D4F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42611</c:v>
                </c:pt>
                <c:pt idx="3">
                  <c:v>41033</c:v>
                </c:pt>
                <c:pt idx="6">
                  <c:v>36693</c:v>
                </c:pt>
                <c:pt idx="9">
                  <c:v>33878</c:v>
                </c:pt>
                <c:pt idx="12">
                  <c:v>31923</c:v>
                </c:pt>
              </c:numCache>
            </c:numRef>
          </c:val>
          <c:extLst>
            <c:ext xmlns:c16="http://schemas.microsoft.com/office/drawing/2014/chart" uri="{C3380CC4-5D6E-409C-BE32-E72D297353CC}">
              <c16:uniqueId val="{00000009-3C53-4972-B54E-C0DE804D4F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1557022</c:v>
                </c:pt>
                <c:pt idx="3">
                  <c:v>1582539</c:v>
                </c:pt>
                <c:pt idx="6">
                  <c:v>1607975</c:v>
                </c:pt>
                <c:pt idx="9">
                  <c:v>1635334</c:v>
                </c:pt>
                <c:pt idx="12">
                  <c:v>1668945</c:v>
                </c:pt>
              </c:numCache>
            </c:numRef>
          </c:val>
          <c:extLst>
            <c:ext xmlns:c16="http://schemas.microsoft.com/office/drawing/2014/chart" uri="{C3380CC4-5D6E-409C-BE32-E72D297353CC}">
              <c16:uniqueId val="{0000000A-3C53-4972-B54E-C0DE804D4FC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757136</c:v>
                </c:pt>
                <c:pt idx="2">
                  <c:v>#N/A</c:v>
                </c:pt>
                <c:pt idx="3">
                  <c:v>#N/A</c:v>
                </c:pt>
                <c:pt idx="4">
                  <c:v>755921</c:v>
                </c:pt>
                <c:pt idx="5">
                  <c:v>#N/A</c:v>
                </c:pt>
                <c:pt idx="6">
                  <c:v>#N/A</c:v>
                </c:pt>
                <c:pt idx="7">
                  <c:v>776406</c:v>
                </c:pt>
                <c:pt idx="8">
                  <c:v>#N/A</c:v>
                </c:pt>
                <c:pt idx="9">
                  <c:v>#N/A</c:v>
                </c:pt>
                <c:pt idx="10">
                  <c:v>789548</c:v>
                </c:pt>
                <c:pt idx="11">
                  <c:v>#N/A</c:v>
                </c:pt>
                <c:pt idx="12">
                  <c:v>#N/A</c:v>
                </c:pt>
                <c:pt idx="13">
                  <c:v>815897</c:v>
                </c:pt>
                <c:pt idx="14">
                  <c:v>#N/A</c:v>
                </c:pt>
              </c:numCache>
            </c:numRef>
          </c:val>
          <c:smooth val="0"/>
          <c:extLst>
            <c:ext xmlns:c16="http://schemas.microsoft.com/office/drawing/2014/chart" uri="{C3380CC4-5D6E-409C-BE32-E72D297353CC}">
              <c16:uniqueId val="{0000000B-3C53-4972-B54E-C0DE804D4FC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25386</c:v>
                </c:pt>
                <c:pt idx="1">
                  <c:v>21054</c:v>
                </c:pt>
                <c:pt idx="2">
                  <c:v>21673</c:v>
                </c:pt>
              </c:numCache>
            </c:numRef>
          </c:val>
          <c:extLst>
            <c:ext xmlns:c16="http://schemas.microsoft.com/office/drawing/2014/chart" uri="{C3380CC4-5D6E-409C-BE32-E72D297353CC}">
              <c16:uniqueId val="{00000000-B616-4616-B187-0A4464E24B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15121</c:v>
                </c:pt>
                <c:pt idx="1">
                  <c:v>11638</c:v>
                </c:pt>
                <c:pt idx="2">
                  <c:v>11678</c:v>
                </c:pt>
              </c:numCache>
            </c:numRef>
          </c:val>
          <c:extLst>
            <c:ext xmlns:c16="http://schemas.microsoft.com/office/drawing/2014/chart" uri="{C3380CC4-5D6E-409C-BE32-E72D297353CC}">
              <c16:uniqueId val="{00000001-B616-4616-B187-0A4464E24B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43233</c:v>
                </c:pt>
                <c:pt idx="1">
                  <c:v>47399</c:v>
                </c:pt>
                <c:pt idx="2">
                  <c:v>48889</c:v>
                </c:pt>
              </c:numCache>
            </c:numRef>
          </c:val>
          <c:extLst>
            <c:ext xmlns:c16="http://schemas.microsoft.com/office/drawing/2014/chart" uri="{C3380CC4-5D6E-409C-BE32-E72D297353CC}">
              <c16:uniqueId val="{00000002-B616-4616-B187-0A4464E24B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{A148A7B7-7370-42D0-A22C-3FB682B0BA22}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6E7-41FF-8B01-8E2D111AE2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{B068B12C-E10C-4375-B997-7FCA262CC184}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E7-41FF-8B01-8E2D111AE2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{17BE7EB7-CC3E-4177-A151-48D26A4F2C70}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E7-41FF-8B01-8E2D111AE2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{810404B8-8EAC-4E68-87B9-1AFCD77429FA}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E7-41FF-8B01-8E2D111AE2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{0259F661-278A-4AB6-88C2-577678791C60}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E7-41FF-8B01-8E2D111AE24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{77093F1B-D119-4A3E-8128-0EFCE5422E12}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6E7-41FF-8B01-8E2D111AE24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{CEB9C493-05CF-4057-8BC6-DF5D8F7914E5}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6E7-41FF-8B01-8E2D111AE24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{F92EC511-0458-4C60-9703-CEA8C993A0CC}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6E7-41FF-8B01-8E2D111AE24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{4FFD45C1-A9D2-43FD-BBE4-9D3B8AEB6D59}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6E7-41FF-8B01-8E2D111AE2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54.2</c:v>
                </c:pt>
                <c:pt idx="16">
                  <c:v>55.6</c:v>
                </c:pt>
                <c:pt idx="24">
                  <c:v>57</c:v>
                </c:pt>
                <c:pt idx="32">
                  <c:v>58.2</c:v>
                </c:pt>
              </c:numCache>
            </c:numRef>
          </c:xVal>
          <c:yVal>
            <c:numRef>
              <c:f>公会計指標分析・財政指標組合せ分析表!$BP$51:$DC$51</c:f>
              <c:numCache>
                <c:formatCode>#,##0.0;"▲ "#,##0.0</c:formatCode>
                <c:ptCount val="40"/>
                <c:pt idx="8">
                  <c:v>189.7</c:v>
                </c:pt>
                <c:pt idx="16">
                  <c:v>195.8</c:v>
                </c:pt>
                <c:pt idx="24">
                  <c:v>199.1</c:v>
                </c:pt>
                <c:pt idx="32">
                  <c:v>206.1</c:v>
                </c:pt>
              </c:numCache>
            </c:numRef>
          </c:yVal>
          <c:smooth val="0"/>
          <c:extLst>
            <c:ext xmlns:c16="http://schemas.microsoft.com/office/drawing/2014/chart" uri="{C3380CC4-5D6E-409C-BE32-E72D297353CC}">
              <c16:uniqueId val="{00000009-C6E7-41FF-8B01-8E2D111AE240}"/>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{ADF94943-ACB4-4F4C-9921-1C48B054442F}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6E7-41FF-8B01-8E2D111AE2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{27051B0C-A372-49F8-8CC8-3E294EC74673}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E7-41FF-8B01-8E2D111AE2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{00D4133D-3F85-4D27-BAE9-E002C43401D6}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E7-41FF-8B01-8E2D111AE2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{F6AEF366-0239-44BB-B9DB-9527227EED6E}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E7-41FF-8B01-8E2D111AE2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{7657BBE5-9B46-443A-8F09-3B279B4F9E25}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E7-41FF-8B01-8E2D111AE24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{005D28BC-DD76-45A4-A218-E57164CBD95A}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6E7-41FF-8B01-8E2D111AE24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{8C36EDC2-FC43-4FA8-B50A-79D8E4C1EB77}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6E7-41FF-8B01-8E2D111AE24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{CA764FF6-EA06-4D41-82FA-B7556210184B}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6E7-41FF-8B01-8E2D111AE24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{8BE59D0E-F79F-4D52-A612-764F4D403C52}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6E7-41FF-8B01-8E2D111AE2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57.3</c:v>
                </c:pt>
                <c:pt idx="24">
                  <c:v>60.1</c:v>
                </c:pt>
                <c:pt idx="32">
                  <c:v>60.7</c:v>
                </c:pt>
              </c:numCache>
            </c:numRef>
          </c:xVal>
          <c:yVal>
            <c:numRef>
              <c:f>公会計指標分析・財政指標組合せ分析表!$BP$55:$DC$55</c:f>
              <c:numCache>
                <c:formatCode>#,##0.0;"▲ "#,##0.0</c:formatCode>
                <c:ptCount val="40"/>
                <c:pt idx="8">
                  <c:v>196.3</c:v>
                </c:pt>
                <c:pt idx="16">
                  <c:v>196.2</c:v>
                </c:pt>
                <c:pt idx="24">
                  <c:v>198</c:v>
                </c:pt>
                <c:pt idx="32">
                  <c:v>195.2</c:v>
                </c:pt>
              </c:numCache>
            </c:numRef>
          </c:yVal>
          <c:smooth val="0"/>
          <c:extLst>
            <c:ext xmlns:c16="http://schemas.microsoft.com/office/drawing/2014/chart" uri="{C3380CC4-5D6E-409C-BE32-E72D297353CC}">
              <c16:uniqueId val="{00000013-C6E7-41FF-8B01-8E2D111AE240}"/>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9"/>
          <c:min val="1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{CCB62918-C2A1-45E1-82E3-1553DFF0D81E}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594-4BF2-B573-00F23ED221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{3EB0A5AC-DF8C-4BB7-9CEC-C9D0254D0656}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94-4BF2-B573-00F23ED221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{41CD8085-D56D-449B-A71B-06DF26ED0966}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94-4BF2-B573-00F23ED221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{E6322097-CB6F-4729-9B5B-A2FAA8E73980}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94-4BF2-B573-00F23ED221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{4AC7AA3A-A27A-4D6E-A9FE-F3BED4A2EACD}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94-4BF2-B573-00F23ED2210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{312CF60A-7B64-4F1B-A99B-A36F129C5D12}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594-4BF2-B573-00F23ED2210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{10AB9B4B-E378-44DB-93E6-E99B682199C3}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594-4BF2-B573-00F23ED2210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{6B1F0CAE-CD67-43FF-A771-07C81C2C3BFF}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594-4BF2-B573-00F23ED2210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{F573CD4A-9968-4BB8-897B-B6A0ED761A26}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594-4BF2-B573-00F23ED221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13.6</c:v>
                </c:pt>
                <c:pt idx="16">
                  <c:v>11.8</c:v>
                </c:pt>
                <c:pt idx="24">
                  <c:v>10</c:v>
                </c:pt>
                <c:pt idx="32">
                  <c:v>8.1999999999999993</c:v>
                </c:pt>
              </c:numCache>
            </c:numRef>
          </c:xVal>
          <c:yVal>
            <c:numRef>
              <c:f>公会計指標分析・財政指標組合せ分析表!$BP$73:$DC$73</c:f>
              <c:numCache>
                <c:formatCode>#,##0.0;"▲ "#,##0.0</c:formatCode>
                <c:ptCount val="40"/>
                <c:pt idx="0">
                  <c:v>195</c:v>
                </c:pt>
                <c:pt idx="8">
                  <c:v>189.7</c:v>
                </c:pt>
                <c:pt idx="16">
                  <c:v>195.8</c:v>
                </c:pt>
                <c:pt idx="24">
                  <c:v>199.1</c:v>
                </c:pt>
                <c:pt idx="32">
                  <c:v>206.1</c:v>
                </c:pt>
              </c:numCache>
            </c:numRef>
          </c:yVal>
          <c:smooth val="0"/>
          <c:extLst>
            <c:ext xmlns:c16="http://schemas.microsoft.com/office/drawing/2014/chart" uri="{C3380CC4-5D6E-409C-BE32-E72D297353CC}">
              <c16:uniqueId val="{00000009-8594-4BF2-B573-00F23ED22103}"/>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{46C4ED61-DA53-4758-BD55-7E78334380B1}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594-4BF2-B573-00F23ED221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{F8EBAEF2-09DC-4A2E-9925-A96E6EF830E3}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94-4BF2-B573-00F23ED221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{9DE06FAC-F071-4ADC-862D-735FE7931D21}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94-4BF2-B573-00F23ED221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{EAA5123F-7266-48D6-B6D7-91457A4983EC}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94-4BF2-B573-00F23ED221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{D48F6B00-887F-420B-8125-DF99E4755D06}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94-4BF2-B573-00F23ED2210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{C4120086-62F9-4819-A3EC-B25D2AE1D83C}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594-4BF2-B573-00F23ED2210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{BFE170C8-5562-424E-9A93-025F9F7C0DC2}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594-4BF2-B573-00F23ED2210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{9C2580FC-828F-42E5-B672-09EE5F43A854}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594-4BF2-B573-00F23ED2210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{161B3153-5153-4CEB-A58F-5FBD9A0F66BC}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594-4BF2-B573-00F23ED221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8594-4BF2-B573-00F23ED22103}"/>
            </c:ext>
          </c:extLst>
        </c:ser>
        <c:dLbls>
          <c:showLegendKey val="0"/>
          <c:showVal val="1"/>
          <c:showCatName val="0"/>
          <c:showSerName val="0"/>
          <c:showPercent val="0"/>
          <c:showBubbleSize val="0"/>
        </c:dLbls>
        <c:axId val="84219776"/>
        <c:axId val="84234240"/>
      </c:scatterChart>
      <c:valAx>
        <c:axId val="84219776"/>
        <c:scaling>
          <c:orientation val="minMax"/>
          <c:max val="15.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3"/>
          <c:min val="1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実質公債費比率の分子が前年度より</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億円減少している。これは平成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が公債費のピークであることによる元金償還金の減等によるものである。元利償還金については緩やかに減少しているものの、社会保障関係経費の増加等が予想されることから、引き続き歳入・歳出両面にわたる行財政改革に取り組み、節度とメリハリの利いた財政運営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減債積立基金相当額の積立ルールどおり、</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とすることを基本としている。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将来負担比率の分子が前年度より</a:t>
          </a:r>
          <a:r>
            <a:rPr kumimoji="1" lang="en-US" altLang="ja-JP" sz="1400">
              <a:latin typeface="ＭＳ ゴシック" pitchFamily="49" charset="-128"/>
              <a:ea typeface="ＭＳ ゴシック" pitchFamily="49" charset="-128"/>
            </a:rPr>
            <a:t>263</a:t>
          </a:r>
          <a:r>
            <a:rPr kumimoji="1" lang="ja-JP" altLang="en-US" sz="1400">
              <a:latin typeface="ＭＳ ゴシック" pitchFamily="49" charset="-128"/>
              <a:ea typeface="ＭＳ ゴシック" pitchFamily="49" charset="-128"/>
            </a:rPr>
            <a:t>億円増加している。これは主に一般単独事業債をはじめとする地方債残高の増加によるものである。早期健全化基準を下回ってはいるものの、持続可能な財政運営を実現するため、早期の県債残高減少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億円、県庁舎再整備のため県有施設整備基金が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億円それぞれ増加した一方、平成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年度国民健康保険制度の改正により国民健康保険財政安定化基金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億円を普通会計から除外し減少したこと等により、基金全体では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安定的な財政運営及び特定事業の財源確保のため必要となる基金を確保していく。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の整備資金に充てるための県有施設整備基金、地域における医療及び介護の事業に要する資金に充てるための地域医療介護総合確保基金、徳山ダム上流域の山林の取得に要する資金に充てるための徳山ダム上流域公有地化基金、後期高齢者医療の財政の安定化のための後期高齢者医療財政安定化基金、林業従事者の技術向上や労働力確保に充てるための森林整備担い手対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県庁舎再整備のため県有施設整備基金が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億円が増加した一方、地域医療介護総合確保基金が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年度国民健康保険制度の改正により国民健康保険財政安定化基金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億円を普通会計から除外し減少したこと等により、その他特定目的基金全体では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特定事業の財源確保のため必要となる基金を確保していく。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年度の歳入・歳出決算見込みを踏まえ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安定的な財政運営のため一定規模の基金残高を確保していく。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今後も県債の償還に必要となる財源を適正に確保していく。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2,044,114
1,990,598
10,621.29
772,611,001
757,176,165
6,847,406
472,985,433
1,587,704,970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有形固定資産の老朽化の進展に伴い、類似団体との比較では低い水準にあるものの、昨年度と比べ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改訂した「岐阜県公共施設等総合管理基本方針」や、「岐阜県県有施設長寿命化計画（個別施設計画）」に基づき、施設の長寿命化に向けた維持保全や統合・転用などの施設保有の最適化を着実に推進してい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14876</xdr:rowOff>
    </xdr:from>
    <xdr:ext cx="405111" cy="259045"/>
    <xdr:sp macro="" textlink="">
      <xdr:nvSpPr>
        <xdr:cNvPr id="66" name="有形固定資産減価償却率平均値テキスト"/>
        <xdr:cNvSpPr txBox="1"/>
      </xdr:nvSpPr>
      <xdr:spPr>
        <a:xfrm>
          <a:off x="4352925" y="541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99949</xdr:rowOff>
    </xdr:from>
    <xdr:to>
      <xdr:col>23</xdr:col>
      <xdr:colOff>136525</xdr:colOff>
      <xdr:row>30</xdr:row>
      <xdr:rowOff>30099</xdr:rowOff>
    </xdr:to>
    <xdr:sp macro="" textlink="">
      <xdr:nvSpPr>
        <xdr:cNvPr id="76" name="楕円 75"/>
        <xdr:cNvSpPr/>
      </xdr:nvSpPr>
      <xdr:spPr>
        <a:xfrm>
          <a:off x="4251325" y="56688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78376</xdr:rowOff>
    </xdr:from>
    <xdr:ext cx="405111" cy="259045"/>
    <xdr:sp macro="" textlink="">
      <xdr:nvSpPr>
        <xdr:cNvPr id="77" name="有形固定資産減価償却率該当値テキスト"/>
        <xdr:cNvSpPr txBox="1"/>
      </xdr:nvSpPr>
      <xdr:spPr>
        <a:xfrm>
          <a:off x="4352925" y="5647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78" name="楕円 77"/>
        <xdr:cNvSpPr/>
      </xdr:nvSpPr>
      <xdr:spPr>
        <a:xfrm>
          <a:off x="3616325" y="57207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150749</xdr:rowOff>
    </xdr:from>
    <xdr:to>
      <xdr:col>23</xdr:col>
      <xdr:colOff>85725</xdr:colOff>
      <xdr:row>30</xdr:row>
      <xdr:rowOff>31115</xdr:rowOff>
    </xdr:to>
    <xdr:cxnSp macro="">
      <xdr:nvCxnSpPr>
        <xdr:cNvPr id="79" name="直線コネクタ 78"/>
        <xdr:cNvCxnSpPr/>
      </xdr:nvCxnSpPr>
      <xdr:spPr>
        <a:xfrm flipV="1">
          <a:off x="3667125" y="5719699"/>
          <a:ext cx="6350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40767</xdr:rowOff>
    </xdr:from>
    <xdr:to>
      <xdr:col>15</xdr:col>
      <xdr:colOff>187325</xdr:colOff>
      <xdr:row>30</xdr:row>
      <xdr:rowOff>142367</xdr:rowOff>
    </xdr:to>
    <xdr:sp macro="" textlink="">
      <xdr:nvSpPr>
        <xdr:cNvPr id="80" name="楕円 79"/>
        <xdr:cNvSpPr/>
      </xdr:nvSpPr>
      <xdr:spPr>
        <a:xfrm>
          <a:off x="2930525" y="57748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91567</xdr:rowOff>
    </xdr:to>
    <xdr:cxnSp macro="">
      <xdr:nvCxnSpPr>
        <xdr:cNvPr id="81" name="直線コネクタ 80"/>
        <xdr:cNvCxnSpPr/>
      </xdr:nvCxnSpPr>
      <xdr:spPr>
        <a:xfrm flipV="1">
          <a:off x="2981325" y="5765165"/>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101219</xdr:rowOff>
    </xdr:from>
    <xdr:to>
      <xdr:col>11</xdr:col>
      <xdr:colOff>187325</xdr:colOff>
      <xdr:row>31</xdr:row>
      <xdr:rowOff>31369</xdr:rowOff>
    </xdr:to>
    <xdr:sp macro="" textlink="">
      <xdr:nvSpPr>
        <xdr:cNvPr id="82" name="楕円 81"/>
        <xdr:cNvSpPr/>
      </xdr:nvSpPr>
      <xdr:spPr>
        <a:xfrm>
          <a:off x="2244725" y="58352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91567</xdr:rowOff>
    </xdr:from>
    <xdr:to>
      <xdr:col>15</xdr:col>
      <xdr:colOff>136525</xdr:colOff>
      <xdr:row>30</xdr:row>
      <xdr:rowOff>152019</xdr:rowOff>
    </xdr:to>
    <xdr:cxnSp macro="">
      <xdr:nvCxnSpPr>
        <xdr:cNvPr id="83" name="直線コネクタ 82"/>
        <xdr:cNvCxnSpPr/>
      </xdr:nvCxnSpPr>
      <xdr:spPr>
        <a:xfrm flipV="1">
          <a:off x="2295525" y="5825617"/>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136034</xdr:rowOff>
    </xdr:from>
    <xdr:ext cx="405111" cy="259045"/>
    <xdr:sp macro="" textlink="">
      <xdr:nvSpPr>
        <xdr:cNvPr id="84" name="n_1aveValue有形固定資産減価償却率"/>
        <xdr:cNvSpPr txBox="1"/>
      </xdr:nvSpPr>
      <xdr:spPr>
        <a:xfrm>
          <a:off x="3470919" y="537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85488</xdr:rowOff>
    </xdr:from>
    <xdr:ext cx="405111" cy="259045"/>
    <xdr:sp macro="" textlink="">
      <xdr:nvSpPr>
        <xdr:cNvPr id="85" name="n_2aveValue有形固定資産減価償却率"/>
        <xdr:cNvSpPr txBox="1"/>
      </xdr:nvSpPr>
      <xdr:spPr>
        <a:xfrm>
          <a:off x="2797819" y="548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6" name="n_3aveValue有形固定資産減価償却率"/>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73042</xdr:rowOff>
    </xdr:from>
    <xdr:ext cx="405111" cy="259045"/>
    <xdr:sp macro="" textlink="">
      <xdr:nvSpPr>
        <xdr:cNvPr id="87" name="n_1mainValue有形固定資産減価償却率"/>
        <xdr:cNvSpPr txBox="1"/>
      </xdr:nvSpPr>
      <xdr:spPr>
        <a:xfrm>
          <a:off x="3470919"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133494</xdr:rowOff>
    </xdr:from>
    <xdr:ext cx="405111" cy="259045"/>
    <xdr:sp macro="" textlink="">
      <xdr:nvSpPr>
        <xdr:cNvPr id="88" name="n_2mainValue有形固定資産減価償却率"/>
        <xdr:cNvSpPr txBox="1"/>
      </xdr:nvSpPr>
      <xdr:spPr>
        <a:xfrm>
          <a:off x="2797819" y="5867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22496</xdr:rowOff>
    </xdr:from>
    <xdr:ext cx="405111" cy="259045"/>
    <xdr:sp macro="" textlink="">
      <xdr:nvSpPr>
        <xdr:cNvPr id="89" name="n_3mainValue有形固定資産減価償却率"/>
        <xdr:cNvSpPr txBox="1"/>
      </xdr:nvSpPr>
      <xdr:spPr>
        <a:xfrm>
          <a:off x="2112019" y="5921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2" name="正方形/長方形 91"/>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[ 1,428.9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5" name="正方形/長方形 94"/>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6" name="正方形/長方形 95"/>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0" name="テキスト ボックス 99"/>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a:solidFill>
                <a:schemeClr val="dk1"/>
              </a:solidFill>
              <a:effectLst/>
              <a:latin typeface="+mn-lt"/>
              <a:ea typeface="+mn-ea"/>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参考指標としての</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債務償還比率</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1428.9%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）となり、類似団体と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水準にある。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これは、公共投資の縮減などによって県債の発行額を抑制してきたことから、平成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年度をピークに、臨時財政対策債を除いた県債残高が減少してきたこと等によるものである。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、節度ある県債発行</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の継続</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など、将来世代に過度に負担を先送りすることのないよう、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取り組んでいく。</a:t>
          </a:r>
          <a:endParaRPr lang="ja-JP" altLang="ja-JP" sz="1000">
            <a:effectLst/>
            <a:latin typeface="ＭＳ ゴシック" panose="020B0609070205080204" pitchFamily="49" charset="-128"/>
            <a:ea typeface="ＭＳ ゴシック" panose="020B0609070205080204" pitchFamily="49" charset="-128"/>
          </a:endParaRPr>
        </a:p>
        <a:p>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岐阜県ホームページでは、従来の総務省算定式により債務償還可能年数を算定し、３</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年としている。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3" name="テキスト ボックス 102"/>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5" name="テキスト ボックス 104"/>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7" name="テキスト ボックス 106"/>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9" name="テキスト ボックス 108"/>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1" name="テキスト ボックス 110"/>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3" name="テキスト ボックス 112"/>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5" name="テキスト ボックス 114"/>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9" name="直線コネクタ 118"/>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20"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21" name="直線コネクタ 120"/>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22"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3" name="直線コネクタ 122"/>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155828</xdr:rowOff>
    </xdr:from>
    <xdr:ext cx="560923" cy="259045"/>
    <xdr:sp macro="" textlink="">
      <xdr:nvSpPr>
        <xdr:cNvPr id="124" name="債務償還比率平均値テキスト"/>
        <xdr:cNvSpPr txBox="1"/>
      </xdr:nvSpPr>
      <xdr:spPr>
        <a:xfrm>
          <a:off x="13376275" y="5889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5" name="フローチャート: 判断 124"/>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6" name="フローチャート: 判断 125"/>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4871</xdr:rowOff>
    </xdr:from>
    <xdr:to>
      <xdr:col>76</xdr:col>
      <xdr:colOff>73025</xdr:colOff>
      <xdr:row>31</xdr:row>
      <xdr:rowOff>106471</xdr:rowOff>
    </xdr:to>
    <xdr:sp macro="" textlink="">
      <xdr:nvSpPr>
        <xdr:cNvPr id="132" name="楕円 131"/>
        <xdr:cNvSpPr/>
      </xdr:nvSpPr>
      <xdr:spPr>
        <a:xfrm>
          <a:off x="13293725" y="59040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27748</xdr:rowOff>
    </xdr:from>
    <xdr:ext cx="560923" cy="259045"/>
    <xdr:sp macro="" textlink="">
      <xdr:nvSpPr>
        <xdr:cNvPr id="133" name="債務償還比率該当値テキスト"/>
        <xdr:cNvSpPr txBox="1"/>
      </xdr:nvSpPr>
      <xdr:spPr>
        <a:xfrm>
          <a:off x="13376275" y="57617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57304</xdr:rowOff>
    </xdr:from>
    <xdr:to>
      <xdr:col>72</xdr:col>
      <xdr:colOff>123825</xdr:colOff>
      <xdr:row>31</xdr:row>
      <xdr:rowOff>158904</xdr:rowOff>
    </xdr:to>
    <xdr:sp macro="" textlink="">
      <xdr:nvSpPr>
        <xdr:cNvPr id="134" name="楕円 133"/>
        <xdr:cNvSpPr/>
      </xdr:nvSpPr>
      <xdr:spPr>
        <a:xfrm>
          <a:off x="12639675" y="595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55671</xdr:rowOff>
    </xdr:from>
    <xdr:to>
      <xdr:col>76</xdr:col>
      <xdr:colOff>22225</xdr:colOff>
      <xdr:row>31</xdr:row>
      <xdr:rowOff>108104</xdr:rowOff>
    </xdr:to>
    <xdr:cxnSp macro="">
      <xdr:nvCxnSpPr>
        <xdr:cNvPr id="135" name="直線コネクタ 134"/>
        <xdr:cNvCxnSpPr/>
      </xdr:nvCxnSpPr>
      <xdr:spPr>
        <a:xfrm flipV="1">
          <a:off x="12690475" y="5954821"/>
          <a:ext cx="635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5333</xdr:rowOff>
    </xdr:from>
    <xdr:ext cx="560923" cy="259045"/>
    <xdr:sp macro="" textlink="">
      <xdr:nvSpPr>
        <xdr:cNvPr id="136" name="n_1aveValue債務償還比率"/>
        <xdr:cNvSpPr txBox="1"/>
      </xdr:nvSpPr>
      <xdr:spPr>
        <a:xfrm>
          <a:off x="12435413" y="55742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150031</xdr:rowOff>
    </xdr:from>
    <xdr:ext cx="560923" cy="259045"/>
    <xdr:sp macro="" textlink="">
      <xdr:nvSpPr>
        <xdr:cNvPr id="137" name="n_1mainValue債務償還比率"/>
        <xdr:cNvSpPr txBox="1"/>
      </xdr:nvSpPr>
      <xdr:spPr>
        <a:xfrm>
          <a:off x="12435413" y="6049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2,044,114
1,990,598
10,621.29
772,611,001
757,176,165
6,847,406
472,985,433
1,587,704,970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176395" y="561412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229100" y="710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108450" y="7098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229100" y="539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87466</xdr:rowOff>
    </xdr:from>
    <xdr:ext cx="405111" cy="259045"/>
    <xdr:sp macro="" textlink="">
      <xdr:nvSpPr>
        <xdr:cNvPr id="63" name="【道路】&#10;有形固定資産減価償却率平均値テキスト"/>
        <xdr:cNvSpPr txBox="1"/>
      </xdr:nvSpPr>
      <xdr:spPr>
        <a:xfrm>
          <a:off x="42291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127500" y="634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xdr:cNvSpPr/>
      </xdr:nvSpPr>
      <xdr:spPr>
        <a:xfrm>
          <a:off x="257175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778000" y="6514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73" name="楕円 72"/>
        <xdr:cNvSpPr/>
      </xdr:nvSpPr>
      <xdr:spPr>
        <a:xfrm>
          <a:off x="4127500" y="64329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131190</xdr:rowOff>
    </xdr:from>
    <xdr:ext cx="405111" cy="259045"/>
    <xdr:sp macro="" textlink="">
      <xdr:nvSpPr>
        <xdr:cNvPr id="74" name="【道路】&#10;有形固定資産減価償却率該当値テキスト"/>
        <xdr:cNvSpPr txBox="1"/>
      </xdr:nvSpPr>
      <xdr:spPr>
        <a:xfrm>
          <a:off x="4229100" y="6411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79284</xdr:rowOff>
    </xdr:from>
    <xdr:to>
      <xdr:col>20</xdr:col>
      <xdr:colOff>38100</xdr:colOff>
      <xdr:row>40</xdr:row>
      <xdr:rowOff>9434</xdr:rowOff>
    </xdr:to>
    <xdr:sp macro="" textlink="">
      <xdr:nvSpPr>
        <xdr:cNvPr id="75" name="楕円 74"/>
        <xdr:cNvSpPr/>
      </xdr:nvSpPr>
      <xdr:spPr>
        <a:xfrm>
          <a:off x="3384550" y="65245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32113</xdr:rowOff>
    </xdr:from>
    <xdr:to>
      <xdr:col>24</xdr:col>
      <xdr:colOff>63500</xdr:colOff>
      <xdr:row>39</xdr:row>
      <xdr:rowOff>130084</xdr:rowOff>
    </xdr:to>
    <xdr:cxnSp macro="">
      <xdr:nvCxnSpPr>
        <xdr:cNvPr id="76" name="直線コネクタ 75"/>
        <xdr:cNvCxnSpPr/>
      </xdr:nvCxnSpPr>
      <xdr:spPr>
        <a:xfrm flipV="1">
          <a:off x="3429000" y="6477363"/>
          <a:ext cx="7493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141333</xdr:rowOff>
    </xdr:from>
    <xdr:to>
      <xdr:col>15</xdr:col>
      <xdr:colOff>101600</xdr:colOff>
      <xdr:row>40</xdr:row>
      <xdr:rowOff>71483</xdr:rowOff>
    </xdr:to>
    <xdr:sp macro="" textlink="">
      <xdr:nvSpPr>
        <xdr:cNvPr id="77" name="楕円 76"/>
        <xdr:cNvSpPr/>
      </xdr:nvSpPr>
      <xdr:spPr>
        <a:xfrm>
          <a:off x="2571750" y="65865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130084</xdr:rowOff>
    </xdr:from>
    <xdr:to>
      <xdr:col>19</xdr:col>
      <xdr:colOff>177800</xdr:colOff>
      <xdr:row>40</xdr:row>
      <xdr:rowOff>20683</xdr:rowOff>
    </xdr:to>
    <xdr:cxnSp macro="">
      <xdr:nvCxnSpPr>
        <xdr:cNvPr id="78" name="直線コネクタ 77"/>
        <xdr:cNvCxnSpPr/>
      </xdr:nvCxnSpPr>
      <xdr:spPr>
        <a:xfrm flipV="1">
          <a:off x="2622550" y="6575334"/>
          <a:ext cx="806450"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35197</xdr:rowOff>
    </xdr:from>
    <xdr:to>
      <xdr:col>10</xdr:col>
      <xdr:colOff>165100</xdr:colOff>
      <xdr:row>40</xdr:row>
      <xdr:rowOff>136797</xdr:rowOff>
    </xdr:to>
    <xdr:sp macro="" textlink="">
      <xdr:nvSpPr>
        <xdr:cNvPr id="79" name="楕円 78"/>
        <xdr:cNvSpPr/>
      </xdr:nvSpPr>
      <xdr:spPr>
        <a:xfrm>
          <a:off x="1778000" y="66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20683</xdr:rowOff>
    </xdr:from>
    <xdr:to>
      <xdr:col>15</xdr:col>
      <xdr:colOff>50800</xdr:colOff>
      <xdr:row>40</xdr:row>
      <xdr:rowOff>85997</xdr:rowOff>
    </xdr:to>
    <xdr:cxnSp macro="">
      <xdr:nvCxnSpPr>
        <xdr:cNvPr id="80" name="直線コネクタ 79"/>
        <xdr:cNvCxnSpPr/>
      </xdr:nvCxnSpPr>
      <xdr:spPr>
        <a:xfrm flipV="1">
          <a:off x="1828800" y="6631033"/>
          <a:ext cx="7937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1" name="n_1aveValue【道路】&#10;有形固定資産減価償却率"/>
        <xdr:cNvSpPr txBox="1"/>
      </xdr:nvSpPr>
      <xdr:spPr>
        <a:xfrm>
          <a:off x="32391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25961</xdr:rowOff>
    </xdr:from>
    <xdr:ext cx="405111" cy="259045"/>
    <xdr:sp macro="" textlink="">
      <xdr:nvSpPr>
        <xdr:cNvPr id="82" name="n_2aveValue【道路】&#10;有形固定資産減価償却率"/>
        <xdr:cNvSpPr txBox="1"/>
      </xdr:nvSpPr>
      <xdr:spPr>
        <a:xfrm>
          <a:off x="243904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3" name="n_3aveValue【道路】&#10;有形固定資産減価償却率"/>
        <xdr:cNvSpPr txBox="1"/>
      </xdr:nvSpPr>
      <xdr:spPr>
        <a:xfrm>
          <a:off x="164529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561</xdr:rowOff>
    </xdr:from>
    <xdr:ext cx="405111" cy="259045"/>
    <xdr:sp macro="" textlink="">
      <xdr:nvSpPr>
        <xdr:cNvPr id="84" name="n_1mainValue【道路】&#10;有形固定資産減価償却率"/>
        <xdr:cNvSpPr txBox="1"/>
      </xdr:nvSpPr>
      <xdr:spPr>
        <a:xfrm>
          <a:off x="3239144" y="661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62610</xdr:rowOff>
    </xdr:from>
    <xdr:ext cx="405111" cy="259045"/>
    <xdr:sp macro="" textlink="">
      <xdr:nvSpPr>
        <xdr:cNvPr id="85" name="n_2mainValue【道路】&#10;有形固定資産減価償却率"/>
        <xdr:cNvSpPr txBox="1"/>
      </xdr:nvSpPr>
      <xdr:spPr>
        <a:xfrm>
          <a:off x="2439044" y="667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127924</xdr:rowOff>
    </xdr:from>
    <xdr:ext cx="405111" cy="259045"/>
    <xdr:sp macro="" textlink="">
      <xdr:nvSpPr>
        <xdr:cNvPr id="86" name="n_3mainValue【道路】&#10;有形固定資産減価償却率"/>
        <xdr:cNvSpPr txBox="1"/>
      </xdr:nvSpPr>
      <xdr:spPr>
        <a:xfrm>
          <a:off x="1645294" y="673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8" name="正方形/長方形 87"/>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9" name="正方形/長方形 88"/>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0" name="正方形/長方形 89"/>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1" name="正方形/長方形 90"/>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3" name="テキスト ボックス 92"/>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5" name="直線コネクタ 94"/>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6" name="テキスト ボックス 95"/>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9" name="直線コネクタ 98"/>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0" name="テキスト ボックス 99"/>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104" name="直線コネクタ 103"/>
        <xdr:cNvCxnSpPr/>
      </xdr:nvCxnSpPr>
      <xdr:spPr>
        <a:xfrm flipV="1">
          <a:off x="9427845" y="5602859"/>
          <a:ext cx="1270" cy="112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5" name="【道路】&#10;一人当たり延長最小値テキスト"/>
        <xdr:cNvSpPr txBox="1"/>
      </xdr:nvSpPr>
      <xdr:spPr>
        <a:xfrm>
          <a:off x="9480550"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6" name="直線コネクタ 105"/>
        <xdr:cNvCxnSpPr/>
      </xdr:nvCxnSpPr>
      <xdr:spPr>
        <a:xfrm>
          <a:off x="9359900" y="6724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107" name="【道路】&#10;一人当たり延長最大値テキスト"/>
        <xdr:cNvSpPr txBox="1"/>
      </xdr:nvSpPr>
      <xdr:spPr>
        <a:xfrm>
          <a:off x="9480550"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108" name="直線コネクタ 107"/>
        <xdr:cNvCxnSpPr/>
      </xdr:nvCxnSpPr>
      <xdr:spPr>
        <a:xfrm>
          <a:off x="9359900" y="5602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79265</xdr:rowOff>
    </xdr:from>
    <xdr:ext cx="469744" cy="259045"/>
    <xdr:sp macro="" textlink="">
      <xdr:nvSpPr>
        <xdr:cNvPr id="109" name="【道路】&#10;一人当たり延長平均値テキスト"/>
        <xdr:cNvSpPr txBox="1"/>
      </xdr:nvSpPr>
      <xdr:spPr>
        <a:xfrm>
          <a:off x="948055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10" name="フローチャート: 判断 109"/>
        <xdr:cNvSpPr/>
      </xdr:nvSpPr>
      <xdr:spPr>
        <a:xfrm>
          <a:off x="939800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11" name="フローチャート: 判断 110"/>
        <xdr:cNvSpPr/>
      </xdr:nvSpPr>
      <xdr:spPr>
        <a:xfrm>
          <a:off x="8636000" y="639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12" name="フローチャート: 判断 111"/>
        <xdr:cNvSpPr/>
      </xdr:nvSpPr>
      <xdr:spPr>
        <a:xfrm>
          <a:off x="7842250" y="6381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13" name="フローチャート: 判断 112"/>
        <xdr:cNvSpPr/>
      </xdr:nvSpPr>
      <xdr:spPr>
        <a:xfrm>
          <a:off x="7029450" y="6387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115697</xdr:rowOff>
    </xdr:from>
    <xdr:to>
      <xdr:col>55</xdr:col>
      <xdr:colOff>50800</xdr:colOff>
      <xdr:row>36</xdr:row>
      <xdr:rowOff>45847</xdr:rowOff>
    </xdr:to>
    <xdr:sp macro="" textlink="">
      <xdr:nvSpPr>
        <xdr:cNvPr id="119" name="楕円 118"/>
        <xdr:cNvSpPr/>
      </xdr:nvSpPr>
      <xdr:spPr>
        <a:xfrm>
          <a:off x="9398000" y="59005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138574</xdr:rowOff>
    </xdr:from>
    <xdr:ext cx="469744" cy="259045"/>
    <xdr:sp macro="" textlink="">
      <xdr:nvSpPr>
        <xdr:cNvPr id="120" name="【道路】&#10;一人当たり延長該当値テキスト"/>
        <xdr:cNvSpPr txBox="1"/>
      </xdr:nvSpPr>
      <xdr:spPr>
        <a:xfrm>
          <a:off x="9480550" y="57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119126</xdr:rowOff>
    </xdr:from>
    <xdr:to>
      <xdr:col>50</xdr:col>
      <xdr:colOff>165100</xdr:colOff>
      <xdr:row>36</xdr:row>
      <xdr:rowOff>49276</xdr:rowOff>
    </xdr:to>
    <xdr:sp macro="" textlink="">
      <xdr:nvSpPr>
        <xdr:cNvPr id="121" name="楕円 120"/>
        <xdr:cNvSpPr/>
      </xdr:nvSpPr>
      <xdr:spPr>
        <a:xfrm>
          <a:off x="8636000" y="59039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166497</xdr:rowOff>
    </xdr:from>
    <xdr:to>
      <xdr:col>55</xdr:col>
      <xdr:colOff>0</xdr:colOff>
      <xdr:row>35</xdr:row>
      <xdr:rowOff>169926</xdr:rowOff>
    </xdr:to>
    <xdr:cxnSp macro="">
      <xdr:nvCxnSpPr>
        <xdr:cNvPr id="122" name="直線コネクタ 121"/>
        <xdr:cNvCxnSpPr/>
      </xdr:nvCxnSpPr>
      <xdr:spPr>
        <a:xfrm flipV="1">
          <a:off x="8686800" y="595134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129413</xdr:rowOff>
    </xdr:from>
    <xdr:to>
      <xdr:col>46</xdr:col>
      <xdr:colOff>38100</xdr:colOff>
      <xdr:row>36</xdr:row>
      <xdr:rowOff>59563</xdr:rowOff>
    </xdr:to>
    <xdr:sp macro="" textlink="">
      <xdr:nvSpPr>
        <xdr:cNvPr id="123" name="楕円 122"/>
        <xdr:cNvSpPr/>
      </xdr:nvSpPr>
      <xdr:spPr>
        <a:xfrm>
          <a:off x="7842250" y="59142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169926</xdr:rowOff>
    </xdr:from>
    <xdr:to>
      <xdr:col>50</xdr:col>
      <xdr:colOff>114300</xdr:colOff>
      <xdr:row>36</xdr:row>
      <xdr:rowOff>8763</xdr:rowOff>
    </xdr:to>
    <xdr:cxnSp macro="">
      <xdr:nvCxnSpPr>
        <xdr:cNvPr id="124" name="直線コネクタ 123"/>
        <xdr:cNvCxnSpPr/>
      </xdr:nvCxnSpPr>
      <xdr:spPr>
        <a:xfrm flipV="1">
          <a:off x="7886700" y="5948426"/>
          <a:ext cx="8001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131699</xdr:rowOff>
    </xdr:from>
    <xdr:to>
      <xdr:col>41</xdr:col>
      <xdr:colOff>101600</xdr:colOff>
      <xdr:row>36</xdr:row>
      <xdr:rowOff>61849</xdr:rowOff>
    </xdr:to>
    <xdr:sp macro="" textlink="">
      <xdr:nvSpPr>
        <xdr:cNvPr id="125" name="楕円 124"/>
        <xdr:cNvSpPr/>
      </xdr:nvSpPr>
      <xdr:spPr>
        <a:xfrm>
          <a:off x="7029450" y="59165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8763</xdr:rowOff>
    </xdr:from>
    <xdr:to>
      <xdr:col>45</xdr:col>
      <xdr:colOff>177800</xdr:colOff>
      <xdr:row>36</xdr:row>
      <xdr:rowOff>11049</xdr:rowOff>
    </xdr:to>
    <xdr:cxnSp macro="">
      <xdr:nvCxnSpPr>
        <xdr:cNvPr id="126" name="直線コネクタ 125"/>
        <xdr:cNvCxnSpPr/>
      </xdr:nvCxnSpPr>
      <xdr:spPr>
        <a:xfrm flipV="1">
          <a:off x="7080250" y="5958713"/>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32973</xdr:rowOff>
    </xdr:from>
    <xdr:ext cx="469744" cy="259045"/>
    <xdr:sp macro="" textlink="">
      <xdr:nvSpPr>
        <xdr:cNvPr id="127" name="n_1aveValue【道路】&#10;一人当たり延長"/>
        <xdr:cNvSpPr txBox="1"/>
      </xdr:nvSpPr>
      <xdr:spPr>
        <a:xfrm>
          <a:off x="8458277"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22686</xdr:rowOff>
    </xdr:from>
    <xdr:ext cx="469744" cy="259045"/>
    <xdr:sp macro="" textlink="">
      <xdr:nvSpPr>
        <xdr:cNvPr id="128" name="n_2aveValue【道路】&#10;一人当たり延長"/>
        <xdr:cNvSpPr txBox="1"/>
      </xdr:nvSpPr>
      <xdr:spPr>
        <a:xfrm>
          <a:off x="7677227" y="646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28973</xdr:rowOff>
    </xdr:from>
    <xdr:ext cx="469744" cy="259045"/>
    <xdr:sp macro="" textlink="">
      <xdr:nvSpPr>
        <xdr:cNvPr id="129" name="n_3aveValue【道路】&#10;一人当たり延長"/>
        <xdr:cNvSpPr txBox="1"/>
      </xdr:nvSpPr>
      <xdr:spPr>
        <a:xfrm>
          <a:off x="6864427"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65803</xdr:rowOff>
    </xdr:from>
    <xdr:ext cx="469744" cy="259045"/>
    <xdr:sp macro="" textlink="">
      <xdr:nvSpPr>
        <xdr:cNvPr id="130" name="n_1mainValue【道路】&#10;一人当たり延長"/>
        <xdr:cNvSpPr txBox="1"/>
      </xdr:nvSpPr>
      <xdr:spPr>
        <a:xfrm>
          <a:off x="8458277" y="56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76090</xdr:rowOff>
    </xdr:from>
    <xdr:ext cx="469744" cy="259045"/>
    <xdr:sp macro="" textlink="">
      <xdr:nvSpPr>
        <xdr:cNvPr id="131" name="n_2mainValue【道路】&#10;一人当たり延長"/>
        <xdr:cNvSpPr txBox="1"/>
      </xdr:nvSpPr>
      <xdr:spPr>
        <a:xfrm>
          <a:off x="7677227" y="56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78376</xdr:rowOff>
    </xdr:from>
    <xdr:ext cx="469744" cy="259045"/>
    <xdr:sp macro="" textlink="">
      <xdr:nvSpPr>
        <xdr:cNvPr id="132" name="n_3mainValue【道路】&#10;一人当たり延長"/>
        <xdr:cNvSpPr txBox="1"/>
      </xdr:nvSpPr>
      <xdr:spPr>
        <a:xfrm>
          <a:off x="6864427" y="56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4" name="正方形/長方形 133"/>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5" name="正方形/長方形 134"/>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6" name="正方形/長方形 135"/>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7" name="正方形/長方形 136"/>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53" name="直線コネクタ 152"/>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54"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55" name="直線コネクタ 154"/>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56"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57" name="直線コネクタ 156"/>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156227</xdr:rowOff>
    </xdr:from>
    <xdr:ext cx="405111" cy="259045"/>
    <xdr:sp macro="" textlink="">
      <xdr:nvSpPr>
        <xdr:cNvPr id="158" name="【橋りょう・トンネル】&#10;有形固定資産減価償却率平均値テキスト"/>
        <xdr:cNvSpPr txBox="1"/>
      </xdr:nvSpPr>
      <xdr:spPr>
        <a:xfrm>
          <a:off x="4229100" y="9738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9" name="フローチャート: 判断 158"/>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60" name="フローチャート: 判断 159"/>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61" name="フローチャート: 判断 160"/>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2" name="フローチャート: 判断 161"/>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95504</xdr:rowOff>
    </xdr:from>
    <xdr:to>
      <xdr:col>24</xdr:col>
      <xdr:colOff>114300</xdr:colOff>
      <xdr:row>59</xdr:row>
      <xdr:rowOff>25654</xdr:rowOff>
    </xdr:to>
    <xdr:sp macro="" textlink="">
      <xdr:nvSpPr>
        <xdr:cNvPr id="168" name="楕円 167"/>
        <xdr:cNvSpPr/>
      </xdr:nvSpPr>
      <xdr:spPr>
        <a:xfrm>
          <a:off x="4127500" y="96776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118381</xdr:rowOff>
    </xdr:from>
    <xdr:ext cx="405111" cy="259045"/>
    <xdr:sp macro="" textlink="">
      <xdr:nvSpPr>
        <xdr:cNvPr id="169" name="【橋りょう・トンネル】&#10;有形固定資産減価償却率該当値テキスト"/>
        <xdr:cNvSpPr txBox="1"/>
      </xdr:nvSpPr>
      <xdr:spPr>
        <a:xfrm>
          <a:off x="4229100" y="9535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42926</xdr:rowOff>
    </xdr:from>
    <xdr:to>
      <xdr:col>20</xdr:col>
      <xdr:colOff>38100</xdr:colOff>
      <xdr:row>59</xdr:row>
      <xdr:rowOff>144526</xdr:rowOff>
    </xdr:to>
    <xdr:sp macro="" textlink="">
      <xdr:nvSpPr>
        <xdr:cNvPr id="170" name="楕円 169"/>
        <xdr:cNvSpPr/>
      </xdr:nvSpPr>
      <xdr:spPr>
        <a:xfrm>
          <a:off x="3384550" y="97901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146304</xdr:rowOff>
    </xdr:from>
    <xdr:to>
      <xdr:col>24</xdr:col>
      <xdr:colOff>63500</xdr:colOff>
      <xdr:row>59</xdr:row>
      <xdr:rowOff>93726</xdr:rowOff>
    </xdr:to>
    <xdr:cxnSp macro="">
      <xdr:nvCxnSpPr>
        <xdr:cNvPr id="171" name="直線コネクタ 170"/>
        <xdr:cNvCxnSpPr/>
      </xdr:nvCxnSpPr>
      <xdr:spPr>
        <a:xfrm flipV="1">
          <a:off x="3429000" y="9728454"/>
          <a:ext cx="74930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84074</xdr:rowOff>
    </xdr:from>
    <xdr:to>
      <xdr:col>15</xdr:col>
      <xdr:colOff>101600</xdr:colOff>
      <xdr:row>60</xdr:row>
      <xdr:rowOff>14224</xdr:rowOff>
    </xdr:to>
    <xdr:sp macro="" textlink="">
      <xdr:nvSpPr>
        <xdr:cNvPr id="172" name="楕円 171"/>
        <xdr:cNvSpPr/>
      </xdr:nvSpPr>
      <xdr:spPr>
        <a:xfrm>
          <a:off x="2571750" y="98313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93726</xdr:rowOff>
    </xdr:from>
    <xdr:to>
      <xdr:col>19</xdr:col>
      <xdr:colOff>177800</xdr:colOff>
      <xdr:row>59</xdr:row>
      <xdr:rowOff>134874</xdr:rowOff>
    </xdr:to>
    <xdr:cxnSp macro="">
      <xdr:nvCxnSpPr>
        <xdr:cNvPr id="173" name="直線コネクタ 172"/>
        <xdr:cNvCxnSpPr/>
      </xdr:nvCxnSpPr>
      <xdr:spPr>
        <a:xfrm flipV="1">
          <a:off x="2622550" y="9840976"/>
          <a:ext cx="8064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116078</xdr:rowOff>
    </xdr:from>
    <xdr:to>
      <xdr:col>10</xdr:col>
      <xdr:colOff>165100</xdr:colOff>
      <xdr:row>60</xdr:row>
      <xdr:rowOff>46228</xdr:rowOff>
    </xdr:to>
    <xdr:sp macro="" textlink="">
      <xdr:nvSpPr>
        <xdr:cNvPr id="174" name="楕円 173"/>
        <xdr:cNvSpPr/>
      </xdr:nvSpPr>
      <xdr:spPr>
        <a:xfrm>
          <a:off x="1778000" y="98633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134874</xdr:rowOff>
    </xdr:from>
    <xdr:to>
      <xdr:col>15</xdr:col>
      <xdr:colOff>50800</xdr:colOff>
      <xdr:row>59</xdr:row>
      <xdr:rowOff>166878</xdr:rowOff>
    </xdr:to>
    <xdr:cxnSp macro="">
      <xdr:nvCxnSpPr>
        <xdr:cNvPr id="175" name="直線コネクタ 174"/>
        <xdr:cNvCxnSpPr/>
      </xdr:nvCxnSpPr>
      <xdr:spPr>
        <a:xfrm flipV="1">
          <a:off x="1828800" y="9882124"/>
          <a:ext cx="7937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135653</xdr:rowOff>
    </xdr:from>
    <xdr:ext cx="405111" cy="259045"/>
    <xdr:sp macro="" textlink="">
      <xdr:nvSpPr>
        <xdr:cNvPr id="176" name="n_1aveValue【橋りょう・トンネル】&#10;有形固定資産減価償却率"/>
        <xdr:cNvSpPr txBox="1"/>
      </xdr:nvSpPr>
      <xdr:spPr>
        <a:xfrm>
          <a:off x="3239144" y="9882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7891</xdr:rowOff>
    </xdr:from>
    <xdr:ext cx="405111" cy="259045"/>
    <xdr:sp macro="" textlink="">
      <xdr:nvSpPr>
        <xdr:cNvPr id="177" name="n_2aveValue【橋りょう・トンネル】&#10;有形固定資産減価償却率"/>
        <xdr:cNvSpPr txBox="1"/>
      </xdr:nvSpPr>
      <xdr:spPr>
        <a:xfrm>
          <a:off x="2439044" y="95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78" name="n_3aveValue【橋りょう・トンネル】&#10;有形固定資産減価償却率"/>
        <xdr:cNvSpPr txBox="1"/>
      </xdr:nvSpPr>
      <xdr:spPr>
        <a:xfrm>
          <a:off x="164529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161053</xdr:rowOff>
    </xdr:from>
    <xdr:ext cx="405111" cy="259045"/>
    <xdr:sp macro="" textlink="">
      <xdr:nvSpPr>
        <xdr:cNvPr id="179" name="n_1mainValue【橋りょう・トンネル】&#10;有形固定資産減価償却率"/>
        <xdr:cNvSpPr txBox="1"/>
      </xdr:nvSpPr>
      <xdr:spPr>
        <a:xfrm>
          <a:off x="3239144" y="95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5351</xdr:rowOff>
    </xdr:from>
    <xdr:ext cx="405111" cy="259045"/>
    <xdr:sp macro="" textlink="">
      <xdr:nvSpPr>
        <xdr:cNvPr id="180" name="n_2mainValue【橋りょう・トンネル】&#10;有形固定資産減価償却率"/>
        <xdr:cNvSpPr txBox="1"/>
      </xdr:nvSpPr>
      <xdr:spPr>
        <a:xfrm>
          <a:off x="2439044" y="991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62755</xdr:rowOff>
    </xdr:from>
    <xdr:ext cx="405111" cy="259045"/>
    <xdr:sp macro="" textlink="">
      <xdr:nvSpPr>
        <xdr:cNvPr id="181" name="n_3mainValue【橋りょう・トンネル】&#10;有形固定資産減価償却率"/>
        <xdr:cNvSpPr txBox="1"/>
      </xdr:nvSpPr>
      <xdr:spPr>
        <a:xfrm>
          <a:off x="1645294" y="964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3" name="正方形/長方形 182"/>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4" name="正方形/長方形 183"/>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5" name="正方形/長方形 184"/>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6" name="正方形/長方形 185"/>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5" name="テキスト ボックス 194"/>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7" name="テキスト ボックス 196"/>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201" name="直線コネクタ 200"/>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202"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203" name="直線コネクタ 202"/>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204"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205" name="直線コネクタ 204"/>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72619</xdr:rowOff>
    </xdr:from>
    <xdr:ext cx="599010" cy="259045"/>
    <xdr:sp macro="" textlink="">
      <xdr:nvSpPr>
        <xdr:cNvPr id="206" name="【橋りょう・トンネル】&#10;一人当たり有形固定資産（償却資産）額平均値テキスト"/>
        <xdr:cNvSpPr txBox="1"/>
      </xdr:nvSpPr>
      <xdr:spPr>
        <a:xfrm>
          <a:off x="9480550" y="9984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207" name="フローチャート: 判断 206"/>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208" name="フローチャート: 判断 207"/>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209" name="フローチャート: 判断 208"/>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210" name="フローチャート: 判断 209"/>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7877</xdr:rowOff>
    </xdr:from>
    <xdr:to>
      <xdr:col>55</xdr:col>
      <xdr:colOff>50800</xdr:colOff>
      <xdr:row>58</xdr:row>
      <xdr:rowOff>109477</xdr:rowOff>
    </xdr:to>
    <xdr:sp macro="" textlink="">
      <xdr:nvSpPr>
        <xdr:cNvPr id="216" name="楕円 215"/>
        <xdr:cNvSpPr/>
      </xdr:nvSpPr>
      <xdr:spPr>
        <a:xfrm>
          <a:off x="9398000" y="95900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30754</xdr:rowOff>
    </xdr:from>
    <xdr:ext cx="599010" cy="259045"/>
    <xdr:sp macro="" textlink="">
      <xdr:nvSpPr>
        <xdr:cNvPr id="217" name="【橋りょう・トンネル】&#10;一人当たり有形固定資産（償却資産）額該当値テキスト"/>
        <xdr:cNvSpPr txBox="1"/>
      </xdr:nvSpPr>
      <xdr:spPr>
        <a:xfrm>
          <a:off x="9480550" y="944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165186</xdr:rowOff>
    </xdr:from>
    <xdr:to>
      <xdr:col>50</xdr:col>
      <xdr:colOff>165100</xdr:colOff>
      <xdr:row>58</xdr:row>
      <xdr:rowOff>95336</xdr:rowOff>
    </xdr:to>
    <xdr:sp macro="" textlink="">
      <xdr:nvSpPr>
        <xdr:cNvPr id="218" name="楕円 217"/>
        <xdr:cNvSpPr/>
      </xdr:nvSpPr>
      <xdr:spPr>
        <a:xfrm>
          <a:off x="8636000" y="95822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44536</xdr:rowOff>
    </xdr:from>
    <xdr:to>
      <xdr:col>55</xdr:col>
      <xdr:colOff>0</xdr:colOff>
      <xdr:row>58</xdr:row>
      <xdr:rowOff>58677</xdr:rowOff>
    </xdr:to>
    <xdr:cxnSp macro="">
      <xdr:nvCxnSpPr>
        <xdr:cNvPr id="219" name="直線コネクタ 218"/>
        <xdr:cNvCxnSpPr/>
      </xdr:nvCxnSpPr>
      <xdr:spPr>
        <a:xfrm>
          <a:off x="8686800" y="9626686"/>
          <a:ext cx="742950" cy="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10515</xdr:rowOff>
    </xdr:from>
    <xdr:to>
      <xdr:col>46</xdr:col>
      <xdr:colOff>38100</xdr:colOff>
      <xdr:row>58</xdr:row>
      <xdr:rowOff>112115</xdr:rowOff>
    </xdr:to>
    <xdr:sp macro="" textlink="">
      <xdr:nvSpPr>
        <xdr:cNvPr id="220" name="楕円 219"/>
        <xdr:cNvSpPr/>
      </xdr:nvSpPr>
      <xdr:spPr>
        <a:xfrm>
          <a:off x="7842250" y="95926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44536</xdr:rowOff>
    </xdr:from>
    <xdr:to>
      <xdr:col>50</xdr:col>
      <xdr:colOff>114300</xdr:colOff>
      <xdr:row>58</xdr:row>
      <xdr:rowOff>61315</xdr:rowOff>
    </xdr:to>
    <xdr:cxnSp macro="">
      <xdr:nvCxnSpPr>
        <xdr:cNvPr id="221" name="直線コネクタ 220"/>
        <xdr:cNvCxnSpPr/>
      </xdr:nvCxnSpPr>
      <xdr:spPr>
        <a:xfrm flipV="1">
          <a:off x="7886700" y="9626686"/>
          <a:ext cx="8001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30915</xdr:rowOff>
    </xdr:from>
    <xdr:to>
      <xdr:col>41</xdr:col>
      <xdr:colOff>101600</xdr:colOff>
      <xdr:row>58</xdr:row>
      <xdr:rowOff>132515</xdr:rowOff>
    </xdr:to>
    <xdr:sp macro="" textlink="">
      <xdr:nvSpPr>
        <xdr:cNvPr id="222" name="楕円 221"/>
        <xdr:cNvSpPr/>
      </xdr:nvSpPr>
      <xdr:spPr>
        <a:xfrm>
          <a:off x="7029450" y="96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61315</xdr:rowOff>
    </xdr:from>
    <xdr:to>
      <xdr:col>45</xdr:col>
      <xdr:colOff>177800</xdr:colOff>
      <xdr:row>58</xdr:row>
      <xdr:rowOff>81715</xdr:rowOff>
    </xdr:to>
    <xdr:cxnSp macro="">
      <xdr:nvCxnSpPr>
        <xdr:cNvPr id="223" name="直線コネクタ 222"/>
        <xdr:cNvCxnSpPr/>
      </xdr:nvCxnSpPr>
      <xdr:spPr>
        <a:xfrm flipV="1">
          <a:off x="7080250" y="9643465"/>
          <a:ext cx="80645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169801</xdr:rowOff>
    </xdr:from>
    <xdr:ext cx="599010" cy="259045"/>
    <xdr:sp macro="" textlink="">
      <xdr:nvSpPr>
        <xdr:cNvPr id="224" name="n_1aveValue【橋りょう・トンネル】&#10;一人当たり有形固定資産（償却資産）額"/>
        <xdr:cNvSpPr txBox="1"/>
      </xdr:nvSpPr>
      <xdr:spPr>
        <a:xfrm>
          <a:off x="8399995" y="100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154014</xdr:rowOff>
    </xdr:from>
    <xdr:ext cx="599010" cy="259045"/>
    <xdr:sp macro="" textlink="">
      <xdr:nvSpPr>
        <xdr:cNvPr id="225" name="n_2aveValue【橋りょう・トンネル】&#10;一人当たり有形固定資産（償却資産）額"/>
        <xdr:cNvSpPr txBox="1"/>
      </xdr:nvSpPr>
      <xdr:spPr>
        <a:xfrm>
          <a:off x="7612595" y="1006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88616</xdr:rowOff>
    </xdr:from>
    <xdr:ext cx="599010" cy="259045"/>
    <xdr:sp macro="" textlink="">
      <xdr:nvSpPr>
        <xdr:cNvPr id="226" name="n_3aveValue【橋りょう・トンネル】&#10;一人当たり有形固定資産（償却資産）額"/>
        <xdr:cNvSpPr txBox="1"/>
      </xdr:nvSpPr>
      <xdr:spPr>
        <a:xfrm>
          <a:off x="6818845" y="1000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111863</xdr:rowOff>
    </xdr:from>
    <xdr:ext cx="599010" cy="259045"/>
    <xdr:sp macro="" textlink="">
      <xdr:nvSpPr>
        <xdr:cNvPr id="227" name="n_1mainValue【橋りょう・トンネル】&#10;一人当たり有形固定資産（償却資産）額"/>
        <xdr:cNvSpPr txBox="1"/>
      </xdr:nvSpPr>
      <xdr:spPr>
        <a:xfrm>
          <a:off x="8399995" y="936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128642</xdr:rowOff>
    </xdr:from>
    <xdr:ext cx="599010" cy="259045"/>
    <xdr:sp macro="" textlink="">
      <xdr:nvSpPr>
        <xdr:cNvPr id="228" name="n_2mainValue【橋りょう・トンネル】&#10;一人当たり有形固定資産（償却資産）額"/>
        <xdr:cNvSpPr txBox="1"/>
      </xdr:nvSpPr>
      <xdr:spPr>
        <a:xfrm>
          <a:off x="7612595" y="938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149042</xdr:rowOff>
    </xdr:from>
    <xdr:ext cx="599010" cy="259045"/>
    <xdr:sp macro="" textlink="">
      <xdr:nvSpPr>
        <xdr:cNvPr id="229" name="n_3mainValue【橋りょう・トンネル】&#10;一人当たり有形固定資産（償却資産）額"/>
        <xdr:cNvSpPr txBox="1"/>
      </xdr:nvSpPr>
      <xdr:spPr>
        <a:xfrm>
          <a:off x="6818845" y="940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1" name="正方形/長方形 230"/>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2" name="正方形/長方形 231"/>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3" name="正方形/長方形 232"/>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4" name="正方形/長方形 233"/>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0" name="テキスト ボックス 239"/>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0" name="テキスト ボックス 249"/>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2" name="テキスト ボックス 251"/>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54" name="直線コネクタ 253"/>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55"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56" name="直線コネクタ 255"/>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57"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58" name="直線コネクタ 257"/>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142076</xdr:rowOff>
    </xdr:from>
    <xdr:ext cx="405111" cy="259045"/>
    <xdr:sp macro="" textlink="">
      <xdr:nvSpPr>
        <xdr:cNvPr id="259" name="【公営住宅】&#10;有形固定資産減価償却率平均値テキスト"/>
        <xdr:cNvSpPr txBox="1"/>
      </xdr:nvSpPr>
      <xdr:spPr>
        <a:xfrm>
          <a:off x="4229100" y="13356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60" name="フローチャート: 判断 259"/>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61" name="フローチャート: 判断 260"/>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62" name="フローチャート: 判断 261"/>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63" name="フローチャート: 判断 262"/>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15058</xdr:rowOff>
    </xdr:from>
    <xdr:to>
      <xdr:col>24</xdr:col>
      <xdr:colOff>114300</xdr:colOff>
      <xdr:row>77</xdr:row>
      <xdr:rowOff>116658</xdr:rowOff>
    </xdr:to>
    <xdr:sp macro="" textlink="">
      <xdr:nvSpPr>
        <xdr:cNvPr id="269" name="楕円 268"/>
        <xdr:cNvSpPr/>
      </xdr:nvSpPr>
      <xdr:spPr>
        <a:xfrm>
          <a:off x="4127500" y="127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139535</xdr:rowOff>
    </xdr:from>
    <xdr:ext cx="405111" cy="259045"/>
    <xdr:sp macro="" textlink="">
      <xdr:nvSpPr>
        <xdr:cNvPr id="270" name="【公営住宅】&#10;有形固定資産減価償却率該当値テキスト"/>
        <xdr:cNvSpPr txBox="1"/>
      </xdr:nvSpPr>
      <xdr:spPr>
        <a:xfrm>
          <a:off x="4229100" y="1269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57513</xdr:rowOff>
    </xdr:from>
    <xdr:to>
      <xdr:col>20</xdr:col>
      <xdr:colOff>38100</xdr:colOff>
      <xdr:row>77</xdr:row>
      <xdr:rowOff>159113</xdr:rowOff>
    </xdr:to>
    <xdr:sp macro="" textlink="">
      <xdr:nvSpPr>
        <xdr:cNvPr id="271" name="楕円 270"/>
        <xdr:cNvSpPr/>
      </xdr:nvSpPr>
      <xdr:spPr>
        <a:xfrm>
          <a:off x="3384550" y="127765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65858</xdr:rowOff>
    </xdr:from>
    <xdr:to>
      <xdr:col>24</xdr:col>
      <xdr:colOff>63500</xdr:colOff>
      <xdr:row>77</xdr:row>
      <xdr:rowOff>108313</xdr:rowOff>
    </xdr:to>
    <xdr:cxnSp macro="">
      <xdr:nvCxnSpPr>
        <xdr:cNvPr id="272" name="直線コネクタ 271"/>
        <xdr:cNvCxnSpPr/>
      </xdr:nvCxnSpPr>
      <xdr:spPr>
        <a:xfrm flipV="1">
          <a:off x="3429000" y="12784908"/>
          <a:ext cx="7493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119562</xdr:rowOff>
    </xdr:from>
    <xdr:to>
      <xdr:col>15</xdr:col>
      <xdr:colOff>101600</xdr:colOff>
      <xdr:row>78</xdr:row>
      <xdr:rowOff>49712</xdr:rowOff>
    </xdr:to>
    <xdr:sp macro="" textlink="">
      <xdr:nvSpPr>
        <xdr:cNvPr id="273" name="楕円 272"/>
        <xdr:cNvSpPr/>
      </xdr:nvSpPr>
      <xdr:spPr>
        <a:xfrm>
          <a:off x="2571750" y="128386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108313</xdr:rowOff>
    </xdr:from>
    <xdr:to>
      <xdr:col>19</xdr:col>
      <xdr:colOff>177800</xdr:colOff>
      <xdr:row>77</xdr:row>
      <xdr:rowOff>170362</xdr:rowOff>
    </xdr:to>
    <xdr:cxnSp macro="">
      <xdr:nvCxnSpPr>
        <xdr:cNvPr id="274" name="直線コネクタ 273"/>
        <xdr:cNvCxnSpPr/>
      </xdr:nvCxnSpPr>
      <xdr:spPr>
        <a:xfrm flipV="1">
          <a:off x="2622550" y="12827363"/>
          <a:ext cx="806450"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13426</xdr:rowOff>
    </xdr:from>
    <xdr:to>
      <xdr:col>10</xdr:col>
      <xdr:colOff>165100</xdr:colOff>
      <xdr:row>78</xdr:row>
      <xdr:rowOff>115026</xdr:rowOff>
    </xdr:to>
    <xdr:sp macro="" textlink="">
      <xdr:nvSpPr>
        <xdr:cNvPr id="275" name="楕円 274"/>
        <xdr:cNvSpPr/>
      </xdr:nvSpPr>
      <xdr:spPr>
        <a:xfrm>
          <a:off x="1778000" y="128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170362</xdr:rowOff>
    </xdr:from>
    <xdr:to>
      <xdr:col>15</xdr:col>
      <xdr:colOff>50800</xdr:colOff>
      <xdr:row>78</xdr:row>
      <xdr:rowOff>64226</xdr:rowOff>
    </xdr:to>
    <xdr:cxnSp macro="">
      <xdr:nvCxnSpPr>
        <xdr:cNvPr id="276" name="直線コネクタ 275"/>
        <xdr:cNvCxnSpPr/>
      </xdr:nvCxnSpPr>
      <xdr:spPr>
        <a:xfrm flipV="1">
          <a:off x="1828800" y="12883062"/>
          <a:ext cx="7937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277" name="n_1aveValue【公営住宅】&#10;有形固定資産減価償却率"/>
        <xdr:cNvSpPr txBox="1"/>
      </xdr:nvSpPr>
      <xdr:spPr>
        <a:xfrm>
          <a:off x="32391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153506</xdr:rowOff>
    </xdr:from>
    <xdr:ext cx="405111" cy="259045"/>
    <xdr:sp macro="" textlink="">
      <xdr:nvSpPr>
        <xdr:cNvPr id="278" name="n_2aveValue【公営住宅】&#10;有形固定資産減価償却率"/>
        <xdr:cNvSpPr txBox="1"/>
      </xdr:nvSpPr>
      <xdr:spPr>
        <a:xfrm>
          <a:off x="2439044" y="135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164935</xdr:rowOff>
    </xdr:from>
    <xdr:ext cx="405111" cy="259045"/>
    <xdr:sp macro="" textlink="">
      <xdr:nvSpPr>
        <xdr:cNvPr id="279" name="n_3aveValue【公営住宅】&#10;有形固定資産減価償却率"/>
        <xdr:cNvSpPr txBox="1"/>
      </xdr:nvSpPr>
      <xdr:spPr>
        <a:xfrm>
          <a:off x="1645294" y="1337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4190</xdr:rowOff>
    </xdr:from>
    <xdr:ext cx="405111" cy="259045"/>
    <xdr:sp macro="" textlink="">
      <xdr:nvSpPr>
        <xdr:cNvPr id="280" name="n_1mainValue【公営住宅】&#10;有形固定資産減価償却率"/>
        <xdr:cNvSpPr txBox="1"/>
      </xdr:nvSpPr>
      <xdr:spPr>
        <a:xfrm>
          <a:off x="3239144" y="1255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66239</xdr:rowOff>
    </xdr:from>
    <xdr:ext cx="405111" cy="259045"/>
    <xdr:sp macro="" textlink="">
      <xdr:nvSpPr>
        <xdr:cNvPr id="281" name="n_2mainValue【公営住宅】&#10;有形固定資産減価償却率"/>
        <xdr:cNvSpPr txBox="1"/>
      </xdr:nvSpPr>
      <xdr:spPr>
        <a:xfrm>
          <a:off x="2439044" y="1262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131553</xdr:rowOff>
    </xdr:from>
    <xdr:ext cx="405111" cy="259045"/>
    <xdr:sp macro="" textlink="">
      <xdr:nvSpPr>
        <xdr:cNvPr id="282" name="n_3mainValue【公営住宅】&#10;有形固定資産減価償却率"/>
        <xdr:cNvSpPr txBox="1"/>
      </xdr:nvSpPr>
      <xdr:spPr>
        <a:xfrm>
          <a:off x="1645294" y="126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4" name="正方形/長方形 283"/>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5" name="正方形/長方形 284"/>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6" name="正方形/長方形 285"/>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7" name="正方形/長方形 286"/>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306" name="直線コネクタ 305"/>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307"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308" name="直線コネクタ 307"/>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309"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10" name="直線コネクタ 309"/>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311" name="【公営住宅】&#10;一人当たり面積平均値テキスト"/>
        <xdr:cNvSpPr txBox="1"/>
      </xdr:nvSpPr>
      <xdr:spPr>
        <a:xfrm>
          <a:off x="9480550" y="1354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312" name="フローチャート: 判断 311"/>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313" name="フローチャート: 判断 312"/>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314" name="フローチャート: 判断 313"/>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315" name="フローチャート: 判断 314"/>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78739</xdr:rowOff>
    </xdr:from>
    <xdr:to>
      <xdr:col>55</xdr:col>
      <xdr:colOff>50800</xdr:colOff>
      <xdr:row>86</xdr:row>
      <xdr:rowOff>8889</xdr:rowOff>
    </xdr:to>
    <xdr:sp macro="" textlink="">
      <xdr:nvSpPr>
        <xdr:cNvPr id="321" name="楕円 320"/>
        <xdr:cNvSpPr/>
      </xdr:nvSpPr>
      <xdr:spPr>
        <a:xfrm>
          <a:off x="9398000" y="141185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165116</xdr:rowOff>
    </xdr:from>
    <xdr:ext cx="469744" cy="259045"/>
    <xdr:sp macro="" textlink="">
      <xdr:nvSpPr>
        <xdr:cNvPr id="322" name="【公営住宅】&#10;一人当たり面積該当値テキスト"/>
        <xdr:cNvSpPr txBox="1"/>
      </xdr:nvSpPr>
      <xdr:spPr>
        <a:xfrm>
          <a:off x="9480550" y="1403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73842</xdr:rowOff>
    </xdr:from>
    <xdr:to>
      <xdr:col>50</xdr:col>
      <xdr:colOff>165100</xdr:colOff>
      <xdr:row>86</xdr:row>
      <xdr:rowOff>3992</xdr:rowOff>
    </xdr:to>
    <xdr:sp macro="" textlink="">
      <xdr:nvSpPr>
        <xdr:cNvPr id="323" name="楕円 322"/>
        <xdr:cNvSpPr/>
      </xdr:nvSpPr>
      <xdr:spPr>
        <a:xfrm>
          <a:off x="8636000" y="141136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124642</xdr:rowOff>
    </xdr:from>
    <xdr:to>
      <xdr:col>55</xdr:col>
      <xdr:colOff>0</xdr:colOff>
      <xdr:row>85</xdr:row>
      <xdr:rowOff>129539</xdr:rowOff>
    </xdr:to>
    <xdr:cxnSp macro="">
      <xdr:nvCxnSpPr>
        <xdr:cNvPr id="324" name="直線コネクタ 323"/>
        <xdr:cNvCxnSpPr/>
      </xdr:nvCxnSpPr>
      <xdr:spPr>
        <a:xfrm>
          <a:off x="8686800" y="14164492"/>
          <a:ext cx="74295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75474</xdr:rowOff>
    </xdr:from>
    <xdr:to>
      <xdr:col>46</xdr:col>
      <xdr:colOff>38100</xdr:colOff>
      <xdr:row>86</xdr:row>
      <xdr:rowOff>5624</xdr:rowOff>
    </xdr:to>
    <xdr:sp macro="" textlink="">
      <xdr:nvSpPr>
        <xdr:cNvPr id="325" name="楕円 324"/>
        <xdr:cNvSpPr/>
      </xdr:nvSpPr>
      <xdr:spPr>
        <a:xfrm>
          <a:off x="7842250" y="141153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124642</xdr:rowOff>
    </xdr:from>
    <xdr:to>
      <xdr:col>50</xdr:col>
      <xdr:colOff>114300</xdr:colOff>
      <xdr:row>85</xdr:row>
      <xdr:rowOff>126274</xdr:rowOff>
    </xdr:to>
    <xdr:cxnSp macro="">
      <xdr:nvCxnSpPr>
        <xdr:cNvPr id="326" name="直線コネクタ 325"/>
        <xdr:cNvCxnSpPr/>
      </xdr:nvCxnSpPr>
      <xdr:spPr>
        <a:xfrm flipV="1">
          <a:off x="7886700" y="14164492"/>
          <a:ext cx="8001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77107</xdr:rowOff>
    </xdr:from>
    <xdr:to>
      <xdr:col>41</xdr:col>
      <xdr:colOff>101600</xdr:colOff>
      <xdr:row>86</xdr:row>
      <xdr:rowOff>7257</xdr:rowOff>
    </xdr:to>
    <xdr:sp macro="" textlink="">
      <xdr:nvSpPr>
        <xdr:cNvPr id="327" name="楕円 326"/>
        <xdr:cNvSpPr/>
      </xdr:nvSpPr>
      <xdr:spPr>
        <a:xfrm>
          <a:off x="7029450" y="141169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126274</xdr:rowOff>
    </xdr:from>
    <xdr:to>
      <xdr:col>45</xdr:col>
      <xdr:colOff>177800</xdr:colOff>
      <xdr:row>85</xdr:row>
      <xdr:rowOff>127907</xdr:rowOff>
    </xdr:to>
    <xdr:cxnSp macro="">
      <xdr:nvCxnSpPr>
        <xdr:cNvPr id="328" name="直線コネクタ 327"/>
        <xdr:cNvCxnSpPr/>
      </xdr:nvCxnSpPr>
      <xdr:spPr>
        <a:xfrm flipV="1">
          <a:off x="7080250" y="14166124"/>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85833</xdr:rowOff>
    </xdr:from>
    <xdr:ext cx="469744" cy="259045"/>
    <xdr:sp macro="" textlink="">
      <xdr:nvSpPr>
        <xdr:cNvPr id="329" name="n_1aveValue【公営住宅】&#10;一人当たり面積"/>
        <xdr:cNvSpPr txBox="1"/>
      </xdr:nvSpPr>
      <xdr:spPr>
        <a:xfrm>
          <a:off x="8458277" y="134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61340</xdr:rowOff>
    </xdr:from>
    <xdr:ext cx="469744" cy="259045"/>
    <xdr:sp macro="" textlink="">
      <xdr:nvSpPr>
        <xdr:cNvPr id="330" name="n_2aveValue【公営住宅】&#10;一人当たり面積"/>
        <xdr:cNvSpPr txBox="1"/>
      </xdr:nvSpPr>
      <xdr:spPr>
        <a:xfrm>
          <a:off x="7677227" y="134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31" name="n_3aveValue【公営住宅】&#10;一人当たり面積"/>
        <xdr:cNvSpPr txBox="1"/>
      </xdr:nvSpPr>
      <xdr:spPr>
        <a:xfrm>
          <a:off x="6864427"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166569</xdr:rowOff>
    </xdr:from>
    <xdr:ext cx="469744" cy="259045"/>
    <xdr:sp macro="" textlink="">
      <xdr:nvSpPr>
        <xdr:cNvPr id="332" name="n_1mainValue【公営住宅】&#10;一人当たり面積"/>
        <xdr:cNvSpPr txBox="1"/>
      </xdr:nvSpPr>
      <xdr:spPr>
        <a:xfrm>
          <a:off x="8458277" y="1420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168201</xdr:rowOff>
    </xdr:from>
    <xdr:ext cx="469744" cy="259045"/>
    <xdr:sp macro="" textlink="">
      <xdr:nvSpPr>
        <xdr:cNvPr id="333" name="n_2mainValue【公営住宅】&#10;一人当たり面積"/>
        <xdr:cNvSpPr txBox="1"/>
      </xdr:nvSpPr>
      <xdr:spPr>
        <a:xfrm>
          <a:off x="7677227" y="1420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169834</xdr:rowOff>
    </xdr:from>
    <xdr:ext cx="469744" cy="259045"/>
    <xdr:sp macro="" textlink="">
      <xdr:nvSpPr>
        <xdr:cNvPr id="334" name="n_3mainValue【公営住宅】&#10;一人当たり面積"/>
        <xdr:cNvSpPr txBox="1"/>
      </xdr:nvSpPr>
      <xdr:spPr>
        <a:xfrm>
          <a:off x="6864427" y="142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6" name="正方形/長方形 335"/>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7" name="正方形/長方形 336"/>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8" name="正方形/長方形 337"/>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9" name="正方形/長方形 338"/>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2" name="正方形/長方形 341"/>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3" name="正方形/長方形 342"/>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4" name="正方形/長方形 343"/>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5" name="正方形/長方形 344"/>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48" name="正方形/長方形 347"/>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49" name="正方形/長方形 348"/>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50" name="正方形/長方形 349"/>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51" name="正方形/長方形 350"/>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5" name="テキスト ボックス 354"/>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6" name="直線コネクタ 355"/>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7" name="テキスト ボックス 356"/>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8" name="直線コネクタ 357"/>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9" name="テキスト ボックス 358"/>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0" name="直線コネクタ 359"/>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1" name="テキスト ボックス 360"/>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2" name="直線コネクタ 361"/>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3" name="テキスト ボックス 362"/>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4" name="直線コネクタ 363"/>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5" name="テキスト ボックス 364"/>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70485</xdr:rowOff>
    </xdr:from>
    <xdr:to>
      <xdr:col>85</xdr:col>
      <xdr:colOff>126364</xdr:colOff>
      <xdr:row>40</xdr:row>
      <xdr:rowOff>43815</xdr:rowOff>
    </xdr:to>
    <xdr:cxnSp macro="">
      <xdr:nvCxnSpPr>
        <xdr:cNvPr id="369" name="直線コネクタ 368"/>
        <xdr:cNvCxnSpPr/>
      </xdr:nvCxnSpPr>
      <xdr:spPr>
        <a:xfrm flipV="1">
          <a:off x="14698345" y="5525135"/>
          <a:ext cx="1269" cy="1129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47642</xdr:rowOff>
    </xdr:from>
    <xdr:ext cx="405111" cy="259045"/>
    <xdr:sp macro="" textlink="">
      <xdr:nvSpPr>
        <xdr:cNvPr id="370" name="【空港】&#10;有形固定資産減価償却率最小値テキスト"/>
        <xdr:cNvSpPr txBox="1"/>
      </xdr:nvSpPr>
      <xdr:spPr>
        <a:xfrm>
          <a:off x="14744700"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43815</xdr:rowOff>
    </xdr:from>
    <xdr:to>
      <xdr:col>86</xdr:col>
      <xdr:colOff>25400</xdr:colOff>
      <xdr:row>40</xdr:row>
      <xdr:rowOff>43815</xdr:rowOff>
    </xdr:to>
    <xdr:cxnSp macro="">
      <xdr:nvCxnSpPr>
        <xdr:cNvPr id="371" name="直線コネクタ 370"/>
        <xdr:cNvCxnSpPr/>
      </xdr:nvCxnSpPr>
      <xdr:spPr>
        <a:xfrm>
          <a:off x="14611350" y="66541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17162</xdr:rowOff>
    </xdr:from>
    <xdr:ext cx="405111" cy="259045"/>
    <xdr:sp macro="" textlink="">
      <xdr:nvSpPr>
        <xdr:cNvPr id="372" name="【空港】&#10;有形固定資産減価償却率最大値テキスト"/>
        <xdr:cNvSpPr txBox="1"/>
      </xdr:nvSpPr>
      <xdr:spPr>
        <a:xfrm>
          <a:off x="14744700" y="530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70485</xdr:rowOff>
    </xdr:from>
    <xdr:to>
      <xdr:col>86</xdr:col>
      <xdr:colOff>25400</xdr:colOff>
      <xdr:row>33</xdr:row>
      <xdr:rowOff>70485</xdr:rowOff>
    </xdr:to>
    <xdr:cxnSp macro="">
      <xdr:nvCxnSpPr>
        <xdr:cNvPr id="373" name="直線コネクタ 372"/>
        <xdr:cNvCxnSpPr/>
      </xdr:nvCxnSpPr>
      <xdr:spPr>
        <a:xfrm>
          <a:off x="14611350" y="5525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128287</xdr:rowOff>
    </xdr:from>
    <xdr:ext cx="405111" cy="259045"/>
    <xdr:sp macro="" textlink="">
      <xdr:nvSpPr>
        <xdr:cNvPr id="374" name="【空港】&#10;有形固定資産減価償却率平均値テキスト"/>
        <xdr:cNvSpPr txBox="1"/>
      </xdr:nvSpPr>
      <xdr:spPr>
        <a:xfrm>
          <a:off x="14744700" y="6078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75" name="フローチャート: 判断 374"/>
        <xdr:cNvSpPr/>
      </xdr:nvSpPr>
      <xdr:spPr>
        <a:xfrm>
          <a:off x="14649450" y="62204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120650</xdr:rowOff>
    </xdr:from>
    <xdr:to>
      <xdr:col>81</xdr:col>
      <xdr:colOff>101600</xdr:colOff>
      <xdr:row>38</xdr:row>
      <xdr:rowOff>50800</xdr:rowOff>
    </xdr:to>
    <xdr:sp macro="" textlink="">
      <xdr:nvSpPr>
        <xdr:cNvPr id="376" name="フローチャート: 判断 375"/>
        <xdr:cNvSpPr/>
      </xdr:nvSpPr>
      <xdr:spPr>
        <a:xfrm>
          <a:off x="13887450" y="6235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377" name="フローチャート: 判断 376"/>
        <xdr:cNvSpPr/>
      </xdr:nvSpPr>
      <xdr:spPr>
        <a:xfrm>
          <a:off x="13093700" y="6237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92075</xdr:rowOff>
    </xdr:from>
    <xdr:to>
      <xdr:col>72</xdr:col>
      <xdr:colOff>38100</xdr:colOff>
      <xdr:row>37</xdr:row>
      <xdr:rowOff>22225</xdr:rowOff>
    </xdr:to>
    <xdr:sp macro="" textlink="">
      <xdr:nvSpPr>
        <xdr:cNvPr id="378" name="フローチャート: 判断 377"/>
        <xdr:cNvSpPr/>
      </xdr:nvSpPr>
      <xdr:spPr>
        <a:xfrm>
          <a:off x="12299950" y="60420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133985</xdr:rowOff>
    </xdr:from>
    <xdr:to>
      <xdr:col>85</xdr:col>
      <xdr:colOff>177800</xdr:colOff>
      <xdr:row>39</xdr:row>
      <xdr:rowOff>64135</xdr:rowOff>
    </xdr:to>
    <xdr:sp macro="" textlink="">
      <xdr:nvSpPr>
        <xdr:cNvPr id="384" name="楕円 383"/>
        <xdr:cNvSpPr/>
      </xdr:nvSpPr>
      <xdr:spPr>
        <a:xfrm>
          <a:off x="14649450" y="64141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112412</xdr:rowOff>
    </xdr:from>
    <xdr:ext cx="405111" cy="259045"/>
    <xdr:sp macro="" textlink="">
      <xdr:nvSpPr>
        <xdr:cNvPr id="385" name="【空港】&#10;有形固定資産減価償却率該当値テキスト"/>
        <xdr:cNvSpPr txBox="1"/>
      </xdr:nvSpPr>
      <xdr:spPr>
        <a:xfrm>
          <a:off x="14744700" y="639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386" name="楕円 385"/>
        <xdr:cNvSpPr/>
      </xdr:nvSpPr>
      <xdr:spPr>
        <a:xfrm>
          <a:off x="1388745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xdr:rowOff>
    </xdr:from>
    <xdr:to>
      <xdr:col>85</xdr:col>
      <xdr:colOff>127000</xdr:colOff>
      <xdr:row>39</xdr:row>
      <xdr:rowOff>99060</xdr:rowOff>
    </xdr:to>
    <xdr:cxnSp macro="">
      <xdr:nvCxnSpPr>
        <xdr:cNvPr id="387" name="直線コネクタ 386"/>
        <xdr:cNvCxnSpPr/>
      </xdr:nvCxnSpPr>
      <xdr:spPr>
        <a:xfrm flipV="1">
          <a:off x="13938250" y="6458585"/>
          <a:ext cx="762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132080</xdr:rowOff>
    </xdr:from>
    <xdr:to>
      <xdr:col>76</xdr:col>
      <xdr:colOff>165100</xdr:colOff>
      <xdr:row>40</xdr:row>
      <xdr:rowOff>62230</xdr:rowOff>
    </xdr:to>
    <xdr:sp macro="" textlink="">
      <xdr:nvSpPr>
        <xdr:cNvPr id="388" name="楕円 387"/>
        <xdr:cNvSpPr/>
      </xdr:nvSpPr>
      <xdr:spPr>
        <a:xfrm>
          <a:off x="13093700" y="6577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40</xdr:row>
      <xdr:rowOff>11430</xdr:rowOff>
    </xdr:to>
    <xdr:cxnSp macro="">
      <xdr:nvCxnSpPr>
        <xdr:cNvPr id="389" name="直線コネクタ 388"/>
        <xdr:cNvCxnSpPr/>
      </xdr:nvCxnSpPr>
      <xdr:spPr>
        <a:xfrm flipV="1">
          <a:off x="13144500" y="6544310"/>
          <a:ext cx="79375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46355</xdr:rowOff>
    </xdr:from>
    <xdr:to>
      <xdr:col>72</xdr:col>
      <xdr:colOff>38100</xdr:colOff>
      <xdr:row>40</xdr:row>
      <xdr:rowOff>147955</xdr:rowOff>
    </xdr:to>
    <xdr:sp macro="" textlink="">
      <xdr:nvSpPr>
        <xdr:cNvPr id="390" name="楕円 389"/>
        <xdr:cNvSpPr/>
      </xdr:nvSpPr>
      <xdr:spPr>
        <a:xfrm>
          <a:off x="12299950" y="6656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11430</xdr:rowOff>
    </xdr:from>
    <xdr:to>
      <xdr:col>76</xdr:col>
      <xdr:colOff>114300</xdr:colOff>
      <xdr:row>40</xdr:row>
      <xdr:rowOff>97155</xdr:rowOff>
    </xdr:to>
    <xdr:cxnSp macro="">
      <xdr:nvCxnSpPr>
        <xdr:cNvPr id="391" name="直線コネクタ 390"/>
        <xdr:cNvCxnSpPr/>
      </xdr:nvCxnSpPr>
      <xdr:spPr>
        <a:xfrm flipV="1">
          <a:off x="12344400" y="6621780"/>
          <a:ext cx="8001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67327</xdr:rowOff>
    </xdr:from>
    <xdr:ext cx="405111" cy="259045"/>
    <xdr:sp macro="" textlink="">
      <xdr:nvSpPr>
        <xdr:cNvPr id="392" name="n_1aveValue【空港】&#10;有形固定資産減価償却率"/>
        <xdr:cNvSpPr txBox="1"/>
      </xdr:nvSpPr>
      <xdr:spPr>
        <a:xfrm>
          <a:off x="13742044"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393" name="n_2aveValue【空港】&#10;有形固定資産減価償却率"/>
        <xdr:cNvSpPr txBox="1"/>
      </xdr:nvSpPr>
      <xdr:spPr>
        <a:xfrm>
          <a:off x="12960994" y="6019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38752</xdr:rowOff>
    </xdr:from>
    <xdr:ext cx="405111" cy="259045"/>
    <xdr:sp macro="" textlink="">
      <xdr:nvSpPr>
        <xdr:cNvPr id="394" name="n_3aveValue【空港】&#10;有形固定資産減価償却率"/>
        <xdr:cNvSpPr txBox="1"/>
      </xdr:nvSpPr>
      <xdr:spPr>
        <a:xfrm>
          <a:off x="12167244" y="582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140987</xdr:rowOff>
    </xdr:from>
    <xdr:ext cx="405111" cy="259045"/>
    <xdr:sp macro="" textlink="">
      <xdr:nvSpPr>
        <xdr:cNvPr id="395" name="n_1mainValue【空港】&#10;有形固定資産減価償却率"/>
        <xdr:cNvSpPr txBox="1"/>
      </xdr:nvSpPr>
      <xdr:spPr>
        <a:xfrm>
          <a:off x="13742044" y="658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53357</xdr:rowOff>
    </xdr:from>
    <xdr:ext cx="405111" cy="259045"/>
    <xdr:sp macro="" textlink="">
      <xdr:nvSpPr>
        <xdr:cNvPr id="396" name="n_2mainValue【空港】&#10;有形固定資産減価償却率"/>
        <xdr:cNvSpPr txBox="1"/>
      </xdr:nvSpPr>
      <xdr:spPr>
        <a:xfrm>
          <a:off x="1296099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139082</xdr:rowOff>
    </xdr:from>
    <xdr:ext cx="405111" cy="259045"/>
    <xdr:sp macro="" textlink="">
      <xdr:nvSpPr>
        <xdr:cNvPr id="397" name="n_3mainValue【空港】&#10;有形固定資産減価償却率"/>
        <xdr:cNvSpPr txBox="1"/>
      </xdr:nvSpPr>
      <xdr:spPr>
        <a:xfrm>
          <a:off x="121672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99" name="正方形/長方形 398"/>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0" name="正方形/長方形 399"/>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1" name="正方形/長方形 400"/>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02" name="正方形/長方形 401"/>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7" name="テキスト ボックス 406"/>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15" name="テキスト ボックス 414"/>
        <xdr:cNvSpPr txBox="1"/>
      </xdr:nvSpPr>
      <xdr:spPr>
        <a:xfrm>
          <a:off x="159850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17" name="テキスト ボックス 416"/>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135636</xdr:rowOff>
    </xdr:from>
    <xdr:to>
      <xdr:col>116</xdr:col>
      <xdr:colOff>62864</xdr:colOff>
      <xdr:row>41</xdr:row>
      <xdr:rowOff>161798</xdr:rowOff>
    </xdr:to>
    <xdr:cxnSp macro="">
      <xdr:nvCxnSpPr>
        <xdr:cNvPr id="419" name="直線コネクタ 418"/>
        <xdr:cNvCxnSpPr/>
      </xdr:nvCxnSpPr>
      <xdr:spPr>
        <a:xfrm flipV="1">
          <a:off x="19949795" y="5425186"/>
          <a:ext cx="1269" cy="151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165625</xdr:rowOff>
    </xdr:from>
    <xdr:ext cx="378565" cy="259045"/>
    <xdr:sp macro="" textlink="">
      <xdr:nvSpPr>
        <xdr:cNvPr id="420" name="【空港】&#10;一人当たり有形固定資産（償却資産）額最小値テキスト"/>
        <xdr:cNvSpPr txBox="1"/>
      </xdr:nvSpPr>
      <xdr:spPr>
        <a:xfrm>
          <a:off x="20002500" y="6941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161798</xdr:rowOff>
    </xdr:from>
    <xdr:to>
      <xdr:col>116</xdr:col>
      <xdr:colOff>152400</xdr:colOff>
      <xdr:row>41</xdr:row>
      <xdr:rowOff>161798</xdr:rowOff>
    </xdr:to>
    <xdr:cxnSp macro="">
      <xdr:nvCxnSpPr>
        <xdr:cNvPr id="421" name="直線コネクタ 420"/>
        <xdr:cNvCxnSpPr/>
      </xdr:nvCxnSpPr>
      <xdr:spPr>
        <a:xfrm>
          <a:off x="19881850" y="6937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82313</xdr:rowOff>
    </xdr:from>
    <xdr:ext cx="534377" cy="259045"/>
    <xdr:sp macro="" textlink="">
      <xdr:nvSpPr>
        <xdr:cNvPr id="422" name="【空港】&#10;一人当たり有形固定資産（償却資産）額最大値テキスト"/>
        <xdr:cNvSpPr txBox="1"/>
      </xdr:nvSpPr>
      <xdr:spPr>
        <a:xfrm>
          <a:off x="20002500" y="52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135636</xdr:rowOff>
    </xdr:from>
    <xdr:to>
      <xdr:col>116</xdr:col>
      <xdr:colOff>152400</xdr:colOff>
      <xdr:row>32</xdr:row>
      <xdr:rowOff>135636</xdr:rowOff>
    </xdr:to>
    <xdr:cxnSp macro="">
      <xdr:nvCxnSpPr>
        <xdr:cNvPr id="423" name="直線コネクタ 422"/>
        <xdr:cNvCxnSpPr/>
      </xdr:nvCxnSpPr>
      <xdr:spPr>
        <a:xfrm>
          <a:off x="19881850" y="5425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42435</xdr:rowOff>
    </xdr:from>
    <xdr:ext cx="469744" cy="259045"/>
    <xdr:sp macro="" textlink="">
      <xdr:nvSpPr>
        <xdr:cNvPr id="424" name="【空港】&#10;一人当たり有形固定資産（償却資産）額平均値テキスト"/>
        <xdr:cNvSpPr txBox="1"/>
      </xdr:nvSpPr>
      <xdr:spPr>
        <a:xfrm>
          <a:off x="20002500" y="6322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19558</xdr:rowOff>
    </xdr:from>
    <xdr:to>
      <xdr:col>116</xdr:col>
      <xdr:colOff>114300</xdr:colOff>
      <xdr:row>39</xdr:row>
      <xdr:rowOff>121158</xdr:rowOff>
    </xdr:to>
    <xdr:sp macro="" textlink="">
      <xdr:nvSpPr>
        <xdr:cNvPr id="425" name="フローチャート: 判断 424"/>
        <xdr:cNvSpPr/>
      </xdr:nvSpPr>
      <xdr:spPr>
        <a:xfrm>
          <a:off x="19900900" y="646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54864</xdr:rowOff>
    </xdr:from>
    <xdr:to>
      <xdr:col>112</xdr:col>
      <xdr:colOff>38100</xdr:colOff>
      <xdr:row>39</xdr:row>
      <xdr:rowOff>156464</xdr:rowOff>
    </xdr:to>
    <xdr:sp macro="" textlink="">
      <xdr:nvSpPr>
        <xdr:cNvPr id="426" name="フローチャート: 判断 425"/>
        <xdr:cNvSpPr/>
      </xdr:nvSpPr>
      <xdr:spPr>
        <a:xfrm>
          <a:off x="19157950" y="6500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98171</xdr:rowOff>
    </xdr:from>
    <xdr:to>
      <xdr:col>107</xdr:col>
      <xdr:colOff>101600</xdr:colOff>
      <xdr:row>40</xdr:row>
      <xdr:rowOff>28321</xdr:rowOff>
    </xdr:to>
    <xdr:sp macro="" textlink="">
      <xdr:nvSpPr>
        <xdr:cNvPr id="427" name="フローチャート: 判断 426"/>
        <xdr:cNvSpPr/>
      </xdr:nvSpPr>
      <xdr:spPr>
        <a:xfrm>
          <a:off x="18345150" y="65434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93345</xdr:rowOff>
    </xdr:from>
    <xdr:to>
      <xdr:col>102</xdr:col>
      <xdr:colOff>165100</xdr:colOff>
      <xdr:row>41</xdr:row>
      <xdr:rowOff>23495</xdr:rowOff>
    </xdr:to>
    <xdr:sp macro="" textlink="">
      <xdr:nvSpPr>
        <xdr:cNvPr id="428" name="フローチャート: 判断 427"/>
        <xdr:cNvSpPr/>
      </xdr:nvSpPr>
      <xdr:spPr>
        <a:xfrm>
          <a:off x="17551400" y="6703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110998</xdr:rowOff>
    </xdr:from>
    <xdr:to>
      <xdr:col>116</xdr:col>
      <xdr:colOff>114300</xdr:colOff>
      <xdr:row>42</xdr:row>
      <xdr:rowOff>41148</xdr:rowOff>
    </xdr:to>
    <xdr:sp macro="" textlink="">
      <xdr:nvSpPr>
        <xdr:cNvPr id="434" name="楕円 433"/>
        <xdr:cNvSpPr/>
      </xdr:nvSpPr>
      <xdr:spPr>
        <a:xfrm>
          <a:off x="19900900" y="68864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25925</xdr:rowOff>
    </xdr:from>
    <xdr:ext cx="378565" cy="259045"/>
    <xdr:sp macro="" textlink="">
      <xdr:nvSpPr>
        <xdr:cNvPr id="435" name="【空港】&#10;一人当たり有形固定資産（償却資産）額該当値テキスト"/>
        <xdr:cNvSpPr txBox="1"/>
      </xdr:nvSpPr>
      <xdr:spPr>
        <a:xfrm>
          <a:off x="20002500" y="680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111252</xdr:rowOff>
    </xdr:from>
    <xdr:to>
      <xdr:col>112</xdr:col>
      <xdr:colOff>38100</xdr:colOff>
      <xdr:row>42</xdr:row>
      <xdr:rowOff>41402</xdr:rowOff>
    </xdr:to>
    <xdr:sp macro="" textlink="">
      <xdr:nvSpPr>
        <xdr:cNvPr id="436" name="楕円 435"/>
        <xdr:cNvSpPr/>
      </xdr:nvSpPr>
      <xdr:spPr>
        <a:xfrm>
          <a:off x="19157950" y="68867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161798</xdr:rowOff>
    </xdr:from>
    <xdr:to>
      <xdr:col>116</xdr:col>
      <xdr:colOff>63500</xdr:colOff>
      <xdr:row>41</xdr:row>
      <xdr:rowOff>162052</xdr:rowOff>
    </xdr:to>
    <xdr:cxnSp macro="">
      <xdr:nvCxnSpPr>
        <xdr:cNvPr id="437" name="直線コネクタ 436"/>
        <xdr:cNvCxnSpPr/>
      </xdr:nvCxnSpPr>
      <xdr:spPr>
        <a:xfrm flipV="1">
          <a:off x="19202400" y="6937248"/>
          <a:ext cx="7493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111506</xdr:rowOff>
    </xdr:from>
    <xdr:to>
      <xdr:col>107</xdr:col>
      <xdr:colOff>101600</xdr:colOff>
      <xdr:row>42</xdr:row>
      <xdr:rowOff>41656</xdr:rowOff>
    </xdr:to>
    <xdr:sp macro="" textlink="">
      <xdr:nvSpPr>
        <xdr:cNvPr id="438" name="楕円 437"/>
        <xdr:cNvSpPr/>
      </xdr:nvSpPr>
      <xdr:spPr>
        <a:xfrm>
          <a:off x="18345150" y="68869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162052</xdr:rowOff>
    </xdr:from>
    <xdr:to>
      <xdr:col>111</xdr:col>
      <xdr:colOff>177800</xdr:colOff>
      <xdr:row>41</xdr:row>
      <xdr:rowOff>162306</xdr:rowOff>
    </xdr:to>
    <xdr:cxnSp macro="">
      <xdr:nvCxnSpPr>
        <xdr:cNvPr id="439" name="直線コネクタ 438"/>
        <xdr:cNvCxnSpPr/>
      </xdr:nvCxnSpPr>
      <xdr:spPr>
        <a:xfrm flipV="1">
          <a:off x="18395950" y="6937502"/>
          <a:ext cx="80645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111760</xdr:rowOff>
    </xdr:from>
    <xdr:to>
      <xdr:col>102</xdr:col>
      <xdr:colOff>165100</xdr:colOff>
      <xdr:row>42</xdr:row>
      <xdr:rowOff>41910</xdr:rowOff>
    </xdr:to>
    <xdr:sp macro="" textlink="">
      <xdr:nvSpPr>
        <xdr:cNvPr id="440" name="楕円 439"/>
        <xdr:cNvSpPr/>
      </xdr:nvSpPr>
      <xdr:spPr>
        <a:xfrm>
          <a:off x="17551400" y="6887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162306</xdr:rowOff>
    </xdr:from>
    <xdr:to>
      <xdr:col>107</xdr:col>
      <xdr:colOff>50800</xdr:colOff>
      <xdr:row>41</xdr:row>
      <xdr:rowOff>162560</xdr:rowOff>
    </xdr:to>
    <xdr:cxnSp macro="">
      <xdr:nvCxnSpPr>
        <xdr:cNvPr id="441" name="直線コネクタ 440"/>
        <xdr:cNvCxnSpPr/>
      </xdr:nvCxnSpPr>
      <xdr:spPr>
        <a:xfrm flipV="1">
          <a:off x="17602200" y="6937756"/>
          <a:ext cx="79375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38</xdr:row>
      <xdr:rowOff>1541</xdr:rowOff>
    </xdr:from>
    <xdr:ext cx="469744" cy="259045"/>
    <xdr:sp macro="" textlink="">
      <xdr:nvSpPr>
        <xdr:cNvPr id="442" name="n_1aveValue【空港】&#10;一人当たり有形固定資産（償却資産）額"/>
        <xdr:cNvSpPr txBox="1"/>
      </xdr:nvSpPr>
      <xdr:spPr>
        <a:xfrm>
          <a:off x="189802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38</xdr:row>
      <xdr:rowOff>44848</xdr:rowOff>
    </xdr:from>
    <xdr:ext cx="469744" cy="259045"/>
    <xdr:sp macro="" textlink="">
      <xdr:nvSpPr>
        <xdr:cNvPr id="443" name="n_2aveValue【空港】&#10;一人当たり有形固定資産（償却資産）額"/>
        <xdr:cNvSpPr txBox="1"/>
      </xdr:nvSpPr>
      <xdr:spPr>
        <a:xfrm>
          <a:off x="18180128" y="632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39</xdr:row>
      <xdr:rowOff>40022</xdr:rowOff>
    </xdr:from>
    <xdr:ext cx="469744" cy="259045"/>
    <xdr:sp macro="" textlink="">
      <xdr:nvSpPr>
        <xdr:cNvPr id="444" name="n_3aveValue【空港】&#10;一人当たり有形固定資産（償却資産）額"/>
        <xdr:cNvSpPr txBox="1"/>
      </xdr:nvSpPr>
      <xdr:spPr>
        <a:xfrm>
          <a:off x="17386378" y="648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32529</xdr:rowOff>
    </xdr:from>
    <xdr:ext cx="378565" cy="259045"/>
    <xdr:sp macro="" textlink="">
      <xdr:nvSpPr>
        <xdr:cNvPr id="445" name="n_1mainValue【空港】&#10;一人当たり有形固定資産（償却資産）額"/>
        <xdr:cNvSpPr txBox="1"/>
      </xdr:nvSpPr>
      <xdr:spPr>
        <a:xfrm>
          <a:off x="19025817" y="6973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32783</xdr:rowOff>
    </xdr:from>
    <xdr:ext cx="378565" cy="259045"/>
    <xdr:sp macro="" textlink="">
      <xdr:nvSpPr>
        <xdr:cNvPr id="446" name="n_2mainValue【空港】&#10;一人当たり有形固定資産（償却資産）額"/>
        <xdr:cNvSpPr txBox="1"/>
      </xdr:nvSpPr>
      <xdr:spPr>
        <a:xfrm>
          <a:off x="18225717" y="6973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33037</xdr:rowOff>
    </xdr:from>
    <xdr:ext cx="378565" cy="259045"/>
    <xdr:sp macro="" textlink="">
      <xdr:nvSpPr>
        <xdr:cNvPr id="447" name="n_3mainValue【空港】&#10;一人当たり有形固定資産（償却資産）額"/>
        <xdr:cNvSpPr txBox="1"/>
      </xdr:nvSpPr>
      <xdr:spPr>
        <a:xfrm>
          <a:off x="17431967" y="697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9" name="正方形/長方形 448"/>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0" name="正方形/長方形 449"/>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1" name="正方形/長方形 450"/>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2" name="正方形/長方形 451"/>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7" name="直線コネクタ 456"/>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8" name="テキスト ボックス 457"/>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9" name="直線コネクタ 458"/>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0" name="テキスト ボックス 459"/>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1" name="直線コネクタ 460"/>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2" name="テキスト ボックス 461"/>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3" name="直線コネクタ 462"/>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4" name="テキスト ボックス 463"/>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6" name="テキスト ボックス 46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468" name="直線コネクタ 467"/>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469"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470" name="直線コネクタ 469"/>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471"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472" name="直線コネクタ 471"/>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32783</xdr:rowOff>
    </xdr:from>
    <xdr:ext cx="405111" cy="259045"/>
    <xdr:sp macro="" textlink="">
      <xdr:nvSpPr>
        <xdr:cNvPr id="473" name="【学校施設】&#10;有形固定資産減価償却率平均値テキスト"/>
        <xdr:cNvSpPr txBox="1"/>
      </xdr:nvSpPr>
      <xdr:spPr>
        <a:xfrm>
          <a:off x="14744700" y="9614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474" name="フローチャート: 判断 473"/>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475" name="フローチャート: 判断 474"/>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476" name="フローチャート: 判断 475"/>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477" name="フローチャート: 判断 476"/>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166370</xdr:rowOff>
    </xdr:from>
    <xdr:to>
      <xdr:col>85</xdr:col>
      <xdr:colOff>177800</xdr:colOff>
      <xdr:row>58</xdr:row>
      <xdr:rowOff>96520</xdr:rowOff>
    </xdr:to>
    <xdr:sp macro="" textlink="">
      <xdr:nvSpPr>
        <xdr:cNvPr id="483" name="楕円 482"/>
        <xdr:cNvSpPr/>
      </xdr:nvSpPr>
      <xdr:spPr>
        <a:xfrm>
          <a:off x="14649450" y="95834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17797</xdr:rowOff>
    </xdr:from>
    <xdr:ext cx="405111" cy="259045"/>
    <xdr:sp macro="" textlink="">
      <xdr:nvSpPr>
        <xdr:cNvPr id="484" name="【学校施設】&#10;有形固定資産減価償却率該当値テキスト"/>
        <xdr:cNvSpPr txBox="1"/>
      </xdr:nvSpPr>
      <xdr:spPr>
        <a:xfrm>
          <a:off x="14744700" y="943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485" name="楕円 484"/>
        <xdr:cNvSpPr/>
      </xdr:nvSpPr>
      <xdr:spPr>
        <a:xfrm>
          <a:off x="1388745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45720</xdr:rowOff>
    </xdr:from>
    <xdr:to>
      <xdr:col>85</xdr:col>
      <xdr:colOff>127000</xdr:colOff>
      <xdr:row>58</xdr:row>
      <xdr:rowOff>68580</xdr:rowOff>
    </xdr:to>
    <xdr:cxnSp macro="">
      <xdr:nvCxnSpPr>
        <xdr:cNvPr id="486" name="直線コネクタ 485"/>
        <xdr:cNvCxnSpPr/>
      </xdr:nvCxnSpPr>
      <xdr:spPr>
        <a:xfrm flipV="1">
          <a:off x="13938250" y="9627870"/>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487" name="楕円 486"/>
        <xdr:cNvSpPr/>
      </xdr:nvSpPr>
      <xdr:spPr>
        <a:xfrm>
          <a:off x="13093700" y="9668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137160</xdr:rowOff>
    </xdr:to>
    <xdr:cxnSp macro="">
      <xdr:nvCxnSpPr>
        <xdr:cNvPr id="488" name="直線コネクタ 487"/>
        <xdr:cNvCxnSpPr/>
      </xdr:nvCxnSpPr>
      <xdr:spPr>
        <a:xfrm flipV="1">
          <a:off x="13144500" y="9650730"/>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113792</xdr:rowOff>
    </xdr:from>
    <xdr:to>
      <xdr:col>72</xdr:col>
      <xdr:colOff>38100</xdr:colOff>
      <xdr:row>59</xdr:row>
      <xdr:rowOff>43942</xdr:rowOff>
    </xdr:to>
    <xdr:sp macro="" textlink="">
      <xdr:nvSpPr>
        <xdr:cNvPr id="489" name="楕円 488"/>
        <xdr:cNvSpPr/>
      </xdr:nvSpPr>
      <xdr:spPr>
        <a:xfrm>
          <a:off x="12299950" y="96959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58</xdr:row>
      <xdr:rowOff>164592</xdr:rowOff>
    </xdr:to>
    <xdr:cxnSp macro="">
      <xdr:nvCxnSpPr>
        <xdr:cNvPr id="490" name="直線コネクタ 489"/>
        <xdr:cNvCxnSpPr/>
      </xdr:nvCxnSpPr>
      <xdr:spPr>
        <a:xfrm flipV="1">
          <a:off x="12344400" y="9719310"/>
          <a:ext cx="8001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160799</xdr:rowOff>
    </xdr:from>
    <xdr:ext cx="405111" cy="259045"/>
    <xdr:sp macro="" textlink="">
      <xdr:nvSpPr>
        <xdr:cNvPr id="491" name="n_1aveValue【学校施設】&#10;有形固定資産減価償却率"/>
        <xdr:cNvSpPr txBox="1"/>
      </xdr:nvSpPr>
      <xdr:spPr>
        <a:xfrm>
          <a:off x="13742044" y="974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57929</xdr:rowOff>
    </xdr:from>
    <xdr:ext cx="405111" cy="259045"/>
    <xdr:sp macro="" textlink="">
      <xdr:nvSpPr>
        <xdr:cNvPr id="492" name="n_2aveValue【学校施設】&#10;有形固定資産減価償却率"/>
        <xdr:cNvSpPr txBox="1"/>
      </xdr:nvSpPr>
      <xdr:spPr>
        <a:xfrm>
          <a:off x="12960994" y="9805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493" name="n_3aveValue【学校施設】&#10;有形固定資産減価償却率"/>
        <xdr:cNvSpPr txBox="1"/>
      </xdr:nvSpPr>
      <xdr:spPr>
        <a:xfrm>
          <a:off x="12167244" y="941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494" name="n_1mainValue【学校施設】&#10;有形固定資産減価償却率"/>
        <xdr:cNvSpPr txBox="1"/>
      </xdr:nvSpPr>
      <xdr:spPr>
        <a:xfrm>
          <a:off x="13742044"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495" name="n_2mainValue【学校施設】&#10;有形固定資産減価償却率"/>
        <xdr:cNvSpPr txBox="1"/>
      </xdr:nvSpPr>
      <xdr:spPr>
        <a:xfrm>
          <a:off x="12960994" y="945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35069</xdr:rowOff>
    </xdr:from>
    <xdr:ext cx="405111" cy="259045"/>
    <xdr:sp macro="" textlink="">
      <xdr:nvSpPr>
        <xdr:cNvPr id="496" name="n_3mainValue【学校施設】&#10;有形固定資産減価償却率"/>
        <xdr:cNvSpPr txBox="1"/>
      </xdr:nvSpPr>
      <xdr:spPr>
        <a:xfrm>
          <a:off x="12167244" y="9782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8" name="正方形/長方形 497"/>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9" name="正方形/長方形 498"/>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0" name="正方形/長方形 499"/>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1" name="正方形/長方形 500"/>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5" name="テキスト ボックス 514"/>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7" name="テキスト ボックス 516"/>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521" name="直線コネクタ 520"/>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522"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523" name="直線コネクタ 522"/>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524"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525" name="直線コネクタ 524"/>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526" name="【学校施設】&#10;一人当たり面積平均値テキスト"/>
        <xdr:cNvSpPr txBox="1"/>
      </xdr:nvSpPr>
      <xdr:spPr>
        <a:xfrm>
          <a:off x="200025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27" name="フローチャート: 判断 526"/>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528" name="フローチャート: 判断 527"/>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529" name="フローチャート: 判断 528"/>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530" name="フローチャート: 判断 529"/>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109220</xdr:rowOff>
    </xdr:from>
    <xdr:to>
      <xdr:col>116</xdr:col>
      <xdr:colOff>114300</xdr:colOff>
      <xdr:row>59</xdr:row>
      <xdr:rowOff>39370</xdr:rowOff>
    </xdr:to>
    <xdr:sp macro="" textlink="">
      <xdr:nvSpPr>
        <xdr:cNvPr id="536" name="楕円 535"/>
        <xdr:cNvSpPr/>
      </xdr:nvSpPr>
      <xdr:spPr>
        <a:xfrm>
          <a:off x="19900900" y="9691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132097</xdr:rowOff>
    </xdr:from>
    <xdr:ext cx="469744" cy="259045"/>
    <xdr:sp macro="" textlink="">
      <xdr:nvSpPr>
        <xdr:cNvPr id="537" name="【学校施設】&#10;一人当たり面積該当値テキスト"/>
        <xdr:cNvSpPr txBox="1"/>
      </xdr:nvSpPr>
      <xdr:spPr>
        <a:xfrm>
          <a:off x="20002500" y="954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119017</xdr:rowOff>
    </xdr:from>
    <xdr:to>
      <xdr:col>112</xdr:col>
      <xdr:colOff>38100</xdr:colOff>
      <xdr:row>59</xdr:row>
      <xdr:rowOff>49167</xdr:rowOff>
    </xdr:to>
    <xdr:sp macro="" textlink="">
      <xdr:nvSpPr>
        <xdr:cNvPr id="538" name="楕円 537"/>
        <xdr:cNvSpPr/>
      </xdr:nvSpPr>
      <xdr:spPr>
        <a:xfrm>
          <a:off x="19157950" y="97011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160020</xdr:rowOff>
    </xdr:from>
    <xdr:to>
      <xdr:col>116</xdr:col>
      <xdr:colOff>63500</xdr:colOff>
      <xdr:row>58</xdr:row>
      <xdr:rowOff>169817</xdr:rowOff>
    </xdr:to>
    <xdr:cxnSp macro="">
      <xdr:nvCxnSpPr>
        <xdr:cNvPr id="539" name="直線コネクタ 538"/>
        <xdr:cNvCxnSpPr/>
      </xdr:nvCxnSpPr>
      <xdr:spPr>
        <a:xfrm flipV="1">
          <a:off x="19202400" y="9742170"/>
          <a:ext cx="7493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128815</xdr:rowOff>
    </xdr:from>
    <xdr:to>
      <xdr:col>107</xdr:col>
      <xdr:colOff>101600</xdr:colOff>
      <xdr:row>59</xdr:row>
      <xdr:rowOff>58965</xdr:rowOff>
    </xdr:to>
    <xdr:sp macro="" textlink="">
      <xdr:nvSpPr>
        <xdr:cNvPr id="540" name="楕円 539"/>
        <xdr:cNvSpPr/>
      </xdr:nvSpPr>
      <xdr:spPr>
        <a:xfrm>
          <a:off x="18345150" y="9710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169817</xdr:rowOff>
    </xdr:from>
    <xdr:to>
      <xdr:col>111</xdr:col>
      <xdr:colOff>177800</xdr:colOff>
      <xdr:row>59</xdr:row>
      <xdr:rowOff>8165</xdr:rowOff>
    </xdr:to>
    <xdr:cxnSp macro="">
      <xdr:nvCxnSpPr>
        <xdr:cNvPr id="541" name="直線コネクタ 540"/>
        <xdr:cNvCxnSpPr/>
      </xdr:nvCxnSpPr>
      <xdr:spPr>
        <a:xfrm flipV="1">
          <a:off x="18395950" y="9745617"/>
          <a:ext cx="8064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122283</xdr:rowOff>
    </xdr:from>
    <xdr:to>
      <xdr:col>102</xdr:col>
      <xdr:colOff>165100</xdr:colOff>
      <xdr:row>59</xdr:row>
      <xdr:rowOff>52433</xdr:rowOff>
    </xdr:to>
    <xdr:sp macro="" textlink="">
      <xdr:nvSpPr>
        <xdr:cNvPr id="542" name="楕円 541"/>
        <xdr:cNvSpPr/>
      </xdr:nvSpPr>
      <xdr:spPr>
        <a:xfrm>
          <a:off x="17551400" y="97044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1633</xdr:rowOff>
    </xdr:from>
    <xdr:to>
      <xdr:col>107</xdr:col>
      <xdr:colOff>50800</xdr:colOff>
      <xdr:row>59</xdr:row>
      <xdr:rowOff>8165</xdr:rowOff>
    </xdr:to>
    <xdr:cxnSp macro="">
      <xdr:nvCxnSpPr>
        <xdr:cNvPr id="543" name="直線コネクタ 542"/>
        <xdr:cNvCxnSpPr/>
      </xdr:nvCxnSpPr>
      <xdr:spPr>
        <a:xfrm>
          <a:off x="17602200" y="9748883"/>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72951</xdr:rowOff>
    </xdr:from>
    <xdr:ext cx="469744" cy="259045"/>
    <xdr:sp macro="" textlink="">
      <xdr:nvSpPr>
        <xdr:cNvPr id="544" name="n_1aveValue【学校施設】&#10;一人当たり面積"/>
        <xdr:cNvSpPr txBox="1"/>
      </xdr:nvSpPr>
      <xdr:spPr>
        <a:xfrm>
          <a:off x="18980227" y="1015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46826</xdr:rowOff>
    </xdr:from>
    <xdr:ext cx="469744" cy="259045"/>
    <xdr:sp macro="" textlink="">
      <xdr:nvSpPr>
        <xdr:cNvPr id="545" name="n_2aveValue【学校施設】&#10;一人当たり面積"/>
        <xdr:cNvSpPr txBox="1"/>
      </xdr:nvSpPr>
      <xdr:spPr>
        <a:xfrm>
          <a:off x="18180127" y="1012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79483</xdr:rowOff>
    </xdr:from>
    <xdr:ext cx="469744" cy="259045"/>
    <xdr:sp macro="" textlink="">
      <xdr:nvSpPr>
        <xdr:cNvPr id="546" name="n_3aveValue【学校施設】&#10;一人当たり面積"/>
        <xdr:cNvSpPr txBox="1"/>
      </xdr:nvSpPr>
      <xdr:spPr>
        <a:xfrm>
          <a:off x="17386377" y="1015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65694</xdr:rowOff>
    </xdr:from>
    <xdr:ext cx="469744" cy="259045"/>
    <xdr:sp macro="" textlink="">
      <xdr:nvSpPr>
        <xdr:cNvPr id="547" name="n_1mainValue【学校施設】&#10;一人当たり面積"/>
        <xdr:cNvSpPr txBox="1"/>
      </xdr:nvSpPr>
      <xdr:spPr>
        <a:xfrm>
          <a:off x="18980227" y="948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75492</xdr:rowOff>
    </xdr:from>
    <xdr:ext cx="469744" cy="259045"/>
    <xdr:sp macro="" textlink="">
      <xdr:nvSpPr>
        <xdr:cNvPr id="548" name="n_2mainValue【学校施設】&#10;一人当たり面積"/>
        <xdr:cNvSpPr txBox="1"/>
      </xdr:nvSpPr>
      <xdr:spPr>
        <a:xfrm>
          <a:off x="18180127" y="94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68960</xdr:rowOff>
    </xdr:from>
    <xdr:ext cx="469744" cy="259045"/>
    <xdr:sp macro="" textlink="">
      <xdr:nvSpPr>
        <xdr:cNvPr id="549" name="n_3mainValue【学校施設】&#10;一人当たり面積"/>
        <xdr:cNvSpPr txBox="1"/>
      </xdr:nvSpPr>
      <xdr:spPr>
        <a:xfrm>
          <a:off x="17386377" y="94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0" name="正方形/長方形 54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51" name="正方形/長方形 550"/>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52" name="正方形/長方形 551"/>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53" name="正方形/長方形 552"/>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54" name="正方形/長方形 553"/>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8" name="テキスト ボックス 557"/>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9" name="直線コネクタ 558"/>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60" name="テキスト ボックス 559"/>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61" name="直線コネクタ 560"/>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62" name="テキスト ボックス 561"/>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63" name="直線コネクタ 562"/>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64" name="テキスト ボックス 563"/>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5" name="直線コネクタ 564"/>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66" name="テキスト ボックス 565"/>
        <xdr:cNvSpPr txBox="1"/>
      </xdr:nvSpPr>
      <xdr:spPr>
        <a:xfrm>
          <a:off x="107977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570" name="直線コネクタ 569"/>
        <xdr:cNvCxnSpPr/>
      </xdr:nvCxnSpPr>
      <xdr:spPr>
        <a:xfrm flipV="1">
          <a:off x="14698345" y="12922250"/>
          <a:ext cx="1269"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571" name="【図書館】&#10;有形固定資産減価償却率最小値テキスト"/>
        <xdr:cNvSpPr txBox="1"/>
      </xdr:nvSpPr>
      <xdr:spPr>
        <a:xfrm>
          <a:off x="147447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572" name="直線コネクタ 571"/>
        <xdr:cNvCxnSpPr/>
      </xdr:nvCxnSpPr>
      <xdr:spPr>
        <a:xfrm>
          <a:off x="1461135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573" name="【図書館】&#10;有形固定資産減価償却率最大値テキスト"/>
        <xdr:cNvSpPr txBox="1"/>
      </xdr:nvSpPr>
      <xdr:spPr>
        <a:xfrm>
          <a:off x="147447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74" name="直線コネクタ 573"/>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161053</xdr:rowOff>
    </xdr:from>
    <xdr:ext cx="405111" cy="259045"/>
    <xdr:sp macro="" textlink="">
      <xdr:nvSpPr>
        <xdr:cNvPr id="575" name="【図書館】&#10;有形固定資産減価償却率平均値テキスト"/>
        <xdr:cNvSpPr txBox="1"/>
      </xdr:nvSpPr>
      <xdr:spPr>
        <a:xfrm>
          <a:off x="14744700" y="13705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576" name="フローチャート: 判断 575"/>
        <xdr:cNvSpPr/>
      </xdr:nvSpPr>
      <xdr:spPr>
        <a:xfrm>
          <a:off x="14649450" y="13847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577" name="フローチャート: 判断 576"/>
        <xdr:cNvSpPr/>
      </xdr:nvSpPr>
      <xdr:spPr>
        <a:xfrm>
          <a:off x="1388745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578" name="フローチャート: 判断 577"/>
        <xdr:cNvSpPr/>
      </xdr:nvSpPr>
      <xdr:spPr>
        <a:xfrm>
          <a:off x="130937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579" name="フローチャート: 判断 578"/>
        <xdr:cNvSpPr/>
      </xdr:nvSpPr>
      <xdr:spPr>
        <a:xfrm>
          <a:off x="12299950" y="13829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142748</xdr:rowOff>
    </xdr:from>
    <xdr:to>
      <xdr:col>85</xdr:col>
      <xdr:colOff>177800</xdr:colOff>
      <xdr:row>85</xdr:row>
      <xdr:rowOff>72898</xdr:rowOff>
    </xdr:to>
    <xdr:sp macro="" textlink="">
      <xdr:nvSpPr>
        <xdr:cNvPr id="585" name="楕円 584"/>
        <xdr:cNvSpPr/>
      </xdr:nvSpPr>
      <xdr:spPr>
        <a:xfrm>
          <a:off x="14649450" y="140174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121175</xdr:rowOff>
    </xdr:from>
    <xdr:ext cx="405111" cy="259045"/>
    <xdr:sp macro="" textlink="">
      <xdr:nvSpPr>
        <xdr:cNvPr id="586" name="【図書館】&#10;有形固定資産減価償却率該当値テキスト"/>
        <xdr:cNvSpPr txBox="1"/>
      </xdr:nvSpPr>
      <xdr:spPr>
        <a:xfrm>
          <a:off x="14744700" y="1399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17018</xdr:rowOff>
    </xdr:from>
    <xdr:to>
      <xdr:col>81</xdr:col>
      <xdr:colOff>101600</xdr:colOff>
      <xdr:row>85</xdr:row>
      <xdr:rowOff>118618</xdr:rowOff>
    </xdr:to>
    <xdr:sp macro="" textlink="">
      <xdr:nvSpPr>
        <xdr:cNvPr id="587" name="楕円 586"/>
        <xdr:cNvSpPr/>
      </xdr:nvSpPr>
      <xdr:spPr>
        <a:xfrm>
          <a:off x="13887450" y="140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22098</xdr:rowOff>
    </xdr:from>
    <xdr:to>
      <xdr:col>85</xdr:col>
      <xdr:colOff>127000</xdr:colOff>
      <xdr:row>85</xdr:row>
      <xdr:rowOff>67818</xdr:rowOff>
    </xdr:to>
    <xdr:cxnSp macro="">
      <xdr:nvCxnSpPr>
        <xdr:cNvPr id="588" name="直線コネクタ 587"/>
        <xdr:cNvCxnSpPr/>
      </xdr:nvCxnSpPr>
      <xdr:spPr>
        <a:xfrm flipV="1">
          <a:off x="13938250" y="14061948"/>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62737</xdr:rowOff>
    </xdr:from>
    <xdr:to>
      <xdr:col>76</xdr:col>
      <xdr:colOff>165100</xdr:colOff>
      <xdr:row>85</xdr:row>
      <xdr:rowOff>164337</xdr:rowOff>
    </xdr:to>
    <xdr:sp macro="" textlink="">
      <xdr:nvSpPr>
        <xdr:cNvPr id="589" name="楕円 588"/>
        <xdr:cNvSpPr/>
      </xdr:nvSpPr>
      <xdr:spPr>
        <a:xfrm>
          <a:off x="13093700" y="141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67818</xdr:rowOff>
    </xdr:from>
    <xdr:to>
      <xdr:col>81</xdr:col>
      <xdr:colOff>50800</xdr:colOff>
      <xdr:row>85</xdr:row>
      <xdr:rowOff>113537</xdr:rowOff>
    </xdr:to>
    <xdr:cxnSp macro="">
      <xdr:nvCxnSpPr>
        <xdr:cNvPr id="590" name="直線コネクタ 589"/>
        <xdr:cNvCxnSpPr/>
      </xdr:nvCxnSpPr>
      <xdr:spPr>
        <a:xfrm flipV="1">
          <a:off x="13144500" y="14107668"/>
          <a:ext cx="7937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110744</xdr:rowOff>
    </xdr:from>
    <xdr:to>
      <xdr:col>72</xdr:col>
      <xdr:colOff>38100</xdr:colOff>
      <xdr:row>86</xdr:row>
      <xdr:rowOff>40894</xdr:rowOff>
    </xdr:to>
    <xdr:sp macro="" textlink="">
      <xdr:nvSpPr>
        <xdr:cNvPr id="591" name="楕円 590"/>
        <xdr:cNvSpPr/>
      </xdr:nvSpPr>
      <xdr:spPr>
        <a:xfrm>
          <a:off x="12299950" y="141505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113537</xdr:rowOff>
    </xdr:from>
    <xdr:to>
      <xdr:col>76</xdr:col>
      <xdr:colOff>114300</xdr:colOff>
      <xdr:row>85</xdr:row>
      <xdr:rowOff>161544</xdr:rowOff>
    </xdr:to>
    <xdr:cxnSp macro="">
      <xdr:nvCxnSpPr>
        <xdr:cNvPr id="592" name="直線コネクタ 591"/>
        <xdr:cNvCxnSpPr/>
      </xdr:nvCxnSpPr>
      <xdr:spPr>
        <a:xfrm flipV="1">
          <a:off x="12344400" y="14153387"/>
          <a:ext cx="8001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57421</xdr:rowOff>
    </xdr:from>
    <xdr:ext cx="405111" cy="259045"/>
    <xdr:sp macro="" textlink="">
      <xdr:nvSpPr>
        <xdr:cNvPr id="593" name="n_1aveValue【図書館】&#10;有形固定資産減価償却率"/>
        <xdr:cNvSpPr txBox="1"/>
      </xdr:nvSpPr>
      <xdr:spPr>
        <a:xfrm>
          <a:off x="137420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146575</xdr:rowOff>
    </xdr:from>
    <xdr:ext cx="405111" cy="259045"/>
    <xdr:sp macro="" textlink="">
      <xdr:nvSpPr>
        <xdr:cNvPr id="594" name="n_2aveValue【図書館】&#10;有形固定資産減価償却率"/>
        <xdr:cNvSpPr txBox="1"/>
      </xdr:nvSpPr>
      <xdr:spPr>
        <a:xfrm>
          <a:off x="1296099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66564</xdr:rowOff>
    </xdr:from>
    <xdr:ext cx="405111" cy="259045"/>
    <xdr:sp macro="" textlink="">
      <xdr:nvSpPr>
        <xdr:cNvPr id="595" name="n_3aveValue【図書館】&#10;有形固定資産減価償却率"/>
        <xdr:cNvSpPr txBox="1"/>
      </xdr:nvSpPr>
      <xdr:spPr>
        <a:xfrm>
          <a:off x="121672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109745</xdr:rowOff>
    </xdr:from>
    <xdr:ext cx="405111" cy="259045"/>
    <xdr:sp macro="" textlink="">
      <xdr:nvSpPr>
        <xdr:cNvPr id="596" name="n_1mainValue【図書館】&#10;有形固定資産減価償却率"/>
        <xdr:cNvSpPr txBox="1"/>
      </xdr:nvSpPr>
      <xdr:spPr>
        <a:xfrm>
          <a:off x="13742044" y="14149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155464</xdr:rowOff>
    </xdr:from>
    <xdr:ext cx="405111" cy="259045"/>
    <xdr:sp macro="" textlink="">
      <xdr:nvSpPr>
        <xdr:cNvPr id="597" name="n_2mainValue【図書館】&#10;有形固定資産減価償却率"/>
        <xdr:cNvSpPr txBox="1"/>
      </xdr:nvSpPr>
      <xdr:spPr>
        <a:xfrm>
          <a:off x="12960994" y="14195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32021</xdr:rowOff>
    </xdr:from>
    <xdr:ext cx="405111" cy="259045"/>
    <xdr:sp macro="" textlink="">
      <xdr:nvSpPr>
        <xdr:cNvPr id="598" name="n_3mainValue【図書館】&#10;有形固定資産減価償却率"/>
        <xdr:cNvSpPr txBox="1"/>
      </xdr:nvSpPr>
      <xdr:spPr>
        <a:xfrm>
          <a:off x="12167244" y="14236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0" name="正方形/長方形 599"/>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01" name="正方形/長方形 600"/>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02" name="正方形/長方形 601"/>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03" name="正方形/長方形 602"/>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5" name="テキスト ボックス 60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6" name="直線コネクタ 60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7" name="直線コネクタ 606"/>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8" name="テキスト ボックス 607"/>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9" name="直線コネクタ 608"/>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0" name="テキスト ボックス 609"/>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1" name="直線コネクタ 610"/>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2" name="テキスト ボックス 611"/>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3" name="直線コネクタ 612"/>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4" name="テキスト ボックス 613"/>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5" name="直線コネクタ 614"/>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6" name="テキスト ボックス 615"/>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620" name="直線コネクタ 619"/>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621"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622" name="直線コネクタ 621"/>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23"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24" name="直線コネクタ 623"/>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625" name="【図書館】&#10;一人当たり面積平均値テキスト"/>
        <xdr:cNvSpPr txBox="1"/>
      </xdr:nvSpPr>
      <xdr:spPr>
        <a:xfrm>
          <a:off x="200025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26" name="フローチャート: 判断 625"/>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627" name="フローチャート: 判断 626"/>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628" name="フローチャート: 判断 627"/>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629" name="フローチャート: 判断 628"/>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635" name="楕円 634"/>
        <xdr:cNvSpPr/>
      </xdr:nvSpPr>
      <xdr:spPr>
        <a:xfrm>
          <a:off x="1990090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35577</xdr:rowOff>
    </xdr:from>
    <xdr:ext cx="469744" cy="259045"/>
    <xdr:sp macro="" textlink="">
      <xdr:nvSpPr>
        <xdr:cNvPr id="636" name="【図書館】&#10;一人当たり面積該当値テキスト"/>
        <xdr:cNvSpPr txBox="1"/>
      </xdr:nvSpPr>
      <xdr:spPr>
        <a:xfrm>
          <a:off x="20002500" y="1275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82550</xdr:rowOff>
    </xdr:from>
    <xdr:to>
      <xdr:col>112</xdr:col>
      <xdr:colOff>38100</xdr:colOff>
      <xdr:row>78</xdr:row>
      <xdr:rowOff>12700</xdr:rowOff>
    </xdr:to>
    <xdr:sp macro="" textlink="">
      <xdr:nvSpPr>
        <xdr:cNvPr id="637" name="楕円 636"/>
        <xdr:cNvSpPr/>
      </xdr:nvSpPr>
      <xdr:spPr>
        <a:xfrm>
          <a:off x="19157950" y="12801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133350</xdr:rowOff>
    </xdr:from>
    <xdr:to>
      <xdr:col>116</xdr:col>
      <xdr:colOff>63500</xdr:colOff>
      <xdr:row>77</xdr:row>
      <xdr:rowOff>133350</xdr:rowOff>
    </xdr:to>
    <xdr:cxnSp macro="">
      <xdr:nvCxnSpPr>
        <xdr:cNvPr id="638" name="直線コネクタ 637"/>
        <xdr:cNvCxnSpPr/>
      </xdr:nvCxnSpPr>
      <xdr:spPr>
        <a:xfrm>
          <a:off x="19202400" y="128524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82550</xdr:rowOff>
    </xdr:from>
    <xdr:to>
      <xdr:col>107</xdr:col>
      <xdr:colOff>101600</xdr:colOff>
      <xdr:row>78</xdr:row>
      <xdr:rowOff>12700</xdr:rowOff>
    </xdr:to>
    <xdr:sp macro="" textlink="">
      <xdr:nvSpPr>
        <xdr:cNvPr id="639" name="楕円 638"/>
        <xdr:cNvSpPr/>
      </xdr:nvSpPr>
      <xdr:spPr>
        <a:xfrm>
          <a:off x="1834515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133350</xdr:rowOff>
    </xdr:from>
    <xdr:to>
      <xdr:col>111</xdr:col>
      <xdr:colOff>177800</xdr:colOff>
      <xdr:row>77</xdr:row>
      <xdr:rowOff>133350</xdr:rowOff>
    </xdr:to>
    <xdr:cxnSp macro="">
      <xdr:nvCxnSpPr>
        <xdr:cNvPr id="640" name="直線コネクタ 639"/>
        <xdr:cNvCxnSpPr/>
      </xdr:nvCxnSpPr>
      <xdr:spPr>
        <a:xfrm>
          <a:off x="18395950" y="128524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82550</xdr:rowOff>
    </xdr:from>
    <xdr:to>
      <xdr:col>102</xdr:col>
      <xdr:colOff>165100</xdr:colOff>
      <xdr:row>78</xdr:row>
      <xdr:rowOff>12700</xdr:rowOff>
    </xdr:to>
    <xdr:sp macro="" textlink="">
      <xdr:nvSpPr>
        <xdr:cNvPr id="641" name="楕円 640"/>
        <xdr:cNvSpPr/>
      </xdr:nvSpPr>
      <xdr:spPr>
        <a:xfrm>
          <a:off x="1755140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133350</xdr:rowOff>
    </xdr:from>
    <xdr:to>
      <xdr:col>107</xdr:col>
      <xdr:colOff>50800</xdr:colOff>
      <xdr:row>77</xdr:row>
      <xdr:rowOff>133350</xdr:rowOff>
    </xdr:to>
    <xdr:cxnSp macro="">
      <xdr:nvCxnSpPr>
        <xdr:cNvPr id="642" name="直線コネクタ 641"/>
        <xdr:cNvCxnSpPr/>
      </xdr:nvCxnSpPr>
      <xdr:spPr>
        <a:xfrm>
          <a:off x="17602200" y="128524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643" name="n_1aveValue【図書館】&#10;一人当たり面積"/>
        <xdr:cNvSpPr txBox="1"/>
      </xdr:nvSpPr>
      <xdr:spPr>
        <a:xfrm>
          <a:off x="189802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644" name="n_2aveValue【図書館】&#10;一人当たり面積"/>
        <xdr:cNvSpPr txBox="1"/>
      </xdr:nvSpPr>
      <xdr:spPr>
        <a:xfrm>
          <a:off x="181801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35577</xdr:rowOff>
    </xdr:from>
    <xdr:ext cx="469744" cy="259045"/>
    <xdr:sp macro="" textlink="">
      <xdr:nvSpPr>
        <xdr:cNvPr id="645" name="n_3aveValue【図書館】&#10;一人当たり面積"/>
        <xdr:cNvSpPr txBox="1"/>
      </xdr:nvSpPr>
      <xdr:spPr>
        <a:xfrm>
          <a:off x="1738637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29227</xdr:rowOff>
    </xdr:from>
    <xdr:ext cx="469744" cy="259045"/>
    <xdr:sp macro="" textlink="">
      <xdr:nvSpPr>
        <xdr:cNvPr id="646" name="n_1mainValue【図書館】&#10;一人当たり面積"/>
        <xdr:cNvSpPr txBox="1"/>
      </xdr:nvSpPr>
      <xdr:spPr>
        <a:xfrm>
          <a:off x="1898022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29227</xdr:rowOff>
    </xdr:from>
    <xdr:ext cx="469744" cy="259045"/>
    <xdr:sp macro="" textlink="">
      <xdr:nvSpPr>
        <xdr:cNvPr id="647" name="n_2mainValue【図書館】&#10;一人当たり面積"/>
        <xdr:cNvSpPr txBox="1"/>
      </xdr:nvSpPr>
      <xdr:spPr>
        <a:xfrm>
          <a:off x="1818012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29227</xdr:rowOff>
    </xdr:from>
    <xdr:ext cx="469744" cy="259045"/>
    <xdr:sp macro="" textlink="">
      <xdr:nvSpPr>
        <xdr:cNvPr id="648" name="n_3mainValue【図書館】&#10;一人当たり面積"/>
        <xdr:cNvSpPr txBox="1"/>
      </xdr:nvSpPr>
      <xdr:spPr>
        <a:xfrm>
          <a:off x="1738637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50" name="正方形/長方形 649"/>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51" name="正方形/長方形 650"/>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52" name="正方形/長方形 651"/>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53" name="正方形/長方形 652"/>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8" name="テキスト ボックス 657"/>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670" name="直線コネクタ 669"/>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671" name="【博物館】&#10;有形固定資産減価償却率最小値テキスト"/>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72" name="直線コネクタ 671"/>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673" name="【博物館】&#10;有形固定資産減価償却率最大値テキスト"/>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674" name="直線コネクタ 673"/>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153052</xdr:rowOff>
    </xdr:from>
    <xdr:ext cx="405111" cy="259045"/>
    <xdr:sp macro="" textlink="">
      <xdr:nvSpPr>
        <xdr:cNvPr id="675" name="【博物館】&#10;有形固定資産減価償却率平均値テキスト"/>
        <xdr:cNvSpPr txBox="1"/>
      </xdr:nvSpPr>
      <xdr:spPr>
        <a:xfrm>
          <a:off x="14744700" y="16898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676" name="フローチャート: 判断 675"/>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677" name="フローチャート: 判断 676"/>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678" name="フローチャート: 判断 677"/>
        <xdr:cNvSpPr/>
      </xdr:nvSpPr>
      <xdr:spPr>
        <a:xfrm>
          <a:off x="13093700"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679" name="フローチャート: 判断 678"/>
        <xdr:cNvSpPr/>
      </xdr:nvSpPr>
      <xdr:spPr>
        <a:xfrm>
          <a:off x="12299950" y="1707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685" name="楕円 684"/>
        <xdr:cNvSpPr/>
      </xdr:nvSpPr>
      <xdr:spPr>
        <a:xfrm>
          <a:off x="14649450" y="171361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103</xdr:row>
      <xdr:rowOff>26688</xdr:rowOff>
    </xdr:from>
    <xdr:ext cx="405111" cy="259045"/>
    <xdr:sp macro="" textlink="">
      <xdr:nvSpPr>
        <xdr:cNvPr id="686" name="【博物館】&#10;有形固定資産減価償却率該当値テキスト"/>
        <xdr:cNvSpPr txBox="1"/>
      </xdr:nvSpPr>
      <xdr:spPr>
        <a:xfrm>
          <a:off x="14744700" y="1711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99695</xdr:rowOff>
    </xdr:from>
    <xdr:to>
      <xdr:col>81</xdr:col>
      <xdr:colOff>101600</xdr:colOff>
      <xdr:row>104</xdr:row>
      <xdr:rowOff>29845</xdr:rowOff>
    </xdr:to>
    <xdr:sp macro="" textlink="">
      <xdr:nvSpPr>
        <xdr:cNvPr id="687" name="楕円 686"/>
        <xdr:cNvSpPr/>
      </xdr:nvSpPr>
      <xdr:spPr>
        <a:xfrm>
          <a:off x="13887450" y="17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150495</xdr:rowOff>
    </xdr:to>
    <xdr:cxnSp macro="">
      <xdr:nvCxnSpPr>
        <xdr:cNvPr id="688" name="直線コネクタ 687"/>
        <xdr:cNvCxnSpPr/>
      </xdr:nvCxnSpPr>
      <xdr:spPr>
        <a:xfrm flipV="1">
          <a:off x="13938250" y="17186911"/>
          <a:ext cx="762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124461</xdr:rowOff>
    </xdr:from>
    <xdr:to>
      <xdr:col>76</xdr:col>
      <xdr:colOff>165100</xdr:colOff>
      <xdr:row>102</xdr:row>
      <xdr:rowOff>54611</xdr:rowOff>
    </xdr:to>
    <xdr:sp macro="" textlink="">
      <xdr:nvSpPr>
        <xdr:cNvPr id="689" name="楕円 688"/>
        <xdr:cNvSpPr/>
      </xdr:nvSpPr>
      <xdr:spPr>
        <a:xfrm>
          <a:off x="13093700" y="168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3811</xdr:rowOff>
    </xdr:from>
    <xdr:to>
      <xdr:col>81</xdr:col>
      <xdr:colOff>50800</xdr:colOff>
      <xdr:row>103</xdr:row>
      <xdr:rowOff>150495</xdr:rowOff>
    </xdr:to>
    <xdr:cxnSp macro="">
      <xdr:nvCxnSpPr>
        <xdr:cNvPr id="690" name="直線コネクタ 689"/>
        <xdr:cNvCxnSpPr/>
      </xdr:nvCxnSpPr>
      <xdr:spPr>
        <a:xfrm>
          <a:off x="13144500" y="16920211"/>
          <a:ext cx="793750" cy="3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162561</xdr:rowOff>
    </xdr:from>
    <xdr:to>
      <xdr:col>72</xdr:col>
      <xdr:colOff>38100</xdr:colOff>
      <xdr:row>102</xdr:row>
      <xdr:rowOff>92711</xdr:rowOff>
    </xdr:to>
    <xdr:sp macro="" textlink="">
      <xdr:nvSpPr>
        <xdr:cNvPr id="691" name="楕円 690"/>
        <xdr:cNvSpPr/>
      </xdr:nvSpPr>
      <xdr:spPr>
        <a:xfrm>
          <a:off x="12299950" y="169075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3811</xdr:rowOff>
    </xdr:from>
    <xdr:to>
      <xdr:col>76</xdr:col>
      <xdr:colOff>114300</xdr:colOff>
      <xdr:row>102</xdr:row>
      <xdr:rowOff>41911</xdr:rowOff>
    </xdr:to>
    <xdr:cxnSp macro="">
      <xdr:nvCxnSpPr>
        <xdr:cNvPr id="692" name="直線コネクタ 691"/>
        <xdr:cNvCxnSpPr/>
      </xdr:nvCxnSpPr>
      <xdr:spPr>
        <a:xfrm flipV="1">
          <a:off x="12344400" y="16920211"/>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69232</xdr:rowOff>
    </xdr:from>
    <xdr:ext cx="405111" cy="259045"/>
    <xdr:sp macro="" textlink="">
      <xdr:nvSpPr>
        <xdr:cNvPr id="693" name="n_1aveValue【博物館】&#10;有形固定資産減価償却率"/>
        <xdr:cNvSpPr txBox="1"/>
      </xdr:nvSpPr>
      <xdr:spPr>
        <a:xfrm>
          <a:off x="13742044"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78122</xdr:rowOff>
    </xdr:from>
    <xdr:ext cx="405111" cy="259045"/>
    <xdr:sp macro="" textlink="">
      <xdr:nvSpPr>
        <xdr:cNvPr id="694" name="n_2aveValue【博物館】&#10;有形固定資産減価償却率"/>
        <xdr:cNvSpPr txBox="1"/>
      </xdr:nvSpPr>
      <xdr:spPr>
        <a:xfrm>
          <a:off x="12960994" y="1716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80027</xdr:rowOff>
    </xdr:from>
    <xdr:ext cx="405111" cy="259045"/>
    <xdr:sp macro="" textlink="">
      <xdr:nvSpPr>
        <xdr:cNvPr id="695" name="n_3aveValue【博物館】&#10;有形固定資産減価償却率"/>
        <xdr:cNvSpPr txBox="1"/>
      </xdr:nvSpPr>
      <xdr:spPr>
        <a:xfrm>
          <a:off x="12167244"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20972</xdr:rowOff>
    </xdr:from>
    <xdr:ext cx="405111" cy="259045"/>
    <xdr:sp macro="" textlink="">
      <xdr:nvSpPr>
        <xdr:cNvPr id="696" name="n_1mainValue【博物館】&#10;有形固定資産減価償却率"/>
        <xdr:cNvSpPr txBox="1"/>
      </xdr:nvSpPr>
      <xdr:spPr>
        <a:xfrm>
          <a:off x="13742044" y="1728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71138</xdr:rowOff>
    </xdr:from>
    <xdr:ext cx="405111" cy="259045"/>
    <xdr:sp macro="" textlink="">
      <xdr:nvSpPr>
        <xdr:cNvPr id="697" name="n_2mainValue【博物館】&#10;有形固定資産減価償却率"/>
        <xdr:cNvSpPr txBox="1"/>
      </xdr:nvSpPr>
      <xdr:spPr>
        <a:xfrm>
          <a:off x="12960994" y="1664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109238</xdr:rowOff>
    </xdr:from>
    <xdr:ext cx="405111" cy="259045"/>
    <xdr:sp macro="" textlink="">
      <xdr:nvSpPr>
        <xdr:cNvPr id="698" name="n_3mainValue【博物館】&#10;有形固定資産減価償却率"/>
        <xdr:cNvSpPr txBox="1"/>
      </xdr:nvSpPr>
      <xdr:spPr>
        <a:xfrm>
          <a:off x="12167244" y="1668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00" name="正方形/長方形 699"/>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01" name="正方形/長方形 700"/>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02" name="正方形/長方形 701"/>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03" name="正方形/長方形 702"/>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718" name="直線コネクタ 717"/>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719"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20" name="直線コネクタ 719"/>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721" name="【博物館】&#10;一人当たり面積最大値テキスト"/>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22" name="直線コネクタ 721"/>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723" name="【博物館】&#10;一人当たり面積平均値テキスト"/>
        <xdr:cNvSpPr txBox="1"/>
      </xdr:nvSpPr>
      <xdr:spPr>
        <a:xfrm>
          <a:off x="20002500" y="17583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4" name="フローチャート: 判断 723"/>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25" name="フローチャート: 判断 724"/>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26" name="フローチャート: 判断 725"/>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27" name="フローチャート: 判断 726"/>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733" name="楕円 732"/>
        <xdr:cNvSpPr/>
      </xdr:nvSpPr>
      <xdr:spPr>
        <a:xfrm>
          <a:off x="199009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103</xdr:row>
      <xdr:rowOff>2557</xdr:rowOff>
    </xdr:from>
    <xdr:ext cx="469744" cy="259045"/>
    <xdr:sp macro="" textlink="">
      <xdr:nvSpPr>
        <xdr:cNvPr id="734" name="【博物館】&#10;一人当たり面積該当値テキスト"/>
        <xdr:cNvSpPr txBox="1"/>
      </xdr:nvSpPr>
      <xdr:spPr>
        <a:xfrm>
          <a:off x="20002500"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151130</xdr:rowOff>
    </xdr:from>
    <xdr:to>
      <xdr:col>112</xdr:col>
      <xdr:colOff>38100</xdr:colOff>
      <xdr:row>104</xdr:row>
      <xdr:rowOff>81280</xdr:rowOff>
    </xdr:to>
    <xdr:sp macro="" textlink="">
      <xdr:nvSpPr>
        <xdr:cNvPr id="735" name="楕円 734"/>
        <xdr:cNvSpPr/>
      </xdr:nvSpPr>
      <xdr:spPr>
        <a:xfrm>
          <a:off x="19157950" y="17238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30480</xdr:rowOff>
    </xdr:from>
    <xdr:to>
      <xdr:col>116</xdr:col>
      <xdr:colOff>63500</xdr:colOff>
      <xdr:row>104</xdr:row>
      <xdr:rowOff>30480</xdr:rowOff>
    </xdr:to>
    <xdr:cxnSp macro="">
      <xdr:nvCxnSpPr>
        <xdr:cNvPr id="736" name="直線コネクタ 735"/>
        <xdr:cNvCxnSpPr/>
      </xdr:nvCxnSpPr>
      <xdr:spPr>
        <a:xfrm>
          <a:off x="19202400" y="172897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737" name="楕円 736"/>
        <xdr:cNvSpPr/>
      </xdr:nvSpPr>
      <xdr:spPr>
        <a:xfrm>
          <a:off x="1834515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30480</xdr:rowOff>
    </xdr:from>
    <xdr:to>
      <xdr:col>111</xdr:col>
      <xdr:colOff>177800</xdr:colOff>
      <xdr:row>105</xdr:row>
      <xdr:rowOff>41911</xdr:rowOff>
    </xdr:to>
    <xdr:cxnSp macro="">
      <xdr:nvCxnSpPr>
        <xdr:cNvPr id="738" name="直線コネクタ 737"/>
        <xdr:cNvCxnSpPr/>
      </xdr:nvCxnSpPr>
      <xdr:spPr>
        <a:xfrm flipV="1">
          <a:off x="18395950" y="17289780"/>
          <a:ext cx="80645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39" name="楕円 738"/>
        <xdr:cNvSpPr/>
      </xdr:nvSpPr>
      <xdr:spPr>
        <a:xfrm>
          <a:off x="175514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41911</xdr:rowOff>
    </xdr:to>
    <xdr:cxnSp macro="">
      <xdr:nvCxnSpPr>
        <xdr:cNvPr id="740" name="直線コネクタ 739"/>
        <xdr:cNvCxnSpPr/>
      </xdr:nvCxnSpPr>
      <xdr:spPr>
        <a:xfrm>
          <a:off x="17602200" y="174726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741" name="n_1aveValue【博物館】&#10;一人当たり面積"/>
        <xdr:cNvSpPr txBox="1"/>
      </xdr:nvSpPr>
      <xdr:spPr>
        <a:xfrm>
          <a:off x="189802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42" name="n_2aveValue【博物館】&#10;一人当たり面積"/>
        <xdr:cNvSpPr txBox="1"/>
      </xdr:nvSpPr>
      <xdr:spPr>
        <a:xfrm>
          <a:off x="181801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743" name="n_3aveValue【博物館】&#10;一人当たり面積"/>
        <xdr:cNvSpPr txBox="1"/>
      </xdr:nvSpPr>
      <xdr:spPr>
        <a:xfrm>
          <a:off x="1738637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97807</xdr:rowOff>
    </xdr:from>
    <xdr:ext cx="469744" cy="259045"/>
    <xdr:sp macro="" textlink="">
      <xdr:nvSpPr>
        <xdr:cNvPr id="744" name="n_1mainValue【博物館】&#10;一人当たり面積"/>
        <xdr:cNvSpPr txBox="1"/>
      </xdr:nvSpPr>
      <xdr:spPr>
        <a:xfrm>
          <a:off x="189802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745" name="n_2mainValue【博物館】&#10;一人当たり面積"/>
        <xdr:cNvSpPr txBox="1"/>
      </xdr:nvSpPr>
      <xdr:spPr>
        <a:xfrm>
          <a:off x="181801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46" name="n_3mainValue【博物館】&#10;一人当たり面積"/>
        <xdr:cNvSpPr txBox="1"/>
      </xdr:nvSpPr>
      <xdr:spPr>
        <a:xfrm>
          <a:off x="1738637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類似団体と比較して有形固定資産減価償却率が特に高くなっている施設は公営住宅である一方、特に低くなっている施設は空港、図書館である。</a:t>
          </a:r>
        </a:p>
        <a:p>
          <a:r>
            <a:rPr kumimoji="1" lang="ja-JP" altLang="en-US" sz="1300">
              <a:latin typeface="ＭＳ Ｐゴシック" panose="020B0600070205080204" pitchFamily="50" charset="-128"/>
              <a:ea typeface="ＭＳ Ｐゴシック" panose="020B0600070205080204" pitchFamily="50" charset="-128"/>
            </a:rPr>
            <a:t>　博物館については、類似団体と比較して有形固定資産減価償却率が高くなっていたところ、平成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年度に新たな資産（岐阜かかみがはら航空宇宙博物館）を取得したこと等により、類似団体より低い水準となった。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公営住宅については、昭和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中頃に供給されたストックが耐用年限の半分を超え、更新時期を迎えていることを背景に、十分な安全性や居住性を備え長期活用を図るべき住棟について、予防保全の観点からの中長期的な維持管理を行うため、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月に「岐阜県公営住宅等長寿命化計画」を策定し、施設の老朽化対策に取り組んでいるところである。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2,044,114
1,990,598
10,621.29
772,611,001
757,176,165
6,847,406
472,985,433
1,587,704,970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405111" cy="259045"/>
    <xdr:sp macro="" textlink="">
      <xdr:nvSpPr>
        <xdr:cNvPr id="59" name="【体育館・プール】&#10;有形固定資産減価償却率平均値テキスト"/>
        <xdr:cNvSpPr txBox="1"/>
      </xdr:nvSpPr>
      <xdr:spPr>
        <a:xfrm>
          <a:off x="4229100" y="6071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160274</xdr:rowOff>
    </xdr:from>
    <xdr:to>
      <xdr:col>24</xdr:col>
      <xdr:colOff>114300</xdr:colOff>
      <xdr:row>38</xdr:row>
      <xdr:rowOff>90424</xdr:rowOff>
    </xdr:to>
    <xdr:sp macro="" textlink="">
      <xdr:nvSpPr>
        <xdr:cNvPr id="69" name="楕円 68"/>
        <xdr:cNvSpPr/>
      </xdr:nvSpPr>
      <xdr:spPr>
        <a:xfrm>
          <a:off x="4127500" y="62753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138701</xdr:rowOff>
    </xdr:from>
    <xdr:ext cx="405111" cy="259045"/>
    <xdr:sp macro="" textlink="">
      <xdr:nvSpPr>
        <xdr:cNvPr id="70" name="【体育館・プール】&#10;有形固定資産減価償却率該当値テキスト"/>
        <xdr:cNvSpPr txBox="1"/>
      </xdr:nvSpPr>
      <xdr:spPr>
        <a:xfrm>
          <a:off x="4229100" y="625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23114</xdr:rowOff>
    </xdr:from>
    <xdr:to>
      <xdr:col>20</xdr:col>
      <xdr:colOff>38100</xdr:colOff>
      <xdr:row>37</xdr:row>
      <xdr:rowOff>124714</xdr:rowOff>
    </xdr:to>
    <xdr:sp macro="" textlink="">
      <xdr:nvSpPr>
        <xdr:cNvPr id="71" name="楕円 70"/>
        <xdr:cNvSpPr/>
      </xdr:nvSpPr>
      <xdr:spPr>
        <a:xfrm>
          <a:off x="3384550" y="61381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73914</xdr:rowOff>
    </xdr:from>
    <xdr:to>
      <xdr:col>24</xdr:col>
      <xdr:colOff>63500</xdr:colOff>
      <xdr:row>38</xdr:row>
      <xdr:rowOff>39624</xdr:rowOff>
    </xdr:to>
    <xdr:cxnSp macro="">
      <xdr:nvCxnSpPr>
        <xdr:cNvPr id="72" name="直線コネクタ 71"/>
        <xdr:cNvCxnSpPr/>
      </xdr:nvCxnSpPr>
      <xdr:spPr>
        <a:xfrm>
          <a:off x="3429000" y="6188964"/>
          <a:ext cx="7493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32258</xdr:rowOff>
    </xdr:from>
    <xdr:to>
      <xdr:col>15</xdr:col>
      <xdr:colOff>101600</xdr:colOff>
      <xdr:row>37</xdr:row>
      <xdr:rowOff>133858</xdr:rowOff>
    </xdr:to>
    <xdr:sp macro="" textlink="">
      <xdr:nvSpPr>
        <xdr:cNvPr id="73" name="楕円 72"/>
        <xdr:cNvSpPr/>
      </xdr:nvSpPr>
      <xdr:spPr>
        <a:xfrm>
          <a:off x="257175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73914</xdr:rowOff>
    </xdr:from>
    <xdr:to>
      <xdr:col>19</xdr:col>
      <xdr:colOff>177800</xdr:colOff>
      <xdr:row>37</xdr:row>
      <xdr:rowOff>83058</xdr:rowOff>
    </xdr:to>
    <xdr:cxnSp macro="">
      <xdr:nvCxnSpPr>
        <xdr:cNvPr id="74" name="直線コネクタ 73"/>
        <xdr:cNvCxnSpPr/>
      </xdr:nvCxnSpPr>
      <xdr:spPr>
        <a:xfrm flipV="1">
          <a:off x="2622550" y="6188964"/>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164846</xdr:rowOff>
    </xdr:from>
    <xdr:to>
      <xdr:col>10</xdr:col>
      <xdr:colOff>165100</xdr:colOff>
      <xdr:row>35</xdr:row>
      <xdr:rowOff>94996</xdr:rowOff>
    </xdr:to>
    <xdr:sp macro="" textlink="">
      <xdr:nvSpPr>
        <xdr:cNvPr id="75" name="楕円 74"/>
        <xdr:cNvSpPr/>
      </xdr:nvSpPr>
      <xdr:spPr>
        <a:xfrm>
          <a:off x="1778000" y="57845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44196</xdr:rowOff>
    </xdr:from>
    <xdr:to>
      <xdr:col>15</xdr:col>
      <xdr:colOff>50800</xdr:colOff>
      <xdr:row>37</xdr:row>
      <xdr:rowOff>83058</xdr:rowOff>
    </xdr:to>
    <xdr:cxnSp macro="">
      <xdr:nvCxnSpPr>
        <xdr:cNvPr id="76" name="直線コネクタ 75"/>
        <xdr:cNvCxnSpPr/>
      </xdr:nvCxnSpPr>
      <xdr:spPr>
        <a:xfrm>
          <a:off x="1828800" y="5829046"/>
          <a:ext cx="793750" cy="36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38117</xdr:rowOff>
    </xdr:from>
    <xdr:ext cx="405111" cy="259045"/>
    <xdr:sp macro="" textlink="">
      <xdr:nvSpPr>
        <xdr:cNvPr id="77" name="n_1aveValue【体育館・プール】&#10;有形固定資産減価償却率"/>
        <xdr:cNvSpPr txBox="1"/>
      </xdr:nvSpPr>
      <xdr:spPr>
        <a:xfrm>
          <a:off x="32391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78" name="n_2aveValue【体育館・プール】&#10;有形固定資産減価償却率"/>
        <xdr:cNvSpPr txBox="1"/>
      </xdr:nvSpPr>
      <xdr:spPr>
        <a:xfrm>
          <a:off x="243904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47261</xdr:rowOff>
    </xdr:from>
    <xdr:ext cx="405111" cy="259045"/>
    <xdr:sp macro="" textlink="">
      <xdr:nvSpPr>
        <xdr:cNvPr id="79" name="n_3aveValue【体育館・プール】&#10;有形固定資産減価償却率"/>
        <xdr:cNvSpPr txBox="1"/>
      </xdr:nvSpPr>
      <xdr:spPr>
        <a:xfrm>
          <a:off x="1645294" y="599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141241</xdr:rowOff>
    </xdr:from>
    <xdr:ext cx="405111" cy="259045"/>
    <xdr:sp macro="" textlink="">
      <xdr:nvSpPr>
        <xdr:cNvPr id="80" name="n_1mainValue【体育館・プール】&#10;有形固定資産減価償却率"/>
        <xdr:cNvSpPr txBox="1"/>
      </xdr:nvSpPr>
      <xdr:spPr>
        <a:xfrm>
          <a:off x="3239144" y="59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150385</xdr:rowOff>
    </xdr:from>
    <xdr:ext cx="405111" cy="259045"/>
    <xdr:sp macro="" textlink="">
      <xdr:nvSpPr>
        <xdr:cNvPr id="81" name="n_2mainValue【体育館・プール】&#10;有形固定資産減価償却率"/>
        <xdr:cNvSpPr txBox="1"/>
      </xdr:nvSpPr>
      <xdr:spPr>
        <a:xfrm>
          <a:off x="2439044" y="593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111523</xdr:rowOff>
    </xdr:from>
    <xdr:ext cx="405111" cy="259045"/>
    <xdr:sp macro="" textlink="">
      <xdr:nvSpPr>
        <xdr:cNvPr id="82" name="n_3mainValue【体育館・プール】&#10;有形固定資産減価償却率"/>
        <xdr:cNvSpPr txBox="1"/>
      </xdr:nvSpPr>
      <xdr:spPr>
        <a:xfrm>
          <a:off x="1645294" y="556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4" name="正方形/長方形 83"/>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5" name="正方形/長方形 84"/>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6" name="正方形/長方形 85"/>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7" name="正方形/長方形 86"/>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104" name="直線コネクタ 103"/>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5" name="【体育館・プール】&#10;一人当たり面積最小値テキスト"/>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6" name="直線コネクタ 105"/>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7" name="【体育館・プール】&#10;一人当たり面積最大値テキスト"/>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8" name="直線コネクタ 107"/>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09" name="【体育館・プール】&#10;一人当たり面積平均値テキスト"/>
        <xdr:cNvSpPr txBox="1"/>
      </xdr:nvSpPr>
      <xdr:spPr>
        <a:xfrm>
          <a:off x="9480550" y="669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0" name="フローチャート: 判断 109"/>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1" name="フローチャート: 判断 110"/>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12" name="フローチャート: 判断 111"/>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13" name="フローチャート: 判断 112"/>
        <xdr:cNvSpPr/>
      </xdr:nvSpPr>
      <xdr:spPr>
        <a:xfrm>
          <a:off x="7029450" y="6769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9" name="楕円 118"/>
        <xdr:cNvSpPr/>
      </xdr:nvSpPr>
      <xdr:spPr>
        <a:xfrm>
          <a:off x="939800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48277</xdr:rowOff>
    </xdr:from>
    <xdr:ext cx="469744" cy="259045"/>
    <xdr:sp macro="" textlink="">
      <xdr:nvSpPr>
        <xdr:cNvPr id="120" name="【体育館・プール】&#10;一人当たり面積該当値テキスト"/>
        <xdr:cNvSpPr txBox="1"/>
      </xdr:nvSpPr>
      <xdr:spPr>
        <a:xfrm>
          <a:off x="9480550"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44450</xdr:rowOff>
    </xdr:from>
    <xdr:to>
      <xdr:col>50</xdr:col>
      <xdr:colOff>165100</xdr:colOff>
      <xdr:row>40</xdr:row>
      <xdr:rowOff>146050</xdr:rowOff>
    </xdr:to>
    <xdr:sp macro="" textlink="">
      <xdr:nvSpPr>
        <xdr:cNvPr id="121" name="楕円 120"/>
        <xdr:cNvSpPr/>
      </xdr:nvSpPr>
      <xdr:spPr>
        <a:xfrm>
          <a:off x="8636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95250</xdr:rowOff>
    </xdr:to>
    <xdr:cxnSp macro="">
      <xdr:nvCxnSpPr>
        <xdr:cNvPr id="122" name="直線コネクタ 121"/>
        <xdr:cNvCxnSpPr/>
      </xdr:nvCxnSpPr>
      <xdr:spPr>
        <a:xfrm flipV="1">
          <a:off x="8686800" y="668655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23" name="楕円 122"/>
        <xdr:cNvSpPr/>
      </xdr:nvSpPr>
      <xdr:spPr>
        <a:xfrm>
          <a:off x="7842250" y="6654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95250</xdr:rowOff>
    </xdr:from>
    <xdr:to>
      <xdr:col>50</xdr:col>
      <xdr:colOff>114300</xdr:colOff>
      <xdr:row>40</xdr:row>
      <xdr:rowOff>95250</xdr:rowOff>
    </xdr:to>
    <xdr:cxnSp macro="">
      <xdr:nvCxnSpPr>
        <xdr:cNvPr id="124" name="直線コネクタ 123"/>
        <xdr:cNvCxnSpPr/>
      </xdr:nvCxnSpPr>
      <xdr:spPr>
        <a:xfrm>
          <a:off x="7886700" y="6705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25" name="楕円 124"/>
        <xdr:cNvSpPr/>
      </xdr:nvSpPr>
      <xdr:spPr>
        <a:xfrm>
          <a:off x="7029450" y="6692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95250</xdr:rowOff>
    </xdr:from>
    <xdr:to>
      <xdr:col>45</xdr:col>
      <xdr:colOff>177800</xdr:colOff>
      <xdr:row>40</xdr:row>
      <xdr:rowOff>133350</xdr:rowOff>
    </xdr:to>
    <xdr:cxnSp macro="">
      <xdr:nvCxnSpPr>
        <xdr:cNvPr id="126" name="直線コネクタ 125"/>
        <xdr:cNvCxnSpPr/>
      </xdr:nvCxnSpPr>
      <xdr:spPr>
        <a:xfrm flipV="1">
          <a:off x="7080250" y="67056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27" name="n_1aveValue【体育館・プール】&#10;一人当たり面積"/>
        <xdr:cNvSpPr txBox="1"/>
      </xdr:nvSpPr>
      <xdr:spPr>
        <a:xfrm>
          <a:off x="845827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28" name="n_2aveValue【体育館・プール】&#10;一人当たり面積"/>
        <xdr:cNvSpPr txBox="1"/>
      </xdr:nvSpPr>
      <xdr:spPr>
        <a:xfrm>
          <a:off x="76772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29" name="n_3aveValue【体育館・プール】&#10;一人当たり面積"/>
        <xdr:cNvSpPr txBox="1"/>
      </xdr:nvSpPr>
      <xdr:spPr>
        <a:xfrm>
          <a:off x="6864427"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162577</xdr:rowOff>
    </xdr:from>
    <xdr:ext cx="469744" cy="259045"/>
    <xdr:sp macro="" textlink="">
      <xdr:nvSpPr>
        <xdr:cNvPr id="130" name="n_1mainValue【体育館・プール】&#10;一人当たり面積"/>
        <xdr:cNvSpPr txBox="1"/>
      </xdr:nvSpPr>
      <xdr:spPr>
        <a:xfrm>
          <a:off x="845827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31" name="n_2mainValue【体育館・プール】&#10;一人当たり面積"/>
        <xdr:cNvSpPr txBox="1"/>
      </xdr:nvSpPr>
      <xdr:spPr>
        <a:xfrm>
          <a:off x="76772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29227</xdr:rowOff>
    </xdr:from>
    <xdr:ext cx="469744" cy="259045"/>
    <xdr:sp macro="" textlink="">
      <xdr:nvSpPr>
        <xdr:cNvPr id="132" name="n_3mainValue【体育館・プール】&#10;一人当たり面積"/>
        <xdr:cNvSpPr txBox="1"/>
      </xdr:nvSpPr>
      <xdr:spPr>
        <a:xfrm>
          <a:off x="68644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4" name="正方形/長方形 133"/>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5" name="正方形/長方形 134"/>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6" name="正方形/長方形 135"/>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7" name="正方形/長方形 136"/>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53" name="直線コネクタ 152"/>
        <xdr:cNvCxnSpPr/>
      </xdr:nvCxnSpPr>
      <xdr:spPr>
        <a:xfrm flipV="1">
          <a:off x="4176395" y="9169146"/>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54" name="【陸上競技場・野球場・球技場】&#10;有形固定資産減価償却率最小値テキスト"/>
        <xdr:cNvSpPr txBox="1"/>
      </xdr:nvSpPr>
      <xdr:spPr>
        <a:xfrm>
          <a:off x="422910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55" name="直線コネクタ 154"/>
        <xdr:cNvCxnSpPr/>
      </xdr:nvCxnSpPr>
      <xdr:spPr>
        <a:xfrm>
          <a:off x="41084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56" name="【陸上競技場・野球場・球技場】&#10;有形固定資産減価償却率最大値テキスト"/>
        <xdr:cNvSpPr txBox="1"/>
      </xdr:nvSpPr>
      <xdr:spPr>
        <a:xfrm>
          <a:off x="4229100" y="895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57" name="直線コネクタ 156"/>
        <xdr:cNvCxnSpPr/>
      </xdr:nvCxnSpPr>
      <xdr:spPr>
        <a:xfrm>
          <a:off x="4108450" y="916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138955</xdr:rowOff>
    </xdr:from>
    <xdr:ext cx="405111" cy="259045"/>
    <xdr:sp macro="" textlink="">
      <xdr:nvSpPr>
        <xdr:cNvPr id="158" name="【陸上競技場・野球場・球技場】&#10;有形固定資産減価償却率平均値テキスト"/>
        <xdr:cNvSpPr txBox="1"/>
      </xdr:nvSpPr>
      <xdr:spPr>
        <a:xfrm>
          <a:off x="4229100" y="972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59" name="フローチャート: 判断 158"/>
        <xdr:cNvSpPr/>
      </xdr:nvSpPr>
      <xdr:spPr>
        <a:xfrm>
          <a:off x="4127500" y="986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60" name="フローチャート: 判断 159"/>
        <xdr:cNvSpPr/>
      </xdr:nvSpPr>
      <xdr:spPr>
        <a:xfrm>
          <a:off x="3384550" y="9883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61" name="フローチャート: 判断 160"/>
        <xdr:cNvSpPr/>
      </xdr:nvSpPr>
      <xdr:spPr>
        <a:xfrm>
          <a:off x="257175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62" name="フローチャート: 判断 161"/>
        <xdr:cNvSpPr/>
      </xdr:nvSpPr>
      <xdr:spPr>
        <a:xfrm>
          <a:off x="177800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97790</xdr:rowOff>
    </xdr:from>
    <xdr:to>
      <xdr:col>24</xdr:col>
      <xdr:colOff>114300</xdr:colOff>
      <xdr:row>63</xdr:row>
      <xdr:rowOff>27940</xdr:rowOff>
    </xdr:to>
    <xdr:sp macro="" textlink="">
      <xdr:nvSpPr>
        <xdr:cNvPr id="168" name="楕円 167"/>
        <xdr:cNvSpPr/>
      </xdr:nvSpPr>
      <xdr:spPr>
        <a:xfrm>
          <a:off x="4127500" y="10340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12717</xdr:rowOff>
    </xdr:from>
    <xdr:ext cx="405111" cy="259045"/>
    <xdr:sp macro="" textlink="">
      <xdr:nvSpPr>
        <xdr:cNvPr id="169" name="【陸上競技場・野球場・球技場】&#10;有形固定資産減価償却率該当値テキスト"/>
        <xdr:cNvSpPr txBox="1"/>
      </xdr:nvSpPr>
      <xdr:spPr>
        <a:xfrm>
          <a:off x="4229100"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33782</xdr:rowOff>
    </xdr:from>
    <xdr:to>
      <xdr:col>20</xdr:col>
      <xdr:colOff>38100</xdr:colOff>
      <xdr:row>61</xdr:row>
      <xdr:rowOff>135382</xdr:rowOff>
    </xdr:to>
    <xdr:sp macro="" textlink="">
      <xdr:nvSpPr>
        <xdr:cNvPr id="170" name="楕円 169"/>
        <xdr:cNvSpPr/>
      </xdr:nvSpPr>
      <xdr:spPr>
        <a:xfrm>
          <a:off x="3384550" y="101112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84582</xdr:rowOff>
    </xdr:from>
    <xdr:to>
      <xdr:col>24</xdr:col>
      <xdr:colOff>63500</xdr:colOff>
      <xdr:row>62</xdr:row>
      <xdr:rowOff>148590</xdr:rowOff>
    </xdr:to>
    <xdr:cxnSp macro="">
      <xdr:nvCxnSpPr>
        <xdr:cNvPr id="171" name="直線コネクタ 170"/>
        <xdr:cNvCxnSpPr/>
      </xdr:nvCxnSpPr>
      <xdr:spPr>
        <a:xfrm>
          <a:off x="3429000" y="10162032"/>
          <a:ext cx="749300" cy="2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xdr:rowOff>
    </xdr:from>
    <xdr:to>
      <xdr:col>15</xdr:col>
      <xdr:colOff>101600</xdr:colOff>
      <xdr:row>61</xdr:row>
      <xdr:rowOff>103378</xdr:rowOff>
    </xdr:to>
    <xdr:sp macro="" textlink="">
      <xdr:nvSpPr>
        <xdr:cNvPr id="172" name="楕円 171"/>
        <xdr:cNvSpPr/>
      </xdr:nvSpPr>
      <xdr:spPr>
        <a:xfrm>
          <a:off x="2571750" y="100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52578</xdr:rowOff>
    </xdr:from>
    <xdr:to>
      <xdr:col>19</xdr:col>
      <xdr:colOff>177800</xdr:colOff>
      <xdr:row>61</xdr:row>
      <xdr:rowOff>84582</xdr:rowOff>
    </xdr:to>
    <xdr:cxnSp macro="">
      <xdr:nvCxnSpPr>
        <xdr:cNvPr id="173" name="直線コネクタ 172"/>
        <xdr:cNvCxnSpPr/>
      </xdr:nvCxnSpPr>
      <xdr:spPr>
        <a:xfrm>
          <a:off x="2622550" y="10130028"/>
          <a:ext cx="8064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45212</xdr:rowOff>
    </xdr:from>
    <xdr:to>
      <xdr:col>10</xdr:col>
      <xdr:colOff>165100</xdr:colOff>
      <xdr:row>61</xdr:row>
      <xdr:rowOff>146812</xdr:rowOff>
    </xdr:to>
    <xdr:sp macro="" textlink="">
      <xdr:nvSpPr>
        <xdr:cNvPr id="174" name="楕円 173"/>
        <xdr:cNvSpPr/>
      </xdr:nvSpPr>
      <xdr:spPr>
        <a:xfrm>
          <a:off x="1778000" y="101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52578</xdr:rowOff>
    </xdr:from>
    <xdr:to>
      <xdr:col>15</xdr:col>
      <xdr:colOff>50800</xdr:colOff>
      <xdr:row>61</xdr:row>
      <xdr:rowOff>96012</xdr:rowOff>
    </xdr:to>
    <xdr:cxnSp macro="">
      <xdr:nvCxnSpPr>
        <xdr:cNvPr id="175" name="直線コネクタ 174"/>
        <xdr:cNvCxnSpPr/>
      </xdr:nvCxnSpPr>
      <xdr:spPr>
        <a:xfrm flipV="1">
          <a:off x="1828800" y="10130028"/>
          <a:ext cx="7937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83329</xdr:rowOff>
    </xdr:from>
    <xdr:ext cx="405111" cy="259045"/>
    <xdr:sp macro="" textlink="">
      <xdr:nvSpPr>
        <xdr:cNvPr id="176" name="n_1aveValue【陸上競技場・野球場・球技場】&#10;有形固定資産減価償却率"/>
        <xdr:cNvSpPr txBox="1"/>
      </xdr:nvSpPr>
      <xdr:spPr>
        <a:xfrm>
          <a:off x="3239144" y="966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131335</xdr:rowOff>
    </xdr:from>
    <xdr:ext cx="405111" cy="259045"/>
    <xdr:sp macro="" textlink="">
      <xdr:nvSpPr>
        <xdr:cNvPr id="177" name="n_2aveValue【陸上競技場・野球場・球技場】&#10;有形固定資産減価償却率"/>
        <xdr:cNvSpPr txBox="1"/>
      </xdr:nvSpPr>
      <xdr:spPr>
        <a:xfrm>
          <a:off x="2439044" y="971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165625</xdr:rowOff>
    </xdr:from>
    <xdr:ext cx="405111" cy="259045"/>
    <xdr:sp macro="" textlink="">
      <xdr:nvSpPr>
        <xdr:cNvPr id="178" name="n_3aveValue【陸上競技場・野球場・球技場】&#10;有形固定資産減価償却率"/>
        <xdr:cNvSpPr txBox="1"/>
      </xdr:nvSpPr>
      <xdr:spPr>
        <a:xfrm>
          <a:off x="1645294" y="958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126509</xdr:rowOff>
    </xdr:from>
    <xdr:ext cx="405111" cy="259045"/>
    <xdr:sp macro="" textlink="">
      <xdr:nvSpPr>
        <xdr:cNvPr id="179" name="n_1mainValue【陸上競技場・野球場・球技場】&#10;有形固定資産減価償却率"/>
        <xdr:cNvSpPr txBox="1"/>
      </xdr:nvSpPr>
      <xdr:spPr>
        <a:xfrm>
          <a:off x="3239144" y="1020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94505</xdr:rowOff>
    </xdr:from>
    <xdr:ext cx="405111" cy="259045"/>
    <xdr:sp macro="" textlink="">
      <xdr:nvSpPr>
        <xdr:cNvPr id="180" name="n_2mainValue【陸上競技場・野球場・球技場】&#10;有形固定資産減価償却率"/>
        <xdr:cNvSpPr txBox="1"/>
      </xdr:nvSpPr>
      <xdr:spPr>
        <a:xfrm>
          <a:off x="2439044" y="1017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137939</xdr:rowOff>
    </xdr:from>
    <xdr:ext cx="405111" cy="259045"/>
    <xdr:sp macro="" textlink="">
      <xdr:nvSpPr>
        <xdr:cNvPr id="181" name="n_3mainValue【陸上競技場・野球場・球技場】&#10;有形固定資産減価償却率"/>
        <xdr:cNvSpPr txBox="1"/>
      </xdr:nvSpPr>
      <xdr:spPr>
        <a:xfrm>
          <a:off x="1645294" y="10215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3" name="正方形/長方形 182"/>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4" name="正方形/長方形 183"/>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5" name="正方形/長方形 184"/>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6" name="正方形/長方形 185"/>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1" name="テキスト ボックス 200"/>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05" name="直線コネクタ 204"/>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06" name="【陸上競技場・野球場・球技場】&#10;一人当たり面積最小値テキスト"/>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07" name="直線コネクタ 206"/>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08" name="【陸上競技場・野球場・球技場】&#10;一人当たり面積最大値テキスト"/>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09" name="直線コネクタ 208"/>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74584</xdr:rowOff>
    </xdr:from>
    <xdr:ext cx="469744" cy="259045"/>
    <xdr:sp macro="" textlink="">
      <xdr:nvSpPr>
        <xdr:cNvPr id="210" name="【陸上競技場・野球場・球技場】&#10;一人当たり面積平均値テキスト"/>
        <xdr:cNvSpPr txBox="1"/>
      </xdr:nvSpPr>
      <xdr:spPr>
        <a:xfrm>
          <a:off x="9480550" y="1031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11" name="フローチャート: 判断 210"/>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12" name="フローチャート: 判断 211"/>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13" name="フローチャート: 判断 212"/>
        <xdr:cNvSpPr/>
      </xdr:nvSpPr>
      <xdr:spPr>
        <a:xfrm>
          <a:off x="7842250" y="10262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214" name="フローチャート: 判断 213"/>
        <xdr:cNvSpPr/>
      </xdr:nvSpPr>
      <xdr:spPr>
        <a:xfrm>
          <a:off x="7029450" y="1044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68943</xdr:rowOff>
    </xdr:from>
    <xdr:to>
      <xdr:col>55</xdr:col>
      <xdr:colOff>50800</xdr:colOff>
      <xdr:row>60</xdr:row>
      <xdr:rowOff>170543</xdr:rowOff>
    </xdr:to>
    <xdr:sp macro="" textlink="">
      <xdr:nvSpPr>
        <xdr:cNvPr id="220" name="楕円 219"/>
        <xdr:cNvSpPr/>
      </xdr:nvSpPr>
      <xdr:spPr>
        <a:xfrm>
          <a:off x="9398000" y="99812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91820</xdr:rowOff>
    </xdr:from>
    <xdr:ext cx="469744" cy="259045"/>
    <xdr:sp macro="" textlink="">
      <xdr:nvSpPr>
        <xdr:cNvPr id="221" name="【陸上競技場・野球場・球技場】&#10;一人当たり面積該当値テキスト"/>
        <xdr:cNvSpPr txBox="1"/>
      </xdr:nvSpPr>
      <xdr:spPr>
        <a:xfrm>
          <a:off x="9480550" y="98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68943</xdr:rowOff>
    </xdr:from>
    <xdr:to>
      <xdr:col>50</xdr:col>
      <xdr:colOff>165100</xdr:colOff>
      <xdr:row>60</xdr:row>
      <xdr:rowOff>170543</xdr:rowOff>
    </xdr:to>
    <xdr:sp macro="" textlink="">
      <xdr:nvSpPr>
        <xdr:cNvPr id="222" name="楕円 221"/>
        <xdr:cNvSpPr/>
      </xdr:nvSpPr>
      <xdr:spPr>
        <a:xfrm>
          <a:off x="8636000" y="99812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119743</xdr:rowOff>
    </xdr:from>
    <xdr:to>
      <xdr:col>55</xdr:col>
      <xdr:colOff>0</xdr:colOff>
      <xdr:row>60</xdr:row>
      <xdr:rowOff>119743</xdr:rowOff>
    </xdr:to>
    <xdr:cxnSp macro="">
      <xdr:nvCxnSpPr>
        <xdr:cNvPr id="223" name="直線コネクタ 222"/>
        <xdr:cNvCxnSpPr/>
      </xdr:nvCxnSpPr>
      <xdr:spPr>
        <a:xfrm>
          <a:off x="8686800" y="1003209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79828</xdr:rowOff>
    </xdr:from>
    <xdr:to>
      <xdr:col>46</xdr:col>
      <xdr:colOff>38100</xdr:colOff>
      <xdr:row>61</xdr:row>
      <xdr:rowOff>9978</xdr:rowOff>
    </xdr:to>
    <xdr:sp macro="" textlink="">
      <xdr:nvSpPr>
        <xdr:cNvPr id="224" name="楕円 223"/>
        <xdr:cNvSpPr/>
      </xdr:nvSpPr>
      <xdr:spPr>
        <a:xfrm>
          <a:off x="7842250" y="99921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119743</xdr:rowOff>
    </xdr:from>
    <xdr:to>
      <xdr:col>50</xdr:col>
      <xdr:colOff>114300</xdr:colOff>
      <xdr:row>60</xdr:row>
      <xdr:rowOff>130628</xdr:rowOff>
    </xdr:to>
    <xdr:cxnSp macro="">
      <xdr:nvCxnSpPr>
        <xdr:cNvPr id="225" name="直線コネクタ 224"/>
        <xdr:cNvCxnSpPr/>
      </xdr:nvCxnSpPr>
      <xdr:spPr>
        <a:xfrm flipV="1">
          <a:off x="7886700" y="10032093"/>
          <a:ext cx="8001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79828</xdr:rowOff>
    </xdr:from>
    <xdr:to>
      <xdr:col>41</xdr:col>
      <xdr:colOff>101600</xdr:colOff>
      <xdr:row>61</xdr:row>
      <xdr:rowOff>9978</xdr:rowOff>
    </xdr:to>
    <xdr:sp macro="" textlink="">
      <xdr:nvSpPr>
        <xdr:cNvPr id="226" name="楕円 225"/>
        <xdr:cNvSpPr/>
      </xdr:nvSpPr>
      <xdr:spPr>
        <a:xfrm>
          <a:off x="7029450" y="9992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130628</xdr:rowOff>
    </xdr:from>
    <xdr:to>
      <xdr:col>45</xdr:col>
      <xdr:colOff>177800</xdr:colOff>
      <xdr:row>60</xdr:row>
      <xdr:rowOff>130628</xdr:rowOff>
    </xdr:to>
    <xdr:cxnSp macro="">
      <xdr:nvCxnSpPr>
        <xdr:cNvPr id="227" name="直線コネクタ 226"/>
        <xdr:cNvCxnSpPr/>
      </xdr:nvCxnSpPr>
      <xdr:spPr>
        <a:xfrm>
          <a:off x="7080250" y="1004297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6549</xdr:rowOff>
    </xdr:from>
    <xdr:ext cx="469744" cy="259045"/>
    <xdr:sp macro="" textlink="">
      <xdr:nvSpPr>
        <xdr:cNvPr id="228" name="n_1aveValue【陸上競技場・野球場・球技場】&#10;一人当たり面積"/>
        <xdr:cNvSpPr txBox="1"/>
      </xdr:nvSpPr>
      <xdr:spPr>
        <a:xfrm>
          <a:off x="8458277" y="104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112684</xdr:rowOff>
    </xdr:from>
    <xdr:ext cx="469744" cy="259045"/>
    <xdr:sp macro="" textlink="">
      <xdr:nvSpPr>
        <xdr:cNvPr id="229" name="n_2aveValue【陸上競技場・野球場・球技場】&#10;一人当たり面積"/>
        <xdr:cNvSpPr txBox="1"/>
      </xdr:nvSpPr>
      <xdr:spPr>
        <a:xfrm>
          <a:off x="7677227" y="1035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126292</xdr:rowOff>
    </xdr:from>
    <xdr:ext cx="469744" cy="259045"/>
    <xdr:sp macro="" textlink="">
      <xdr:nvSpPr>
        <xdr:cNvPr id="230" name="n_3aveValue【陸上競技場・野球場・球技場】&#10;一人当たり面積"/>
        <xdr:cNvSpPr txBox="1"/>
      </xdr:nvSpPr>
      <xdr:spPr>
        <a:xfrm>
          <a:off x="6864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15620</xdr:rowOff>
    </xdr:from>
    <xdr:ext cx="469744" cy="259045"/>
    <xdr:sp macro="" textlink="">
      <xdr:nvSpPr>
        <xdr:cNvPr id="231" name="n_1mainValue【陸上競技場・野球場・球技場】&#10;一人当たり面積"/>
        <xdr:cNvSpPr txBox="1"/>
      </xdr:nvSpPr>
      <xdr:spPr>
        <a:xfrm>
          <a:off x="8458277" y="976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26505</xdr:rowOff>
    </xdr:from>
    <xdr:ext cx="469744" cy="259045"/>
    <xdr:sp macro="" textlink="">
      <xdr:nvSpPr>
        <xdr:cNvPr id="232" name="n_2mainValue【陸上競技場・野球場・球技場】&#10;一人当たり面積"/>
        <xdr:cNvSpPr txBox="1"/>
      </xdr:nvSpPr>
      <xdr:spPr>
        <a:xfrm>
          <a:off x="7677227" y="977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26505</xdr:rowOff>
    </xdr:from>
    <xdr:ext cx="469744" cy="259045"/>
    <xdr:sp macro="" textlink="">
      <xdr:nvSpPr>
        <xdr:cNvPr id="233" name="n_3mainValue【陸上競技場・野球場・球技場】&#10;一人当たり面積"/>
        <xdr:cNvSpPr txBox="1"/>
      </xdr:nvSpPr>
      <xdr:spPr>
        <a:xfrm>
          <a:off x="6864427" y="977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5" name="正方形/長方形 234"/>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6" name="正方形/長方形 235"/>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7" name="正方形/長方形 236"/>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8" name="正方形/長方形 237"/>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4" name="テキスト ボックス 25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56" name="直線コネクタ 255"/>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57" name="【県民会館】&#10;有形固定資産減価償却率最小値テキスト"/>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58" name="直線コネクタ 257"/>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59" name="【県民会館】&#10;有形固定資産減価償却率最大値テキスト"/>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60" name="直線コネクタ 259"/>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2557</xdr:rowOff>
    </xdr:from>
    <xdr:ext cx="405111" cy="259045"/>
    <xdr:sp macro="" textlink="">
      <xdr:nvSpPr>
        <xdr:cNvPr id="261" name="【県民会館】&#10;有形固定資産減価償却率平均値テキスト"/>
        <xdr:cNvSpPr txBox="1"/>
      </xdr:nvSpPr>
      <xdr:spPr>
        <a:xfrm>
          <a:off x="4229100" y="13382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62" name="フローチャート: 判断 261"/>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63" name="フローチャート: 判断 262"/>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64" name="フローチャート: 判断 263"/>
        <xdr:cNvSpPr/>
      </xdr:nvSpPr>
      <xdr:spPr>
        <a:xfrm>
          <a:off x="257175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65" name="フローチャート: 判断 264"/>
        <xdr:cNvSpPr/>
      </xdr:nvSpPr>
      <xdr:spPr>
        <a:xfrm>
          <a:off x="177800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71" name="楕円 270"/>
        <xdr:cNvSpPr/>
      </xdr:nvSpPr>
      <xdr:spPr>
        <a:xfrm>
          <a:off x="4127500" y="13776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45738</xdr:rowOff>
    </xdr:from>
    <xdr:ext cx="405111" cy="259045"/>
    <xdr:sp macro="" textlink="">
      <xdr:nvSpPr>
        <xdr:cNvPr id="272" name="【県民会館】&#10;有形固定資産減価償却率該当値テキスト"/>
        <xdr:cNvSpPr txBox="1"/>
      </xdr:nvSpPr>
      <xdr:spPr>
        <a:xfrm>
          <a:off x="4229100"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132080</xdr:rowOff>
    </xdr:from>
    <xdr:to>
      <xdr:col>20</xdr:col>
      <xdr:colOff>38100</xdr:colOff>
      <xdr:row>84</xdr:row>
      <xdr:rowOff>62230</xdr:rowOff>
    </xdr:to>
    <xdr:sp macro="" textlink="">
      <xdr:nvSpPr>
        <xdr:cNvPr id="273" name="楕円 272"/>
        <xdr:cNvSpPr/>
      </xdr:nvSpPr>
      <xdr:spPr>
        <a:xfrm>
          <a:off x="3384550" y="138417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84</xdr:row>
      <xdr:rowOff>11430</xdr:rowOff>
    </xdr:to>
    <xdr:cxnSp macro="">
      <xdr:nvCxnSpPr>
        <xdr:cNvPr id="274" name="直線コネクタ 273"/>
        <xdr:cNvCxnSpPr/>
      </xdr:nvCxnSpPr>
      <xdr:spPr>
        <a:xfrm flipV="1">
          <a:off x="3429000" y="13827761"/>
          <a:ext cx="7493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275" name="楕円 274"/>
        <xdr:cNvSpPr/>
      </xdr:nvSpPr>
      <xdr:spPr>
        <a:xfrm>
          <a:off x="2571750" y="13822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11430</xdr:rowOff>
    </xdr:to>
    <xdr:cxnSp macro="">
      <xdr:nvCxnSpPr>
        <xdr:cNvPr id="276" name="直線コネクタ 275"/>
        <xdr:cNvCxnSpPr/>
      </xdr:nvCxnSpPr>
      <xdr:spPr>
        <a:xfrm>
          <a:off x="2622550" y="1387348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17780</xdr:rowOff>
    </xdr:from>
    <xdr:to>
      <xdr:col>10</xdr:col>
      <xdr:colOff>165100</xdr:colOff>
      <xdr:row>84</xdr:row>
      <xdr:rowOff>119380</xdr:rowOff>
    </xdr:to>
    <xdr:sp macro="" textlink="">
      <xdr:nvSpPr>
        <xdr:cNvPr id="277" name="楕円 276"/>
        <xdr:cNvSpPr/>
      </xdr:nvSpPr>
      <xdr:spPr>
        <a:xfrm>
          <a:off x="1778000" y="138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163830</xdr:rowOff>
    </xdr:from>
    <xdr:to>
      <xdr:col>15</xdr:col>
      <xdr:colOff>50800</xdr:colOff>
      <xdr:row>84</xdr:row>
      <xdr:rowOff>68580</xdr:rowOff>
    </xdr:to>
    <xdr:cxnSp macro="">
      <xdr:nvCxnSpPr>
        <xdr:cNvPr id="278" name="直線コネクタ 277"/>
        <xdr:cNvCxnSpPr/>
      </xdr:nvCxnSpPr>
      <xdr:spPr>
        <a:xfrm flipV="1">
          <a:off x="1828800" y="13873480"/>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113047</xdr:rowOff>
    </xdr:from>
    <xdr:ext cx="405111" cy="259045"/>
    <xdr:sp macro="" textlink="">
      <xdr:nvSpPr>
        <xdr:cNvPr id="279" name="n_1aveValue【県民会館】&#10;有形固定資産減価償却率"/>
        <xdr:cNvSpPr txBox="1"/>
      </xdr:nvSpPr>
      <xdr:spPr>
        <a:xfrm>
          <a:off x="3239144" y="1332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280" name="n_2aveValue【県民会館】&#10;有形固定資産減価償却率"/>
        <xdr:cNvSpPr txBox="1"/>
      </xdr:nvSpPr>
      <xdr:spPr>
        <a:xfrm>
          <a:off x="243904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81" name="n_3aveValue【県民会館】&#10;有形固定資産減価償却率"/>
        <xdr:cNvSpPr txBox="1"/>
      </xdr:nvSpPr>
      <xdr:spPr>
        <a:xfrm>
          <a:off x="16452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53357</xdr:rowOff>
    </xdr:from>
    <xdr:ext cx="405111" cy="259045"/>
    <xdr:sp macro="" textlink="">
      <xdr:nvSpPr>
        <xdr:cNvPr id="282" name="n_1mainValue【県民会館】&#10;有形固定資産減価償却率"/>
        <xdr:cNvSpPr txBox="1"/>
      </xdr:nvSpPr>
      <xdr:spPr>
        <a:xfrm>
          <a:off x="32391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283" name="n_2mainValue【県民会館】&#10;有形固定資産減価償却率"/>
        <xdr:cNvSpPr txBox="1"/>
      </xdr:nvSpPr>
      <xdr:spPr>
        <a:xfrm>
          <a:off x="2439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110507</xdr:rowOff>
    </xdr:from>
    <xdr:ext cx="405111" cy="259045"/>
    <xdr:sp macro="" textlink="">
      <xdr:nvSpPr>
        <xdr:cNvPr id="284" name="n_3mainValue【県民会館】&#10;有形固定資産減価償却率"/>
        <xdr:cNvSpPr txBox="1"/>
      </xdr:nvSpPr>
      <xdr:spPr>
        <a:xfrm>
          <a:off x="164529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6" name="正方形/長方形 285"/>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7" name="正方形/長方形 286"/>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8" name="正方形/長方形 287"/>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9" name="正方形/長方形 288"/>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06" name="直線コネクタ 305"/>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07"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08" name="直線コネクタ 307"/>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09"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10" name="直線コネクタ 309"/>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22877</xdr:rowOff>
    </xdr:from>
    <xdr:ext cx="469744" cy="259045"/>
    <xdr:sp macro="" textlink="">
      <xdr:nvSpPr>
        <xdr:cNvPr id="311" name="【県民会館】&#10;一人当たり面積平均値テキスト"/>
        <xdr:cNvSpPr txBox="1"/>
      </xdr:nvSpPr>
      <xdr:spPr>
        <a:xfrm>
          <a:off x="948055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12" name="フローチャート: 判断 311"/>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13" name="フローチャート: 判断 312"/>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14" name="フローチャート: 判断 313"/>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15" name="フローチャート: 判断 314"/>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120650</xdr:rowOff>
    </xdr:from>
    <xdr:to>
      <xdr:col>55</xdr:col>
      <xdr:colOff>50800</xdr:colOff>
      <xdr:row>78</xdr:row>
      <xdr:rowOff>50800</xdr:rowOff>
    </xdr:to>
    <xdr:sp macro="" textlink="">
      <xdr:nvSpPr>
        <xdr:cNvPr id="321" name="楕円 320"/>
        <xdr:cNvSpPr/>
      </xdr:nvSpPr>
      <xdr:spPr>
        <a:xfrm>
          <a:off x="9398000" y="12839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73677</xdr:rowOff>
    </xdr:from>
    <xdr:ext cx="469744" cy="259045"/>
    <xdr:sp macro="" textlink="">
      <xdr:nvSpPr>
        <xdr:cNvPr id="322" name="【県民会館】&#10;一人当たり面積該当値テキスト"/>
        <xdr:cNvSpPr txBox="1"/>
      </xdr:nvSpPr>
      <xdr:spPr>
        <a:xfrm>
          <a:off x="9480550" y="127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139700</xdr:rowOff>
    </xdr:from>
    <xdr:to>
      <xdr:col>50</xdr:col>
      <xdr:colOff>165100</xdr:colOff>
      <xdr:row>78</xdr:row>
      <xdr:rowOff>69850</xdr:rowOff>
    </xdr:to>
    <xdr:sp macro="" textlink="">
      <xdr:nvSpPr>
        <xdr:cNvPr id="323" name="楕円 322"/>
        <xdr:cNvSpPr/>
      </xdr:nvSpPr>
      <xdr:spPr>
        <a:xfrm>
          <a:off x="8636000" y="12858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0</xdr:rowOff>
    </xdr:from>
    <xdr:to>
      <xdr:col>55</xdr:col>
      <xdr:colOff>0</xdr:colOff>
      <xdr:row>78</xdr:row>
      <xdr:rowOff>19050</xdr:rowOff>
    </xdr:to>
    <xdr:cxnSp macro="">
      <xdr:nvCxnSpPr>
        <xdr:cNvPr id="324" name="直線コネクタ 323"/>
        <xdr:cNvCxnSpPr/>
      </xdr:nvCxnSpPr>
      <xdr:spPr>
        <a:xfrm flipV="1">
          <a:off x="8686800" y="1288415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139700</xdr:rowOff>
    </xdr:from>
    <xdr:to>
      <xdr:col>46</xdr:col>
      <xdr:colOff>38100</xdr:colOff>
      <xdr:row>78</xdr:row>
      <xdr:rowOff>69850</xdr:rowOff>
    </xdr:to>
    <xdr:sp macro="" textlink="">
      <xdr:nvSpPr>
        <xdr:cNvPr id="325" name="楕円 324"/>
        <xdr:cNvSpPr/>
      </xdr:nvSpPr>
      <xdr:spPr>
        <a:xfrm>
          <a:off x="7842250" y="12858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19050</xdr:rowOff>
    </xdr:from>
    <xdr:to>
      <xdr:col>50</xdr:col>
      <xdr:colOff>114300</xdr:colOff>
      <xdr:row>78</xdr:row>
      <xdr:rowOff>19050</xdr:rowOff>
    </xdr:to>
    <xdr:cxnSp macro="">
      <xdr:nvCxnSpPr>
        <xdr:cNvPr id="326" name="直線コネクタ 325"/>
        <xdr:cNvCxnSpPr/>
      </xdr:nvCxnSpPr>
      <xdr:spPr>
        <a:xfrm>
          <a:off x="7886700" y="12903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158750</xdr:rowOff>
    </xdr:from>
    <xdr:to>
      <xdr:col>41</xdr:col>
      <xdr:colOff>101600</xdr:colOff>
      <xdr:row>78</xdr:row>
      <xdr:rowOff>88900</xdr:rowOff>
    </xdr:to>
    <xdr:sp macro="" textlink="">
      <xdr:nvSpPr>
        <xdr:cNvPr id="327" name="楕円 326"/>
        <xdr:cNvSpPr/>
      </xdr:nvSpPr>
      <xdr:spPr>
        <a:xfrm>
          <a:off x="7029450" y="1287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19050</xdr:rowOff>
    </xdr:from>
    <xdr:to>
      <xdr:col>45</xdr:col>
      <xdr:colOff>177800</xdr:colOff>
      <xdr:row>78</xdr:row>
      <xdr:rowOff>38100</xdr:rowOff>
    </xdr:to>
    <xdr:cxnSp macro="">
      <xdr:nvCxnSpPr>
        <xdr:cNvPr id="328" name="直線コネクタ 327"/>
        <xdr:cNvCxnSpPr/>
      </xdr:nvCxnSpPr>
      <xdr:spPr>
        <a:xfrm flipV="1">
          <a:off x="7080250" y="1290320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29" name="n_1aveValue【県民会館】&#10;一人当たり面積"/>
        <xdr:cNvSpPr txBox="1"/>
      </xdr:nvSpPr>
      <xdr:spPr>
        <a:xfrm>
          <a:off x="845827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30" name="n_2aveValue【県民会館】&#10;一人当たり面積"/>
        <xdr:cNvSpPr txBox="1"/>
      </xdr:nvSpPr>
      <xdr:spPr>
        <a:xfrm>
          <a:off x="76772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31" name="n_3aveValue【県民会館】&#10;一人当たり面積"/>
        <xdr:cNvSpPr txBox="1"/>
      </xdr:nvSpPr>
      <xdr:spPr>
        <a:xfrm>
          <a:off x="6864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86377</xdr:rowOff>
    </xdr:from>
    <xdr:ext cx="469744" cy="259045"/>
    <xdr:sp macro="" textlink="">
      <xdr:nvSpPr>
        <xdr:cNvPr id="332" name="n_1mainValue【県民会館】&#10;一人当たり面積"/>
        <xdr:cNvSpPr txBox="1"/>
      </xdr:nvSpPr>
      <xdr:spPr>
        <a:xfrm>
          <a:off x="8458277" y="1264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86377</xdr:rowOff>
    </xdr:from>
    <xdr:ext cx="469744" cy="259045"/>
    <xdr:sp macro="" textlink="">
      <xdr:nvSpPr>
        <xdr:cNvPr id="333" name="n_2mainValue【県民会館】&#10;一人当たり面積"/>
        <xdr:cNvSpPr txBox="1"/>
      </xdr:nvSpPr>
      <xdr:spPr>
        <a:xfrm>
          <a:off x="7677227" y="1264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105427</xdr:rowOff>
    </xdr:from>
    <xdr:ext cx="469744" cy="259045"/>
    <xdr:sp macro="" textlink="">
      <xdr:nvSpPr>
        <xdr:cNvPr id="334" name="n_3mainValue【県民会館】&#10;一人当たり面積"/>
        <xdr:cNvSpPr txBox="1"/>
      </xdr:nvSpPr>
      <xdr:spPr>
        <a:xfrm>
          <a:off x="6864427" y="126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6" name="正方形/長方形 335"/>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7" name="正方形/長方形 336"/>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8" name="正方形/長方形 337"/>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9" name="正方形/長方形 338"/>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57" name="直線コネクタ 356"/>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58"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59" name="直線コネクタ 358"/>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60"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61" name="直線コネクタ 360"/>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68597</xdr:rowOff>
    </xdr:from>
    <xdr:ext cx="405111" cy="259045"/>
    <xdr:sp macro="" textlink="">
      <xdr:nvSpPr>
        <xdr:cNvPr id="362" name="【保健所】&#10;有形固定資産減価償却率平均値テキスト"/>
        <xdr:cNvSpPr txBox="1"/>
      </xdr:nvSpPr>
      <xdr:spPr>
        <a:xfrm>
          <a:off x="4229100" y="1715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63" name="フローチャート: 判断 362"/>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64" name="フローチャート: 判断 363"/>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65" name="フローチャート: 判断 364"/>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66" name="フローチャート: 判断 365"/>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72" name="楕円 371"/>
        <xdr:cNvSpPr/>
      </xdr:nvSpPr>
      <xdr:spPr>
        <a:xfrm>
          <a:off x="3384550" y="16522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120650</xdr:rowOff>
    </xdr:from>
    <xdr:to>
      <xdr:col>15</xdr:col>
      <xdr:colOff>101600</xdr:colOff>
      <xdr:row>100</xdr:row>
      <xdr:rowOff>50800</xdr:rowOff>
    </xdr:to>
    <xdr:sp macro="" textlink="">
      <xdr:nvSpPr>
        <xdr:cNvPr id="373" name="楕円 372"/>
        <xdr:cNvSpPr/>
      </xdr:nvSpPr>
      <xdr:spPr>
        <a:xfrm>
          <a:off x="257175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0</xdr:rowOff>
    </xdr:to>
    <xdr:cxnSp macro="">
      <xdr:nvCxnSpPr>
        <xdr:cNvPr id="374" name="直線コネクタ 373"/>
        <xdr:cNvCxnSpPr/>
      </xdr:nvCxnSpPr>
      <xdr:spPr>
        <a:xfrm>
          <a:off x="2622550" y="16573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375" name="楕円 374"/>
        <xdr:cNvSpPr/>
      </xdr:nvSpPr>
      <xdr:spPr>
        <a:xfrm>
          <a:off x="17780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0</xdr:rowOff>
    </xdr:to>
    <xdr:cxnSp macro="">
      <xdr:nvCxnSpPr>
        <xdr:cNvPr id="376" name="直線コネクタ 375"/>
        <xdr:cNvCxnSpPr/>
      </xdr:nvCxnSpPr>
      <xdr:spPr>
        <a:xfrm>
          <a:off x="1828800" y="16573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139082</xdr:rowOff>
    </xdr:from>
    <xdr:ext cx="405111" cy="259045"/>
    <xdr:sp macro="" textlink="">
      <xdr:nvSpPr>
        <xdr:cNvPr id="377" name="n_1aveValue【保健所】&#10;有形固定資産減価償却率"/>
        <xdr:cNvSpPr txBox="1"/>
      </xdr:nvSpPr>
      <xdr:spPr>
        <a:xfrm>
          <a:off x="3239144" y="1722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148607</xdr:rowOff>
    </xdr:from>
    <xdr:ext cx="405111" cy="259045"/>
    <xdr:sp macro="" textlink="">
      <xdr:nvSpPr>
        <xdr:cNvPr id="378" name="n_2aveValue【保健所】&#10;有形固定資産減価償却率"/>
        <xdr:cNvSpPr txBox="1"/>
      </xdr:nvSpPr>
      <xdr:spPr>
        <a:xfrm>
          <a:off x="2439044" y="1723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379" name="n_3aveValue【保健所】&#10;有形固定資産減価償却率"/>
        <xdr:cNvSpPr txBox="1"/>
      </xdr:nvSpPr>
      <xdr:spPr>
        <a:xfrm>
          <a:off x="164529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67327</xdr:rowOff>
    </xdr:from>
    <xdr:ext cx="469744" cy="259045"/>
    <xdr:sp macro="" textlink="">
      <xdr:nvSpPr>
        <xdr:cNvPr id="380" name="n_1mainValue【保健所】&#10;有形固定資産減価償却率"/>
        <xdr:cNvSpPr txBox="1"/>
      </xdr:nvSpPr>
      <xdr:spPr>
        <a:xfrm>
          <a:off x="3206827"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67327</xdr:rowOff>
    </xdr:from>
    <xdr:ext cx="469744" cy="259045"/>
    <xdr:sp macro="" textlink="">
      <xdr:nvSpPr>
        <xdr:cNvPr id="381" name="n_2mainValue【保健所】&#10;有形固定資産減価償却率"/>
        <xdr:cNvSpPr txBox="1"/>
      </xdr:nvSpPr>
      <xdr:spPr>
        <a:xfrm>
          <a:off x="2406727"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67327</xdr:rowOff>
    </xdr:from>
    <xdr:ext cx="469744" cy="259045"/>
    <xdr:sp macro="" textlink="">
      <xdr:nvSpPr>
        <xdr:cNvPr id="382" name="n_3mainValue【保健所】&#10;有形固定資産減価償却率"/>
        <xdr:cNvSpPr txBox="1"/>
      </xdr:nvSpPr>
      <xdr:spPr>
        <a:xfrm>
          <a:off x="1612977"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4" name="正方形/長方形 383"/>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85" name="正方形/長方形 384"/>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86" name="正方形/長方形 385"/>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87" name="正方形/長方形 386"/>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1" name="直線コネクタ 390"/>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2" name="テキスト ボックス 391"/>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3" name="直線コネクタ 392"/>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4" name="テキスト ボックス 393"/>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6" name="テキスト ボックス 395"/>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7" name="直線コネクタ 396"/>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8" name="テキスト ボックス 397"/>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9" name="直線コネクタ 398"/>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0" name="テキスト ボックス 399"/>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04" name="直線コネクタ 403"/>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05"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06" name="直線コネクタ 405"/>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07"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8" name="直線コネクタ 407"/>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409" name="【保健所】&#10;一人当たり面積平均値テキスト"/>
        <xdr:cNvSpPr txBox="1"/>
      </xdr:nvSpPr>
      <xdr:spPr>
        <a:xfrm>
          <a:off x="9480550" y="1779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10" name="フローチャート: 判断 409"/>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11" name="フローチャート: 判断 410"/>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12" name="フローチャート: 判断 411"/>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13" name="フローチャート: 判断 412"/>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101600</xdr:rowOff>
    </xdr:from>
    <xdr:to>
      <xdr:col>50</xdr:col>
      <xdr:colOff>165100</xdr:colOff>
      <xdr:row>109</xdr:row>
      <xdr:rowOff>31750</xdr:rowOff>
    </xdr:to>
    <xdr:sp macro="" textlink="">
      <xdr:nvSpPr>
        <xdr:cNvPr id="419" name="楕円 418"/>
        <xdr:cNvSpPr/>
      </xdr:nvSpPr>
      <xdr:spPr>
        <a:xfrm>
          <a:off x="86360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101600</xdr:rowOff>
    </xdr:from>
    <xdr:to>
      <xdr:col>46</xdr:col>
      <xdr:colOff>38100</xdr:colOff>
      <xdr:row>109</xdr:row>
      <xdr:rowOff>31750</xdr:rowOff>
    </xdr:to>
    <xdr:sp macro="" textlink="">
      <xdr:nvSpPr>
        <xdr:cNvPr id="420" name="楕円 419"/>
        <xdr:cNvSpPr/>
      </xdr:nvSpPr>
      <xdr:spPr>
        <a:xfrm>
          <a:off x="7842250" y="18046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152400</xdr:rowOff>
    </xdr:from>
    <xdr:to>
      <xdr:col>50</xdr:col>
      <xdr:colOff>114300</xdr:colOff>
      <xdr:row>108</xdr:row>
      <xdr:rowOff>152400</xdr:rowOff>
    </xdr:to>
    <xdr:cxnSp macro="">
      <xdr:nvCxnSpPr>
        <xdr:cNvPr id="421" name="直線コネクタ 420"/>
        <xdr:cNvCxnSpPr/>
      </xdr:nvCxnSpPr>
      <xdr:spPr>
        <a:xfrm>
          <a:off x="7886700" y="18097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101600</xdr:rowOff>
    </xdr:from>
    <xdr:to>
      <xdr:col>41</xdr:col>
      <xdr:colOff>101600</xdr:colOff>
      <xdr:row>109</xdr:row>
      <xdr:rowOff>31750</xdr:rowOff>
    </xdr:to>
    <xdr:sp macro="" textlink="">
      <xdr:nvSpPr>
        <xdr:cNvPr id="422" name="楕円 421"/>
        <xdr:cNvSpPr/>
      </xdr:nvSpPr>
      <xdr:spPr>
        <a:xfrm>
          <a:off x="702945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152400</xdr:rowOff>
    </xdr:from>
    <xdr:to>
      <xdr:col>45</xdr:col>
      <xdr:colOff>177800</xdr:colOff>
      <xdr:row>108</xdr:row>
      <xdr:rowOff>152400</xdr:rowOff>
    </xdr:to>
    <xdr:cxnSp macro="">
      <xdr:nvCxnSpPr>
        <xdr:cNvPr id="423" name="直線コネクタ 422"/>
        <xdr:cNvCxnSpPr/>
      </xdr:nvCxnSpPr>
      <xdr:spPr>
        <a:xfrm>
          <a:off x="7080250" y="18097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162577</xdr:rowOff>
    </xdr:from>
    <xdr:ext cx="469744" cy="259045"/>
    <xdr:sp macro="" textlink="">
      <xdr:nvSpPr>
        <xdr:cNvPr id="424" name="n_1ave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25" name="n_2aveValue【保健所】&#10;一人当たり面積"/>
        <xdr:cNvSpPr txBox="1"/>
      </xdr:nvSpPr>
      <xdr:spPr>
        <a:xfrm>
          <a:off x="76772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26" name="n_3aveValue【保健所】&#10;一人当たり面積"/>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22877</xdr:rowOff>
    </xdr:from>
    <xdr:ext cx="469744" cy="259045"/>
    <xdr:sp macro="" textlink="">
      <xdr:nvSpPr>
        <xdr:cNvPr id="427" name="n_1mainValue【保健所】&#10;一人当たり面積"/>
        <xdr:cNvSpPr txBox="1"/>
      </xdr:nvSpPr>
      <xdr:spPr>
        <a:xfrm>
          <a:off x="845827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22877</xdr:rowOff>
    </xdr:from>
    <xdr:ext cx="469744" cy="259045"/>
    <xdr:sp macro="" textlink="">
      <xdr:nvSpPr>
        <xdr:cNvPr id="428" name="n_2mainValue【保健所】&#10;一人当たり面積"/>
        <xdr:cNvSpPr txBox="1"/>
      </xdr:nvSpPr>
      <xdr:spPr>
        <a:xfrm>
          <a:off x="76772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22877</xdr:rowOff>
    </xdr:from>
    <xdr:ext cx="469744" cy="259045"/>
    <xdr:sp macro="" textlink="">
      <xdr:nvSpPr>
        <xdr:cNvPr id="429" name="n_3mainValue【保健所】&#10;一人当たり面積"/>
        <xdr:cNvSpPr txBox="1"/>
      </xdr:nvSpPr>
      <xdr:spPr>
        <a:xfrm>
          <a:off x="6864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1" name="正方形/長方形 430"/>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2" name="正方形/長方形 431"/>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33" name="正方形/長方形 432"/>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34" name="正方形/長方形 433"/>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8" name="テキスト ボックス 437"/>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9" name="直線コネクタ 438"/>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0" name="テキスト ボックス 439"/>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1" name="直線コネクタ 440"/>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2" name="テキスト ボックス 441"/>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3" name="直線コネクタ 442"/>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4" name="テキスト ボックス 443"/>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5" name="直線コネクタ 444"/>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6" name="テキスト ボックス 445"/>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7" name="直線コネクタ 446"/>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8" name="テキスト ボックス 447"/>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0" name="テキスト ボックス 449"/>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52" name="直線コネクタ 451"/>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53" name="【試験研究機関】&#10;有形固定資産減価償却率最小値テキスト"/>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54" name="直線コネクタ 453"/>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55"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6" name="直線コネクタ 455"/>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105427</xdr:rowOff>
    </xdr:from>
    <xdr:ext cx="405111" cy="259045"/>
    <xdr:sp macro="" textlink="">
      <xdr:nvSpPr>
        <xdr:cNvPr id="457" name="【試験研究機関】&#10;有形固定資産減価償却率平均値テキスト"/>
        <xdr:cNvSpPr txBox="1"/>
      </xdr:nvSpPr>
      <xdr:spPr>
        <a:xfrm>
          <a:off x="14744700" y="6055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58" name="フローチャート: 判断 457"/>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59" name="フローチャート: 判断 458"/>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60" name="フローチャート: 判断 459"/>
        <xdr:cNvSpPr/>
      </xdr:nvSpPr>
      <xdr:spPr>
        <a:xfrm>
          <a:off x="130937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61" name="フローチャート: 判断 460"/>
        <xdr:cNvSpPr/>
      </xdr:nvSpPr>
      <xdr:spPr>
        <a:xfrm>
          <a:off x="12299950" y="6070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154940</xdr:rowOff>
    </xdr:from>
    <xdr:to>
      <xdr:col>85</xdr:col>
      <xdr:colOff>177800</xdr:colOff>
      <xdr:row>41</xdr:row>
      <xdr:rowOff>85090</xdr:rowOff>
    </xdr:to>
    <xdr:sp macro="" textlink="">
      <xdr:nvSpPr>
        <xdr:cNvPr id="467" name="楕円 466"/>
        <xdr:cNvSpPr/>
      </xdr:nvSpPr>
      <xdr:spPr>
        <a:xfrm>
          <a:off x="14649450" y="67652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69867</xdr:rowOff>
    </xdr:from>
    <xdr:ext cx="405111" cy="259045"/>
    <xdr:sp macro="" textlink="">
      <xdr:nvSpPr>
        <xdr:cNvPr id="468" name="【試験研究機関】&#10;有形固定資産減価償却率該当値テキスト"/>
        <xdr:cNvSpPr txBox="1"/>
      </xdr:nvSpPr>
      <xdr:spPr>
        <a:xfrm>
          <a:off x="14744700" y="668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469" name="楕円 468"/>
        <xdr:cNvSpPr/>
      </xdr:nvSpPr>
      <xdr:spPr>
        <a:xfrm>
          <a:off x="1388745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41</xdr:row>
      <xdr:rowOff>34290</xdr:rowOff>
    </xdr:to>
    <xdr:cxnSp macro="">
      <xdr:nvCxnSpPr>
        <xdr:cNvPr id="470" name="直線コネクタ 469"/>
        <xdr:cNvCxnSpPr/>
      </xdr:nvCxnSpPr>
      <xdr:spPr>
        <a:xfrm>
          <a:off x="13938250" y="6179820"/>
          <a:ext cx="762000" cy="6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471" name="楕円 470"/>
        <xdr:cNvSpPr/>
      </xdr:nvSpPr>
      <xdr:spPr>
        <a:xfrm>
          <a:off x="130937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37</xdr:row>
      <xdr:rowOff>64770</xdr:rowOff>
    </xdr:to>
    <xdr:cxnSp macro="">
      <xdr:nvCxnSpPr>
        <xdr:cNvPr id="472" name="直線コネクタ 471"/>
        <xdr:cNvCxnSpPr/>
      </xdr:nvCxnSpPr>
      <xdr:spPr>
        <a:xfrm>
          <a:off x="13144500" y="5883910"/>
          <a:ext cx="793750" cy="29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40640</xdr:rowOff>
    </xdr:from>
    <xdr:to>
      <xdr:col>72</xdr:col>
      <xdr:colOff>38100</xdr:colOff>
      <xdr:row>35</xdr:row>
      <xdr:rowOff>142240</xdr:rowOff>
    </xdr:to>
    <xdr:sp macro="" textlink="">
      <xdr:nvSpPr>
        <xdr:cNvPr id="473" name="楕円 472"/>
        <xdr:cNvSpPr/>
      </xdr:nvSpPr>
      <xdr:spPr>
        <a:xfrm>
          <a:off x="12299950" y="5825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91440</xdr:rowOff>
    </xdr:from>
    <xdr:to>
      <xdr:col>76</xdr:col>
      <xdr:colOff>114300</xdr:colOff>
      <xdr:row>35</xdr:row>
      <xdr:rowOff>99060</xdr:rowOff>
    </xdr:to>
    <xdr:cxnSp macro="">
      <xdr:nvCxnSpPr>
        <xdr:cNvPr id="474" name="直線コネクタ 473"/>
        <xdr:cNvCxnSpPr/>
      </xdr:nvCxnSpPr>
      <xdr:spPr>
        <a:xfrm>
          <a:off x="12344400" y="587629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75" name="n_1aveValue【試験研究機関】&#10;有形固定資産減価償却率"/>
        <xdr:cNvSpPr txBox="1"/>
      </xdr:nvSpPr>
      <xdr:spPr>
        <a:xfrm>
          <a:off x="137420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76" name="n_2aveValue【試験研究機関】&#10;有形固定資産減価償却率"/>
        <xdr:cNvSpPr txBox="1"/>
      </xdr:nvSpPr>
      <xdr:spPr>
        <a:xfrm>
          <a:off x="1296099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41927</xdr:rowOff>
    </xdr:from>
    <xdr:ext cx="405111" cy="259045"/>
    <xdr:sp macro="" textlink="">
      <xdr:nvSpPr>
        <xdr:cNvPr id="477" name="n_3aveValue【試験研究機関】&#10;有形固定資産減価償却率"/>
        <xdr:cNvSpPr txBox="1"/>
      </xdr:nvSpPr>
      <xdr:spPr>
        <a:xfrm>
          <a:off x="121672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132097</xdr:rowOff>
    </xdr:from>
    <xdr:ext cx="405111" cy="259045"/>
    <xdr:sp macro="" textlink="">
      <xdr:nvSpPr>
        <xdr:cNvPr id="478" name="n_1mainValue【試験研究機関】&#10;有形固定資産減価償却率"/>
        <xdr:cNvSpPr txBox="1"/>
      </xdr:nvSpPr>
      <xdr:spPr>
        <a:xfrm>
          <a:off x="137420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479" name="n_2mainValue【試験研究機関】&#10;有形固定資産減価償却率"/>
        <xdr:cNvSpPr txBox="1"/>
      </xdr:nvSpPr>
      <xdr:spPr>
        <a:xfrm>
          <a:off x="12960994" y="562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158767</xdr:rowOff>
    </xdr:from>
    <xdr:ext cx="405111" cy="259045"/>
    <xdr:sp macro="" textlink="">
      <xdr:nvSpPr>
        <xdr:cNvPr id="480" name="n_3mainValue【試験研究機関】&#10;有形固定資産減価償却率"/>
        <xdr:cNvSpPr txBox="1"/>
      </xdr:nvSpPr>
      <xdr:spPr>
        <a:xfrm>
          <a:off x="12167244" y="5613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1" name="正方形/長方形 48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2" name="正方形/長方形 481"/>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3" name="正方形/長方形 482"/>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4" name="正方形/長方形 483"/>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85" name="正方形/長方形 484"/>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0" name="テキスト ボックス 489"/>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2" name="テキスト ボックス 491"/>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4" name="テキスト ボックス 493"/>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6" name="テキスト ボックス 495"/>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8" name="テキスト ボックス 497"/>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0" name="テキスト ボックス 499"/>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502" name="直線コネクタ 501"/>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03" name="【試験研究機関】&#10;一人当たり面積最小値テキスト"/>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04" name="直線コネクタ 503"/>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505" name="【試験研究機関】&#10;一人当たり面積最大値テキスト"/>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506" name="直線コネクタ 505"/>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156227</xdr:rowOff>
    </xdr:from>
    <xdr:ext cx="469744" cy="259045"/>
    <xdr:sp macro="" textlink="">
      <xdr:nvSpPr>
        <xdr:cNvPr id="507" name="【試験研究機関】&#10;一人当たり面積平均値テキスト"/>
        <xdr:cNvSpPr txBox="1"/>
      </xdr:nvSpPr>
      <xdr:spPr>
        <a:xfrm>
          <a:off x="20002500"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508" name="フローチャート: 判断 507"/>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09" name="フローチャート: 判断 508"/>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510" name="フローチャート: 判断 509"/>
        <xdr:cNvSpPr/>
      </xdr:nvSpPr>
      <xdr:spPr>
        <a:xfrm>
          <a:off x="1834515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11" name="フローチャート: 判断 510"/>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101600</xdr:rowOff>
    </xdr:from>
    <xdr:to>
      <xdr:col>116</xdr:col>
      <xdr:colOff>114300</xdr:colOff>
      <xdr:row>38</xdr:row>
      <xdr:rowOff>31750</xdr:rowOff>
    </xdr:to>
    <xdr:sp macro="" textlink="">
      <xdr:nvSpPr>
        <xdr:cNvPr id="517" name="楕円 516"/>
        <xdr:cNvSpPr/>
      </xdr:nvSpPr>
      <xdr:spPr>
        <a:xfrm>
          <a:off x="19900900" y="6216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124477</xdr:rowOff>
    </xdr:from>
    <xdr:ext cx="469744" cy="259045"/>
    <xdr:sp macro="" textlink="">
      <xdr:nvSpPr>
        <xdr:cNvPr id="518" name="【試験研究機関】&#10;一人当たり面積該当値テキスト"/>
        <xdr:cNvSpPr txBox="1"/>
      </xdr:nvSpPr>
      <xdr:spPr>
        <a:xfrm>
          <a:off x="20002500"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519" name="楕円 518"/>
        <xdr:cNvSpPr/>
      </xdr:nvSpPr>
      <xdr:spPr>
        <a:xfrm>
          <a:off x="19157950" y="6305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152400</xdr:rowOff>
    </xdr:from>
    <xdr:to>
      <xdr:col>116</xdr:col>
      <xdr:colOff>63500</xdr:colOff>
      <xdr:row>38</xdr:row>
      <xdr:rowOff>76200</xdr:rowOff>
    </xdr:to>
    <xdr:cxnSp macro="">
      <xdr:nvCxnSpPr>
        <xdr:cNvPr id="520" name="直線コネクタ 519"/>
        <xdr:cNvCxnSpPr/>
      </xdr:nvCxnSpPr>
      <xdr:spPr>
        <a:xfrm flipV="1">
          <a:off x="19202400" y="6267450"/>
          <a:ext cx="7493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521" name="楕円 520"/>
        <xdr:cNvSpPr/>
      </xdr:nvSpPr>
      <xdr:spPr>
        <a:xfrm>
          <a:off x="1834515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76200</xdr:rowOff>
    </xdr:to>
    <xdr:cxnSp macro="">
      <xdr:nvCxnSpPr>
        <xdr:cNvPr id="522" name="直線コネクタ 521"/>
        <xdr:cNvCxnSpPr/>
      </xdr:nvCxnSpPr>
      <xdr:spPr>
        <a:xfrm>
          <a:off x="18395950" y="63563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523" name="楕円 522"/>
        <xdr:cNvSpPr/>
      </xdr:nvSpPr>
      <xdr:spPr>
        <a:xfrm>
          <a:off x="175514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76200</xdr:rowOff>
    </xdr:to>
    <xdr:cxnSp macro="">
      <xdr:nvCxnSpPr>
        <xdr:cNvPr id="524" name="直線コネクタ 523"/>
        <xdr:cNvCxnSpPr/>
      </xdr:nvCxnSpPr>
      <xdr:spPr>
        <a:xfrm>
          <a:off x="17602200" y="63563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25" name="n_1aveValue【試験研究機関】&#10;一人当たり面積"/>
        <xdr:cNvSpPr txBox="1"/>
      </xdr:nvSpPr>
      <xdr:spPr>
        <a:xfrm>
          <a:off x="189802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22877</xdr:rowOff>
    </xdr:from>
    <xdr:ext cx="469744" cy="259045"/>
    <xdr:sp macro="" textlink="">
      <xdr:nvSpPr>
        <xdr:cNvPr id="526" name="n_2aveValue【試験研究機関】&#10;一人当たり面積"/>
        <xdr:cNvSpPr txBox="1"/>
      </xdr:nvSpPr>
      <xdr:spPr>
        <a:xfrm>
          <a:off x="181801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527" name="n_3aveValue【試験研究機関】&#10;一人当たり面積"/>
        <xdr:cNvSpPr txBox="1"/>
      </xdr:nvSpPr>
      <xdr:spPr>
        <a:xfrm>
          <a:off x="1738637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528" name="n_1mainValue【試験研究機関】&#10;一人当たり面積"/>
        <xdr:cNvSpPr txBox="1"/>
      </xdr:nvSpPr>
      <xdr:spPr>
        <a:xfrm>
          <a:off x="18980227"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29" name="n_2mainValue【試験研究機関】&#10;一人当たり面積"/>
        <xdr:cNvSpPr txBox="1"/>
      </xdr:nvSpPr>
      <xdr:spPr>
        <a:xfrm>
          <a:off x="18180127"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530" name="n_3mainValue【試験研究機関】&#10;一人当たり面積"/>
        <xdr:cNvSpPr txBox="1"/>
      </xdr:nvSpPr>
      <xdr:spPr>
        <a:xfrm>
          <a:off x="17386377"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1" name="正方形/長方形 530"/>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2" name="正方形/長方形 531"/>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3" name="正方形/長方形 532"/>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4" name="正方形/長方形 533"/>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35" name="正方形/長方形 534"/>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9" name="テキスト ボックス 538"/>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0" name="直線コネクタ 539"/>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1" name="テキスト ボックス 540"/>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2" name="直線コネクタ 541"/>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3" name="テキスト ボックス 542"/>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4" name="直線コネクタ 543"/>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5" name="テキスト ボックス 544"/>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6" name="直線コネクタ 545"/>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7" name="テキスト ボックス 546"/>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9" name="テキスト ボックス 548"/>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551" name="直線コネクタ 550"/>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552" name="【警察施設】&#10;有形固定資産減価償却率最小値テキスト"/>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53" name="直線コネクタ 552"/>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54" name="【警察施設】&#10;有形固定資産減価償却率最大値テキスト"/>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55" name="直線コネクタ 554"/>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129811</xdr:rowOff>
    </xdr:from>
    <xdr:ext cx="405111" cy="259045"/>
    <xdr:sp macro="" textlink="">
      <xdr:nvSpPr>
        <xdr:cNvPr id="556" name="【警察施設】&#10;有形固定資産減価償却率平均値テキスト"/>
        <xdr:cNvSpPr txBox="1"/>
      </xdr:nvSpPr>
      <xdr:spPr>
        <a:xfrm>
          <a:off x="14744700" y="9711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57" name="フローチャート: 判断 556"/>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58" name="フローチャート: 判断 557"/>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59" name="フローチャート: 判断 558"/>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60" name="フローチャート: 判断 559"/>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168656</xdr:rowOff>
    </xdr:from>
    <xdr:to>
      <xdr:col>85</xdr:col>
      <xdr:colOff>177800</xdr:colOff>
      <xdr:row>61</xdr:row>
      <xdr:rowOff>98806</xdr:rowOff>
    </xdr:to>
    <xdr:sp macro="" textlink="">
      <xdr:nvSpPr>
        <xdr:cNvPr id="566" name="楕円 565"/>
        <xdr:cNvSpPr/>
      </xdr:nvSpPr>
      <xdr:spPr>
        <a:xfrm>
          <a:off x="14649450" y="1007465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147083</xdr:rowOff>
    </xdr:from>
    <xdr:ext cx="405111" cy="259045"/>
    <xdr:sp macro="" textlink="">
      <xdr:nvSpPr>
        <xdr:cNvPr id="567" name="【警察施設】&#10;有形固定資産減価償却率該当値テキスト"/>
        <xdr:cNvSpPr txBox="1"/>
      </xdr:nvSpPr>
      <xdr:spPr>
        <a:xfrm>
          <a:off x="14744700" y="100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68" name="楕円 567"/>
        <xdr:cNvSpPr/>
      </xdr:nvSpPr>
      <xdr:spPr>
        <a:xfrm>
          <a:off x="1388745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61</xdr:row>
      <xdr:rowOff>48006</xdr:rowOff>
    </xdr:to>
    <xdr:cxnSp macro="">
      <xdr:nvCxnSpPr>
        <xdr:cNvPr id="569" name="直線コネクタ 568"/>
        <xdr:cNvCxnSpPr/>
      </xdr:nvCxnSpPr>
      <xdr:spPr>
        <a:xfrm>
          <a:off x="13938250" y="10026650"/>
          <a:ext cx="7620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113792</xdr:rowOff>
    </xdr:from>
    <xdr:to>
      <xdr:col>76</xdr:col>
      <xdr:colOff>165100</xdr:colOff>
      <xdr:row>61</xdr:row>
      <xdr:rowOff>43942</xdr:rowOff>
    </xdr:to>
    <xdr:sp macro="" textlink="">
      <xdr:nvSpPr>
        <xdr:cNvPr id="570" name="楕円 569"/>
        <xdr:cNvSpPr/>
      </xdr:nvSpPr>
      <xdr:spPr>
        <a:xfrm>
          <a:off x="13093700" y="100261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164592</xdr:rowOff>
    </xdr:to>
    <xdr:cxnSp macro="">
      <xdr:nvCxnSpPr>
        <xdr:cNvPr id="571" name="直線コネクタ 570"/>
        <xdr:cNvCxnSpPr/>
      </xdr:nvCxnSpPr>
      <xdr:spPr>
        <a:xfrm flipV="1">
          <a:off x="13144500" y="10026650"/>
          <a:ext cx="7937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125222</xdr:rowOff>
    </xdr:from>
    <xdr:to>
      <xdr:col>72</xdr:col>
      <xdr:colOff>38100</xdr:colOff>
      <xdr:row>60</xdr:row>
      <xdr:rowOff>55372</xdr:rowOff>
    </xdr:to>
    <xdr:sp macro="" textlink="">
      <xdr:nvSpPr>
        <xdr:cNvPr id="572" name="楕円 571"/>
        <xdr:cNvSpPr/>
      </xdr:nvSpPr>
      <xdr:spPr>
        <a:xfrm>
          <a:off x="12299950" y="98724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xdr:rowOff>
    </xdr:from>
    <xdr:to>
      <xdr:col>76</xdr:col>
      <xdr:colOff>114300</xdr:colOff>
      <xdr:row>60</xdr:row>
      <xdr:rowOff>164592</xdr:rowOff>
    </xdr:to>
    <xdr:cxnSp macro="">
      <xdr:nvCxnSpPr>
        <xdr:cNvPr id="573" name="直線コネクタ 572"/>
        <xdr:cNvCxnSpPr/>
      </xdr:nvCxnSpPr>
      <xdr:spPr>
        <a:xfrm>
          <a:off x="12344400" y="9916922"/>
          <a:ext cx="8001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115333</xdr:rowOff>
    </xdr:from>
    <xdr:ext cx="405111" cy="259045"/>
    <xdr:sp macro="" textlink="">
      <xdr:nvSpPr>
        <xdr:cNvPr id="574" name="n_1aveValue【警察施設】&#10;有形固定資産減価償却率"/>
        <xdr:cNvSpPr txBox="1"/>
      </xdr:nvSpPr>
      <xdr:spPr>
        <a:xfrm>
          <a:off x="13742044" y="953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75" name="n_2aveValue【警察施設】&#10;有形固定資産減価償却率"/>
        <xdr:cNvSpPr txBox="1"/>
      </xdr:nvSpPr>
      <xdr:spPr>
        <a:xfrm>
          <a:off x="12960994"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76" name="n_3aveValue【警察施設】&#10;有形固定資産減価償却率"/>
        <xdr:cNvSpPr txBox="1"/>
      </xdr:nvSpPr>
      <xdr:spPr>
        <a:xfrm>
          <a:off x="121672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577" name="n_1mainValue【警察施設】&#10;有形固定資産減価償却率"/>
        <xdr:cNvSpPr txBox="1"/>
      </xdr:nvSpPr>
      <xdr:spPr>
        <a:xfrm>
          <a:off x="1374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35069</xdr:rowOff>
    </xdr:from>
    <xdr:ext cx="405111" cy="259045"/>
    <xdr:sp macro="" textlink="">
      <xdr:nvSpPr>
        <xdr:cNvPr id="578" name="n_2mainValue【警察施設】&#10;有形固定資産減価償却率"/>
        <xdr:cNvSpPr txBox="1"/>
      </xdr:nvSpPr>
      <xdr:spPr>
        <a:xfrm>
          <a:off x="12960994" y="1011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46499</xdr:rowOff>
    </xdr:from>
    <xdr:ext cx="405111" cy="259045"/>
    <xdr:sp macro="" textlink="">
      <xdr:nvSpPr>
        <xdr:cNvPr id="579" name="n_3mainValue【警察施設】&#10;有形固定資産減価償却率"/>
        <xdr:cNvSpPr txBox="1"/>
      </xdr:nvSpPr>
      <xdr:spPr>
        <a:xfrm>
          <a:off x="12167244"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1" name="正方形/長方形 580"/>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2" name="正方形/長方形 581"/>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83" name="正方形/長方形 582"/>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84" name="正方形/長方形 583"/>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8" name="テキスト ボックス 58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9" name="直線コネクタ 588"/>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0" name="テキスト ボックス 589"/>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1" name="直線コネクタ 590"/>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2" name="テキスト ボックス 591"/>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3" name="直線コネクタ 592"/>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4" name="テキスト ボックス 593"/>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5" name="直線コネクタ 594"/>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6" name="テキスト ボックス 595"/>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7" name="直線コネクタ 596"/>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8" name="テキスト ボックス 597"/>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9" name="直線コネクタ 598"/>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0" name="テキスト ボックス 599"/>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1" name="直線コネクタ 60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2" name="テキスト ボックス 60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3"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604" name="直線コネクタ 603"/>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605"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06" name="直線コネクタ 605"/>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607"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608" name="直線コネクタ 607"/>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123570</xdr:rowOff>
    </xdr:from>
    <xdr:ext cx="469744" cy="259045"/>
    <xdr:sp macro="" textlink="">
      <xdr:nvSpPr>
        <xdr:cNvPr id="609" name="【警察施設】&#10;一人当たり面積平均値テキスト"/>
        <xdr:cNvSpPr txBox="1"/>
      </xdr:nvSpPr>
      <xdr:spPr>
        <a:xfrm>
          <a:off x="20002500" y="100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610" name="フローチャート: 判断 609"/>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611" name="フローチャート: 判断 610"/>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612" name="フローチャート: 判断 611"/>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613" name="フローチャート: 判断 612"/>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4" name="テキスト ボックス 61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5" name="テキスト ボックス 61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6" name="テキスト ボックス 61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7" name="テキスト ボックス 61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8" name="テキスト ボックス 61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19" name="楕円 618"/>
        <xdr:cNvSpPr/>
      </xdr:nvSpPr>
      <xdr:spPr>
        <a:xfrm>
          <a:off x="19900900" y="99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37392</xdr:rowOff>
    </xdr:from>
    <xdr:ext cx="469744" cy="259045"/>
    <xdr:sp macro="" textlink="">
      <xdr:nvSpPr>
        <xdr:cNvPr id="620" name="【警察施設】&#10;一人当たり面積該当値テキスト"/>
        <xdr:cNvSpPr txBox="1"/>
      </xdr:nvSpPr>
      <xdr:spPr>
        <a:xfrm>
          <a:off x="20002500" y="978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47172</xdr:rowOff>
    </xdr:from>
    <xdr:to>
      <xdr:col>112</xdr:col>
      <xdr:colOff>38100</xdr:colOff>
      <xdr:row>60</xdr:row>
      <xdr:rowOff>148772</xdr:rowOff>
    </xdr:to>
    <xdr:sp macro="" textlink="">
      <xdr:nvSpPr>
        <xdr:cNvPr id="621" name="楕円 620"/>
        <xdr:cNvSpPr/>
      </xdr:nvSpPr>
      <xdr:spPr>
        <a:xfrm>
          <a:off x="19157950" y="99595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65315</xdr:rowOff>
    </xdr:from>
    <xdr:to>
      <xdr:col>116</xdr:col>
      <xdr:colOff>63500</xdr:colOff>
      <xdr:row>60</xdr:row>
      <xdr:rowOff>97972</xdr:rowOff>
    </xdr:to>
    <xdr:cxnSp macro="">
      <xdr:nvCxnSpPr>
        <xdr:cNvPr id="622" name="直線コネクタ 621"/>
        <xdr:cNvCxnSpPr/>
      </xdr:nvCxnSpPr>
      <xdr:spPr>
        <a:xfrm flipV="1">
          <a:off x="19202400" y="9977665"/>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623" name="楕円 622"/>
        <xdr:cNvSpPr/>
      </xdr:nvSpPr>
      <xdr:spPr>
        <a:xfrm>
          <a:off x="1834515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97972</xdr:rowOff>
    </xdr:from>
    <xdr:to>
      <xdr:col>111</xdr:col>
      <xdr:colOff>177800</xdr:colOff>
      <xdr:row>60</xdr:row>
      <xdr:rowOff>114300</xdr:rowOff>
    </xdr:to>
    <xdr:cxnSp macro="">
      <xdr:nvCxnSpPr>
        <xdr:cNvPr id="624" name="直線コネクタ 623"/>
        <xdr:cNvCxnSpPr/>
      </xdr:nvCxnSpPr>
      <xdr:spPr>
        <a:xfrm flipV="1">
          <a:off x="18395950" y="10010322"/>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25" name="楕円 624"/>
        <xdr:cNvSpPr/>
      </xdr:nvSpPr>
      <xdr:spPr>
        <a:xfrm>
          <a:off x="17551400" y="9992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130628</xdr:rowOff>
    </xdr:to>
    <xdr:cxnSp macro="">
      <xdr:nvCxnSpPr>
        <xdr:cNvPr id="626" name="直線コネクタ 625"/>
        <xdr:cNvCxnSpPr/>
      </xdr:nvCxnSpPr>
      <xdr:spPr>
        <a:xfrm flipV="1">
          <a:off x="17602200" y="10026650"/>
          <a:ext cx="7937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82749</xdr:rowOff>
    </xdr:from>
    <xdr:ext cx="469744" cy="259045"/>
    <xdr:sp macro="" textlink="">
      <xdr:nvSpPr>
        <xdr:cNvPr id="627" name="n_1aveValue【警察施設】&#10;一人当たり面積"/>
        <xdr:cNvSpPr txBox="1"/>
      </xdr:nvSpPr>
      <xdr:spPr>
        <a:xfrm>
          <a:off x="18980227" y="1016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17434</xdr:rowOff>
    </xdr:from>
    <xdr:ext cx="469744" cy="259045"/>
    <xdr:sp macro="" textlink="">
      <xdr:nvSpPr>
        <xdr:cNvPr id="628" name="n_2aveValue【警察施設】&#10;一人当たり面積"/>
        <xdr:cNvSpPr txBox="1"/>
      </xdr:nvSpPr>
      <xdr:spPr>
        <a:xfrm>
          <a:off x="18180127" y="100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629" name="n_3aveValue【警察施設】&#10;一人当たり面積"/>
        <xdr:cNvSpPr txBox="1"/>
      </xdr:nvSpPr>
      <xdr:spPr>
        <a:xfrm>
          <a:off x="17386377" y="1024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165299</xdr:rowOff>
    </xdr:from>
    <xdr:ext cx="469744" cy="259045"/>
    <xdr:sp macro="" textlink="">
      <xdr:nvSpPr>
        <xdr:cNvPr id="630" name="n_1mainValue【警察施設】&#10;一人当たり面積"/>
        <xdr:cNvSpPr txBox="1"/>
      </xdr:nvSpPr>
      <xdr:spPr>
        <a:xfrm>
          <a:off x="18980227" y="974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631" name="n_2mainValue【警察施設】&#10;一人当たり面積"/>
        <xdr:cNvSpPr txBox="1"/>
      </xdr:nvSpPr>
      <xdr:spPr>
        <a:xfrm>
          <a:off x="1818012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32" name="n_3mainValue【警察施設】&#10;一人当たり面積"/>
        <xdr:cNvSpPr txBox="1"/>
      </xdr:nvSpPr>
      <xdr:spPr>
        <a:xfrm>
          <a:off x="17386377" y="977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34" name="正方形/長方形 633"/>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35" name="正方形/長方形 634"/>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36" name="正方形/長方形 635"/>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37" name="正方形/長方形 636"/>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1" name="テキスト ボックス 640"/>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2" name="直線コネクタ 641"/>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43" name="テキスト ボックス 642"/>
        <xdr:cNvSpPr txBox="1"/>
      </xdr:nvSpPr>
      <xdr:spPr>
        <a:xfrm>
          <a:off x="108427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4" name="直線コネクタ 643"/>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5" name="テキスト ボックス 644"/>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6" name="直線コネクタ 645"/>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7" name="テキスト ボックス 646"/>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8" name="直線コネクタ 647"/>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9" name="テキスト ボックス 648"/>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0" name="直線コネクタ 649"/>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1" name="テキスト ボックス 650"/>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2" name="直線コネクタ 651"/>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53" name="テキスト ボックス 652"/>
        <xdr:cNvSpPr txBox="1"/>
      </xdr:nvSpPr>
      <xdr:spPr>
        <a:xfrm>
          <a:off x="108427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5" name="テキスト ボックス 654"/>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6"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65858</xdr:rowOff>
    </xdr:from>
    <xdr:to>
      <xdr:col>85</xdr:col>
      <xdr:colOff>126364</xdr:colOff>
      <xdr:row>87</xdr:row>
      <xdr:rowOff>26670</xdr:rowOff>
    </xdr:to>
    <xdr:cxnSp macro="">
      <xdr:nvCxnSpPr>
        <xdr:cNvPr id="657" name="直線コネクタ 656"/>
        <xdr:cNvCxnSpPr/>
      </xdr:nvCxnSpPr>
      <xdr:spPr>
        <a:xfrm flipV="1">
          <a:off x="14698345" y="13115108"/>
          <a:ext cx="1269" cy="128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87</xdr:row>
      <xdr:rowOff>30497</xdr:rowOff>
    </xdr:from>
    <xdr:ext cx="405111" cy="259045"/>
    <xdr:sp macro="" textlink="">
      <xdr:nvSpPr>
        <xdr:cNvPr id="658" name="【庁舎】&#10;有形固定資産減価償却率最小値テキスト"/>
        <xdr:cNvSpPr txBox="1"/>
      </xdr:nvSpPr>
      <xdr:spPr>
        <a:xfrm>
          <a:off x="14744700"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26670</xdr:rowOff>
    </xdr:from>
    <xdr:to>
      <xdr:col>86</xdr:col>
      <xdr:colOff>25400</xdr:colOff>
      <xdr:row>87</xdr:row>
      <xdr:rowOff>26670</xdr:rowOff>
    </xdr:to>
    <xdr:cxnSp macro="">
      <xdr:nvCxnSpPr>
        <xdr:cNvPr id="659" name="直線コネクタ 658"/>
        <xdr:cNvCxnSpPr/>
      </xdr:nvCxnSpPr>
      <xdr:spPr>
        <a:xfrm>
          <a:off x="14611350" y="1439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12535</xdr:rowOff>
    </xdr:from>
    <xdr:ext cx="405111" cy="259045"/>
    <xdr:sp macro="" textlink="">
      <xdr:nvSpPr>
        <xdr:cNvPr id="660" name="【庁舎】&#10;有形固定資産減価償却率最大値テキスト"/>
        <xdr:cNvSpPr txBox="1"/>
      </xdr:nvSpPr>
      <xdr:spPr>
        <a:xfrm>
          <a:off x="14744700" y="1289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65858</xdr:rowOff>
    </xdr:from>
    <xdr:to>
      <xdr:col>86</xdr:col>
      <xdr:colOff>25400</xdr:colOff>
      <xdr:row>79</xdr:row>
      <xdr:rowOff>65858</xdr:rowOff>
    </xdr:to>
    <xdr:cxnSp macro="">
      <xdr:nvCxnSpPr>
        <xdr:cNvPr id="661" name="直線コネクタ 660"/>
        <xdr:cNvCxnSpPr/>
      </xdr:nvCxnSpPr>
      <xdr:spPr>
        <a:xfrm>
          <a:off x="14611350" y="131151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119215</xdr:rowOff>
    </xdr:from>
    <xdr:ext cx="405111" cy="259045"/>
    <xdr:sp macro="" textlink="">
      <xdr:nvSpPr>
        <xdr:cNvPr id="662" name="【庁舎】&#10;有形固定資産減価償却率平均値テキスト"/>
        <xdr:cNvSpPr txBox="1"/>
      </xdr:nvSpPr>
      <xdr:spPr>
        <a:xfrm>
          <a:off x="14744700" y="136637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140788</xdr:rowOff>
    </xdr:from>
    <xdr:to>
      <xdr:col>85</xdr:col>
      <xdr:colOff>177800</xdr:colOff>
      <xdr:row>83</xdr:row>
      <xdr:rowOff>70938</xdr:rowOff>
    </xdr:to>
    <xdr:sp macro="" textlink="">
      <xdr:nvSpPr>
        <xdr:cNvPr id="663" name="フローチャート: 判断 662"/>
        <xdr:cNvSpPr/>
      </xdr:nvSpPr>
      <xdr:spPr>
        <a:xfrm>
          <a:off x="14649450" y="13685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144055</xdr:rowOff>
    </xdr:from>
    <xdr:to>
      <xdr:col>81</xdr:col>
      <xdr:colOff>101600</xdr:colOff>
      <xdr:row>83</xdr:row>
      <xdr:rowOff>74205</xdr:rowOff>
    </xdr:to>
    <xdr:sp macro="" textlink="">
      <xdr:nvSpPr>
        <xdr:cNvPr id="664" name="フローチャート: 判断 663"/>
        <xdr:cNvSpPr/>
      </xdr:nvSpPr>
      <xdr:spPr>
        <a:xfrm>
          <a:off x="13887450" y="13688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160382</xdr:rowOff>
    </xdr:from>
    <xdr:to>
      <xdr:col>76</xdr:col>
      <xdr:colOff>165100</xdr:colOff>
      <xdr:row>83</xdr:row>
      <xdr:rowOff>90532</xdr:rowOff>
    </xdr:to>
    <xdr:sp macro="" textlink="">
      <xdr:nvSpPr>
        <xdr:cNvPr id="665" name="フローチャート: 判断 664"/>
        <xdr:cNvSpPr/>
      </xdr:nvSpPr>
      <xdr:spPr>
        <a:xfrm>
          <a:off x="13093700" y="137049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160382</xdr:rowOff>
    </xdr:from>
    <xdr:to>
      <xdr:col>72</xdr:col>
      <xdr:colOff>38100</xdr:colOff>
      <xdr:row>81</xdr:row>
      <xdr:rowOff>90532</xdr:rowOff>
    </xdr:to>
    <xdr:sp macro="" textlink="">
      <xdr:nvSpPr>
        <xdr:cNvPr id="666" name="フローチャート: 判断 665"/>
        <xdr:cNvSpPr/>
      </xdr:nvSpPr>
      <xdr:spPr>
        <a:xfrm>
          <a:off x="12299950" y="133747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13426</xdr:rowOff>
    </xdr:from>
    <xdr:to>
      <xdr:col>85</xdr:col>
      <xdr:colOff>177800</xdr:colOff>
      <xdr:row>80</xdr:row>
      <xdr:rowOff>115026</xdr:rowOff>
    </xdr:to>
    <xdr:sp macro="" textlink="">
      <xdr:nvSpPr>
        <xdr:cNvPr id="672" name="楕円 671"/>
        <xdr:cNvSpPr/>
      </xdr:nvSpPr>
      <xdr:spPr>
        <a:xfrm>
          <a:off x="14649450" y="1322777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36303</xdr:rowOff>
    </xdr:from>
    <xdr:ext cx="405111" cy="259045"/>
    <xdr:sp macro="" textlink="">
      <xdr:nvSpPr>
        <xdr:cNvPr id="673" name="【庁舎】&#10;有形固定資産減価償却率該当値テキスト"/>
        <xdr:cNvSpPr txBox="1"/>
      </xdr:nvSpPr>
      <xdr:spPr>
        <a:xfrm>
          <a:off x="14744700" y="1308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140788</xdr:rowOff>
    </xdr:from>
    <xdr:to>
      <xdr:col>81</xdr:col>
      <xdr:colOff>101600</xdr:colOff>
      <xdr:row>79</xdr:row>
      <xdr:rowOff>70938</xdr:rowOff>
    </xdr:to>
    <xdr:sp macro="" textlink="">
      <xdr:nvSpPr>
        <xdr:cNvPr id="674" name="楕円 673"/>
        <xdr:cNvSpPr/>
      </xdr:nvSpPr>
      <xdr:spPr>
        <a:xfrm>
          <a:off x="13887450" y="130249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20138</xdr:rowOff>
    </xdr:from>
    <xdr:to>
      <xdr:col>85</xdr:col>
      <xdr:colOff>127000</xdr:colOff>
      <xdr:row>80</xdr:row>
      <xdr:rowOff>64226</xdr:rowOff>
    </xdr:to>
    <xdr:cxnSp macro="">
      <xdr:nvCxnSpPr>
        <xdr:cNvPr id="675" name="直線コネクタ 674"/>
        <xdr:cNvCxnSpPr/>
      </xdr:nvCxnSpPr>
      <xdr:spPr>
        <a:xfrm>
          <a:off x="13938250" y="13069388"/>
          <a:ext cx="762000" cy="20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117929</xdr:rowOff>
    </xdr:from>
    <xdr:to>
      <xdr:col>76</xdr:col>
      <xdr:colOff>165100</xdr:colOff>
      <xdr:row>79</xdr:row>
      <xdr:rowOff>48079</xdr:rowOff>
    </xdr:to>
    <xdr:sp macro="" textlink="">
      <xdr:nvSpPr>
        <xdr:cNvPr id="676" name="楕円 675"/>
        <xdr:cNvSpPr/>
      </xdr:nvSpPr>
      <xdr:spPr>
        <a:xfrm>
          <a:off x="13093700" y="130020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168729</xdr:rowOff>
    </xdr:from>
    <xdr:to>
      <xdr:col>81</xdr:col>
      <xdr:colOff>50800</xdr:colOff>
      <xdr:row>79</xdr:row>
      <xdr:rowOff>20138</xdr:rowOff>
    </xdr:to>
    <xdr:cxnSp macro="">
      <xdr:nvCxnSpPr>
        <xdr:cNvPr id="677" name="直線コネクタ 676"/>
        <xdr:cNvCxnSpPr/>
      </xdr:nvCxnSpPr>
      <xdr:spPr>
        <a:xfrm>
          <a:off x="13144500" y="13046529"/>
          <a:ext cx="7937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155484</xdr:rowOff>
    </xdr:from>
    <xdr:to>
      <xdr:col>72</xdr:col>
      <xdr:colOff>38100</xdr:colOff>
      <xdr:row>78</xdr:row>
      <xdr:rowOff>85634</xdr:rowOff>
    </xdr:to>
    <xdr:sp macro="" textlink="">
      <xdr:nvSpPr>
        <xdr:cNvPr id="678" name="楕円 677"/>
        <xdr:cNvSpPr/>
      </xdr:nvSpPr>
      <xdr:spPr>
        <a:xfrm>
          <a:off x="12299950" y="128745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34834</xdr:rowOff>
    </xdr:from>
    <xdr:to>
      <xdr:col>76</xdr:col>
      <xdr:colOff>114300</xdr:colOff>
      <xdr:row>78</xdr:row>
      <xdr:rowOff>168729</xdr:rowOff>
    </xdr:to>
    <xdr:cxnSp macro="">
      <xdr:nvCxnSpPr>
        <xdr:cNvPr id="679" name="直線コネクタ 678"/>
        <xdr:cNvCxnSpPr/>
      </xdr:nvCxnSpPr>
      <xdr:spPr>
        <a:xfrm>
          <a:off x="12344400" y="12918984"/>
          <a:ext cx="8001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65332</xdr:rowOff>
    </xdr:from>
    <xdr:ext cx="405111" cy="259045"/>
    <xdr:sp macro="" textlink="">
      <xdr:nvSpPr>
        <xdr:cNvPr id="680" name="n_1aveValue【庁舎】&#10;有形固定資産減価償却率"/>
        <xdr:cNvSpPr txBox="1"/>
      </xdr:nvSpPr>
      <xdr:spPr>
        <a:xfrm>
          <a:off x="13742044" y="1377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81659</xdr:rowOff>
    </xdr:from>
    <xdr:ext cx="405111" cy="259045"/>
    <xdr:sp macro="" textlink="">
      <xdr:nvSpPr>
        <xdr:cNvPr id="681" name="n_2aveValue【庁舎】&#10;有形固定資産減価償却率"/>
        <xdr:cNvSpPr txBox="1"/>
      </xdr:nvSpPr>
      <xdr:spPr>
        <a:xfrm>
          <a:off x="12960994" y="13791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81659</xdr:rowOff>
    </xdr:from>
    <xdr:ext cx="405111" cy="259045"/>
    <xdr:sp macro="" textlink="">
      <xdr:nvSpPr>
        <xdr:cNvPr id="682" name="n_3aveValue【庁舎】&#10;有形固定資産減価償却率"/>
        <xdr:cNvSpPr txBox="1"/>
      </xdr:nvSpPr>
      <xdr:spPr>
        <a:xfrm>
          <a:off x="12167244" y="1346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87465</xdr:rowOff>
    </xdr:from>
    <xdr:ext cx="405111" cy="259045"/>
    <xdr:sp macro="" textlink="">
      <xdr:nvSpPr>
        <xdr:cNvPr id="683" name="n_1mainValue【庁舎】&#10;有形固定資産減価償却率"/>
        <xdr:cNvSpPr txBox="1"/>
      </xdr:nvSpPr>
      <xdr:spPr>
        <a:xfrm>
          <a:off x="13742044" y="12806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64606</xdr:rowOff>
    </xdr:from>
    <xdr:ext cx="405111" cy="259045"/>
    <xdr:sp macro="" textlink="">
      <xdr:nvSpPr>
        <xdr:cNvPr id="684" name="n_2mainValue【庁舎】&#10;有形固定資産減価償却率"/>
        <xdr:cNvSpPr txBox="1"/>
      </xdr:nvSpPr>
      <xdr:spPr>
        <a:xfrm>
          <a:off x="12960994" y="12783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102161</xdr:rowOff>
    </xdr:from>
    <xdr:ext cx="405111" cy="259045"/>
    <xdr:sp macro="" textlink="">
      <xdr:nvSpPr>
        <xdr:cNvPr id="685" name="n_3mainValue【庁舎】&#10;有形固定資産減価償却率"/>
        <xdr:cNvSpPr txBox="1"/>
      </xdr:nvSpPr>
      <xdr:spPr>
        <a:xfrm>
          <a:off x="12167244" y="1265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87" name="正方形/長方形 686"/>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88" name="正方形/長方形 687"/>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89" name="正方形/長方形 688"/>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0" name="正方形/長方形 689"/>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4" name="直線コネクタ 693"/>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5" name="テキスト ボックス 694"/>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6" name="直線コネクタ 695"/>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7" name="テキスト ボックス 696"/>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8" name="直線コネクタ 697"/>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9" name="テキスト ボックス 698"/>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0" name="直線コネクタ 699"/>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1" name="テキスト ボックス 700"/>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2" name="直線コネクタ 701"/>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3" name="テキスト ボックス 702"/>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4" name="直線コネクタ 703"/>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5" name="テキスト ボックス 704"/>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709" name="直線コネクタ 708"/>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10"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11" name="直線コネクタ 710"/>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712"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713" name="直線コネクタ 712"/>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714" name="【庁舎】&#10;一人当たり面積平均値テキスト"/>
        <xdr:cNvSpPr txBox="1"/>
      </xdr:nvSpPr>
      <xdr:spPr>
        <a:xfrm>
          <a:off x="20002500" y="13721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15" name="フローチャート: 判断 714"/>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716" name="フローチャート: 判断 715"/>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717" name="フローチャート: 判断 716"/>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18" name="フローチャート: 判断 717"/>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724" name="楕円 723"/>
        <xdr:cNvSpPr/>
      </xdr:nvSpPr>
      <xdr:spPr>
        <a:xfrm>
          <a:off x="19900900" y="13505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148970</xdr:rowOff>
    </xdr:from>
    <xdr:ext cx="469744" cy="259045"/>
    <xdr:sp macro="" textlink="">
      <xdr:nvSpPr>
        <xdr:cNvPr id="725" name="【庁舎】&#10;一人当たり面積該当値テキスト"/>
        <xdr:cNvSpPr txBox="1"/>
      </xdr:nvSpPr>
      <xdr:spPr>
        <a:xfrm>
          <a:off x="20002500" y="133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147864</xdr:rowOff>
    </xdr:from>
    <xdr:to>
      <xdr:col>112</xdr:col>
      <xdr:colOff>38100</xdr:colOff>
      <xdr:row>82</xdr:row>
      <xdr:rowOff>78014</xdr:rowOff>
    </xdr:to>
    <xdr:sp macro="" textlink="">
      <xdr:nvSpPr>
        <xdr:cNvPr id="726" name="楕円 725"/>
        <xdr:cNvSpPr/>
      </xdr:nvSpPr>
      <xdr:spPr>
        <a:xfrm>
          <a:off x="19157950" y="135273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5443</xdr:rowOff>
    </xdr:from>
    <xdr:to>
      <xdr:col>116</xdr:col>
      <xdr:colOff>63500</xdr:colOff>
      <xdr:row>82</xdr:row>
      <xdr:rowOff>27214</xdr:rowOff>
    </xdr:to>
    <xdr:cxnSp macro="">
      <xdr:nvCxnSpPr>
        <xdr:cNvPr id="727" name="直線コネクタ 726"/>
        <xdr:cNvCxnSpPr/>
      </xdr:nvCxnSpPr>
      <xdr:spPr>
        <a:xfrm flipV="1">
          <a:off x="19202400" y="13549993"/>
          <a:ext cx="7493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147864</xdr:rowOff>
    </xdr:from>
    <xdr:to>
      <xdr:col>107</xdr:col>
      <xdr:colOff>101600</xdr:colOff>
      <xdr:row>82</xdr:row>
      <xdr:rowOff>78014</xdr:rowOff>
    </xdr:to>
    <xdr:sp macro="" textlink="">
      <xdr:nvSpPr>
        <xdr:cNvPr id="728" name="楕円 727"/>
        <xdr:cNvSpPr/>
      </xdr:nvSpPr>
      <xdr:spPr>
        <a:xfrm>
          <a:off x="18345150" y="135273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27214</xdr:rowOff>
    </xdr:from>
    <xdr:to>
      <xdr:col>111</xdr:col>
      <xdr:colOff>177800</xdr:colOff>
      <xdr:row>82</xdr:row>
      <xdr:rowOff>27214</xdr:rowOff>
    </xdr:to>
    <xdr:cxnSp macro="">
      <xdr:nvCxnSpPr>
        <xdr:cNvPr id="729" name="直線コネクタ 728"/>
        <xdr:cNvCxnSpPr/>
      </xdr:nvCxnSpPr>
      <xdr:spPr>
        <a:xfrm>
          <a:off x="18395950" y="1357176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169636</xdr:rowOff>
    </xdr:from>
    <xdr:to>
      <xdr:col>102</xdr:col>
      <xdr:colOff>165100</xdr:colOff>
      <xdr:row>82</xdr:row>
      <xdr:rowOff>99786</xdr:rowOff>
    </xdr:to>
    <xdr:sp macro="" textlink="">
      <xdr:nvSpPr>
        <xdr:cNvPr id="730" name="楕円 729"/>
        <xdr:cNvSpPr/>
      </xdr:nvSpPr>
      <xdr:spPr>
        <a:xfrm>
          <a:off x="17551400" y="13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27214</xdr:rowOff>
    </xdr:from>
    <xdr:to>
      <xdr:col>107</xdr:col>
      <xdr:colOff>50800</xdr:colOff>
      <xdr:row>82</xdr:row>
      <xdr:rowOff>48986</xdr:rowOff>
    </xdr:to>
    <xdr:cxnSp macro="">
      <xdr:nvCxnSpPr>
        <xdr:cNvPr id="731" name="直線コネクタ 730"/>
        <xdr:cNvCxnSpPr/>
      </xdr:nvCxnSpPr>
      <xdr:spPr>
        <a:xfrm flipV="1">
          <a:off x="17602200" y="13571764"/>
          <a:ext cx="79375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115406</xdr:rowOff>
    </xdr:from>
    <xdr:ext cx="469744" cy="259045"/>
    <xdr:sp macro="" textlink="">
      <xdr:nvSpPr>
        <xdr:cNvPr id="732" name="n_1aveValue【庁舎】&#10;一人当たり面積"/>
        <xdr:cNvSpPr txBox="1"/>
      </xdr:nvSpPr>
      <xdr:spPr>
        <a:xfrm>
          <a:off x="18980227" y="1382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17434</xdr:rowOff>
    </xdr:from>
    <xdr:ext cx="469744" cy="259045"/>
    <xdr:sp macro="" textlink="">
      <xdr:nvSpPr>
        <xdr:cNvPr id="733" name="n_2aveValue【庁舎】&#10;一人当たり面積"/>
        <xdr:cNvSpPr txBox="1"/>
      </xdr:nvSpPr>
      <xdr:spPr>
        <a:xfrm>
          <a:off x="18180127" y="1372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104520</xdr:rowOff>
    </xdr:from>
    <xdr:ext cx="469744" cy="259045"/>
    <xdr:sp macro="" textlink="">
      <xdr:nvSpPr>
        <xdr:cNvPr id="734" name="n_3aveValue【庁舎】&#10;一人当たり面積"/>
        <xdr:cNvSpPr txBox="1"/>
      </xdr:nvSpPr>
      <xdr:spPr>
        <a:xfrm>
          <a:off x="17386377" y="1381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94541</xdr:rowOff>
    </xdr:from>
    <xdr:ext cx="469744" cy="259045"/>
    <xdr:sp macro="" textlink="">
      <xdr:nvSpPr>
        <xdr:cNvPr id="735" name="n_1mainValue【庁舎】&#10;一人当たり面積"/>
        <xdr:cNvSpPr txBox="1"/>
      </xdr:nvSpPr>
      <xdr:spPr>
        <a:xfrm>
          <a:off x="18980227" y="133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94541</xdr:rowOff>
    </xdr:from>
    <xdr:ext cx="469744" cy="259045"/>
    <xdr:sp macro="" textlink="">
      <xdr:nvSpPr>
        <xdr:cNvPr id="736" name="n_2mainValue【庁舎】&#10;一人当たり面積"/>
        <xdr:cNvSpPr txBox="1"/>
      </xdr:nvSpPr>
      <xdr:spPr>
        <a:xfrm>
          <a:off x="18180127" y="133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116313</xdr:rowOff>
    </xdr:from>
    <xdr:ext cx="469744" cy="259045"/>
    <xdr:sp macro="" textlink="">
      <xdr:nvSpPr>
        <xdr:cNvPr id="737" name="n_3mainValue【庁舎】&#10;一人当たり面積"/>
        <xdr:cNvSpPr txBox="1"/>
      </xdr:nvSpPr>
      <xdr:spPr>
        <a:xfrm>
          <a:off x="17386377" y="1333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類似団体と比較して有形固定資産減価償却率が特に高くなっている施設は、庁舎である一方、特に低くなっている施設は県民会館、陸上競技場・野球場・球場、試験研究機関である。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試験研究機関については、類似団体と比較して有形固定資産減価償却率が高くなっていたところ、平成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年度に新たな資産（産業技術総合センター）を取得したこと等により、類似団体より低い水準となった。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保健所については、該当する建物は西濃保健所揖斐センターのみであったが、平成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年度に対象資産を除却した結果、該当する建物がなくなっている。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各施設についての具体的な維持管理計画を定めた「岐阜県県有建物長寿命化計画（個別施設計画）」（平成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月改訂）に基づき、引き続き、施設の再整備、長寿命化に取り組んでいく。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2,044,114
1,990,598
10,621.29
772,611,001
757,176,165
6,847,406
472,985,433
1,587,704,970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年度は、法人事業税の増による基準財政収入額の増加などから、前年度より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ポイント増となり、全国平均を上回る</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となっている。政策の自由度を確保するためには自主財源を一層増やしていくことが不可欠であり、個人住民税の直接徴収や外部資金の積極的な導入など、自主財源の確保対策に積極的に取り組む。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84667</xdr:rowOff>
    </xdr:to>
    <xdr:cxnSp macro="">
      <xdr:nvCxnSpPr>
        <xdr:cNvPr id="67" name="直線コネクタ 66"/>
        <xdr:cNvCxnSpPr/>
      </xdr:nvCxnSpPr>
      <xdr:spPr>
        <a:xfrm flipV="1">
          <a:off x="4114800" y="75882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124883</xdr:rowOff>
    </xdr:to>
    <xdr:cxnSp macro="">
      <xdr:nvCxnSpPr>
        <xdr:cNvPr id="70" name="直線コネクタ 69"/>
        <xdr:cNvCxnSpPr/>
      </xdr:nvCxnSpPr>
      <xdr:spPr>
        <a:xfrm flipV="1">
          <a:off x="3225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165100</xdr:rowOff>
    </xdr:to>
    <xdr:cxnSp macro="">
      <xdr:nvCxnSpPr>
        <xdr:cNvPr id="73" name="直線コネクタ 72"/>
        <xdr:cNvCxnSpPr/>
      </xdr:nvCxnSpPr>
      <xdr:spPr>
        <a:xfrm flipV="1">
          <a:off x="2336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33867</xdr:rowOff>
    </xdr:to>
    <xdr:cxnSp macro="">
      <xdr:nvCxnSpPr>
        <xdr:cNvPr id="76" name="直線コネクタ 75"/>
        <xdr:cNvCxnSpPr/>
      </xdr:nvCxnSpPr>
      <xdr:spPr>
        <a:xfrm flipV="1">
          <a:off x="1447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8" name="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0" name="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2" name="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4" name="楕円 93"/>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5" name="テキスト ボックス 94"/>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退職者の増加に伴う退職手当の増による人件費の増や社会保障関係経費の増など経常収支比率を悪化させる要因がある一方で、税収の増や平成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年度がピークであった公債費の減などの経常収支比率を改善させる要因もあり、前年度より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ポイントの改善し</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となった。全国平均と同水準の状況ではあるが、社会保障関係経費の増加等が予想され財政の硬直化が続くものと予想されることから、引き続き歳入・歳出両面にわたる行財政改革に取り組み、節度とメリハリの利いた財政運営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3" name="直線コネクタ 122"/>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4"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5" name="直線コネクタ 124"/>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6"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7" name="直線コネクタ 126"/>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60</xdr:row>
      <xdr:rowOff>105833</xdr:rowOff>
    </xdr:to>
    <xdr:cxnSp macro="">
      <xdr:nvCxnSpPr>
        <xdr:cNvPr id="128" name="直線コネクタ 127"/>
        <xdr:cNvCxnSpPr/>
      </xdr:nvCxnSpPr>
      <xdr:spPr>
        <a:xfrm flipV="1">
          <a:off x="4114800" y="1019175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86377</xdr:rowOff>
    </xdr:from>
    <xdr:ext cx="762000" cy="259045"/>
    <xdr:sp macro="" textlink="">
      <xdr:nvSpPr>
        <xdr:cNvPr id="129"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105833</xdr:rowOff>
    </xdr:from>
    <xdr:to>
      <xdr:col>19</xdr:col>
      <xdr:colOff>133350</xdr:colOff>
      <xdr:row>60</xdr:row>
      <xdr:rowOff>146050</xdr:rowOff>
    </xdr:to>
    <xdr:cxnSp macro="">
      <xdr:nvCxnSpPr>
        <xdr:cNvPr id="131" name="直線コネクタ 130"/>
        <xdr:cNvCxnSpPr/>
      </xdr:nvCxnSpPr>
      <xdr:spPr>
        <a:xfrm flipV="1">
          <a:off x="3225800" y="1039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2" name="フローチャート: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3" name="テキスト ボックス 13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86783</xdr:rowOff>
    </xdr:from>
    <xdr:to>
      <xdr:col>15</xdr:col>
      <xdr:colOff>82550</xdr:colOff>
      <xdr:row>60</xdr:row>
      <xdr:rowOff>146050</xdr:rowOff>
    </xdr:to>
    <xdr:cxnSp macro="">
      <xdr:nvCxnSpPr>
        <xdr:cNvPr id="134" name="直線コネクタ 133"/>
        <xdr:cNvCxnSpPr/>
      </xdr:nvCxnSpPr>
      <xdr:spPr>
        <a:xfrm>
          <a:off x="2336800" y="1003088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5" name="フローチャート: 判断 134"/>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36" name="テキスト ボックス 135"/>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86783</xdr:rowOff>
    </xdr:from>
    <xdr:to>
      <xdr:col>11</xdr:col>
      <xdr:colOff>31750</xdr:colOff>
      <xdr:row>58</xdr:row>
      <xdr:rowOff>147108</xdr:rowOff>
    </xdr:to>
    <xdr:cxnSp macro="">
      <xdr:nvCxnSpPr>
        <xdr:cNvPr id="137" name="直線コネクタ 136"/>
        <xdr:cNvCxnSpPr/>
      </xdr:nvCxnSpPr>
      <xdr:spPr>
        <a:xfrm flipV="1">
          <a:off x="1447800" y="100308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38" name="フローチャート: 判断 137"/>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39" name="テキスト ボックス 138"/>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0" name="フローチャート: 判断 139"/>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50394</xdr:rowOff>
    </xdr:from>
    <xdr:ext cx="762000" cy="259045"/>
    <xdr:sp macro="" textlink="">
      <xdr:nvSpPr>
        <xdr:cNvPr id="141" name="テキスト ボックス 140"/>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25400</xdr:rowOff>
    </xdr:from>
    <xdr:to>
      <xdr:col>23</xdr:col>
      <xdr:colOff>184150</xdr:colOff>
      <xdr:row>59</xdr:row>
      <xdr:rowOff>127000</xdr:rowOff>
    </xdr:to>
    <xdr:sp macro="" textlink="">
      <xdr:nvSpPr>
        <xdr:cNvPr id="147" name="楕円 146"/>
        <xdr:cNvSpPr/>
      </xdr:nvSpPr>
      <xdr:spPr>
        <a:xfrm>
          <a:off x="4902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41927</xdr:rowOff>
    </xdr:from>
    <xdr:ext cx="762000" cy="259045"/>
    <xdr:sp macro="" textlink="">
      <xdr:nvSpPr>
        <xdr:cNvPr id="148" name="財政構造の弾力性該当値テキスト"/>
        <xdr:cNvSpPr txBox="1"/>
      </xdr:nvSpPr>
      <xdr:spPr>
        <a:xfrm>
          <a:off x="5041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55033</xdr:rowOff>
    </xdr:from>
    <xdr:to>
      <xdr:col>19</xdr:col>
      <xdr:colOff>184150</xdr:colOff>
      <xdr:row>60</xdr:row>
      <xdr:rowOff>156633</xdr:rowOff>
    </xdr:to>
    <xdr:sp macro="" textlink="">
      <xdr:nvSpPr>
        <xdr:cNvPr id="149" name="楕円 148"/>
        <xdr:cNvSpPr/>
      </xdr:nvSpPr>
      <xdr:spPr>
        <a:xfrm>
          <a:off x="4064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166810</xdr:rowOff>
    </xdr:from>
    <xdr:ext cx="736600" cy="259045"/>
    <xdr:sp macro="" textlink="">
      <xdr:nvSpPr>
        <xdr:cNvPr id="150" name="テキスト ボックス 149"/>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1" name="楕円 150"/>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2" name="テキスト ボックス 151"/>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35983</xdr:rowOff>
    </xdr:from>
    <xdr:to>
      <xdr:col>11</xdr:col>
      <xdr:colOff>82550</xdr:colOff>
      <xdr:row>58</xdr:row>
      <xdr:rowOff>137583</xdr:rowOff>
    </xdr:to>
    <xdr:sp macro="" textlink="">
      <xdr:nvSpPr>
        <xdr:cNvPr id="153" name="楕円 152"/>
        <xdr:cNvSpPr/>
      </xdr:nvSpPr>
      <xdr:spPr>
        <a:xfrm>
          <a:off x="2286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147760</xdr:rowOff>
    </xdr:from>
    <xdr:ext cx="762000" cy="259045"/>
    <xdr:sp macro="" textlink="">
      <xdr:nvSpPr>
        <xdr:cNvPr id="154" name="テキスト ボックス 153"/>
        <xdr:cNvSpPr txBox="1"/>
      </xdr:nvSpPr>
      <xdr:spPr>
        <a:xfrm>
          <a:off x="1955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96308</xdr:rowOff>
    </xdr:from>
    <xdr:to>
      <xdr:col>7</xdr:col>
      <xdr:colOff>31750</xdr:colOff>
      <xdr:row>59</xdr:row>
      <xdr:rowOff>26458</xdr:rowOff>
    </xdr:to>
    <xdr:sp macro="" textlink="">
      <xdr:nvSpPr>
        <xdr:cNvPr id="155" name="楕円 154"/>
        <xdr:cNvSpPr/>
      </xdr:nvSpPr>
      <xdr:spPr>
        <a:xfrm>
          <a:off x="1397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36635</xdr:rowOff>
    </xdr:from>
    <xdr:ext cx="762000" cy="259045"/>
    <xdr:sp macro="" textlink="">
      <xdr:nvSpPr>
        <xdr:cNvPr id="156" name="テキスト ボックス 155"/>
        <xdr:cNvSpPr txBox="1"/>
      </xdr:nvSpPr>
      <xdr:spPr>
        <a:xfrm>
          <a:off x="1066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人件費は、「行財政改革アクションプラン」等による臨時的給与抑制（平成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年度）の終了や平成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年度給与勧告による月例給・特別給等の引き上げにより決算額で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億円の増額となり、物件費は、豚コレラ防疫対策事業費の皆増、高濃度ＰＣＢ廃棄物処理費用等により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億円の増額となった。これによって全国平均を上回っている。今後も引き続き行政コストの削減に努める。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4" name="直線コネクタ 183"/>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5"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6" name="直線コネクタ 185"/>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7"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88" name="直線コネクタ 187"/>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40222</xdr:rowOff>
    </xdr:from>
    <xdr:to>
      <xdr:col>23</xdr:col>
      <xdr:colOff>133350</xdr:colOff>
      <xdr:row>85</xdr:row>
      <xdr:rowOff>82838</xdr:rowOff>
    </xdr:to>
    <xdr:cxnSp macro="">
      <xdr:nvCxnSpPr>
        <xdr:cNvPr id="189" name="直線コネクタ 188"/>
        <xdr:cNvCxnSpPr/>
      </xdr:nvCxnSpPr>
      <xdr:spPr>
        <a:xfrm>
          <a:off x="4114800" y="14613472"/>
          <a:ext cx="838200" cy="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0"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1" name="フローチャート: 判断 190"/>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30356</xdr:rowOff>
    </xdr:from>
    <xdr:to>
      <xdr:col>19</xdr:col>
      <xdr:colOff>133350</xdr:colOff>
      <xdr:row>85</xdr:row>
      <xdr:rowOff>40222</xdr:rowOff>
    </xdr:to>
    <xdr:cxnSp macro="">
      <xdr:nvCxnSpPr>
        <xdr:cNvPr id="192" name="直線コネクタ 191"/>
        <xdr:cNvCxnSpPr/>
      </xdr:nvCxnSpPr>
      <xdr:spPr>
        <a:xfrm>
          <a:off x="3225800" y="14603606"/>
          <a:ext cx="889000" cy="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3" name="フローチャート: 判断 192"/>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4" name="テキスト ボックス 193"/>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12821</xdr:rowOff>
    </xdr:from>
    <xdr:to>
      <xdr:col>15</xdr:col>
      <xdr:colOff>82550</xdr:colOff>
      <xdr:row>85</xdr:row>
      <xdr:rowOff>30356</xdr:rowOff>
    </xdr:to>
    <xdr:cxnSp macro="">
      <xdr:nvCxnSpPr>
        <xdr:cNvPr id="195" name="直線コネクタ 194"/>
        <xdr:cNvCxnSpPr/>
      </xdr:nvCxnSpPr>
      <xdr:spPr>
        <a:xfrm>
          <a:off x="2336800" y="14586071"/>
          <a:ext cx="889000" cy="1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6" name="フローチャート: 判断 195"/>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7" name="テキスト ボックス 196"/>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144805</xdr:rowOff>
    </xdr:from>
    <xdr:to>
      <xdr:col>11</xdr:col>
      <xdr:colOff>31750</xdr:colOff>
      <xdr:row>85</xdr:row>
      <xdr:rowOff>12821</xdr:rowOff>
    </xdr:to>
    <xdr:cxnSp macro="">
      <xdr:nvCxnSpPr>
        <xdr:cNvPr id="198" name="直線コネクタ 197"/>
        <xdr:cNvCxnSpPr/>
      </xdr:nvCxnSpPr>
      <xdr:spPr>
        <a:xfrm>
          <a:off x="1447800" y="14546605"/>
          <a:ext cx="889000" cy="3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199" name="フローチャート: 判断 198"/>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0" name="テキスト ボックス 199"/>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1" name="フローチャート: 判断 200"/>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144967</xdr:rowOff>
    </xdr:from>
    <xdr:ext cx="762000" cy="259045"/>
    <xdr:sp macro="" textlink="">
      <xdr:nvSpPr>
        <xdr:cNvPr id="202" name="テキスト ボックス 201"/>
        <xdr:cNvSpPr txBox="1"/>
      </xdr:nvSpPr>
      <xdr:spPr>
        <a:xfrm>
          <a:off x="1066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32038</xdr:rowOff>
    </xdr:from>
    <xdr:to>
      <xdr:col>23</xdr:col>
      <xdr:colOff>184150</xdr:colOff>
      <xdr:row>85</xdr:row>
      <xdr:rowOff>133638</xdr:rowOff>
    </xdr:to>
    <xdr:sp macro="" textlink="">
      <xdr:nvSpPr>
        <xdr:cNvPr id="208" name="楕円 207"/>
        <xdr:cNvSpPr/>
      </xdr:nvSpPr>
      <xdr:spPr>
        <a:xfrm>
          <a:off x="4902200" y="146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4115</xdr:rowOff>
    </xdr:from>
    <xdr:ext cx="762000" cy="259045"/>
    <xdr:sp macro="" textlink="">
      <xdr:nvSpPr>
        <xdr:cNvPr id="209" name="人件費・物件費等の状況該当値テキスト"/>
        <xdr:cNvSpPr txBox="1"/>
      </xdr:nvSpPr>
      <xdr:spPr>
        <a:xfrm>
          <a:off x="5041900" y="1457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160872</xdr:rowOff>
    </xdr:from>
    <xdr:to>
      <xdr:col>19</xdr:col>
      <xdr:colOff>184150</xdr:colOff>
      <xdr:row>85</xdr:row>
      <xdr:rowOff>91022</xdr:rowOff>
    </xdr:to>
    <xdr:sp macro="" textlink="">
      <xdr:nvSpPr>
        <xdr:cNvPr id="210" name="楕円 209"/>
        <xdr:cNvSpPr/>
      </xdr:nvSpPr>
      <xdr:spPr>
        <a:xfrm>
          <a:off x="4064000" y="145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75799</xdr:rowOff>
    </xdr:from>
    <xdr:ext cx="736600" cy="259045"/>
    <xdr:sp macro="" textlink="">
      <xdr:nvSpPr>
        <xdr:cNvPr id="211" name="テキスト ボックス 210"/>
        <xdr:cNvSpPr txBox="1"/>
      </xdr:nvSpPr>
      <xdr:spPr>
        <a:xfrm>
          <a:off x="3733800" y="1464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151006</xdr:rowOff>
    </xdr:from>
    <xdr:to>
      <xdr:col>15</xdr:col>
      <xdr:colOff>133350</xdr:colOff>
      <xdr:row>85</xdr:row>
      <xdr:rowOff>81156</xdr:rowOff>
    </xdr:to>
    <xdr:sp macro="" textlink="">
      <xdr:nvSpPr>
        <xdr:cNvPr id="212" name="楕円 211"/>
        <xdr:cNvSpPr/>
      </xdr:nvSpPr>
      <xdr:spPr>
        <a:xfrm>
          <a:off x="3175000" y="145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65933</xdr:rowOff>
    </xdr:from>
    <xdr:ext cx="762000" cy="259045"/>
    <xdr:sp macro="" textlink="">
      <xdr:nvSpPr>
        <xdr:cNvPr id="213" name="テキスト ボックス 212"/>
        <xdr:cNvSpPr txBox="1"/>
      </xdr:nvSpPr>
      <xdr:spPr>
        <a:xfrm>
          <a:off x="2844800" y="1463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133471</xdr:rowOff>
    </xdr:from>
    <xdr:to>
      <xdr:col>11</xdr:col>
      <xdr:colOff>82550</xdr:colOff>
      <xdr:row>85</xdr:row>
      <xdr:rowOff>63621</xdr:rowOff>
    </xdr:to>
    <xdr:sp macro="" textlink="">
      <xdr:nvSpPr>
        <xdr:cNvPr id="214" name="楕円 213"/>
        <xdr:cNvSpPr/>
      </xdr:nvSpPr>
      <xdr:spPr>
        <a:xfrm>
          <a:off x="2286000" y="145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48398</xdr:rowOff>
    </xdr:from>
    <xdr:ext cx="762000" cy="259045"/>
    <xdr:sp macro="" textlink="">
      <xdr:nvSpPr>
        <xdr:cNvPr id="215" name="テキスト ボックス 214"/>
        <xdr:cNvSpPr txBox="1"/>
      </xdr:nvSpPr>
      <xdr:spPr>
        <a:xfrm>
          <a:off x="1955800" y="1462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94005</xdr:rowOff>
    </xdr:from>
    <xdr:to>
      <xdr:col>7</xdr:col>
      <xdr:colOff>31750</xdr:colOff>
      <xdr:row>85</xdr:row>
      <xdr:rowOff>24155</xdr:rowOff>
    </xdr:to>
    <xdr:sp macro="" textlink="">
      <xdr:nvSpPr>
        <xdr:cNvPr id="216" name="楕円 215"/>
        <xdr:cNvSpPr/>
      </xdr:nvSpPr>
      <xdr:spPr>
        <a:xfrm>
          <a:off x="1397000" y="144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8932</xdr:rowOff>
    </xdr:from>
    <xdr:ext cx="762000" cy="259045"/>
    <xdr:sp macro="" textlink="">
      <xdr:nvSpPr>
        <xdr:cNvPr id="217" name="テキスト ボックス 216"/>
        <xdr:cNvSpPr txBox="1"/>
      </xdr:nvSpPr>
      <xdr:spPr>
        <a:xfrm>
          <a:off x="1066800" y="1458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臨時的給与抑制実施期間（平成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年度）後も適正な定員管理、昇給等の実施により、全国平均及び類似団体平均を下回って推移しており、今後も引き続き適正な給与水準の維持に努めていく。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4" name="直線コネクタ 243"/>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6" name="直線コネクタ 24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48" name="直線コネクタ 24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74084</xdr:rowOff>
    </xdr:from>
    <xdr:to>
      <xdr:col>81</xdr:col>
      <xdr:colOff>44450</xdr:colOff>
      <xdr:row>81</xdr:row>
      <xdr:rowOff>114300</xdr:rowOff>
    </xdr:to>
    <xdr:cxnSp macro="">
      <xdr:nvCxnSpPr>
        <xdr:cNvPr id="249" name="直線コネクタ 248"/>
        <xdr:cNvCxnSpPr/>
      </xdr:nvCxnSpPr>
      <xdr:spPr>
        <a:xfrm>
          <a:off x="16179800" y="139615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1" name="フローチャート: 判断 25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81</xdr:row>
      <xdr:rowOff>114300</xdr:rowOff>
    </xdr:to>
    <xdr:cxnSp macro="">
      <xdr:nvCxnSpPr>
        <xdr:cNvPr id="252" name="直線コネクタ 251"/>
        <xdr:cNvCxnSpPr/>
      </xdr:nvCxnSpPr>
      <xdr:spPr>
        <a:xfrm flipV="1">
          <a:off x="15290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3" name="フローチャート: 判断 25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54" name="テキスト ボックス 25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114300</xdr:rowOff>
    </xdr:to>
    <xdr:cxnSp macro="">
      <xdr:nvCxnSpPr>
        <xdr:cNvPr id="255" name="直線コネクタ 254"/>
        <xdr:cNvCxnSpPr/>
      </xdr:nvCxnSpPr>
      <xdr:spPr>
        <a:xfrm>
          <a:off x="144018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7" name="テキスト ボックス 25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135466</xdr:rowOff>
    </xdr:from>
    <xdr:to>
      <xdr:col>68</xdr:col>
      <xdr:colOff>152400</xdr:colOff>
      <xdr:row>81</xdr:row>
      <xdr:rowOff>114300</xdr:rowOff>
    </xdr:to>
    <xdr:cxnSp macro="">
      <xdr:nvCxnSpPr>
        <xdr:cNvPr id="258" name="直線コネクタ 257"/>
        <xdr:cNvCxnSpPr/>
      </xdr:nvCxnSpPr>
      <xdr:spPr>
        <a:xfrm>
          <a:off x="13512800" y="1368001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1" name="フローチャート: 判断 260"/>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62" name="テキスト ボックス 261"/>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68" name="楕円 267"/>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156227</xdr:rowOff>
    </xdr:from>
    <xdr:ext cx="762000" cy="259045"/>
    <xdr:sp macro="" textlink="">
      <xdr:nvSpPr>
        <xdr:cNvPr id="269" name="給与水準   （国との比較）該当値テキスト"/>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23284</xdr:rowOff>
    </xdr:from>
    <xdr:to>
      <xdr:col>77</xdr:col>
      <xdr:colOff>95250</xdr:colOff>
      <xdr:row>81</xdr:row>
      <xdr:rowOff>124884</xdr:rowOff>
    </xdr:to>
    <xdr:sp macro="" textlink="">
      <xdr:nvSpPr>
        <xdr:cNvPr id="270" name="楕円 269"/>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135061</xdr:rowOff>
    </xdr:from>
    <xdr:ext cx="736600" cy="259045"/>
    <xdr:sp macro="" textlink="">
      <xdr:nvSpPr>
        <xdr:cNvPr id="271" name="テキスト ボックス 270"/>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72" name="楕円 271"/>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73" name="テキスト ボックス 272"/>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74" name="楕円 273"/>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75" name="テキスト ボックス 274"/>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84666</xdr:rowOff>
    </xdr:from>
    <xdr:to>
      <xdr:col>64</xdr:col>
      <xdr:colOff>152400</xdr:colOff>
      <xdr:row>80</xdr:row>
      <xdr:rowOff>14816</xdr:rowOff>
    </xdr:to>
    <xdr:sp macro="" textlink="">
      <xdr:nvSpPr>
        <xdr:cNvPr id="276" name="楕円 275"/>
        <xdr:cNvSpPr/>
      </xdr:nvSpPr>
      <xdr:spPr>
        <a:xfrm>
          <a:off x="13462000" y="136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24993</xdr:rowOff>
    </xdr:from>
    <xdr:ext cx="762000" cy="259045"/>
    <xdr:sp macro="" textlink="">
      <xdr:nvSpPr>
        <xdr:cNvPr id="277" name="テキスト ボックス 276"/>
        <xdr:cNvSpPr txBox="1"/>
      </xdr:nvSpPr>
      <xdr:spPr>
        <a:xfrm>
          <a:off x="13131800" y="1339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行財政改革指針（</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年度）及び行財政改革アクションプラン（</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年度）に基づいて新規採用を抑制し約１割（</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人）の定員削減を進めてきたことにより、当県は相当に効率的な行政組織となっており、今後も基本的には現在の職員規模により適正な定員の管理を図っていく。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5" name="直線コネクタ 304"/>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6"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7" name="直線コネクタ 306"/>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08"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09" name="直線コネクタ 308"/>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16199</xdr:rowOff>
    </xdr:from>
    <xdr:to>
      <xdr:col>81</xdr:col>
      <xdr:colOff>44450</xdr:colOff>
      <xdr:row>65</xdr:row>
      <xdr:rowOff>25730</xdr:rowOff>
    </xdr:to>
    <xdr:cxnSp macro="">
      <xdr:nvCxnSpPr>
        <xdr:cNvPr id="310" name="直線コネクタ 309"/>
        <xdr:cNvCxnSpPr/>
      </xdr:nvCxnSpPr>
      <xdr:spPr>
        <a:xfrm>
          <a:off x="16179800" y="11160449"/>
          <a:ext cx="838200" cy="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1"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2" name="フローチャート: 判断 311"/>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163619</xdr:rowOff>
    </xdr:from>
    <xdr:to>
      <xdr:col>77</xdr:col>
      <xdr:colOff>44450</xdr:colOff>
      <xdr:row>65</xdr:row>
      <xdr:rowOff>16199</xdr:rowOff>
    </xdr:to>
    <xdr:cxnSp macro="">
      <xdr:nvCxnSpPr>
        <xdr:cNvPr id="313" name="直線コネクタ 312"/>
        <xdr:cNvCxnSpPr/>
      </xdr:nvCxnSpPr>
      <xdr:spPr>
        <a:xfrm>
          <a:off x="15290800" y="11136419"/>
          <a:ext cx="889000" cy="2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4" name="フローチャート: 判断 313"/>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5" name="テキスト ボックス 314"/>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151112</xdr:rowOff>
    </xdr:from>
    <xdr:to>
      <xdr:col>72</xdr:col>
      <xdr:colOff>203200</xdr:colOff>
      <xdr:row>64</xdr:row>
      <xdr:rowOff>163619</xdr:rowOff>
    </xdr:to>
    <xdr:cxnSp macro="">
      <xdr:nvCxnSpPr>
        <xdr:cNvPr id="316" name="直線コネクタ 315"/>
        <xdr:cNvCxnSpPr/>
      </xdr:nvCxnSpPr>
      <xdr:spPr>
        <a:xfrm>
          <a:off x="14401800" y="11123912"/>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7" name="フローチャート: 判断 316"/>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113637</xdr:rowOff>
    </xdr:from>
    <xdr:ext cx="762000" cy="259045"/>
    <xdr:sp macro="" textlink="">
      <xdr:nvSpPr>
        <xdr:cNvPr id="318" name="テキスト ボックス 317"/>
        <xdr:cNvSpPr txBox="1"/>
      </xdr:nvSpPr>
      <xdr:spPr>
        <a:xfrm>
          <a:off x="14909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141038</xdr:rowOff>
    </xdr:from>
    <xdr:to>
      <xdr:col>68</xdr:col>
      <xdr:colOff>152400</xdr:colOff>
      <xdr:row>64</xdr:row>
      <xdr:rowOff>151112</xdr:rowOff>
    </xdr:to>
    <xdr:cxnSp macro="">
      <xdr:nvCxnSpPr>
        <xdr:cNvPr id="319" name="直線コネクタ 318"/>
        <xdr:cNvCxnSpPr/>
      </xdr:nvCxnSpPr>
      <xdr:spPr>
        <a:xfrm>
          <a:off x="13512800" y="11113838"/>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0" name="フローチャート: 判断 319"/>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1" name="テキスト ボックス 320"/>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2" name="フローチャート: 判断 321"/>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163620</xdr:rowOff>
    </xdr:from>
    <xdr:ext cx="762000" cy="259045"/>
    <xdr:sp macro="" textlink="">
      <xdr:nvSpPr>
        <xdr:cNvPr id="323" name="テキスト ボックス 322"/>
        <xdr:cNvSpPr txBox="1"/>
      </xdr:nvSpPr>
      <xdr:spPr>
        <a:xfrm>
          <a:off x="13131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146380</xdr:rowOff>
    </xdr:from>
    <xdr:to>
      <xdr:col>81</xdr:col>
      <xdr:colOff>95250</xdr:colOff>
      <xdr:row>65</xdr:row>
      <xdr:rowOff>76530</xdr:rowOff>
    </xdr:to>
    <xdr:sp macro="" textlink="">
      <xdr:nvSpPr>
        <xdr:cNvPr id="329" name="楕円 328"/>
        <xdr:cNvSpPr/>
      </xdr:nvSpPr>
      <xdr:spPr>
        <a:xfrm>
          <a:off x="16967200" y="111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118457</xdr:rowOff>
    </xdr:from>
    <xdr:ext cx="762000" cy="259045"/>
    <xdr:sp macro="" textlink="">
      <xdr:nvSpPr>
        <xdr:cNvPr id="330" name="定員管理の状況該当値テキスト"/>
        <xdr:cNvSpPr txBox="1"/>
      </xdr:nvSpPr>
      <xdr:spPr>
        <a:xfrm>
          <a:off x="17106900" y="110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136849</xdr:rowOff>
    </xdr:from>
    <xdr:to>
      <xdr:col>77</xdr:col>
      <xdr:colOff>95250</xdr:colOff>
      <xdr:row>65</xdr:row>
      <xdr:rowOff>66999</xdr:rowOff>
    </xdr:to>
    <xdr:sp macro="" textlink="">
      <xdr:nvSpPr>
        <xdr:cNvPr id="331" name="楕円 330"/>
        <xdr:cNvSpPr/>
      </xdr:nvSpPr>
      <xdr:spPr>
        <a:xfrm>
          <a:off x="16129000" y="1110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51776</xdr:rowOff>
    </xdr:from>
    <xdr:ext cx="736600" cy="259045"/>
    <xdr:sp macro="" textlink="">
      <xdr:nvSpPr>
        <xdr:cNvPr id="332" name="テキスト ボックス 331"/>
        <xdr:cNvSpPr txBox="1"/>
      </xdr:nvSpPr>
      <xdr:spPr>
        <a:xfrm>
          <a:off x="15798800" y="1119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112819</xdr:rowOff>
    </xdr:from>
    <xdr:to>
      <xdr:col>73</xdr:col>
      <xdr:colOff>44450</xdr:colOff>
      <xdr:row>65</xdr:row>
      <xdr:rowOff>42969</xdr:rowOff>
    </xdr:to>
    <xdr:sp macro="" textlink="">
      <xdr:nvSpPr>
        <xdr:cNvPr id="333" name="楕円 332"/>
        <xdr:cNvSpPr/>
      </xdr:nvSpPr>
      <xdr:spPr>
        <a:xfrm>
          <a:off x="15240000" y="110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27746</xdr:rowOff>
    </xdr:from>
    <xdr:ext cx="762000" cy="259045"/>
    <xdr:sp macro="" textlink="">
      <xdr:nvSpPr>
        <xdr:cNvPr id="334" name="テキスト ボックス 333"/>
        <xdr:cNvSpPr txBox="1"/>
      </xdr:nvSpPr>
      <xdr:spPr>
        <a:xfrm>
          <a:off x="14909800" y="1117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100312</xdr:rowOff>
    </xdr:from>
    <xdr:to>
      <xdr:col>68</xdr:col>
      <xdr:colOff>203200</xdr:colOff>
      <xdr:row>65</xdr:row>
      <xdr:rowOff>30462</xdr:rowOff>
    </xdr:to>
    <xdr:sp macro="" textlink="">
      <xdr:nvSpPr>
        <xdr:cNvPr id="335" name="楕円 334"/>
        <xdr:cNvSpPr/>
      </xdr:nvSpPr>
      <xdr:spPr>
        <a:xfrm>
          <a:off x="14351000" y="110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15239</xdr:rowOff>
    </xdr:from>
    <xdr:ext cx="762000" cy="259045"/>
    <xdr:sp macro="" textlink="">
      <xdr:nvSpPr>
        <xdr:cNvPr id="336" name="テキスト ボックス 335"/>
        <xdr:cNvSpPr txBox="1"/>
      </xdr:nvSpPr>
      <xdr:spPr>
        <a:xfrm>
          <a:off x="14020800" y="1115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90238</xdr:rowOff>
    </xdr:from>
    <xdr:to>
      <xdr:col>64</xdr:col>
      <xdr:colOff>152400</xdr:colOff>
      <xdr:row>65</xdr:row>
      <xdr:rowOff>20388</xdr:rowOff>
    </xdr:to>
    <xdr:sp macro="" textlink="">
      <xdr:nvSpPr>
        <xdr:cNvPr id="337" name="楕円 336"/>
        <xdr:cNvSpPr/>
      </xdr:nvSpPr>
      <xdr:spPr>
        <a:xfrm>
          <a:off x="13462000" y="110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5165</xdr:rowOff>
    </xdr:from>
    <xdr:ext cx="762000" cy="259045"/>
    <xdr:sp macro="" textlink="">
      <xdr:nvSpPr>
        <xdr:cNvPr id="338" name="テキスト ボックス 337"/>
        <xdr:cNvSpPr txBox="1"/>
      </xdr:nvSpPr>
      <xdr:spPr>
        <a:xfrm>
          <a:off x="13131800" y="111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％）であり、本県においても</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％）となった。一般会計の公債費のピークである平成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過ぎ、元利償還金の額が減少していることが主な要因である。景気による税収の増減など不確定要素も多いことから、今後も持続可能な財政運営を実現するため、引き続き公債費減少に向けた取組を進めていく。</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68" name="直線コネクタ 367"/>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69"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0" name="直線コネクタ 369"/>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1"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2" name="直線コネクタ 371"/>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156936</xdr:rowOff>
    </xdr:from>
    <xdr:to>
      <xdr:col>81</xdr:col>
      <xdr:colOff>44450</xdr:colOff>
      <xdr:row>37</xdr:row>
      <xdr:rowOff>124278</xdr:rowOff>
    </xdr:to>
    <xdr:cxnSp macro="">
      <xdr:nvCxnSpPr>
        <xdr:cNvPr id="373" name="直線コネクタ 372"/>
        <xdr:cNvCxnSpPr/>
      </xdr:nvCxnSpPr>
      <xdr:spPr>
        <a:xfrm flipV="1">
          <a:off x="16179800" y="6157686"/>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5" name="フローチャート: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39</xdr:row>
      <xdr:rowOff>91622</xdr:rowOff>
    </xdr:to>
    <xdr:cxnSp macro="">
      <xdr:nvCxnSpPr>
        <xdr:cNvPr id="376" name="直線コネクタ 375"/>
        <xdr:cNvCxnSpPr/>
      </xdr:nvCxnSpPr>
      <xdr:spPr>
        <a:xfrm flipV="1">
          <a:off x="15290800" y="64679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7" name="フローチャート: 判断 376"/>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78" name="テキスト ボックス 377"/>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41</xdr:row>
      <xdr:rowOff>58965</xdr:rowOff>
    </xdr:to>
    <xdr:cxnSp macro="">
      <xdr:nvCxnSpPr>
        <xdr:cNvPr id="379" name="直線コネクタ 378"/>
        <xdr:cNvCxnSpPr/>
      </xdr:nvCxnSpPr>
      <xdr:spPr>
        <a:xfrm flipV="1">
          <a:off x="14401800" y="6778172"/>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0" name="フローチャート: 判断 379"/>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42834</xdr:rowOff>
    </xdr:from>
    <xdr:ext cx="762000" cy="259045"/>
    <xdr:sp macro="" textlink="">
      <xdr:nvSpPr>
        <xdr:cNvPr id="381" name="テキスト ボックス 380"/>
        <xdr:cNvSpPr txBox="1"/>
      </xdr:nvSpPr>
      <xdr:spPr>
        <a:xfrm>
          <a:off x="14909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43</xdr:row>
      <xdr:rowOff>9072</xdr:rowOff>
    </xdr:to>
    <xdr:cxnSp macro="">
      <xdr:nvCxnSpPr>
        <xdr:cNvPr id="382" name="直線コネクタ 381"/>
        <xdr:cNvCxnSpPr/>
      </xdr:nvCxnSpPr>
      <xdr:spPr>
        <a:xfrm flipV="1">
          <a:off x="13512800" y="7088415"/>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3" name="フローチャート: 判断 382"/>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384" name="テキスト ボックス 383"/>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5" name="フローチャート: 判断 384"/>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69142</xdr:rowOff>
    </xdr:from>
    <xdr:ext cx="762000" cy="259045"/>
    <xdr:sp macro="" textlink="">
      <xdr:nvSpPr>
        <xdr:cNvPr id="386" name="テキスト ボックス 385"/>
        <xdr:cNvSpPr txBox="1"/>
      </xdr:nvSpPr>
      <xdr:spPr>
        <a:xfrm>
          <a:off x="13131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106136</xdr:rowOff>
    </xdr:from>
    <xdr:to>
      <xdr:col>81</xdr:col>
      <xdr:colOff>95250</xdr:colOff>
      <xdr:row>36</xdr:row>
      <xdr:rowOff>36286</xdr:rowOff>
    </xdr:to>
    <xdr:sp macro="" textlink="">
      <xdr:nvSpPr>
        <xdr:cNvPr id="392" name="楕円 391"/>
        <xdr:cNvSpPr/>
      </xdr:nvSpPr>
      <xdr:spPr>
        <a:xfrm>
          <a:off x="169672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27413</xdr:rowOff>
    </xdr:from>
    <xdr:ext cx="762000" cy="259045"/>
    <xdr:sp macro="" textlink="">
      <xdr:nvSpPr>
        <xdr:cNvPr id="393" name="公債費負担の状況該当値テキスト"/>
        <xdr:cNvSpPr txBox="1"/>
      </xdr:nvSpPr>
      <xdr:spPr>
        <a:xfrm>
          <a:off x="17106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394" name="楕円 393"/>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395" name="テキスト ボックス 394"/>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396" name="楕円 395"/>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397" name="テキスト ボックス 396"/>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398" name="楕円 397"/>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119942</xdr:rowOff>
    </xdr:from>
    <xdr:ext cx="762000" cy="259045"/>
    <xdr:sp macro="" textlink="">
      <xdr:nvSpPr>
        <xdr:cNvPr id="399" name="テキスト ボックス 398"/>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129722</xdr:rowOff>
    </xdr:from>
    <xdr:to>
      <xdr:col>64</xdr:col>
      <xdr:colOff>152400</xdr:colOff>
      <xdr:row>43</xdr:row>
      <xdr:rowOff>59872</xdr:rowOff>
    </xdr:to>
    <xdr:sp macro="" textlink="">
      <xdr:nvSpPr>
        <xdr:cNvPr id="400" name="楕円 399"/>
        <xdr:cNvSpPr/>
      </xdr:nvSpPr>
      <xdr:spPr>
        <a:xfrm>
          <a:off x="13462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44649</xdr:rowOff>
    </xdr:from>
    <xdr:ext cx="762000" cy="259045"/>
    <xdr:sp macro="" textlink="">
      <xdr:nvSpPr>
        <xdr:cNvPr id="401" name="テキスト ボックス 400"/>
        <xdr:cNvSpPr txBox="1"/>
      </xdr:nvSpPr>
      <xdr:spPr>
        <a:xfrm>
          <a:off x="13131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173.6→173.4</a:t>
          </a:r>
          <a:r>
            <a:rPr kumimoji="1" lang="ja-JP" altLang="en-US" sz="1300">
              <a:latin typeface="ＭＳ Ｐゴシック" panose="020B0600070205080204" pitchFamily="50" charset="-128"/>
              <a:ea typeface="ＭＳ Ｐゴシック" panose="020B0600070205080204" pitchFamily="50" charset="-128"/>
            </a:rPr>
            <a:t>％）に対し、本県は標準財政規模が前年度とほぼ同じであるのに対して一般単独事業債をはじめとする地方債残高が増加したこと等の要因により</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ポイント増（</a:t>
          </a:r>
          <a:r>
            <a:rPr kumimoji="1" lang="en-US" altLang="ja-JP" sz="1300">
              <a:latin typeface="ＭＳ Ｐゴシック" panose="020B0600070205080204" pitchFamily="50" charset="-128"/>
              <a:ea typeface="ＭＳ Ｐゴシック" panose="020B0600070205080204" pitchFamily="50" charset="-128"/>
            </a:rPr>
            <a:t>199.1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206.1</a:t>
          </a:r>
          <a:r>
            <a:rPr kumimoji="1" lang="ja-JP" altLang="en-US" sz="1300">
              <a:latin typeface="ＭＳ Ｐゴシック" panose="020B0600070205080204" pitchFamily="50" charset="-128"/>
              <a:ea typeface="ＭＳ Ｐゴシック" panose="020B0600070205080204" pitchFamily="50" charset="-128"/>
            </a:rPr>
            <a:t>％）となった。持続可能な財政運営を実現するため、早期の県債残高減少を目指す。</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7" name="直線コネクタ 426"/>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28"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29" name="直線コネクタ 428"/>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0"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1" name="直線コネクタ 430"/>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14707</xdr:rowOff>
    </xdr:from>
    <xdr:to>
      <xdr:col>81</xdr:col>
      <xdr:colOff>44450</xdr:colOff>
      <xdr:row>17</xdr:row>
      <xdr:rowOff>48489</xdr:rowOff>
    </xdr:to>
    <xdr:cxnSp macro="">
      <xdr:nvCxnSpPr>
        <xdr:cNvPr id="432" name="直線コネクタ 431"/>
        <xdr:cNvCxnSpPr/>
      </xdr:nvCxnSpPr>
      <xdr:spPr>
        <a:xfrm>
          <a:off x="16179800" y="2929357"/>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133062</xdr:rowOff>
    </xdr:from>
    <xdr:ext cx="762000" cy="259045"/>
    <xdr:sp macro="" textlink="">
      <xdr:nvSpPr>
        <xdr:cNvPr id="433" name="将来負担の状況平均値テキスト"/>
        <xdr:cNvSpPr txBox="1"/>
      </xdr:nvSpPr>
      <xdr:spPr>
        <a:xfrm>
          <a:off x="17106900" y="270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4" name="フローチャート: 判断 433"/>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170231</xdr:rowOff>
    </xdr:from>
    <xdr:to>
      <xdr:col>77</xdr:col>
      <xdr:colOff>44450</xdr:colOff>
      <xdr:row>17</xdr:row>
      <xdr:rowOff>14707</xdr:rowOff>
    </xdr:to>
    <xdr:cxnSp macro="">
      <xdr:nvCxnSpPr>
        <xdr:cNvPr id="435" name="直線コネクタ 434"/>
        <xdr:cNvCxnSpPr/>
      </xdr:nvCxnSpPr>
      <xdr:spPr>
        <a:xfrm>
          <a:off x="15290800" y="2913431"/>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6" name="フローチャート: 判断 435"/>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70375</xdr:rowOff>
    </xdr:from>
    <xdr:ext cx="736600" cy="259045"/>
    <xdr:sp macro="" textlink="">
      <xdr:nvSpPr>
        <xdr:cNvPr id="437" name="テキスト ボックス 436"/>
        <xdr:cNvSpPr txBox="1"/>
      </xdr:nvSpPr>
      <xdr:spPr>
        <a:xfrm>
          <a:off x="15798800" y="26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140792</xdr:rowOff>
    </xdr:from>
    <xdr:to>
      <xdr:col>72</xdr:col>
      <xdr:colOff>203200</xdr:colOff>
      <xdr:row>16</xdr:row>
      <xdr:rowOff>170231</xdr:rowOff>
    </xdr:to>
    <xdr:cxnSp macro="">
      <xdr:nvCxnSpPr>
        <xdr:cNvPr id="438" name="直線コネクタ 437"/>
        <xdr:cNvCxnSpPr/>
      </xdr:nvCxnSpPr>
      <xdr:spPr>
        <a:xfrm>
          <a:off x="14401800" y="2883992"/>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39" name="フローチャート: 判断 438"/>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36288</xdr:rowOff>
    </xdr:from>
    <xdr:ext cx="762000" cy="259045"/>
    <xdr:sp macro="" textlink="">
      <xdr:nvSpPr>
        <xdr:cNvPr id="440" name="テキスト ボックス 439"/>
        <xdr:cNvSpPr txBox="1"/>
      </xdr:nvSpPr>
      <xdr:spPr>
        <a:xfrm>
          <a:off x="14909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140792</xdr:rowOff>
    </xdr:from>
    <xdr:to>
      <xdr:col>68</xdr:col>
      <xdr:colOff>152400</xdr:colOff>
      <xdr:row>16</xdr:row>
      <xdr:rowOff>166370</xdr:rowOff>
    </xdr:to>
    <xdr:cxnSp macro="">
      <xdr:nvCxnSpPr>
        <xdr:cNvPr id="441" name="直線コネクタ 440"/>
        <xdr:cNvCxnSpPr/>
      </xdr:nvCxnSpPr>
      <xdr:spPr>
        <a:xfrm flipV="1">
          <a:off x="13512800" y="2883992"/>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2" name="フローチャート: 判断 441"/>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36771</xdr:rowOff>
    </xdr:from>
    <xdr:ext cx="762000" cy="259045"/>
    <xdr:sp macro="" textlink="">
      <xdr:nvSpPr>
        <xdr:cNvPr id="443" name="テキスト ボックス 442"/>
        <xdr:cNvSpPr txBox="1"/>
      </xdr:nvSpPr>
      <xdr:spPr>
        <a:xfrm>
          <a:off x="14020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4" name="フローチャート: 判断 443"/>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100957</xdr:rowOff>
    </xdr:from>
    <xdr:ext cx="762000" cy="259045"/>
    <xdr:sp macro="" textlink="">
      <xdr:nvSpPr>
        <xdr:cNvPr id="445" name="テキスト ボックス 444"/>
        <xdr:cNvSpPr txBox="1"/>
      </xdr:nvSpPr>
      <xdr:spPr>
        <a:xfrm>
          <a:off x="13131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169139</xdr:rowOff>
    </xdr:from>
    <xdr:to>
      <xdr:col>81</xdr:col>
      <xdr:colOff>95250</xdr:colOff>
      <xdr:row>17</xdr:row>
      <xdr:rowOff>99289</xdr:rowOff>
    </xdr:to>
    <xdr:sp macro="" textlink="">
      <xdr:nvSpPr>
        <xdr:cNvPr id="451" name="楕円 450"/>
        <xdr:cNvSpPr/>
      </xdr:nvSpPr>
      <xdr:spPr>
        <a:xfrm>
          <a:off x="16967200" y="29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141216</xdr:rowOff>
    </xdr:from>
    <xdr:ext cx="762000" cy="259045"/>
    <xdr:sp macro="" textlink="">
      <xdr:nvSpPr>
        <xdr:cNvPr id="452" name="将来負担の状況該当値テキスト"/>
        <xdr:cNvSpPr txBox="1"/>
      </xdr:nvSpPr>
      <xdr:spPr>
        <a:xfrm>
          <a:off x="17106900" y="288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135357</xdr:rowOff>
    </xdr:from>
    <xdr:to>
      <xdr:col>77</xdr:col>
      <xdr:colOff>95250</xdr:colOff>
      <xdr:row>17</xdr:row>
      <xdr:rowOff>65507</xdr:rowOff>
    </xdr:to>
    <xdr:sp macro="" textlink="">
      <xdr:nvSpPr>
        <xdr:cNvPr id="453" name="楕円 452"/>
        <xdr:cNvSpPr/>
      </xdr:nvSpPr>
      <xdr:spPr>
        <a:xfrm>
          <a:off x="16129000" y="2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50284</xdr:rowOff>
    </xdr:from>
    <xdr:ext cx="736600" cy="259045"/>
    <xdr:sp macro="" textlink="">
      <xdr:nvSpPr>
        <xdr:cNvPr id="454" name="テキスト ボックス 453"/>
        <xdr:cNvSpPr txBox="1"/>
      </xdr:nvSpPr>
      <xdr:spPr>
        <a:xfrm>
          <a:off x="15798800" y="2964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119431</xdr:rowOff>
    </xdr:from>
    <xdr:to>
      <xdr:col>73</xdr:col>
      <xdr:colOff>44450</xdr:colOff>
      <xdr:row>17</xdr:row>
      <xdr:rowOff>49581</xdr:rowOff>
    </xdr:to>
    <xdr:sp macro="" textlink="">
      <xdr:nvSpPr>
        <xdr:cNvPr id="455" name="楕円 454"/>
        <xdr:cNvSpPr/>
      </xdr:nvSpPr>
      <xdr:spPr>
        <a:xfrm>
          <a:off x="152400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59758</xdr:rowOff>
    </xdr:from>
    <xdr:ext cx="762000" cy="259045"/>
    <xdr:sp macro="" textlink="">
      <xdr:nvSpPr>
        <xdr:cNvPr id="456" name="テキスト ボックス 455"/>
        <xdr:cNvSpPr txBox="1"/>
      </xdr:nvSpPr>
      <xdr:spPr>
        <a:xfrm>
          <a:off x="14909800" y="263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89992</xdr:rowOff>
    </xdr:from>
    <xdr:to>
      <xdr:col>68</xdr:col>
      <xdr:colOff>203200</xdr:colOff>
      <xdr:row>17</xdr:row>
      <xdr:rowOff>20142</xdr:rowOff>
    </xdr:to>
    <xdr:sp macro="" textlink="">
      <xdr:nvSpPr>
        <xdr:cNvPr id="457" name="楕円 456"/>
        <xdr:cNvSpPr/>
      </xdr:nvSpPr>
      <xdr:spPr>
        <a:xfrm>
          <a:off x="14351000" y="28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30319</xdr:rowOff>
    </xdr:from>
    <xdr:ext cx="762000" cy="259045"/>
    <xdr:sp macro="" textlink="">
      <xdr:nvSpPr>
        <xdr:cNvPr id="458" name="テキスト ボックス 457"/>
        <xdr:cNvSpPr txBox="1"/>
      </xdr:nvSpPr>
      <xdr:spPr>
        <a:xfrm>
          <a:off x="14020800" y="260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115570</xdr:rowOff>
    </xdr:from>
    <xdr:to>
      <xdr:col>64</xdr:col>
      <xdr:colOff>152400</xdr:colOff>
      <xdr:row>17</xdr:row>
      <xdr:rowOff>45720</xdr:rowOff>
    </xdr:to>
    <xdr:sp macro="" textlink="">
      <xdr:nvSpPr>
        <xdr:cNvPr id="459" name="楕円 458"/>
        <xdr:cNvSpPr/>
      </xdr:nvSpPr>
      <xdr:spPr>
        <a:xfrm>
          <a:off x="13462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55897</xdr:rowOff>
    </xdr:from>
    <xdr:ext cx="762000" cy="259045"/>
    <xdr:sp macro="" textlink="">
      <xdr:nvSpPr>
        <xdr:cNvPr id="460" name="テキスト ボックス 459"/>
        <xdr:cNvSpPr txBox="1"/>
      </xdr:nvSpPr>
      <xdr:spPr>
        <a:xfrm>
          <a:off x="13131800" y="262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2,044,114
1,990,598
10,621.29
772,611,001
757,176,165
6,847,406
472,985,433
1,587,704,970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行財政改革アクションプラン等に基づき平成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人の定員削減を進め、臨時的給与抑制と合わせ、毎年度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億円程度の人件費の削減を実施した。その後も適正な定員管理、昇給等を実施しているが、近年は人事委員会勧告による給与費の増加等により人件費は微増傾向にあり、全国平均及び類似団体平均を上回っている。そのため、今後もより適正な職員規模及び給与水準の維持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61685</xdr:rowOff>
    </xdr:to>
    <xdr:cxnSp macro="">
      <xdr:nvCxnSpPr>
        <xdr:cNvPr id="67" name="直線コネクタ 66"/>
        <xdr:cNvCxnSpPr/>
      </xdr:nvCxnSpPr>
      <xdr:spPr>
        <a:xfrm>
          <a:off x="3987800" y="65278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37193</xdr:rowOff>
    </xdr:from>
    <xdr:to>
      <xdr:col>19</xdr:col>
      <xdr:colOff>187325</xdr:colOff>
      <xdr:row>38</xdr:row>
      <xdr:rowOff>12700</xdr:rowOff>
    </xdr:to>
    <xdr:cxnSp macro="">
      <xdr:nvCxnSpPr>
        <xdr:cNvPr id="70" name="直線コネクタ 69"/>
        <xdr:cNvCxnSpPr/>
      </xdr:nvCxnSpPr>
      <xdr:spPr>
        <a:xfrm>
          <a:off x="3098800" y="63808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2" name="テキスト ボックス 71"/>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45357</xdr:rowOff>
    </xdr:from>
    <xdr:to>
      <xdr:col>15</xdr:col>
      <xdr:colOff>98425</xdr:colOff>
      <xdr:row>37</xdr:row>
      <xdr:rowOff>37193</xdr:rowOff>
    </xdr:to>
    <xdr:cxnSp macro="">
      <xdr:nvCxnSpPr>
        <xdr:cNvPr id="73" name="直線コネクタ 72"/>
        <xdr:cNvCxnSpPr/>
      </xdr:nvCxnSpPr>
      <xdr:spPr>
        <a:xfrm>
          <a:off x="2209800" y="6217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31949</xdr:rowOff>
    </xdr:from>
    <xdr:ext cx="762000" cy="259045"/>
    <xdr:sp macro="" textlink="">
      <xdr:nvSpPr>
        <xdr:cNvPr id="75" name="テキスト ボックス 74"/>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45357</xdr:rowOff>
    </xdr:from>
    <xdr:to>
      <xdr:col>11</xdr:col>
      <xdr:colOff>9525</xdr:colOff>
      <xdr:row>36</xdr:row>
      <xdr:rowOff>61686</xdr:rowOff>
    </xdr:to>
    <xdr:cxnSp macro="">
      <xdr:nvCxnSpPr>
        <xdr:cNvPr id="76" name="直線コネクタ 75"/>
        <xdr:cNvCxnSpPr/>
      </xdr:nvCxnSpPr>
      <xdr:spPr>
        <a:xfrm flipV="1">
          <a:off x="1320800" y="62175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89099</xdr:rowOff>
    </xdr:from>
    <xdr:ext cx="762000" cy="259045"/>
    <xdr:sp macro="" textlink="">
      <xdr:nvSpPr>
        <xdr:cNvPr id="80" name="テキスト ボックス 79"/>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xdr:rowOff>
    </xdr:from>
    <xdr:to>
      <xdr:col>24</xdr:col>
      <xdr:colOff>76200</xdr:colOff>
      <xdr:row>38</xdr:row>
      <xdr:rowOff>112485</xdr:rowOff>
    </xdr:to>
    <xdr:sp macro="" textlink="">
      <xdr:nvSpPr>
        <xdr:cNvPr id="86" name="楕円 85"/>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154412</xdr:rowOff>
    </xdr:from>
    <xdr:ext cx="762000" cy="259045"/>
    <xdr:sp macro="" textlink="">
      <xdr:nvSpPr>
        <xdr:cNvPr id="87"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8" name="楕円 87"/>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9" name="テキスト ボックス 88"/>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0" name="楕円 89"/>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98170</xdr:rowOff>
    </xdr:from>
    <xdr:ext cx="762000" cy="259045"/>
    <xdr:sp macro="" textlink="">
      <xdr:nvSpPr>
        <xdr:cNvPr id="91" name="テキスト ボックス 90"/>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166007</xdr:rowOff>
    </xdr:from>
    <xdr:to>
      <xdr:col>11</xdr:col>
      <xdr:colOff>60325</xdr:colOff>
      <xdr:row>36</xdr:row>
      <xdr:rowOff>96157</xdr:rowOff>
    </xdr:to>
    <xdr:sp macro="" textlink="">
      <xdr:nvSpPr>
        <xdr:cNvPr id="92" name="楕円 91"/>
        <xdr:cNvSpPr/>
      </xdr:nvSpPr>
      <xdr:spPr>
        <a:xfrm>
          <a:off x="2159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106334</xdr:rowOff>
    </xdr:from>
    <xdr:ext cx="762000" cy="259045"/>
    <xdr:sp macro="" textlink="">
      <xdr:nvSpPr>
        <xdr:cNvPr id="93" name="テキスト ボックス 92"/>
        <xdr:cNvSpPr txBox="1"/>
      </xdr:nvSpPr>
      <xdr:spPr>
        <a:xfrm>
          <a:off x="1828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94" name="楕円 93"/>
        <xdr:cNvSpPr/>
      </xdr:nvSpPr>
      <xdr:spPr>
        <a:xfrm>
          <a:off x="1270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122663</xdr:rowOff>
    </xdr:from>
    <xdr:ext cx="762000" cy="259045"/>
    <xdr:sp macro="" textlink="">
      <xdr:nvSpPr>
        <xdr:cNvPr id="95" name="テキスト ボックス 94"/>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防災情報通信システム保守点検業務委託費の増（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憶円）などにより、決算額は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億円増額、物件費に係る経常収支比率は前年度から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％となり、全国平均を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ポイント上回った。今後もこれまでの行財政改革の取組みの成果を踏まえ、引き続き経費の削減に努めていく。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31750</xdr:rowOff>
    </xdr:to>
    <xdr:cxnSp macro="">
      <xdr:nvCxnSpPr>
        <xdr:cNvPr id="126" name="直線コネクタ 125"/>
        <xdr:cNvCxnSpPr/>
      </xdr:nvCxnSpPr>
      <xdr:spPr>
        <a:xfrm>
          <a:off x="15671800" y="3175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7"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88900</xdr:rowOff>
    </xdr:to>
    <xdr:cxnSp macro="">
      <xdr:nvCxnSpPr>
        <xdr:cNvPr id="129" name="直線コネクタ 128"/>
        <xdr:cNvCxnSpPr/>
      </xdr:nvCxnSpPr>
      <xdr:spPr>
        <a:xfrm>
          <a:off x="14782800" y="317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88900</xdr:rowOff>
    </xdr:to>
    <xdr:cxnSp macro="">
      <xdr:nvCxnSpPr>
        <xdr:cNvPr id="132" name="直線コネクタ 131"/>
        <xdr:cNvCxnSpPr/>
      </xdr:nvCxnSpPr>
      <xdr:spPr>
        <a:xfrm>
          <a:off x="13893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4" name="テキスト ボックス 133"/>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12700</xdr:rowOff>
    </xdr:to>
    <xdr:cxnSp macro="">
      <xdr:nvCxnSpPr>
        <xdr:cNvPr id="135" name="直線コネクタ 134"/>
        <xdr:cNvCxnSpPr/>
      </xdr:nvCxnSpPr>
      <xdr:spPr>
        <a:xfrm>
          <a:off x="13004800" y="306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7" name="テキスト ボックス 13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9" name="テキスト ボックス 138"/>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5" name="楕円 144"/>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6"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7" name="楕円 146"/>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8" name="テキスト ボックス 147"/>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9" name="楕円 148"/>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0" name="テキスト ボックス 149"/>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1" name="楕円 150"/>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2" name="テキスト ボックス 15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3" name="楕円 152"/>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4" name="テキスト ボックス 153"/>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前年度と同率であり、全国平均並びに類似団体平均を下回っている。これは本県において過去から生活保護の扶助対象者が人口に対して少ないこと（Ｈ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末：［全国］</a:t>
          </a:r>
          <a:r>
            <a:rPr kumimoji="1" lang="en-US" altLang="ja-JP" sz="1300">
              <a:latin typeface="ＭＳ Ｐゴシック" panose="020B0600070205080204" pitchFamily="50" charset="-128"/>
              <a:ea typeface="ＭＳ Ｐゴシック" panose="020B0600070205080204" pitchFamily="50" charset="-128"/>
            </a:rPr>
            <a:t>2,090,578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127,443,563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％）⇔［岐阜県］</a:t>
          </a:r>
          <a:r>
            <a:rPr kumimoji="1" lang="en-US" altLang="ja-JP" sz="1300">
              <a:latin typeface="ＭＳ Ｐゴシック" panose="020B0600070205080204" pitchFamily="50" charset="-128"/>
              <a:ea typeface="ＭＳ Ｐゴシック" panose="020B0600070205080204" pitchFamily="50" charset="-128"/>
            </a:rPr>
            <a:t>11,764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2,044,114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％））等によるものではあるが、社会情勢の変化の中、上記対象者数の動向を注視していく必要がある。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107950</xdr:rowOff>
    </xdr:to>
    <xdr:cxnSp macro="">
      <xdr:nvCxnSpPr>
        <xdr:cNvPr id="185" name="直線コネクタ 184"/>
        <xdr:cNvCxnSpPr/>
      </xdr:nvCxnSpPr>
      <xdr:spPr>
        <a:xfrm>
          <a:off x="3987800" y="919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107950</xdr:rowOff>
    </xdr:to>
    <xdr:cxnSp macro="">
      <xdr:nvCxnSpPr>
        <xdr:cNvPr id="188" name="直線コネクタ 187"/>
        <xdr:cNvCxnSpPr/>
      </xdr:nvCxnSpPr>
      <xdr:spPr>
        <a:xfrm>
          <a:off x="3098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91" name="直線コネクタ 190"/>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4" name="直線コネクタ 193"/>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4" name="楕円 203"/>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5"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6" name="楕円 205"/>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7" name="テキスト ボックス 206"/>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8" name="楕円 207"/>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9" name="テキスト ボックス 208"/>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0" name="楕円 209"/>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1" name="テキスト ボックス 210"/>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2" name="楕円 211"/>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3" name="テキスト ボックス 212"/>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ポイント増加し、全国平均並びに類似団体平均を上回っている。「その他」の主な内訳は維持補修費であるが、道路維持修繕費の増（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億円）等により決算額は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億円の増となった。今後も引き続き経費の縮減に努めていく。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61</xdr:row>
      <xdr:rowOff>37193</xdr:rowOff>
    </xdr:to>
    <xdr:cxnSp macro="">
      <xdr:nvCxnSpPr>
        <xdr:cNvPr id="245" name="直線コネクタ 244"/>
        <xdr:cNvCxnSpPr/>
      </xdr:nvCxnSpPr>
      <xdr:spPr>
        <a:xfrm>
          <a:off x="15671800" y="9646557"/>
          <a:ext cx="838200" cy="8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84562</xdr:rowOff>
    </xdr:from>
    <xdr:ext cx="762000" cy="259045"/>
    <xdr:sp macro="" textlink="">
      <xdr:nvSpPr>
        <xdr:cNvPr id="246" name="その他平均値テキスト"/>
        <xdr:cNvSpPr txBox="1"/>
      </xdr:nvSpPr>
      <xdr:spPr>
        <a:xfrm>
          <a:off x="16598900" y="10028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45357</xdr:rowOff>
    </xdr:to>
    <xdr:cxnSp macro="">
      <xdr:nvCxnSpPr>
        <xdr:cNvPr id="248" name="直線コネクタ 247"/>
        <xdr:cNvCxnSpPr/>
      </xdr:nvCxnSpPr>
      <xdr:spPr>
        <a:xfrm>
          <a:off x="14782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50" name="テキスト ボックス 249"/>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151493</xdr:rowOff>
    </xdr:to>
    <xdr:cxnSp macro="">
      <xdr:nvCxnSpPr>
        <xdr:cNvPr id="251" name="直線コネクタ 250"/>
        <xdr:cNvCxnSpPr/>
      </xdr:nvCxnSpPr>
      <xdr:spPr>
        <a:xfrm>
          <a:off x="13893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53" name="テキスト ボックス 252"/>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118835</xdr:rowOff>
    </xdr:to>
    <xdr:cxnSp macro="">
      <xdr:nvCxnSpPr>
        <xdr:cNvPr id="254" name="直線コネクタ 253"/>
        <xdr:cNvCxnSpPr/>
      </xdr:nvCxnSpPr>
      <xdr:spPr>
        <a:xfrm>
          <a:off x="13004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122662</xdr:rowOff>
    </xdr:from>
    <xdr:ext cx="762000" cy="259045"/>
    <xdr:sp macro="" textlink="">
      <xdr:nvSpPr>
        <xdr:cNvPr id="256" name="テキスト ボックス 255"/>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58" name="テキスト ボックス 257"/>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157843</xdr:rowOff>
    </xdr:from>
    <xdr:to>
      <xdr:col>82</xdr:col>
      <xdr:colOff>158750</xdr:colOff>
      <xdr:row>61</xdr:row>
      <xdr:rowOff>87993</xdr:rowOff>
    </xdr:to>
    <xdr:sp macro="" textlink="">
      <xdr:nvSpPr>
        <xdr:cNvPr id="264" name="楕円 263"/>
        <xdr:cNvSpPr/>
      </xdr:nvSpPr>
      <xdr:spPr>
        <a:xfrm>
          <a:off x="16459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129920</xdr:rowOff>
    </xdr:from>
    <xdr:ext cx="762000" cy="259045"/>
    <xdr:sp macro="" textlink="">
      <xdr:nvSpPr>
        <xdr:cNvPr id="265" name="その他該当値テキスト"/>
        <xdr:cNvSpPr txBox="1"/>
      </xdr:nvSpPr>
      <xdr:spPr>
        <a:xfrm>
          <a:off x="16598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66" name="楕円 265"/>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80934</xdr:rowOff>
    </xdr:from>
    <xdr:ext cx="736600" cy="259045"/>
    <xdr:sp macro="" textlink="">
      <xdr:nvSpPr>
        <xdr:cNvPr id="267" name="テキスト ボックス 266"/>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68" name="楕円 267"/>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15620</xdr:rowOff>
    </xdr:from>
    <xdr:ext cx="762000" cy="259045"/>
    <xdr:sp macro="" textlink="">
      <xdr:nvSpPr>
        <xdr:cNvPr id="269" name="テキスト ボックス 268"/>
        <xdr:cNvSpPr txBox="1"/>
      </xdr:nvSpPr>
      <xdr:spPr>
        <a:xfrm>
          <a:off x="14401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0" name="楕円 269"/>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154412</xdr:rowOff>
    </xdr:from>
    <xdr:ext cx="762000" cy="259045"/>
    <xdr:sp macro="" textlink="">
      <xdr:nvSpPr>
        <xdr:cNvPr id="271" name="テキスト ボックス 270"/>
        <xdr:cNvSpPr txBox="1"/>
      </xdr:nvSpPr>
      <xdr:spPr>
        <a:xfrm>
          <a:off x="13512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72" name="楕円 271"/>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121755</xdr:rowOff>
    </xdr:from>
    <xdr:ext cx="762000" cy="259045"/>
    <xdr:sp macro="" textlink="">
      <xdr:nvSpPr>
        <xdr:cNvPr id="273" name="テキスト ボックス 272"/>
        <xdr:cNvSpPr txBox="1"/>
      </xdr:nvSpPr>
      <xdr:spPr>
        <a:xfrm>
          <a:off x="12623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地方消費税都道府県清算金収入の増加に伴う地方消費税市町村交付金の増（</a:t>
          </a:r>
          <a:r>
            <a:rPr kumimoji="1" lang="en-US" altLang="ja-JP" sz="1200">
              <a:latin typeface="ＭＳ Ｐゴシック" panose="020B0600070205080204" pitchFamily="50" charset="-128"/>
              <a:ea typeface="ＭＳ Ｐゴシック" panose="020B0600070205080204" pitchFamily="50" charset="-128"/>
            </a:rPr>
            <a:t>360</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385</a:t>
          </a:r>
          <a:r>
            <a:rPr kumimoji="1" lang="ja-JP" altLang="en-US" sz="1200">
              <a:latin typeface="ＭＳ Ｐゴシック" panose="020B0600070205080204" pitchFamily="50" charset="-128"/>
              <a:ea typeface="ＭＳ Ｐゴシック" panose="020B0600070205080204" pitchFamily="50" charset="-128"/>
            </a:rPr>
            <a:t>億円）に対し、特別会計創設に伴い減少した国民健康保険財政安定化基金積立金（</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0</a:t>
          </a:r>
          <a:r>
            <a:rPr kumimoji="1" lang="ja-JP" altLang="en-US" sz="1200">
              <a:latin typeface="ＭＳ Ｐゴシック" panose="020B0600070205080204" pitchFamily="50" charset="-128"/>
              <a:ea typeface="ＭＳ Ｐゴシック" panose="020B0600070205080204" pitchFamily="50" charset="-128"/>
            </a:rPr>
            <a:t>億円）など社会保障関係経費の減（</a:t>
          </a:r>
          <a:r>
            <a:rPr kumimoji="1" lang="en-US" altLang="ja-JP" sz="1200">
              <a:latin typeface="ＭＳ Ｐゴシック" panose="020B0600070205080204" pitchFamily="50" charset="-128"/>
              <a:ea typeface="ＭＳ Ｐゴシック" panose="020B0600070205080204" pitchFamily="50" charset="-128"/>
            </a:rPr>
            <a:t>1,199</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1,158</a:t>
          </a:r>
          <a:r>
            <a:rPr kumimoji="1" lang="ja-JP" altLang="en-US" sz="1200">
              <a:latin typeface="ＭＳ Ｐゴシック" panose="020B0600070205080204" pitchFamily="50" charset="-128"/>
              <a:ea typeface="ＭＳ Ｐゴシック" panose="020B0600070205080204" pitchFamily="50" charset="-128"/>
            </a:rPr>
            <a:t>億円）等により、補助費等に係る経常収支比率は前年度より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ポイント減少しており、類似団体平均を</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ポイント下回っている。今後は高齢化の進展などにより増加傾向が続くことが見込まれるため、引き続き経費の縮減に努めていく。</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9" name="直線コネクタ 298"/>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0"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1" name="直線コネクタ 300"/>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2"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3" name="直線コネクタ 302"/>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50800</xdr:rowOff>
    </xdr:from>
    <xdr:to>
      <xdr:col>82</xdr:col>
      <xdr:colOff>107950</xdr:colOff>
      <xdr:row>36</xdr:row>
      <xdr:rowOff>12700</xdr:rowOff>
    </xdr:to>
    <xdr:cxnSp macro="">
      <xdr:nvCxnSpPr>
        <xdr:cNvPr id="304" name="直線コネクタ 303"/>
        <xdr:cNvCxnSpPr/>
      </xdr:nvCxnSpPr>
      <xdr:spPr>
        <a:xfrm flipV="1">
          <a:off x="15671800" y="58801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5"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6" name="フローチャート: 判断 305"/>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133350</xdr:rowOff>
    </xdr:from>
    <xdr:to>
      <xdr:col>78</xdr:col>
      <xdr:colOff>69850</xdr:colOff>
      <xdr:row>36</xdr:row>
      <xdr:rowOff>12700</xdr:rowOff>
    </xdr:to>
    <xdr:cxnSp macro="">
      <xdr:nvCxnSpPr>
        <xdr:cNvPr id="307" name="直線コネクタ 306"/>
        <xdr:cNvCxnSpPr/>
      </xdr:nvCxnSpPr>
      <xdr:spPr>
        <a:xfrm>
          <a:off x="14782800" y="613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8" name="フローチャート: 判断 307"/>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9" name="テキスト ボックス 308"/>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133350</xdr:rowOff>
    </xdr:to>
    <xdr:cxnSp macro="">
      <xdr:nvCxnSpPr>
        <xdr:cNvPr id="310" name="直線コネクタ 309"/>
        <xdr:cNvCxnSpPr/>
      </xdr:nvCxnSpPr>
      <xdr:spPr>
        <a:xfrm>
          <a:off x="13893800" y="5956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1" name="フローチャート: 判断 310"/>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2" name="テキスト ボックス 311"/>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127000</xdr:rowOff>
    </xdr:to>
    <xdr:cxnSp macro="">
      <xdr:nvCxnSpPr>
        <xdr:cNvPr id="313" name="直線コネクタ 312"/>
        <xdr:cNvCxnSpPr/>
      </xdr:nvCxnSpPr>
      <xdr:spPr>
        <a:xfrm>
          <a:off x="13004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4" name="フローチャート: 判断 31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5" name="テキスト ボックス 314"/>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6" name="フローチャート: 判断 315"/>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17" name="テキスト ボックス 316"/>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0</xdr:rowOff>
    </xdr:from>
    <xdr:to>
      <xdr:col>82</xdr:col>
      <xdr:colOff>158750</xdr:colOff>
      <xdr:row>34</xdr:row>
      <xdr:rowOff>101600</xdr:rowOff>
    </xdr:to>
    <xdr:sp macro="" textlink="">
      <xdr:nvSpPr>
        <xdr:cNvPr id="323" name="楕円 322"/>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16527</xdr:rowOff>
    </xdr:from>
    <xdr:ext cx="762000" cy="259045"/>
    <xdr:sp macro="" textlink="">
      <xdr:nvSpPr>
        <xdr:cNvPr id="324" name="補助費等該当値テキスト"/>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5" name="楕円 324"/>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6" name="テキスト ボックス 325"/>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82550</xdr:rowOff>
    </xdr:from>
    <xdr:to>
      <xdr:col>74</xdr:col>
      <xdr:colOff>31750</xdr:colOff>
      <xdr:row>36</xdr:row>
      <xdr:rowOff>12700</xdr:rowOff>
    </xdr:to>
    <xdr:sp macro="" textlink="">
      <xdr:nvSpPr>
        <xdr:cNvPr id="327" name="楕円 326"/>
        <xdr:cNvSpPr/>
      </xdr:nvSpPr>
      <xdr:spPr>
        <a:xfrm>
          <a:off x="14732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22877</xdr:rowOff>
    </xdr:from>
    <xdr:ext cx="762000" cy="259045"/>
    <xdr:sp macro="" textlink="">
      <xdr:nvSpPr>
        <xdr:cNvPr id="328" name="テキスト ボックス 327"/>
        <xdr:cNvSpPr txBox="1"/>
      </xdr:nvSpPr>
      <xdr:spPr>
        <a:xfrm>
          <a:off x="14401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29" name="楕円 328"/>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0" name="テキスト ボックス 329"/>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31" name="楕円 330"/>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32" name="テキスト ボックス 331"/>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ポイント減少し、全国平均並びに類似団体平均を下回った。当県においては、過去に積極的に公共投資を進めてきた結果、県債残高が増加したが、近年は縮減に転じたことにより、平成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年度をピークとして緩やかに減少している。今後も引き続き県債発行の抑制など公債費減少へ向けた取組を進めていく。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0" name="直線コネクタ 359"/>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1"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2" name="直線コネクタ 361"/>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3"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4" name="直線コネクタ 363"/>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20865</xdr:rowOff>
    </xdr:from>
    <xdr:to>
      <xdr:col>24</xdr:col>
      <xdr:colOff>25400</xdr:colOff>
      <xdr:row>76</xdr:row>
      <xdr:rowOff>143329</xdr:rowOff>
    </xdr:to>
    <xdr:cxnSp macro="">
      <xdr:nvCxnSpPr>
        <xdr:cNvPr id="365" name="直線コネクタ 364"/>
        <xdr:cNvCxnSpPr/>
      </xdr:nvCxnSpPr>
      <xdr:spPr>
        <a:xfrm flipV="1">
          <a:off x="3987800" y="12879615"/>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6"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7" name="フローチャート: 判断 366"/>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143329</xdr:rowOff>
    </xdr:from>
    <xdr:to>
      <xdr:col>19</xdr:col>
      <xdr:colOff>187325</xdr:colOff>
      <xdr:row>78</xdr:row>
      <xdr:rowOff>78014</xdr:rowOff>
    </xdr:to>
    <xdr:cxnSp macro="">
      <xdr:nvCxnSpPr>
        <xdr:cNvPr id="368" name="直線コネクタ 367"/>
        <xdr:cNvCxnSpPr/>
      </xdr:nvCxnSpPr>
      <xdr:spPr>
        <a:xfrm flipV="1">
          <a:off x="3098800" y="13173529"/>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9" name="フローチャート: 判断 36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70" name="テキスト ボックス 369"/>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78014</xdr:rowOff>
    </xdr:from>
    <xdr:to>
      <xdr:col>15</xdr:col>
      <xdr:colOff>98425</xdr:colOff>
      <xdr:row>79</xdr:row>
      <xdr:rowOff>20864</xdr:rowOff>
    </xdr:to>
    <xdr:cxnSp macro="">
      <xdr:nvCxnSpPr>
        <xdr:cNvPr id="371" name="直線コネクタ 370"/>
        <xdr:cNvCxnSpPr/>
      </xdr:nvCxnSpPr>
      <xdr:spPr>
        <a:xfrm flipV="1">
          <a:off x="2209800" y="134511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2" name="フローチャート: 判断 371"/>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3" name="テキスト ボックス 372"/>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80</xdr:row>
      <xdr:rowOff>12700</xdr:rowOff>
    </xdr:to>
    <xdr:cxnSp macro="">
      <xdr:nvCxnSpPr>
        <xdr:cNvPr id="374" name="直線コネクタ 373"/>
        <xdr:cNvCxnSpPr/>
      </xdr:nvCxnSpPr>
      <xdr:spPr>
        <a:xfrm flipV="1">
          <a:off x="1320800" y="135654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5" name="フローチャート: 判断 374"/>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6" name="テキスト ボックス 375"/>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7" name="フローチャート: 判断 376"/>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78" name="テキスト ボックス 377"/>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141515</xdr:rowOff>
    </xdr:from>
    <xdr:to>
      <xdr:col>24</xdr:col>
      <xdr:colOff>76200</xdr:colOff>
      <xdr:row>75</xdr:row>
      <xdr:rowOff>71665</xdr:rowOff>
    </xdr:to>
    <xdr:sp macro="" textlink="">
      <xdr:nvSpPr>
        <xdr:cNvPr id="384" name="楕円 383"/>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158042</xdr:rowOff>
    </xdr:from>
    <xdr:ext cx="762000" cy="259045"/>
    <xdr:sp macro="" textlink="">
      <xdr:nvSpPr>
        <xdr:cNvPr id="385" name="公債費該当値テキスト"/>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92529</xdr:rowOff>
    </xdr:from>
    <xdr:to>
      <xdr:col>20</xdr:col>
      <xdr:colOff>38100</xdr:colOff>
      <xdr:row>77</xdr:row>
      <xdr:rowOff>22679</xdr:rowOff>
    </xdr:to>
    <xdr:sp macro="" textlink="">
      <xdr:nvSpPr>
        <xdr:cNvPr id="386" name="楕円 385"/>
        <xdr:cNvSpPr/>
      </xdr:nvSpPr>
      <xdr:spPr>
        <a:xfrm>
          <a:off x="3937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32855</xdr:rowOff>
    </xdr:from>
    <xdr:ext cx="736600" cy="259045"/>
    <xdr:sp macro="" textlink="">
      <xdr:nvSpPr>
        <xdr:cNvPr id="387" name="テキスト ボックス 386"/>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27214</xdr:rowOff>
    </xdr:from>
    <xdr:to>
      <xdr:col>15</xdr:col>
      <xdr:colOff>149225</xdr:colOff>
      <xdr:row>78</xdr:row>
      <xdr:rowOff>128814</xdr:rowOff>
    </xdr:to>
    <xdr:sp macro="" textlink="">
      <xdr:nvSpPr>
        <xdr:cNvPr id="388" name="楕円 387"/>
        <xdr:cNvSpPr/>
      </xdr:nvSpPr>
      <xdr:spPr>
        <a:xfrm>
          <a:off x="3048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113591</xdr:rowOff>
    </xdr:from>
    <xdr:ext cx="762000" cy="259045"/>
    <xdr:sp macro="" textlink="">
      <xdr:nvSpPr>
        <xdr:cNvPr id="389" name="テキスト ボックス 388"/>
        <xdr:cNvSpPr txBox="1"/>
      </xdr:nvSpPr>
      <xdr:spPr>
        <a:xfrm>
          <a:off x="2717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141514</xdr:rowOff>
    </xdr:from>
    <xdr:to>
      <xdr:col>11</xdr:col>
      <xdr:colOff>60325</xdr:colOff>
      <xdr:row>79</xdr:row>
      <xdr:rowOff>71664</xdr:rowOff>
    </xdr:to>
    <xdr:sp macro="" textlink="">
      <xdr:nvSpPr>
        <xdr:cNvPr id="390" name="楕円 389"/>
        <xdr:cNvSpPr/>
      </xdr:nvSpPr>
      <xdr:spPr>
        <a:xfrm>
          <a:off x="2159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91" name="テキスト ボックス 390"/>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2" name="楕円 391"/>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3" name="テキスト ボックス 392"/>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7" name="正方形/長方形 39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8" name="正方形/長方形 39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0" name="正方形/長方形 39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2" name="テキスト ボックス 40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ポイント増加しており、類似団体平均は下回っているが、全国平均を上回った。「公債費以外」の主なものは人件費（</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ポイント増）、補助費等（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ポイント減）。補助費は前述のとおりであるが、今後も引き続き経費の縮減に努めていく。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5" name="テキスト ボックス 40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7" name="テキスト ボックス 40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9" name="テキスト ボックス 40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1" name="テキスト ボックス 41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3" name="テキスト ボックス 41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5" name="テキスト ボックス 41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7" name="テキスト ボックス 41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9" name="直線コネクタ 418"/>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0"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1" name="直線コネクタ 420"/>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2"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3" name="直線コネクタ 422"/>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19050</xdr:rowOff>
    </xdr:from>
    <xdr:to>
      <xdr:col>82</xdr:col>
      <xdr:colOff>107950</xdr:colOff>
      <xdr:row>77</xdr:row>
      <xdr:rowOff>120650</xdr:rowOff>
    </xdr:to>
    <xdr:cxnSp macro="">
      <xdr:nvCxnSpPr>
        <xdr:cNvPr id="424" name="直線コネクタ 423"/>
        <xdr:cNvCxnSpPr/>
      </xdr:nvCxnSpPr>
      <xdr:spPr>
        <a:xfrm>
          <a:off x="15671800" y="13220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5"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6" name="フローチャート: 判断 425"/>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0</xdr:rowOff>
    </xdr:from>
    <xdr:to>
      <xdr:col>78</xdr:col>
      <xdr:colOff>69850</xdr:colOff>
      <xdr:row>77</xdr:row>
      <xdr:rowOff>19050</xdr:rowOff>
    </xdr:to>
    <xdr:cxnSp macro="">
      <xdr:nvCxnSpPr>
        <xdr:cNvPr id="427" name="直線コネクタ 426"/>
        <xdr:cNvCxnSpPr/>
      </xdr:nvCxnSpPr>
      <xdr:spPr>
        <a:xfrm>
          <a:off x="14782800" y="1303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8" name="フローチャート: 判断 427"/>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29" name="テキスト ボックス 428"/>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0</xdr:rowOff>
    </xdr:from>
    <xdr:to>
      <xdr:col>73</xdr:col>
      <xdr:colOff>180975</xdr:colOff>
      <xdr:row>76</xdr:row>
      <xdr:rowOff>0</xdr:rowOff>
    </xdr:to>
    <xdr:cxnSp macro="">
      <xdr:nvCxnSpPr>
        <xdr:cNvPr id="430" name="直線コネクタ 429"/>
        <xdr:cNvCxnSpPr/>
      </xdr:nvCxnSpPr>
      <xdr:spPr>
        <a:xfrm>
          <a:off x="13893800" y="12687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1" name="フローチャート: 判断 430"/>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2" name="テキスト ボックス 431"/>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82550</xdr:rowOff>
    </xdr:from>
    <xdr:to>
      <xdr:col>69</xdr:col>
      <xdr:colOff>92075</xdr:colOff>
      <xdr:row>74</xdr:row>
      <xdr:rowOff>0</xdr:rowOff>
    </xdr:to>
    <xdr:cxnSp macro="">
      <xdr:nvCxnSpPr>
        <xdr:cNvPr id="433" name="直線コネクタ 432"/>
        <xdr:cNvCxnSpPr/>
      </xdr:nvCxnSpPr>
      <xdr:spPr>
        <a:xfrm>
          <a:off x="13004800" y="1259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4" name="フローチャート: 判断 433"/>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5" name="テキスト ボックス 434"/>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7" name="テキスト ボックス 43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69850</xdr:rowOff>
    </xdr:from>
    <xdr:to>
      <xdr:col>82</xdr:col>
      <xdr:colOff>158750</xdr:colOff>
      <xdr:row>78</xdr:row>
      <xdr:rowOff>0</xdr:rowOff>
    </xdr:to>
    <xdr:sp macro="" textlink="">
      <xdr:nvSpPr>
        <xdr:cNvPr id="443" name="楕円 442"/>
        <xdr:cNvSpPr/>
      </xdr:nvSpPr>
      <xdr:spPr>
        <a:xfrm>
          <a:off x="164592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44" name="公債費以外該当値テキスト"/>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139700</xdr:rowOff>
    </xdr:from>
    <xdr:to>
      <xdr:col>78</xdr:col>
      <xdr:colOff>120650</xdr:colOff>
      <xdr:row>77</xdr:row>
      <xdr:rowOff>69850</xdr:rowOff>
    </xdr:to>
    <xdr:sp macro="" textlink="">
      <xdr:nvSpPr>
        <xdr:cNvPr id="445" name="楕円 444"/>
        <xdr:cNvSpPr/>
      </xdr:nvSpPr>
      <xdr:spPr>
        <a:xfrm>
          <a:off x="15621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80027</xdr:rowOff>
    </xdr:from>
    <xdr:ext cx="736600" cy="259045"/>
    <xdr:sp macro="" textlink="">
      <xdr:nvSpPr>
        <xdr:cNvPr id="446" name="テキスト ボックス 445"/>
        <xdr:cNvSpPr txBox="1"/>
      </xdr:nvSpPr>
      <xdr:spPr>
        <a:xfrm>
          <a:off x="15290800" y="1293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120650</xdr:rowOff>
    </xdr:from>
    <xdr:to>
      <xdr:col>74</xdr:col>
      <xdr:colOff>31750</xdr:colOff>
      <xdr:row>76</xdr:row>
      <xdr:rowOff>50800</xdr:rowOff>
    </xdr:to>
    <xdr:sp macro="" textlink="">
      <xdr:nvSpPr>
        <xdr:cNvPr id="447" name="楕円 446"/>
        <xdr:cNvSpPr/>
      </xdr:nvSpPr>
      <xdr:spPr>
        <a:xfrm>
          <a:off x="147320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60977</xdr:rowOff>
    </xdr:from>
    <xdr:ext cx="762000" cy="259045"/>
    <xdr:sp macro="" textlink="">
      <xdr:nvSpPr>
        <xdr:cNvPr id="448" name="テキスト ボックス 447"/>
        <xdr:cNvSpPr txBox="1"/>
      </xdr:nvSpPr>
      <xdr:spPr>
        <a:xfrm>
          <a:off x="14401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120650</xdr:rowOff>
    </xdr:from>
    <xdr:to>
      <xdr:col>69</xdr:col>
      <xdr:colOff>142875</xdr:colOff>
      <xdr:row>74</xdr:row>
      <xdr:rowOff>50800</xdr:rowOff>
    </xdr:to>
    <xdr:sp macro="" textlink="">
      <xdr:nvSpPr>
        <xdr:cNvPr id="449" name="楕円 448"/>
        <xdr:cNvSpPr/>
      </xdr:nvSpPr>
      <xdr:spPr>
        <a:xfrm>
          <a:off x="138430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60977</xdr:rowOff>
    </xdr:from>
    <xdr:ext cx="762000" cy="259045"/>
    <xdr:sp macro="" textlink="">
      <xdr:nvSpPr>
        <xdr:cNvPr id="450" name="テキスト ボックス 449"/>
        <xdr:cNvSpPr txBox="1"/>
      </xdr:nvSpPr>
      <xdr:spPr>
        <a:xfrm>
          <a:off x="135128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31750</xdr:rowOff>
    </xdr:from>
    <xdr:to>
      <xdr:col>65</xdr:col>
      <xdr:colOff>53975</xdr:colOff>
      <xdr:row>73</xdr:row>
      <xdr:rowOff>133350</xdr:rowOff>
    </xdr:to>
    <xdr:sp macro="" textlink="">
      <xdr:nvSpPr>
        <xdr:cNvPr id="451" name="楕円 450"/>
        <xdr:cNvSpPr/>
      </xdr:nvSpPr>
      <xdr:spPr>
        <a:xfrm>
          <a:off x="129540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143527</xdr:rowOff>
    </xdr:from>
    <xdr:ext cx="762000" cy="259045"/>
    <xdr:sp macro="" textlink="">
      <xdr:nvSpPr>
        <xdr:cNvPr id="452" name="テキスト ボックス 451"/>
        <xdr:cNvSpPr txBox="1"/>
      </xdr:nvSpPr>
      <xdr:spPr>
        <a:xfrm>
          <a:off x="12623800" y="1231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51752</xdr:rowOff>
    </xdr:from>
    <xdr:to>
      <xdr:col>29</xdr:col>
      <xdr:colOff>127000</xdr:colOff>
      <xdr:row>13</xdr:row>
      <xdr:rowOff>72174</xdr:rowOff>
    </xdr:to>
    <xdr:cxnSp macro="">
      <xdr:nvCxnSpPr>
        <xdr:cNvPr id="50" name="直線コネクタ 49"/>
        <xdr:cNvCxnSpPr/>
      </xdr:nvCxnSpPr>
      <xdr:spPr bwMode="auto">
        <a:xfrm flipV="1">
          <a:off x="5003800" y="2328227"/>
          <a:ext cx="6477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72174</xdr:rowOff>
    </xdr:from>
    <xdr:to>
      <xdr:col>26</xdr:col>
      <xdr:colOff>50800</xdr:colOff>
      <xdr:row>13</xdr:row>
      <xdr:rowOff>92024</xdr:rowOff>
    </xdr:to>
    <xdr:cxnSp macro="">
      <xdr:nvCxnSpPr>
        <xdr:cNvPr id="53" name="直線コネクタ 52"/>
        <xdr:cNvCxnSpPr/>
      </xdr:nvCxnSpPr>
      <xdr:spPr bwMode="auto">
        <a:xfrm flipV="1">
          <a:off x="4305300" y="2348649"/>
          <a:ext cx="698500" cy="19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92024</xdr:rowOff>
    </xdr:from>
    <xdr:to>
      <xdr:col>22</xdr:col>
      <xdr:colOff>114300</xdr:colOff>
      <xdr:row>13</xdr:row>
      <xdr:rowOff>113436</xdr:rowOff>
    </xdr:to>
    <xdr:cxnSp macro="">
      <xdr:nvCxnSpPr>
        <xdr:cNvPr id="56" name="直線コネクタ 55"/>
        <xdr:cNvCxnSpPr/>
      </xdr:nvCxnSpPr>
      <xdr:spPr bwMode="auto">
        <a:xfrm flipV="1">
          <a:off x="3606800" y="2368499"/>
          <a:ext cx="698500" cy="21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113436</xdr:rowOff>
    </xdr:from>
    <xdr:to>
      <xdr:col>18</xdr:col>
      <xdr:colOff>177800</xdr:colOff>
      <xdr:row>13</xdr:row>
      <xdr:rowOff>134944</xdr:rowOff>
    </xdr:to>
    <xdr:cxnSp macro="">
      <xdr:nvCxnSpPr>
        <xdr:cNvPr id="59" name="直線コネクタ 58"/>
        <xdr:cNvCxnSpPr/>
      </xdr:nvCxnSpPr>
      <xdr:spPr bwMode="auto">
        <a:xfrm flipV="1">
          <a:off x="2908300" y="2389911"/>
          <a:ext cx="698500" cy="2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67575</xdr:rowOff>
    </xdr:from>
    <xdr:ext cx="762000" cy="259045"/>
    <xdr:sp macro="" textlink="">
      <xdr:nvSpPr>
        <xdr:cNvPr id="63" name="テキスト ボックス 62"/>
        <xdr:cNvSpPr txBox="1"/>
      </xdr:nvSpPr>
      <xdr:spPr>
        <a:xfrm>
          <a:off x="25273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952</xdr:rowOff>
    </xdr:from>
    <xdr:to>
      <xdr:col>29</xdr:col>
      <xdr:colOff>177800</xdr:colOff>
      <xdr:row>13</xdr:row>
      <xdr:rowOff>102552</xdr:rowOff>
    </xdr:to>
    <xdr:sp macro="" textlink="">
      <xdr:nvSpPr>
        <xdr:cNvPr id="69" name="楕円 68"/>
        <xdr:cNvSpPr/>
      </xdr:nvSpPr>
      <xdr:spPr bwMode="auto">
        <a:xfrm>
          <a:off x="5600700" y="2277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17479</xdr:rowOff>
    </xdr:from>
    <xdr:ext cx="762000" cy="259045"/>
    <xdr:sp macro="" textlink="">
      <xdr:nvSpPr>
        <xdr:cNvPr id="70" name="人口1人当たり決算額の推移該当値テキスト130"/>
        <xdr:cNvSpPr txBox="1"/>
      </xdr:nvSpPr>
      <xdr:spPr>
        <a:xfrm>
          <a:off x="5740400" y="212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21374</xdr:rowOff>
    </xdr:from>
    <xdr:to>
      <xdr:col>26</xdr:col>
      <xdr:colOff>101600</xdr:colOff>
      <xdr:row>13</xdr:row>
      <xdr:rowOff>122974</xdr:rowOff>
    </xdr:to>
    <xdr:sp macro="" textlink="">
      <xdr:nvSpPr>
        <xdr:cNvPr id="71" name="楕円 70"/>
        <xdr:cNvSpPr/>
      </xdr:nvSpPr>
      <xdr:spPr bwMode="auto">
        <a:xfrm>
          <a:off x="4953000" y="229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133151</xdr:rowOff>
    </xdr:from>
    <xdr:ext cx="736600" cy="259045"/>
    <xdr:sp macro="" textlink="">
      <xdr:nvSpPr>
        <xdr:cNvPr id="72" name="テキスト ボックス 71"/>
        <xdr:cNvSpPr txBox="1"/>
      </xdr:nvSpPr>
      <xdr:spPr>
        <a:xfrm>
          <a:off x="4622800" y="2066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41224</xdr:rowOff>
    </xdr:from>
    <xdr:to>
      <xdr:col>22</xdr:col>
      <xdr:colOff>165100</xdr:colOff>
      <xdr:row>13</xdr:row>
      <xdr:rowOff>142824</xdr:rowOff>
    </xdr:to>
    <xdr:sp macro="" textlink="">
      <xdr:nvSpPr>
        <xdr:cNvPr id="73" name="楕円 72"/>
        <xdr:cNvSpPr/>
      </xdr:nvSpPr>
      <xdr:spPr bwMode="auto">
        <a:xfrm>
          <a:off x="4254500" y="2317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153001</xdr:rowOff>
    </xdr:from>
    <xdr:ext cx="762000" cy="259045"/>
    <xdr:sp macro="" textlink="">
      <xdr:nvSpPr>
        <xdr:cNvPr id="74" name="テキスト ボックス 73"/>
        <xdr:cNvSpPr txBox="1"/>
      </xdr:nvSpPr>
      <xdr:spPr>
        <a:xfrm>
          <a:off x="3924300" y="208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62636</xdr:rowOff>
    </xdr:from>
    <xdr:to>
      <xdr:col>19</xdr:col>
      <xdr:colOff>38100</xdr:colOff>
      <xdr:row>13</xdr:row>
      <xdr:rowOff>164236</xdr:rowOff>
    </xdr:to>
    <xdr:sp macro="" textlink="">
      <xdr:nvSpPr>
        <xdr:cNvPr id="75" name="楕円 74"/>
        <xdr:cNvSpPr/>
      </xdr:nvSpPr>
      <xdr:spPr bwMode="auto">
        <a:xfrm>
          <a:off x="3556000" y="233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2963</xdr:rowOff>
    </xdr:from>
    <xdr:ext cx="762000" cy="259045"/>
    <xdr:sp macro="" textlink="">
      <xdr:nvSpPr>
        <xdr:cNvPr id="76" name="テキスト ボックス 75"/>
        <xdr:cNvSpPr txBox="1"/>
      </xdr:nvSpPr>
      <xdr:spPr>
        <a:xfrm>
          <a:off x="3225800" y="210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84144</xdr:rowOff>
    </xdr:from>
    <xdr:to>
      <xdr:col>15</xdr:col>
      <xdr:colOff>101600</xdr:colOff>
      <xdr:row>14</xdr:row>
      <xdr:rowOff>14294</xdr:rowOff>
    </xdr:to>
    <xdr:sp macro="" textlink="">
      <xdr:nvSpPr>
        <xdr:cNvPr id="77" name="楕円 76"/>
        <xdr:cNvSpPr/>
      </xdr:nvSpPr>
      <xdr:spPr bwMode="auto">
        <a:xfrm>
          <a:off x="2857500" y="2360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24471</xdr:rowOff>
    </xdr:from>
    <xdr:ext cx="762000" cy="259045"/>
    <xdr:sp macro="" textlink="">
      <xdr:nvSpPr>
        <xdr:cNvPr id="78" name="テキスト ボックス 77"/>
        <xdr:cNvSpPr txBox="1"/>
      </xdr:nvSpPr>
      <xdr:spPr>
        <a:xfrm>
          <a:off x="2527300" y="212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145517</xdr:rowOff>
    </xdr:from>
    <xdr:to>
      <xdr:col>29</xdr:col>
      <xdr:colOff>127000</xdr:colOff>
      <xdr:row>37</xdr:row>
      <xdr:rowOff>244119</xdr:rowOff>
    </xdr:to>
    <xdr:cxnSp macro="">
      <xdr:nvCxnSpPr>
        <xdr:cNvPr id="113" name="直線コネクタ 112"/>
        <xdr:cNvCxnSpPr/>
      </xdr:nvCxnSpPr>
      <xdr:spPr bwMode="auto">
        <a:xfrm>
          <a:off x="5003800" y="7098767"/>
          <a:ext cx="647700" cy="270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63695</xdr:rowOff>
    </xdr:from>
    <xdr:ext cx="762000" cy="259045"/>
    <xdr:sp macro="" textlink="">
      <xdr:nvSpPr>
        <xdr:cNvPr id="114" name="人口1人当たり決算額の推移平均値テキスト445"/>
        <xdr:cNvSpPr txBox="1"/>
      </xdr:nvSpPr>
      <xdr:spPr>
        <a:xfrm>
          <a:off x="5740400" y="667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233985</xdr:rowOff>
    </xdr:from>
    <xdr:to>
      <xdr:col>26</xdr:col>
      <xdr:colOff>50800</xdr:colOff>
      <xdr:row>36</xdr:row>
      <xdr:rowOff>145517</xdr:rowOff>
    </xdr:to>
    <xdr:cxnSp macro="">
      <xdr:nvCxnSpPr>
        <xdr:cNvPr id="116" name="直線コネクタ 115"/>
        <xdr:cNvCxnSpPr/>
      </xdr:nvCxnSpPr>
      <xdr:spPr bwMode="auto">
        <a:xfrm>
          <a:off x="4305300" y="6844335"/>
          <a:ext cx="698500" cy="25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261434</xdr:rowOff>
    </xdr:from>
    <xdr:ext cx="736600" cy="259045"/>
    <xdr:sp macro="" textlink="">
      <xdr:nvSpPr>
        <xdr:cNvPr id="118" name="テキスト ボックス 117"/>
        <xdr:cNvSpPr txBox="1"/>
      </xdr:nvSpPr>
      <xdr:spPr>
        <a:xfrm>
          <a:off x="4622800" y="652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312242</xdr:rowOff>
    </xdr:from>
    <xdr:to>
      <xdr:col>22</xdr:col>
      <xdr:colOff>114300</xdr:colOff>
      <xdr:row>35</xdr:row>
      <xdr:rowOff>233985</xdr:rowOff>
    </xdr:to>
    <xdr:cxnSp macro="">
      <xdr:nvCxnSpPr>
        <xdr:cNvPr id="119" name="直線コネクタ 118"/>
        <xdr:cNvCxnSpPr/>
      </xdr:nvCxnSpPr>
      <xdr:spPr bwMode="auto">
        <a:xfrm>
          <a:off x="3606800" y="6579692"/>
          <a:ext cx="698500" cy="26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177919</xdr:rowOff>
    </xdr:from>
    <xdr:ext cx="762000" cy="259045"/>
    <xdr:sp macro="" textlink="">
      <xdr:nvSpPr>
        <xdr:cNvPr id="121" name="テキスト ボックス 120"/>
        <xdr:cNvSpPr txBox="1"/>
      </xdr:nvSpPr>
      <xdr:spPr>
        <a:xfrm>
          <a:off x="39243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112294</xdr:rowOff>
    </xdr:from>
    <xdr:to>
      <xdr:col>18</xdr:col>
      <xdr:colOff>177800</xdr:colOff>
      <xdr:row>34</xdr:row>
      <xdr:rowOff>312242</xdr:rowOff>
    </xdr:to>
    <xdr:cxnSp macro="">
      <xdr:nvCxnSpPr>
        <xdr:cNvPr id="122" name="直線コネクタ 121"/>
        <xdr:cNvCxnSpPr/>
      </xdr:nvCxnSpPr>
      <xdr:spPr bwMode="auto">
        <a:xfrm>
          <a:off x="2908300" y="6379744"/>
          <a:ext cx="698500" cy="199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27550</xdr:rowOff>
    </xdr:from>
    <xdr:ext cx="762000" cy="259045"/>
    <xdr:sp macro="" textlink="">
      <xdr:nvSpPr>
        <xdr:cNvPr id="126" name="テキスト ボックス 125"/>
        <xdr:cNvSpPr txBox="1"/>
      </xdr:nvSpPr>
      <xdr:spPr>
        <a:xfrm>
          <a:off x="25273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193319</xdr:rowOff>
    </xdr:from>
    <xdr:to>
      <xdr:col>29</xdr:col>
      <xdr:colOff>177800</xdr:colOff>
      <xdr:row>37</xdr:row>
      <xdr:rowOff>294919</xdr:rowOff>
    </xdr:to>
    <xdr:sp macro="" textlink="">
      <xdr:nvSpPr>
        <xdr:cNvPr id="132" name="楕円 131"/>
        <xdr:cNvSpPr/>
      </xdr:nvSpPr>
      <xdr:spPr bwMode="auto">
        <a:xfrm>
          <a:off x="5600700" y="731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101896</xdr:rowOff>
    </xdr:from>
    <xdr:ext cx="762000" cy="259045"/>
    <xdr:sp macro="" textlink="">
      <xdr:nvSpPr>
        <xdr:cNvPr id="133" name="人口1人当たり決算額の推移該当値テキスト445"/>
        <xdr:cNvSpPr txBox="1"/>
      </xdr:nvSpPr>
      <xdr:spPr>
        <a:xfrm>
          <a:off x="5740400" y="722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94717</xdr:rowOff>
    </xdr:from>
    <xdr:to>
      <xdr:col>26</xdr:col>
      <xdr:colOff>101600</xdr:colOff>
      <xdr:row>37</xdr:row>
      <xdr:rowOff>24867</xdr:rowOff>
    </xdr:to>
    <xdr:sp macro="" textlink="">
      <xdr:nvSpPr>
        <xdr:cNvPr id="134" name="楕円 133"/>
        <xdr:cNvSpPr/>
      </xdr:nvSpPr>
      <xdr:spPr bwMode="auto">
        <a:xfrm>
          <a:off x="4953000" y="70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9644</xdr:rowOff>
    </xdr:from>
    <xdr:ext cx="736600" cy="259045"/>
    <xdr:sp macro="" textlink="">
      <xdr:nvSpPr>
        <xdr:cNvPr id="135" name="テキスト ボックス 134"/>
        <xdr:cNvSpPr txBox="1"/>
      </xdr:nvSpPr>
      <xdr:spPr>
        <a:xfrm>
          <a:off x="4622800" y="71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183185</xdr:rowOff>
    </xdr:from>
    <xdr:to>
      <xdr:col>22</xdr:col>
      <xdr:colOff>165100</xdr:colOff>
      <xdr:row>35</xdr:row>
      <xdr:rowOff>284785</xdr:rowOff>
    </xdr:to>
    <xdr:sp macro="" textlink="">
      <xdr:nvSpPr>
        <xdr:cNvPr id="136" name="楕円 135"/>
        <xdr:cNvSpPr/>
      </xdr:nvSpPr>
      <xdr:spPr bwMode="auto">
        <a:xfrm>
          <a:off x="4254500" y="679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269562</xdr:rowOff>
    </xdr:from>
    <xdr:ext cx="762000" cy="259045"/>
    <xdr:sp macro="" textlink="">
      <xdr:nvSpPr>
        <xdr:cNvPr id="137" name="テキスト ボックス 136"/>
        <xdr:cNvSpPr txBox="1"/>
      </xdr:nvSpPr>
      <xdr:spPr>
        <a:xfrm>
          <a:off x="3924300" y="68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261442</xdr:rowOff>
    </xdr:from>
    <xdr:to>
      <xdr:col>19</xdr:col>
      <xdr:colOff>38100</xdr:colOff>
      <xdr:row>35</xdr:row>
      <xdr:rowOff>20142</xdr:rowOff>
    </xdr:to>
    <xdr:sp macro="" textlink="">
      <xdr:nvSpPr>
        <xdr:cNvPr id="138" name="楕円 137"/>
        <xdr:cNvSpPr/>
      </xdr:nvSpPr>
      <xdr:spPr bwMode="auto">
        <a:xfrm>
          <a:off x="3556000" y="6528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30319</xdr:rowOff>
    </xdr:from>
    <xdr:ext cx="762000" cy="259045"/>
    <xdr:sp macro="" textlink="">
      <xdr:nvSpPr>
        <xdr:cNvPr id="139" name="テキスト ボックス 138"/>
        <xdr:cNvSpPr txBox="1"/>
      </xdr:nvSpPr>
      <xdr:spPr>
        <a:xfrm>
          <a:off x="3225800" y="629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61494</xdr:rowOff>
    </xdr:from>
    <xdr:to>
      <xdr:col>15</xdr:col>
      <xdr:colOff>101600</xdr:colOff>
      <xdr:row>34</xdr:row>
      <xdr:rowOff>163094</xdr:rowOff>
    </xdr:to>
    <xdr:sp macro="" textlink="">
      <xdr:nvSpPr>
        <xdr:cNvPr id="140" name="楕円 139"/>
        <xdr:cNvSpPr/>
      </xdr:nvSpPr>
      <xdr:spPr bwMode="auto">
        <a:xfrm>
          <a:off x="2857500" y="6328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173271</xdr:rowOff>
    </xdr:from>
    <xdr:ext cx="762000" cy="259045"/>
    <xdr:sp macro="" textlink="">
      <xdr:nvSpPr>
        <xdr:cNvPr id="141" name="テキスト ボックス 140"/>
        <xdr:cNvSpPr txBox="1"/>
      </xdr:nvSpPr>
      <xdr:spPr>
        <a:xfrm>
          <a:off x="2527300" y="60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2,044,114
1,990,598
10,621.29
772,611,001
757,176,165
6,847,406
472,985,433
1,587,704,970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81750</xdr:rowOff>
    </xdr:from>
    <xdr:to>
      <xdr:col>24</xdr:col>
      <xdr:colOff>63500</xdr:colOff>
      <xdr:row>33</xdr:row>
      <xdr:rowOff>118364</xdr:rowOff>
    </xdr:to>
    <xdr:cxnSp macro="">
      <xdr:nvCxnSpPr>
        <xdr:cNvPr id="61" name="直線コネクタ 60"/>
        <xdr:cNvCxnSpPr/>
      </xdr:nvCxnSpPr>
      <xdr:spPr>
        <a:xfrm flipV="1">
          <a:off x="3797300" y="5739600"/>
          <a:ext cx="8382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118364</xdr:rowOff>
    </xdr:from>
    <xdr:to>
      <xdr:col>19</xdr:col>
      <xdr:colOff>177800</xdr:colOff>
      <xdr:row>33</xdr:row>
      <xdr:rowOff>124079</xdr:rowOff>
    </xdr:to>
    <xdr:cxnSp macro="">
      <xdr:nvCxnSpPr>
        <xdr:cNvPr id="64" name="直線コネクタ 63"/>
        <xdr:cNvCxnSpPr/>
      </xdr:nvCxnSpPr>
      <xdr:spPr>
        <a:xfrm flipV="1">
          <a:off x="2908300" y="577621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124079</xdr:rowOff>
    </xdr:from>
    <xdr:to>
      <xdr:col>15</xdr:col>
      <xdr:colOff>50800</xdr:colOff>
      <xdr:row>33</xdr:row>
      <xdr:rowOff>139605</xdr:rowOff>
    </xdr:to>
    <xdr:cxnSp macro="">
      <xdr:nvCxnSpPr>
        <xdr:cNvPr id="67" name="直線コネクタ 66"/>
        <xdr:cNvCxnSpPr/>
      </xdr:nvCxnSpPr>
      <xdr:spPr>
        <a:xfrm flipV="1">
          <a:off x="2019300" y="5781929"/>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139605</xdr:rowOff>
    </xdr:from>
    <xdr:to>
      <xdr:col>10</xdr:col>
      <xdr:colOff>114300</xdr:colOff>
      <xdr:row>34</xdr:row>
      <xdr:rowOff>8046</xdr:rowOff>
    </xdr:to>
    <xdr:cxnSp macro="">
      <xdr:nvCxnSpPr>
        <xdr:cNvPr id="70" name="直線コネクタ 69"/>
        <xdr:cNvCxnSpPr/>
      </xdr:nvCxnSpPr>
      <xdr:spPr>
        <a:xfrm flipV="1">
          <a:off x="1130300" y="5797455"/>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113237</xdr:rowOff>
    </xdr:from>
    <xdr:ext cx="534377" cy="259045"/>
    <xdr:sp macro="" textlink="">
      <xdr:nvSpPr>
        <xdr:cNvPr id="74" name="テキスト ボックス 73"/>
        <xdr:cNvSpPr txBox="1"/>
      </xdr:nvSpPr>
      <xdr:spPr>
        <a:xfrm>
          <a:off x="863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30950</xdr:rowOff>
    </xdr:from>
    <xdr:to>
      <xdr:col>24</xdr:col>
      <xdr:colOff>114300</xdr:colOff>
      <xdr:row>33</xdr:row>
      <xdr:rowOff>132550</xdr:rowOff>
    </xdr:to>
    <xdr:sp macro="" textlink="">
      <xdr:nvSpPr>
        <xdr:cNvPr id="80" name="楕円 79"/>
        <xdr:cNvSpPr/>
      </xdr:nvSpPr>
      <xdr:spPr>
        <a:xfrm>
          <a:off x="4584700" y="568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53827</xdr:rowOff>
    </xdr:from>
    <xdr:ext cx="599010" cy="259045"/>
    <xdr:sp macro="" textlink="">
      <xdr:nvSpPr>
        <xdr:cNvPr id="81" name="人件費該当値テキスト"/>
        <xdr:cNvSpPr txBox="1"/>
      </xdr:nvSpPr>
      <xdr:spPr>
        <a:xfrm>
          <a:off x="4686300" y="554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67564</xdr:rowOff>
    </xdr:from>
    <xdr:to>
      <xdr:col>20</xdr:col>
      <xdr:colOff>38100</xdr:colOff>
      <xdr:row>33</xdr:row>
      <xdr:rowOff>169164</xdr:rowOff>
    </xdr:to>
    <xdr:sp macro="" textlink="">
      <xdr:nvSpPr>
        <xdr:cNvPr id="82" name="楕円 81"/>
        <xdr:cNvSpPr/>
      </xdr:nvSpPr>
      <xdr:spPr>
        <a:xfrm>
          <a:off x="3746500" y="57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14241</xdr:rowOff>
    </xdr:from>
    <xdr:ext cx="599010" cy="259045"/>
    <xdr:sp macro="" textlink="">
      <xdr:nvSpPr>
        <xdr:cNvPr id="83" name="テキスト ボックス 82"/>
        <xdr:cNvSpPr txBox="1"/>
      </xdr:nvSpPr>
      <xdr:spPr>
        <a:xfrm>
          <a:off x="3485095" y="55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73279</xdr:rowOff>
    </xdr:from>
    <xdr:to>
      <xdr:col>15</xdr:col>
      <xdr:colOff>101600</xdr:colOff>
      <xdr:row>34</xdr:row>
      <xdr:rowOff>3429</xdr:rowOff>
    </xdr:to>
    <xdr:sp macro="" textlink="">
      <xdr:nvSpPr>
        <xdr:cNvPr id="84" name="楕円 83"/>
        <xdr:cNvSpPr/>
      </xdr:nvSpPr>
      <xdr:spPr>
        <a:xfrm>
          <a:off x="2857500" y="57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19956</xdr:rowOff>
    </xdr:from>
    <xdr:ext cx="599010" cy="259045"/>
    <xdr:sp macro="" textlink="">
      <xdr:nvSpPr>
        <xdr:cNvPr id="85" name="テキスト ボックス 84"/>
        <xdr:cNvSpPr txBox="1"/>
      </xdr:nvSpPr>
      <xdr:spPr>
        <a:xfrm>
          <a:off x="2608795" y="550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88805</xdr:rowOff>
    </xdr:from>
    <xdr:to>
      <xdr:col>10</xdr:col>
      <xdr:colOff>165100</xdr:colOff>
      <xdr:row>34</xdr:row>
      <xdr:rowOff>18955</xdr:rowOff>
    </xdr:to>
    <xdr:sp macro="" textlink="">
      <xdr:nvSpPr>
        <xdr:cNvPr id="86" name="楕円 85"/>
        <xdr:cNvSpPr/>
      </xdr:nvSpPr>
      <xdr:spPr>
        <a:xfrm>
          <a:off x="1968500" y="57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35482</xdr:rowOff>
    </xdr:from>
    <xdr:ext cx="599010" cy="259045"/>
    <xdr:sp macro="" textlink="">
      <xdr:nvSpPr>
        <xdr:cNvPr id="87" name="テキスト ボックス 86"/>
        <xdr:cNvSpPr txBox="1"/>
      </xdr:nvSpPr>
      <xdr:spPr>
        <a:xfrm>
          <a:off x="1719795" y="552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128696</xdr:rowOff>
    </xdr:from>
    <xdr:to>
      <xdr:col>6</xdr:col>
      <xdr:colOff>38100</xdr:colOff>
      <xdr:row>34</xdr:row>
      <xdr:rowOff>58846</xdr:rowOff>
    </xdr:to>
    <xdr:sp macro="" textlink="">
      <xdr:nvSpPr>
        <xdr:cNvPr id="88" name="楕円 87"/>
        <xdr:cNvSpPr/>
      </xdr:nvSpPr>
      <xdr:spPr>
        <a:xfrm>
          <a:off x="1079500" y="578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75373</xdr:rowOff>
    </xdr:from>
    <xdr:ext cx="599010" cy="259045"/>
    <xdr:sp macro="" textlink="">
      <xdr:nvSpPr>
        <xdr:cNvPr id="89" name="テキスト ボックス 88"/>
        <xdr:cNvSpPr txBox="1"/>
      </xdr:nvSpPr>
      <xdr:spPr>
        <a:xfrm>
          <a:off x="830795" y="556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169646</xdr:rowOff>
    </xdr:from>
    <xdr:to>
      <xdr:col>24</xdr:col>
      <xdr:colOff>63500</xdr:colOff>
      <xdr:row>55</xdr:row>
      <xdr:rowOff>58501</xdr:rowOff>
    </xdr:to>
    <xdr:cxnSp macro="">
      <xdr:nvCxnSpPr>
        <xdr:cNvPr id="114" name="直線コネクタ 113"/>
        <xdr:cNvCxnSpPr/>
      </xdr:nvCxnSpPr>
      <xdr:spPr>
        <a:xfrm flipV="1">
          <a:off x="3797300" y="9427946"/>
          <a:ext cx="8382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40487</xdr:rowOff>
    </xdr:from>
    <xdr:to>
      <xdr:col>19</xdr:col>
      <xdr:colOff>177800</xdr:colOff>
      <xdr:row>55</xdr:row>
      <xdr:rowOff>58501</xdr:rowOff>
    </xdr:to>
    <xdr:cxnSp macro="">
      <xdr:nvCxnSpPr>
        <xdr:cNvPr id="117" name="直線コネクタ 116"/>
        <xdr:cNvCxnSpPr/>
      </xdr:nvCxnSpPr>
      <xdr:spPr>
        <a:xfrm>
          <a:off x="2908300" y="9470237"/>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40487</xdr:rowOff>
    </xdr:from>
    <xdr:to>
      <xdr:col>15</xdr:col>
      <xdr:colOff>50800</xdr:colOff>
      <xdr:row>55</xdr:row>
      <xdr:rowOff>49723</xdr:rowOff>
    </xdr:to>
    <xdr:cxnSp macro="">
      <xdr:nvCxnSpPr>
        <xdr:cNvPr id="120" name="直線コネクタ 119"/>
        <xdr:cNvCxnSpPr/>
      </xdr:nvCxnSpPr>
      <xdr:spPr>
        <a:xfrm flipV="1">
          <a:off x="2019300" y="9470237"/>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72173</xdr:rowOff>
    </xdr:from>
    <xdr:ext cx="469744" cy="259045"/>
    <xdr:sp macro="" textlink="">
      <xdr:nvSpPr>
        <xdr:cNvPr id="122" name="テキスト ボックス 121"/>
        <xdr:cNvSpPr txBox="1"/>
      </xdr:nvSpPr>
      <xdr:spPr>
        <a:xfrm>
          <a:off x="2673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49723</xdr:rowOff>
    </xdr:from>
    <xdr:to>
      <xdr:col>10</xdr:col>
      <xdr:colOff>114300</xdr:colOff>
      <xdr:row>55</xdr:row>
      <xdr:rowOff>107787</xdr:rowOff>
    </xdr:to>
    <xdr:cxnSp macro="">
      <xdr:nvCxnSpPr>
        <xdr:cNvPr id="123" name="直線コネクタ 122"/>
        <xdr:cNvCxnSpPr/>
      </xdr:nvCxnSpPr>
      <xdr:spPr>
        <a:xfrm flipV="1">
          <a:off x="1130300" y="9479473"/>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57086</xdr:rowOff>
    </xdr:from>
    <xdr:ext cx="534377" cy="259045"/>
    <xdr:sp macro="" textlink="">
      <xdr:nvSpPr>
        <xdr:cNvPr id="125" name="テキスト ボックス 124"/>
        <xdr:cNvSpPr txBox="1"/>
      </xdr:nvSpPr>
      <xdr:spPr>
        <a:xfrm>
          <a:off x="1752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86758</xdr:rowOff>
    </xdr:from>
    <xdr:ext cx="469744" cy="259045"/>
    <xdr:sp macro="" textlink="">
      <xdr:nvSpPr>
        <xdr:cNvPr id="127" name="テキスト ボックス 126"/>
        <xdr:cNvSpPr txBox="1"/>
      </xdr:nvSpPr>
      <xdr:spPr>
        <a:xfrm>
          <a:off x="895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118846</xdr:rowOff>
    </xdr:from>
    <xdr:to>
      <xdr:col>24</xdr:col>
      <xdr:colOff>114300</xdr:colOff>
      <xdr:row>55</xdr:row>
      <xdr:rowOff>48996</xdr:rowOff>
    </xdr:to>
    <xdr:sp macro="" textlink="">
      <xdr:nvSpPr>
        <xdr:cNvPr id="133" name="楕円 132"/>
        <xdr:cNvSpPr/>
      </xdr:nvSpPr>
      <xdr:spPr>
        <a:xfrm>
          <a:off x="4584700" y="93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141723</xdr:rowOff>
    </xdr:from>
    <xdr:ext cx="534377" cy="259045"/>
    <xdr:sp macro="" textlink="">
      <xdr:nvSpPr>
        <xdr:cNvPr id="134" name="物件費該当値テキスト"/>
        <xdr:cNvSpPr txBox="1"/>
      </xdr:nvSpPr>
      <xdr:spPr>
        <a:xfrm>
          <a:off x="4686300" y="92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7701</xdr:rowOff>
    </xdr:from>
    <xdr:to>
      <xdr:col>20</xdr:col>
      <xdr:colOff>38100</xdr:colOff>
      <xdr:row>55</xdr:row>
      <xdr:rowOff>109301</xdr:rowOff>
    </xdr:to>
    <xdr:sp macro="" textlink="">
      <xdr:nvSpPr>
        <xdr:cNvPr id="135" name="楕円 134"/>
        <xdr:cNvSpPr/>
      </xdr:nvSpPr>
      <xdr:spPr>
        <a:xfrm>
          <a:off x="3746500" y="94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125828</xdr:rowOff>
    </xdr:from>
    <xdr:ext cx="534377" cy="259045"/>
    <xdr:sp macro="" textlink="">
      <xdr:nvSpPr>
        <xdr:cNvPr id="136" name="テキスト ボックス 135"/>
        <xdr:cNvSpPr txBox="1"/>
      </xdr:nvSpPr>
      <xdr:spPr>
        <a:xfrm>
          <a:off x="3517411" y="921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161137</xdr:rowOff>
    </xdr:from>
    <xdr:to>
      <xdr:col>15</xdr:col>
      <xdr:colOff>101600</xdr:colOff>
      <xdr:row>55</xdr:row>
      <xdr:rowOff>91287</xdr:rowOff>
    </xdr:to>
    <xdr:sp macro="" textlink="">
      <xdr:nvSpPr>
        <xdr:cNvPr id="137" name="楕円 136"/>
        <xdr:cNvSpPr/>
      </xdr:nvSpPr>
      <xdr:spPr>
        <a:xfrm>
          <a:off x="2857500" y="9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107814</xdr:rowOff>
    </xdr:from>
    <xdr:ext cx="534377" cy="259045"/>
    <xdr:sp macro="" textlink="">
      <xdr:nvSpPr>
        <xdr:cNvPr id="138" name="テキスト ボックス 137"/>
        <xdr:cNvSpPr txBox="1"/>
      </xdr:nvSpPr>
      <xdr:spPr>
        <a:xfrm>
          <a:off x="2641111" y="91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170373</xdr:rowOff>
    </xdr:from>
    <xdr:to>
      <xdr:col>10</xdr:col>
      <xdr:colOff>165100</xdr:colOff>
      <xdr:row>55</xdr:row>
      <xdr:rowOff>100523</xdr:rowOff>
    </xdr:to>
    <xdr:sp macro="" textlink="">
      <xdr:nvSpPr>
        <xdr:cNvPr id="139" name="楕円 138"/>
        <xdr:cNvSpPr/>
      </xdr:nvSpPr>
      <xdr:spPr>
        <a:xfrm>
          <a:off x="1968500" y="94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117050</xdr:rowOff>
    </xdr:from>
    <xdr:ext cx="534377" cy="259045"/>
    <xdr:sp macro="" textlink="">
      <xdr:nvSpPr>
        <xdr:cNvPr id="140" name="テキスト ボックス 139"/>
        <xdr:cNvSpPr txBox="1"/>
      </xdr:nvSpPr>
      <xdr:spPr>
        <a:xfrm>
          <a:off x="1752111" y="920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56987</xdr:rowOff>
    </xdr:from>
    <xdr:to>
      <xdr:col>6</xdr:col>
      <xdr:colOff>38100</xdr:colOff>
      <xdr:row>55</xdr:row>
      <xdr:rowOff>158587</xdr:rowOff>
    </xdr:to>
    <xdr:sp macro="" textlink="">
      <xdr:nvSpPr>
        <xdr:cNvPr id="141" name="楕円 140"/>
        <xdr:cNvSpPr/>
      </xdr:nvSpPr>
      <xdr:spPr>
        <a:xfrm>
          <a:off x="1079500" y="94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3664</xdr:rowOff>
    </xdr:from>
    <xdr:ext cx="534377" cy="259045"/>
    <xdr:sp macro="" textlink="">
      <xdr:nvSpPr>
        <xdr:cNvPr id="142" name="テキスト ボックス 141"/>
        <xdr:cNvSpPr txBox="1"/>
      </xdr:nvSpPr>
      <xdr:spPr>
        <a:xfrm>
          <a:off x="863111" y="92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46101</xdr:rowOff>
    </xdr:from>
    <xdr:to>
      <xdr:col>24</xdr:col>
      <xdr:colOff>63500</xdr:colOff>
      <xdr:row>75</xdr:row>
      <xdr:rowOff>151512</xdr:rowOff>
    </xdr:to>
    <xdr:cxnSp macro="">
      <xdr:nvCxnSpPr>
        <xdr:cNvPr id="169" name="直線コネクタ 168"/>
        <xdr:cNvCxnSpPr/>
      </xdr:nvCxnSpPr>
      <xdr:spPr>
        <a:xfrm flipV="1">
          <a:off x="3797300" y="12904851"/>
          <a:ext cx="838200" cy="10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156863</xdr:rowOff>
    </xdr:from>
    <xdr:ext cx="469744" cy="259045"/>
    <xdr:sp macro="" textlink="">
      <xdr:nvSpPr>
        <xdr:cNvPr id="170" name="維持補修費平均値テキスト"/>
        <xdr:cNvSpPr txBox="1"/>
      </xdr:nvSpPr>
      <xdr:spPr>
        <a:xfrm>
          <a:off x="4686300" y="1318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151512</xdr:rowOff>
    </xdr:from>
    <xdr:to>
      <xdr:col>19</xdr:col>
      <xdr:colOff>177800</xdr:colOff>
      <xdr:row>75</xdr:row>
      <xdr:rowOff>163703</xdr:rowOff>
    </xdr:to>
    <xdr:cxnSp macro="">
      <xdr:nvCxnSpPr>
        <xdr:cNvPr id="172" name="直線コネクタ 171"/>
        <xdr:cNvCxnSpPr/>
      </xdr:nvCxnSpPr>
      <xdr:spPr>
        <a:xfrm flipV="1">
          <a:off x="2908300" y="13010262"/>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112792</xdr:rowOff>
    </xdr:from>
    <xdr:ext cx="469744" cy="259045"/>
    <xdr:sp macro="" textlink="">
      <xdr:nvSpPr>
        <xdr:cNvPr id="174" name="テキスト ボックス 173"/>
        <xdr:cNvSpPr txBox="1"/>
      </xdr:nvSpPr>
      <xdr:spPr>
        <a:xfrm>
          <a:off x="35497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163703</xdr:rowOff>
    </xdr:from>
    <xdr:to>
      <xdr:col>15</xdr:col>
      <xdr:colOff>50800</xdr:colOff>
      <xdr:row>75</xdr:row>
      <xdr:rowOff>164846</xdr:rowOff>
    </xdr:to>
    <xdr:cxnSp macro="">
      <xdr:nvCxnSpPr>
        <xdr:cNvPr id="175" name="直線コネクタ 174"/>
        <xdr:cNvCxnSpPr/>
      </xdr:nvCxnSpPr>
      <xdr:spPr>
        <a:xfrm flipV="1">
          <a:off x="2019300" y="130224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141240</xdr:rowOff>
    </xdr:from>
    <xdr:ext cx="469744" cy="259045"/>
    <xdr:sp macro="" textlink="">
      <xdr:nvSpPr>
        <xdr:cNvPr id="177" name="テキスト ボックス 176"/>
        <xdr:cNvSpPr txBox="1"/>
      </xdr:nvSpPr>
      <xdr:spPr>
        <a:xfrm>
          <a:off x="2673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164846</xdr:rowOff>
    </xdr:from>
    <xdr:to>
      <xdr:col>10</xdr:col>
      <xdr:colOff>114300</xdr:colOff>
      <xdr:row>76</xdr:row>
      <xdr:rowOff>64515</xdr:rowOff>
    </xdr:to>
    <xdr:cxnSp macro="">
      <xdr:nvCxnSpPr>
        <xdr:cNvPr id="178" name="直線コネクタ 177"/>
        <xdr:cNvCxnSpPr/>
      </xdr:nvCxnSpPr>
      <xdr:spPr>
        <a:xfrm flipV="1">
          <a:off x="1130300" y="13023596"/>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150004</xdr:rowOff>
    </xdr:from>
    <xdr:ext cx="469744" cy="259045"/>
    <xdr:sp macro="" textlink="">
      <xdr:nvSpPr>
        <xdr:cNvPr id="180" name="テキスト ボックス 179"/>
        <xdr:cNvSpPr txBox="1"/>
      </xdr:nvSpPr>
      <xdr:spPr>
        <a:xfrm>
          <a:off x="1784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13225</xdr:rowOff>
    </xdr:from>
    <xdr:ext cx="469744" cy="259045"/>
    <xdr:sp macro="" textlink="">
      <xdr:nvSpPr>
        <xdr:cNvPr id="182" name="テキスト ボックス 181"/>
        <xdr:cNvSpPr txBox="1"/>
      </xdr:nvSpPr>
      <xdr:spPr>
        <a:xfrm>
          <a:off x="895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166751</xdr:rowOff>
    </xdr:from>
    <xdr:to>
      <xdr:col>24</xdr:col>
      <xdr:colOff>114300</xdr:colOff>
      <xdr:row>75</xdr:row>
      <xdr:rowOff>96901</xdr:rowOff>
    </xdr:to>
    <xdr:sp macro="" textlink="">
      <xdr:nvSpPr>
        <xdr:cNvPr id="188" name="楕円 187"/>
        <xdr:cNvSpPr/>
      </xdr:nvSpPr>
      <xdr:spPr>
        <a:xfrm>
          <a:off x="4584700" y="128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18178</xdr:rowOff>
    </xdr:from>
    <xdr:ext cx="469744" cy="259045"/>
    <xdr:sp macro="" textlink="">
      <xdr:nvSpPr>
        <xdr:cNvPr id="189" name="維持補修費該当値テキスト"/>
        <xdr:cNvSpPr txBox="1"/>
      </xdr:nvSpPr>
      <xdr:spPr>
        <a:xfrm>
          <a:off x="4686300" y="1270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100711</xdr:rowOff>
    </xdr:from>
    <xdr:to>
      <xdr:col>20</xdr:col>
      <xdr:colOff>38100</xdr:colOff>
      <xdr:row>76</xdr:row>
      <xdr:rowOff>30860</xdr:rowOff>
    </xdr:to>
    <xdr:sp macro="" textlink="">
      <xdr:nvSpPr>
        <xdr:cNvPr id="190" name="楕円 189"/>
        <xdr:cNvSpPr/>
      </xdr:nvSpPr>
      <xdr:spPr>
        <a:xfrm>
          <a:off x="3746500" y="12959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47388</xdr:rowOff>
    </xdr:from>
    <xdr:ext cx="469744" cy="259045"/>
    <xdr:sp macro="" textlink="">
      <xdr:nvSpPr>
        <xdr:cNvPr id="191" name="テキスト ボックス 190"/>
        <xdr:cNvSpPr txBox="1"/>
      </xdr:nvSpPr>
      <xdr:spPr>
        <a:xfrm>
          <a:off x="3549728" y="1273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112903</xdr:rowOff>
    </xdr:from>
    <xdr:to>
      <xdr:col>15</xdr:col>
      <xdr:colOff>101600</xdr:colOff>
      <xdr:row>76</xdr:row>
      <xdr:rowOff>43053</xdr:rowOff>
    </xdr:to>
    <xdr:sp macro="" textlink="">
      <xdr:nvSpPr>
        <xdr:cNvPr id="192" name="楕円 191"/>
        <xdr:cNvSpPr/>
      </xdr:nvSpPr>
      <xdr:spPr>
        <a:xfrm>
          <a:off x="28575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59580</xdr:rowOff>
    </xdr:from>
    <xdr:ext cx="469744" cy="259045"/>
    <xdr:sp macro="" textlink="">
      <xdr:nvSpPr>
        <xdr:cNvPr id="193" name="テキスト ボックス 192"/>
        <xdr:cNvSpPr txBox="1"/>
      </xdr:nvSpPr>
      <xdr:spPr>
        <a:xfrm>
          <a:off x="2673428" y="1274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114046</xdr:rowOff>
    </xdr:from>
    <xdr:to>
      <xdr:col>10</xdr:col>
      <xdr:colOff>165100</xdr:colOff>
      <xdr:row>76</xdr:row>
      <xdr:rowOff>44196</xdr:rowOff>
    </xdr:to>
    <xdr:sp macro="" textlink="">
      <xdr:nvSpPr>
        <xdr:cNvPr id="194" name="楕円 193"/>
        <xdr:cNvSpPr/>
      </xdr:nvSpPr>
      <xdr:spPr>
        <a:xfrm>
          <a:off x="1968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60723</xdr:rowOff>
    </xdr:from>
    <xdr:ext cx="469744" cy="259045"/>
    <xdr:sp macro="" textlink="">
      <xdr:nvSpPr>
        <xdr:cNvPr id="195" name="テキスト ボックス 194"/>
        <xdr:cNvSpPr txBox="1"/>
      </xdr:nvSpPr>
      <xdr:spPr>
        <a:xfrm>
          <a:off x="1784428" y="1274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13715</xdr:rowOff>
    </xdr:from>
    <xdr:to>
      <xdr:col>6</xdr:col>
      <xdr:colOff>38100</xdr:colOff>
      <xdr:row>76</xdr:row>
      <xdr:rowOff>115315</xdr:rowOff>
    </xdr:to>
    <xdr:sp macro="" textlink="">
      <xdr:nvSpPr>
        <xdr:cNvPr id="196" name="楕円 195"/>
        <xdr:cNvSpPr/>
      </xdr:nvSpPr>
      <xdr:spPr>
        <a:xfrm>
          <a:off x="1079500" y="130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131843</xdr:rowOff>
    </xdr:from>
    <xdr:ext cx="469744" cy="259045"/>
    <xdr:sp macro="" textlink="">
      <xdr:nvSpPr>
        <xdr:cNvPr id="197" name="テキスト ボックス 196"/>
        <xdr:cNvSpPr txBox="1"/>
      </xdr:nvSpPr>
      <xdr:spPr>
        <a:xfrm>
          <a:off x="895428" y="128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2032</xdr:rowOff>
    </xdr:from>
    <xdr:to>
      <xdr:col>24</xdr:col>
      <xdr:colOff>63500</xdr:colOff>
      <xdr:row>97</xdr:row>
      <xdr:rowOff>24764</xdr:rowOff>
    </xdr:to>
    <xdr:cxnSp macro="">
      <xdr:nvCxnSpPr>
        <xdr:cNvPr id="225" name="直線コネクタ 224"/>
        <xdr:cNvCxnSpPr/>
      </xdr:nvCxnSpPr>
      <xdr:spPr>
        <a:xfrm flipV="1">
          <a:off x="3797300" y="16632682"/>
          <a:ext cx="8382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66564</xdr:rowOff>
    </xdr:from>
    <xdr:ext cx="469744" cy="259045"/>
    <xdr:sp macro="" textlink="">
      <xdr:nvSpPr>
        <xdr:cNvPr id="226" name="扶助費平均値テキスト"/>
        <xdr:cNvSpPr txBox="1"/>
      </xdr:nvSpPr>
      <xdr:spPr>
        <a:xfrm>
          <a:off x="4686300" y="16354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24764</xdr:rowOff>
    </xdr:from>
    <xdr:to>
      <xdr:col>19</xdr:col>
      <xdr:colOff>177800</xdr:colOff>
      <xdr:row>97</xdr:row>
      <xdr:rowOff>32638</xdr:rowOff>
    </xdr:to>
    <xdr:cxnSp macro="">
      <xdr:nvCxnSpPr>
        <xdr:cNvPr id="228" name="直線コネクタ 227"/>
        <xdr:cNvCxnSpPr/>
      </xdr:nvCxnSpPr>
      <xdr:spPr>
        <a:xfrm flipV="1">
          <a:off x="2908300" y="16655414"/>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127398</xdr:rowOff>
    </xdr:from>
    <xdr:ext cx="469744" cy="259045"/>
    <xdr:sp macro="" textlink="">
      <xdr:nvSpPr>
        <xdr:cNvPr id="230" name="テキスト ボックス 229"/>
        <xdr:cNvSpPr txBox="1"/>
      </xdr:nvSpPr>
      <xdr:spPr>
        <a:xfrm>
          <a:off x="35497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32638</xdr:rowOff>
    </xdr:from>
    <xdr:to>
      <xdr:col>15</xdr:col>
      <xdr:colOff>50800</xdr:colOff>
      <xdr:row>97</xdr:row>
      <xdr:rowOff>47879</xdr:rowOff>
    </xdr:to>
    <xdr:cxnSp macro="">
      <xdr:nvCxnSpPr>
        <xdr:cNvPr id="231" name="直線コネクタ 230"/>
        <xdr:cNvCxnSpPr/>
      </xdr:nvCxnSpPr>
      <xdr:spPr>
        <a:xfrm flipV="1">
          <a:off x="2019300" y="16663288"/>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152416</xdr:rowOff>
    </xdr:from>
    <xdr:ext cx="469744" cy="259045"/>
    <xdr:sp macro="" textlink="">
      <xdr:nvSpPr>
        <xdr:cNvPr id="233" name="テキスト ボックス 232"/>
        <xdr:cNvSpPr txBox="1"/>
      </xdr:nvSpPr>
      <xdr:spPr>
        <a:xfrm>
          <a:off x="2673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47879</xdr:rowOff>
    </xdr:from>
    <xdr:to>
      <xdr:col>10</xdr:col>
      <xdr:colOff>114300</xdr:colOff>
      <xdr:row>97</xdr:row>
      <xdr:rowOff>75692</xdr:rowOff>
    </xdr:to>
    <xdr:cxnSp macro="">
      <xdr:nvCxnSpPr>
        <xdr:cNvPr id="234" name="直線コネクタ 233"/>
        <xdr:cNvCxnSpPr/>
      </xdr:nvCxnSpPr>
      <xdr:spPr>
        <a:xfrm flipV="1">
          <a:off x="1130300" y="1667852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9541</xdr:rowOff>
    </xdr:from>
    <xdr:ext cx="469744" cy="259045"/>
    <xdr:sp macro="" textlink="">
      <xdr:nvSpPr>
        <xdr:cNvPr id="236" name="テキスト ボックス 235"/>
        <xdr:cNvSpPr txBox="1"/>
      </xdr:nvSpPr>
      <xdr:spPr>
        <a:xfrm>
          <a:off x="1784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23640</xdr:rowOff>
    </xdr:from>
    <xdr:ext cx="469744" cy="259045"/>
    <xdr:sp macro="" textlink="">
      <xdr:nvSpPr>
        <xdr:cNvPr id="238" name="テキスト ボックス 237"/>
        <xdr:cNvSpPr txBox="1"/>
      </xdr:nvSpPr>
      <xdr:spPr>
        <a:xfrm>
          <a:off x="895428" y="163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122682</xdr:rowOff>
    </xdr:from>
    <xdr:to>
      <xdr:col>24</xdr:col>
      <xdr:colOff>114300</xdr:colOff>
      <xdr:row>97</xdr:row>
      <xdr:rowOff>52832</xdr:rowOff>
    </xdr:to>
    <xdr:sp macro="" textlink="">
      <xdr:nvSpPr>
        <xdr:cNvPr id="244" name="楕円 243"/>
        <xdr:cNvSpPr/>
      </xdr:nvSpPr>
      <xdr:spPr>
        <a:xfrm>
          <a:off x="4584700" y="165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101109</xdr:rowOff>
    </xdr:from>
    <xdr:ext cx="469744" cy="259045"/>
    <xdr:sp macro="" textlink="">
      <xdr:nvSpPr>
        <xdr:cNvPr id="245" name="扶助費該当値テキスト"/>
        <xdr:cNvSpPr txBox="1"/>
      </xdr:nvSpPr>
      <xdr:spPr>
        <a:xfrm>
          <a:off x="4686300" y="1656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145414</xdr:rowOff>
    </xdr:from>
    <xdr:to>
      <xdr:col>20</xdr:col>
      <xdr:colOff>38100</xdr:colOff>
      <xdr:row>97</xdr:row>
      <xdr:rowOff>75564</xdr:rowOff>
    </xdr:to>
    <xdr:sp macro="" textlink="">
      <xdr:nvSpPr>
        <xdr:cNvPr id="246" name="楕円 245"/>
        <xdr:cNvSpPr/>
      </xdr:nvSpPr>
      <xdr:spPr>
        <a:xfrm>
          <a:off x="3746500" y="166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66691</xdr:rowOff>
    </xdr:from>
    <xdr:ext cx="469744" cy="259045"/>
    <xdr:sp macro="" textlink="">
      <xdr:nvSpPr>
        <xdr:cNvPr id="247" name="テキスト ボックス 246"/>
        <xdr:cNvSpPr txBox="1"/>
      </xdr:nvSpPr>
      <xdr:spPr>
        <a:xfrm>
          <a:off x="3549728" y="1669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153288</xdr:rowOff>
    </xdr:from>
    <xdr:to>
      <xdr:col>15</xdr:col>
      <xdr:colOff>101600</xdr:colOff>
      <xdr:row>97</xdr:row>
      <xdr:rowOff>83438</xdr:rowOff>
    </xdr:to>
    <xdr:sp macro="" textlink="">
      <xdr:nvSpPr>
        <xdr:cNvPr id="248" name="楕円 247"/>
        <xdr:cNvSpPr/>
      </xdr:nvSpPr>
      <xdr:spPr>
        <a:xfrm>
          <a:off x="2857500" y="166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74565</xdr:rowOff>
    </xdr:from>
    <xdr:ext cx="469744" cy="259045"/>
    <xdr:sp macro="" textlink="">
      <xdr:nvSpPr>
        <xdr:cNvPr id="249" name="テキスト ボックス 248"/>
        <xdr:cNvSpPr txBox="1"/>
      </xdr:nvSpPr>
      <xdr:spPr>
        <a:xfrm>
          <a:off x="2673428" y="1670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168529</xdr:rowOff>
    </xdr:from>
    <xdr:to>
      <xdr:col>10</xdr:col>
      <xdr:colOff>165100</xdr:colOff>
      <xdr:row>97</xdr:row>
      <xdr:rowOff>98679</xdr:rowOff>
    </xdr:to>
    <xdr:sp macro="" textlink="">
      <xdr:nvSpPr>
        <xdr:cNvPr id="250" name="楕円 249"/>
        <xdr:cNvSpPr/>
      </xdr:nvSpPr>
      <xdr:spPr>
        <a:xfrm>
          <a:off x="1968500" y="166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89806</xdr:rowOff>
    </xdr:from>
    <xdr:ext cx="469744" cy="259045"/>
    <xdr:sp macro="" textlink="">
      <xdr:nvSpPr>
        <xdr:cNvPr id="251" name="テキスト ボックス 250"/>
        <xdr:cNvSpPr txBox="1"/>
      </xdr:nvSpPr>
      <xdr:spPr>
        <a:xfrm>
          <a:off x="1784428" y="1672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24892</xdr:rowOff>
    </xdr:from>
    <xdr:to>
      <xdr:col>6</xdr:col>
      <xdr:colOff>38100</xdr:colOff>
      <xdr:row>97</xdr:row>
      <xdr:rowOff>126492</xdr:rowOff>
    </xdr:to>
    <xdr:sp macro="" textlink="">
      <xdr:nvSpPr>
        <xdr:cNvPr id="252" name="楕円 251"/>
        <xdr:cNvSpPr/>
      </xdr:nvSpPr>
      <xdr:spPr>
        <a:xfrm>
          <a:off x="1079500" y="166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117619</xdr:rowOff>
    </xdr:from>
    <xdr:ext cx="469744" cy="259045"/>
    <xdr:sp macro="" textlink="">
      <xdr:nvSpPr>
        <xdr:cNvPr id="253" name="テキスト ボックス 252"/>
        <xdr:cNvSpPr txBox="1"/>
      </xdr:nvSpPr>
      <xdr:spPr>
        <a:xfrm>
          <a:off x="895428" y="1674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123992</xdr:rowOff>
    </xdr:from>
    <xdr:to>
      <xdr:col>55</xdr:col>
      <xdr:colOff>0</xdr:colOff>
      <xdr:row>37</xdr:row>
      <xdr:rowOff>19097</xdr:rowOff>
    </xdr:to>
    <xdr:cxnSp macro="">
      <xdr:nvCxnSpPr>
        <xdr:cNvPr id="283" name="直線コネクタ 282"/>
        <xdr:cNvCxnSpPr/>
      </xdr:nvCxnSpPr>
      <xdr:spPr>
        <a:xfrm>
          <a:off x="9639300" y="6296192"/>
          <a:ext cx="8382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153921</xdr:rowOff>
    </xdr:from>
    <xdr:ext cx="534377" cy="259045"/>
    <xdr:sp macro="" textlink="">
      <xdr:nvSpPr>
        <xdr:cNvPr id="284" name="補助費等平均値テキスト"/>
        <xdr:cNvSpPr txBox="1"/>
      </xdr:nvSpPr>
      <xdr:spPr>
        <a:xfrm>
          <a:off x="10528300" y="6154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123992</xdr:rowOff>
    </xdr:from>
    <xdr:to>
      <xdr:col>50</xdr:col>
      <xdr:colOff>114300</xdr:colOff>
      <xdr:row>36</xdr:row>
      <xdr:rowOff>152387</xdr:rowOff>
    </xdr:to>
    <xdr:cxnSp macro="">
      <xdr:nvCxnSpPr>
        <xdr:cNvPr id="286" name="直線コネクタ 285"/>
        <xdr:cNvCxnSpPr/>
      </xdr:nvCxnSpPr>
      <xdr:spPr>
        <a:xfrm flipV="1">
          <a:off x="8750300" y="6296192"/>
          <a:ext cx="889000" cy="2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83436</xdr:rowOff>
    </xdr:from>
    <xdr:ext cx="534377" cy="259045"/>
    <xdr:sp macro="" textlink="">
      <xdr:nvSpPr>
        <xdr:cNvPr id="288" name="テキスト ボックス 287"/>
        <xdr:cNvSpPr txBox="1"/>
      </xdr:nvSpPr>
      <xdr:spPr>
        <a:xfrm>
          <a:off x="93594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144239</xdr:rowOff>
    </xdr:from>
    <xdr:to>
      <xdr:col>45</xdr:col>
      <xdr:colOff>177800</xdr:colOff>
      <xdr:row>36</xdr:row>
      <xdr:rowOff>152387</xdr:rowOff>
    </xdr:to>
    <xdr:cxnSp macro="">
      <xdr:nvCxnSpPr>
        <xdr:cNvPr id="289" name="直線コネクタ 288"/>
        <xdr:cNvCxnSpPr/>
      </xdr:nvCxnSpPr>
      <xdr:spPr>
        <a:xfrm>
          <a:off x="7861300" y="6316439"/>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18106</xdr:rowOff>
    </xdr:from>
    <xdr:ext cx="534377" cy="259045"/>
    <xdr:sp macro="" textlink="">
      <xdr:nvSpPr>
        <xdr:cNvPr id="291" name="テキスト ボックス 290"/>
        <xdr:cNvSpPr txBox="1"/>
      </xdr:nvSpPr>
      <xdr:spPr>
        <a:xfrm>
          <a:off x="8483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144239</xdr:rowOff>
    </xdr:from>
    <xdr:to>
      <xdr:col>41</xdr:col>
      <xdr:colOff>50800</xdr:colOff>
      <xdr:row>38</xdr:row>
      <xdr:rowOff>35834</xdr:rowOff>
    </xdr:to>
    <xdr:cxnSp macro="">
      <xdr:nvCxnSpPr>
        <xdr:cNvPr id="292" name="直線コネクタ 291"/>
        <xdr:cNvCxnSpPr/>
      </xdr:nvCxnSpPr>
      <xdr:spPr>
        <a:xfrm flipV="1">
          <a:off x="6972300" y="6316439"/>
          <a:ext cx="889000" cy="2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145321</xdr:rowOff>
    </xdr:from>
    <xdr:ext cx="534377" cy="259045"/>
    <xdr:sp macro="" textlink="">
      <xdr:nvSpPr>
        <xdr:cNvPr id="294" name="テキスト ボックス 293"/>
        <xdr:cNvSpPr txBox="1"/>
      </xdr:nvSpPr>
      <xdr:spPr>
        <a:xfrm>
          <a:off x="7594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66944</xdr:rowOff>
    </xdr:from>
    <xdr:ext cx="534377" cy="259045"/>
    <xdr:sp macro="" textlink="">
      <xdr:nvSpPr>
        <xdr:cNvPr id="296" name="テキスト ボックス 295"/>
        <xdr:cNvSpPr txBox="1"/>
      </xdr:nvSpPr>
      <xdr:spPr>
        <a:xfrm>
          <a:off x="6705111" y="623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139747</xdr:rowOff>
    </xdr:from>
    <xdr:to>
      <xdr:col>55</xdr:col>
      <xdr:colOff>50800</xdr:colOff>
      <xdr:row>37</xdr:row>
      <xdr:rowOff>69897</xdr:rowOff>
    </xdr:to>
    <xdr:sp macro="" textlink="">
      <xdr:nvSpPr>
        <xdr:cNvPr id="302" name="楕円 301"/>
        <xdr:cNvSpPr/>
      </xdr:nvSpPr>
      <xdr:spPr>
        <a:xfrm>
          <a:off x="10426700" y="63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118174</xdr:rowOff>
    </xdr:from>
    <xdr:ext cx="534377" cy="259045"/>
    <xdr:sp macro="" textlink="">
      <xdr:nvSpPr>
        <xdr:cNvPr id="303" name="補助費等該当値テキスト"/>
        <xdr:cNvSpPr txBox="1"/>
      </xdr:nvSpPr>
      <xdr:spPr>
        <a:xfrm>
          <a:off x="10528300" y="629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73192</xdr:rowOff>
    </xdr:from>
    <xdr:to>
      <xdr:col>50</xdr:col>
      <xdr:colOff>165100</xdr:colOff>
      <xdr:row>37</xdr:row>
      <xdr:rowOff>3342</xdr:rowOff>
    </xdr:to>
    <xdr:sp macro="" textlink="">
      <xdr:nvSpPr>
        <xdr:cNvPr id="304" name="楕円 303"/>
        <xdr:cNvSpPr/>
      </xdr:nvSpPr>
      <xdr:spPr>
        <a:xfrm>
          <a:off x="9588500" y="62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165919</xdr:rowOff>
    </xdr:from>
    <xdr:ext cx="534377" cy="259045"/>
    <xdr:sp macro="" textlink="">
      <xdr:nvSpPr>
        <xdr:cNvPr id="305" name="テキスト ボックス 304"/>
        <xdr:cNvSpPr txBox="1"/>
      </xdr:nvSpPr>
      <xdr:spPr>
        <a:xfrm>
          <a:off x="9359411" y="633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101587</xdr:rowOff>
    </xdr:from>
    <xdr:to>
      <xdr:col>46</xdr:col>
      <xdr:colOff>38100</xdr:colOff>
      <xdr:row>37</xdr:row>
      <xdr:rowOff>31737</xdr:rowOff>
    </xdr:to>
    <xdr:sp macro="" textlink="">
      <xdr:nvSpPr>
        <xdr:cNvPr id="306" name="楕円 305"/>
        <xdr:cNvSpPr/>
      </xdr:nvSpPr>
      <xdr:spPr>
        <a:xfrm>
          <a:off x="8699500" y="62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22864</xdr:rowOff>
    </xdr:from>
    <xdr:ext cx="534377" cy="259045"/>
    <xdr:sp macro="" textlink="">
      <xdr:nvSpPr>
        <xdr:cNvPr id="307" name="テキスト ボックス 306"/>
        <xdr:cNvSpPr txBox="1"/>
      </xdr:nvSpPr>
      <xdr:spPr>
        <a:xfrm>
          <a:off x="8483111" y="63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93439</xdr:rowOff>
    </xdr:from>
    <xdr:to>
      <xdr:col>41</xdr:col>
      <xdr:colOff>101600</xdr:colOff>
      <xdr:row>37</xdr:row>
      <xdr:rowOff>23589</xdr:rowOff>
    </xdr:to>
    <xdr:sp macro="" textlink="">
      <xdr:nvSpPr>
        <xdr:cNvPr id="308" name="楕円 307"/>
        <xdr:cNvSpPr/>
      </xdr:nvSpPr>
      <xdr:spPr>
        <a:xfrm>
          <a:off x="7810500" y="62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14716</xdr:rowOff>
    </xdr:from>
    <xdr:ext cx="534377" cy="259045"/>
    <xdr:sp macro="" textlink="">
      <xdr:nvSpPr>
        <xdr:cNvPr id="309" name="テキスト ボックス 308"/>
        <xdr:cNvSpPr txBox="1"/>
      </xdr:nvSpPr>
      <xdr:spPr>
        <a:xfrm>
          <a:off x="7594111" y="63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156484</xdr:rowOff>
    </xdr:from>
    <xdr:to>
      <xdr:col>36</xdr:col>
      <xdr:colOff>165100</xdr:colOff>
      <xdr:row>38</xdr:row>
      <xdr:rowOff>86633</xdr:rowOff>
    </xdr:to>
    <xdr:sp macro="" textlink="">
      <xdr:nvSpPr>
        <xdr:cNvPr id="310" name="楕円 309"/>
        <xdr:cNvSpPr/>
      </xdr:nvSpPr>
      <xdr:spPr>
        <a:xfrm>
          <a:off x="6921500" y="65001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77761</xdr:rowOff>
    </xdr:from>
    <xdr:ext cx="534377" cy="259045"/>
    <xdr:sp macro="" textlink="">
      <xdr:nvSpPr>
        <xdr:cNvPr id="311" name="テキスト ボックス 310"/>
        <xdr:cNvSpPr txBox="1"/>
      </xdr:nvSpPr>
      <xdr:spPr>
        <a:xfrm>
          <a:off x="6705111" y="659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30287</xdr:rowOff>
    </xdr:from>
    <xdr:to>
      <xdr:col>55</xdr:col>
      <xdr:colOff>0</xdr:colOff>
      <xdr:row>55</xdr:row>
      <xdr:rowOff>79034</xdr:rowOff>
    </xdr:to>
    <xdr:cxnSp macro="">
      <xdr:nvCxnSpPr>
        <xdr:cNvPr id="340" name="直線コネクタ 339"/>
        <xdr:cNvCxnSpPr/>
      </xdr:nvCxnSpPr>
      <xdr:spPr>
        <a:xfrm flipV="1">
          <a:off x="9639300" y="9460037"/>
          <a:ext cx="838200" cy="4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37723</xdr:rowOff>
    </xdr:from>
    <xdr:to>
      <xdr:col>50</xdr:col>
      <xdr:colOff>114300</xdr:colOff>
      <xdr:row>55</xdr:row>
      <xdr:rowOff>79034</xdr:rowOff>
    </xdr:to>
    <xdr:cxnSp macro="">
      <xdr:nvCxnSpPr>
        <xdr:cNvPr id="343" name="直線コネクタ 342"/>
        <xdr:cNvCxnSpPr/>
      </xdr:nvCxnSpPr>
      <xdr:spPr>
        <a:xfrm>
          <a:off x="8750300" y="9467473"/>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37723</xdr:rowOff>
    </xdr:from>
    <xdr:to>
      <xdr:col>45</xdr:col>
      <xdr:colOff>177800</xdr:colOff>
      <xdr:row>55</xdr:row>
      <xdr:rowOff>115664</xdr:rowOff>
    </xdr:to>
    <xdr:cxnSp macro="">
      <xdr:nvCxnSpPr>
        <xdr:cNvPr id="346" name="直線コネクタ 345"/>
        <xdr:cNvCxnSpPr/>
      </xdr:nvCxnSpPr>
      <xdr:spPr>
        <a:xfrm flipV="1">
          <a:off x="7861300" y="9467473"/>
          <a:ext cx="889000" cy="7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67229</xdr:rowOff>
    </xdr:from>
    <xdr:ext cx="534377" cy="259045"/>
    <xdr:sp macro="" textlink="">
      <xdr:nvSpPr>
        <xdr:cNvPr id="348" name="テキスト ボックス 347"/>
        <xdr:cNvSpPr txBox="1"/>
      </xdr:nvSpPr>
      <xdr:spPr>
        <a:xfrm>
          <a:off x="8483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98596</xdr:rowOff>
    </xdr:from>
    <xdr:to>
      <xdr:col>41</xdr:col>
      <xdr:colOff>50800</xdr:colOff>
      <xdr:row>55</xdr:row>
      <xdr:rowOff>115664</xdr:rowOff>
    </xdr:to>
    <xdr:cxnSp macro="">
      <xdr:nvCxnSpPr>
        <xdr:cNvPr id="349" name="直線コネクタ 348"/>
        <xdr:cNvCxnSpPr/>
      </xdr:nvCxnSpPr>
      <xdr:spPr>
        <a:xfrm>
          <a:off x="6972300" y="9528346"/>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100354</xdr:rowOff>
    </xdr:from>
    <xdr:ext cx="534377" cy="259045"/>
    <xdr:sp macro="" textlink="">
      <xdr:nvSpPr>
        <xdr:cNvPr id="353" name="テキスト ボックス 352"/>
        <xdr:cNvSpPr txBox="1"/>
      </xdr:nvSpPr>
      <xdr:spPr>
        <a:xfrm>
          <a:off x="6705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150937</xdr:rowOff>
    </xdr:from>
    <xdr:to>
      <xdr:col>55</xdr:col>
      <xdr:colOff>50800</xdr:colOff>
      <xdr:row>55</xdr:row>
      <xdr:rowOff>81087</xdr:rowOff>
    </xdr:to>
    <xdr:sp macro="" textlink="">
      <xdr:nvSpPr>
        <xdr:cNvPr id="359" name="楕円 358"/>
        <xdr:cNvSpPr/>
      </xdr:nvSpPr>
      <xdr:spPr>
        <a:xfrm>
          <a:off x="10426700" y="94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2364</xdr:rowOff>
    </xdr:from>
    <xdr:ext cx="534377" cy="259045"/>
    <xdr:sp macro="" textlink="">
      <xdr:nvSpPr>
        <xdr:cNvPr id="360" name="普通建設事業費該当値テキスト"/>
        <xdr:cNvSpPr txBox="1"/>
      </xdr:nvSpPr>
      <xdr:spPr>
        <a:xfrm>
          <a:off x="10528300" y="92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28234</xdr:rowOff>
    </xdr:from>
    <xdr:to>
      <xdr:col>50</xdr:col>
      <xdr:colOff>165100</xdr:colOff>
      <xdr:row>55</xdr:row>
      <xdr:rowOff>129834</xdr:rowOff>
    </xdr:to>
    <xdr:sp macro="" textlink="">
      <xdr:nvSpPr>
        <xdr:cNvPr id="361" name="楕円 360"/>
        <xdr:cNvSpPr/>
      </xdr:nvSpPr>
      <xdr:spPr>
        <a:xfrm>
          <a:off x="9588500" y="94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146361</xdr:rowOff>
    </xdr:from>
    <xdr:ext cx="534377" cy="259045"/>
    <xdr:sp macro="" textlink="">
      <xdr:nvSpPr>
        <xdr:cNvPr id="362" name="テキスト ボックス 361"/>
        <xdr:cNvSpPr txBox="1"/>
      </xdr:nvSpPr>
      <xdr:spPr>
        <a:xfrm>
          <a:off x="9359411" y="923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158373</xdr:rowOff>
    </xdr:from>
    <xdr:to>
      <xdr:col>46</xdr:col>
      <xdr:colOff>38100</xdr:colOff>
      <xdr:row>55</xdr:row>
      <xdr:rowOff>88523</xdr:rowOff>
    </xdr:to>
    <xdr:sp macro="" textlink="">
      <xdr:nvSpPr>
        <xdr:cNvPr id="363" name="楕円 362"/>
        <xdr:cNvSpPr/>
      </xdr:nvSpPr>
      <xdr:spPr>
        <a:xfrm>
          <a:off x="8699500" y="94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105050</xdr:rowOff>
    </xdr:from>
    <xdr:ext cx="534377" cy="259045"/>
    <xdr:sp macro="" textlink="">
      <xdr:nvSpPr>
        <xdr:cNvPr id="364" name="テキスト ボックス 363"/>
        <xdr:cNvSpPr txBox="1"/>
      </xdr:nvSpPr>
      <xdr:spPr>
        <a:xfrm>
          <a:off x="8483111" y="91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64864</xdr:rowOff>
    </xdr:from>
    <xdr:to>
      <xdr:col>41</xdr:col>
      <xdr:colOff>101600</xdr:colOff>
      <xdr:row>55</xdr:row>
      <xdr:rowOff>166464</xdr:rowOff>
    </xdr:to>
    <xdr:sp macro="" textlink="">
      <xdr:nvSpPr>
        <xdr:cNvPr id="365" name="楕円 364"/>
        <xdr:cNvSpPr/>
      </xdr:nvSpPr>
      <xdr:spPr>
        <a:xfrm>
          <a:off x="7810500" y="94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11541</xdr:rowOff>
    </xdr:from>
    <xdr:ext cx="534377" cy="259045"/>
    <xdr:sp macro="" textlink="">
      <xdr:nvSpPr>
        <xdr:cNvPr id="366" name="テキスト ボックス 365"/>
        <xdr:cNvSpPr txBox="1"/>
      </xdr:nvSpPr>
      <xdr:spPr>
        <a:xfrm>
          <a:off x="7594111" y="92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47796</xdr:rowOff>
    </xdr:from>
    <xdr:to>
      <xdr:col>36</xdr:col>
      <xdr:colOff>165100</xdr:colOff>
      <xdr:row>55</xdr:row>
      <xdr:rowOff>149396</xdr:rowOff>
    </xdr:to>
    <xdr:sp macro="" textlink="">
      <xdr:nvSpPr>
        <xdr:cNvPr id="367" name="楕円 366"/>
        <xdr:cNvSpPr/>
      </xdr:nvSpPr>
      <xdr:spPr>
        <a:xfrm>
          <a:off x="6921500" y="94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165923</xdr:rowOff>
    </xdr:from>
    <xdr:ext cx="534377" cy="259045"/>
    <xdr:sp macro="" textlink="">
      <xdr:nvSpPr>
        <xdr:cNvPr id="368" name="テキスト ボックス 367"/>
        <xdr:cNvSpPr txBox="1"/>
      </xdr:nvSpPr>
      <xdr:spPr>
        <a:xfrm>
          <a:off x="6705111" y="92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63691</xdr:rowOff>
    </xdr:from>
    <xdr:to>
      <xdr:col>55</xdr:col>
      <xdr:colOff>0</xdr:colOff>
      <xdr:row>77</xdr:row>
      <xdr:rowOff>119259</xdr:rowOff>
    </xdr:to>
    <xdr:cxnSp macro="">
      <xdr:nvCxnSpPr>
        <xdr:cNvPr id="395" name="直線コネクタ 394"/>
        <xdr:cNvCxnSpPr/>
      </xdr:nvCxnSpPr>
      <xdr:spPr>
        <a:xfrm flipV="1">
          <a:off x="9639300" y="13265341"/>
          <a:ext cx="8382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53249</xdr:rowOff>
    </xdr:from>
    <xdr:ext cx="534377" cy="259045"/>
    <xdr:sp macro="" textlink="">
      <xdr:nvSpPr>
        <xdr:cNvPr id="396" name="普通建設事業費 （ うち新規整備　）平均値テキスト"/>
        <xdr:cNvSpPr txBox="1"/>
      </xdr:nvSpPr>
      <xdr:spPr>
        <a:xfrm>
          <a:off x="10528300" y="1325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91027</xdr:rowOff>
    </xdr:from>
    <xdr:to>
      <xdr:col>50</xdr:col>
      <xdr:colOff>114300</xdr:colOff>
      <xdr:row>77</xdr:row>
      <xdr:rowOff>119259</xdr:rowOff>
    </xdr:to>
    <xdr:cxnSp macro="">
      <xdr:nvCxnSpPr>
        <xdr:cNvPr id="398" name="直線コネクタ 397"/>
        <xdr:cNvCxnSpPr/>
      </xdr:nvCxnSpPr>
      <xdr:spPr>
        <a:xfrm>
          <a:off x="8750300" y="13292677"/>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00" name="テキスト ボックス 399"/>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123050</xdr:rowOff>
    </xdr:from>
    <xdr:to>
      <xdr:col>45</xdr:col>
      <xdr:colOff>177800</xdr:colOff>
      <xdr:row>77</xdr:row>
      <xdr:rowOff>91027</xdr:rowOff>
    </xdr:to>
    <xdr:cxnSp macro="">
      <xdr:nvCxnSpPr>
        <xdr:cNvPr id="401" name="直線コネクタ 400"/>
        <xdr:cNvCxnSpPr/>
      </xdr:nvCxnSpPr>
      <xdr:spPr>
        <a:xfrm>
          <a:off x="7861300" y="13153250"/>
          <a:ext cx="889000" cy="1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8729</xdr:rowOff>
    </xdr:from>
    <xdr:ext cx="534377" cy="259045"/>
    <xdr:sp macro="" textlink="">
      <xdr:nvSpPr>
        <xdr:cNvPr id="403" name="テキスト ボックス 402"/>
        <xdr:cNvSpPr txBox="1"/>
      </xdr:nvSpPr>
      <xdr:spPr>
        <a:xfrm>
          <a:off x="8483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81407</xdr:rowOff>
    </xdr:from>
    <xdr:to>
      <xdr:col>41</xdr:col>
      <xdr:colOff>50800</xdr:colOff>
      <xdr:row>76</xdr:row>
      <xdr:rowOff>123050</xdr:rowOff>
    </xdr:to>
    <xdr:cxnSp macro="">
      <xdr:nvCxnSpPr>
        <xdr:cNvPr id="404" name="直線コネクタ 403"/>
        <xdr:cNvCxnSpPr/>
      </xdr:nvCxnSpPr>
      <xdr:spPr>
        <a:xfrm>
          <a:off x="6972300" y="13111607"/>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17263</xdr:rowOff>
    </xdr:from>
    <xdr:ext cx="534377" cy="259045"/>
    <xdr:sp macro="" textlink="">
      <xdr:nvSpPr>
        <xdr:cNvPr id="406" name="テキスト ボックス 405"/>
        <xdr:cNvSpPr txBox="1"/>
      </xdr:nvSpPr>
      <xdr:spPr>
        <a:xfrm>
          <a:off x="7594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39704</xdr:rowOff>
    </xdr:from>
    <xdr:ext cx="534377" cy="259045"/>
    <xdr:sp macro="" textlink="">
      <xdr:nvSpPr>
        <xdr:cNvPr id="408" name="テキスト ボックス 407"/>
        <xdr:cNvSpPr txBox="1"/>
      </xdr:nvSpPr>
      <xdr:spPr>
        <a:xfrm>
          <a:off x="67051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12891</xdr:rowOff>
    </xdr:from>
    <xdr:to>
      <xdr:col>55</xdr:col>
      <xdr:colOff>50800</xdr:colOff>
      <xdr:row>77</xdr:row>
      <xdr:rowOff>114491</xdr:rowOff>
    </xdr:to>
    <xdr:sp macro="" textlink="">
      <xdr:nvSpPr>
        <xdr:cNvPr id="414" name="楕円 413"/>
        <xdr:cNvSpPr/>
      </xdr:nvSpPr>
      <xdr:spPr>
        <a:xfrm>
          <a:off x="10426700" y="132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35768</xdr:rowOff>
    </xdr:from>
    <xdr:ext cx="534377" cy="259045"/>
    <xdr:sp macro="" textlink="">
      <xdr:nvSpPr>
        <xdr:cNvPr id="415" name="普通建設事業費 （ うち新規整備　）該当値テキスト"/>
        <xdr:cNvSpPr txBox="1"/>
      </xdr:nvSpPr>
      <xdr:spPr>
        <a:xfrm>
          <a:off x="10528300" y="1306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68459</xdr:rowOff>
    </xdr:from>
    <xdr:to>
      <xdr:col>50</xdr:col>
      <xdr:colOff>165100</xdr:colOff>
      <xdr:row>77</xdr:row>
      <xdr:rowOff>170059</xdr:rowOff>
    </xdr:to>
    <xdr:sp macro="" textlink="">
      <xdr:nvSpPr>
        <xdr:cNvPr id="416" name="楕円 415"/>
        <xdr:cNvSpPr/>
      </xdr:nvSpPr>
      <xdr:spPr>
        <a:xfrm>
          <a:off x="9588500" y="132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15136</xdr:rowOff>
    </xdr:from>
    <xdr:ext cx="534377" cy="259045"/>
    <xdr:sp macro="" textlink="">
      <xdr:nvSpPr>
        <xdr:cNvPr id="417" name="テキスト ボックス 416"/>
        <xdr:cNvSpPr txBox="1"/>
      </xdr:nvSpPr>
      <xdr:spPr>
        <a:xfrm>
          <a:off x="9359411" y="130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40227</xdr:rowOff>
    </xdr:from>
    <xdr:to>
      <xdr:col>46</xdr:col>
      <xdr:colOff>38100</xdr:colOff>
      <xdr:row>77</xdr:row>
      <xdr:rowOff>141827</xdr:rowOff>
    </xdr:to>
    <xdr:sp macro="" textlink="">
      <xdr:nvSpPr>
        <xdr:cNvPr id="418" name="楕円 417"/>
        <xdr:cNvSpPr/>
      </xdr:nvSpPr>
      <xdr:spPr>
        <a:xfrm>
          <a:off x="8699500" y="132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158354</xdr:rowOff>
    </xdr:from>
    <xdr:ext cx="534377" cy="259045"/>
    <xdr:sp macro="" textlink="">
      <xdr:nvSpPr>
        <xdr:cNvPr id="419" name="テキスト ボックス 418"/>
        <xdr:cNvSpPr txBox="1"/>
      </xdr:nvSpPr>
      <xdr:spPr>
        <a:xfrm>
          <a:off x="8483111" y="130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72250</xdr:rowOff>
    </xdr:from>
    <xdr:to>
      <xdr:col>41</xdr:col>
      <xdr:colOff>101600</xdr:colOff>
      <xdr:row>77</xdr:row>
      <xdr:rowOff>2400</xdr:rowOff>
    </xdr:to>
    <xdr:sp macro="" textlink="">
      <xdr:nvSpPr>
        <xdr:cNvPr id="420" name="楕円 419"/>
        <xdr:cNvSpPr/>
      </xdr:nvSpPr>
      <xdr:spPr>
        <a:xfrm>
          <a:off x="7810500" y="131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18928</xdr:rowOff>
    </xdr:from>
    <xdr:ext cx="534377" cy="259045"/>
    <xdr:sp macro="" textlink="">
      <xdr:nvSpPr>
        <xdr:cNvPr id="421" name="テキスト ボックス 420"/>
        <xdr:cNvSpPr txBox="1"/>
      </xdr:nvSpPr>
      <xdr:spPr>
        <a:xfrm>
          <a:off x="7594111" y="128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30607</xdr:rowOff>
    </xdr:from>
    <xdr:to>
      <xdr:col>36</xdr:col>
      <xdr:colOff>165100</xdr:colOff>
      <xdr:row>76</xdr:row>
      <xdr:rowOff>132207</xdr:rowOff>
    </xdr:to>
    <xdr:sp macro="" textlink="">
      <xdr:nvSpPr>
        <xdr:cNvPr id="422" name="楕円 421"/>
        <xdr:cNvSpPr/>
      </xdr:nvSpPr>
      <xdr:spPr>
        <a:xfrm>
          <a:off x="69215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148734</xdr:rowOff>
    </xdr:from>
    <xdr:ext cx="534377" cy="259045"/>
    <xdr:sp macro="" textlink="">
      <xdr:nvSpPr>
        <xdr:cNvPr id="423" name="テキスト ボックス 422"/>
        <xdr:cNvSpPr txBox="1"/>
      </xdr:nvSpPr>
      <xdr:spPr>
        <a:xfrm>
          <a:off x="6705111" y="1283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5145</xdr:rowOff>
    </xdr:from>
    <xdr:to>
      <xdr:col>55</xdr:col>
      <xdr:colOff>0</xdr:colOff>
      <xdr:row>94</xdr:row>
      <xdr:rowOff>24440</xdr:rowOff>
    </xdr:to>
    <xdr:cxnSp macro="">
      <xdr:nvCxnSpPr>
        <xdr:cNvPr id="449" name="直線コネクタ 448"/>
        <xdr:cNvCxnSpPr/>
      </xdr:nvCxnSpPr>
      <xdr:spPr>
        <a:xfrm flipV="1">
          <a:off x="9639300" y="15949995"/>
          <a:ext cx="838200" cy="19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50"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24440</xdr:rowOff>
    </xdr:from>
    <xdr:to>
      <xdr:col>50</xdr:col>
      <xdr:colOff>114300</xdr:colOff>
      <xdr:row>94</xdr:row>
      <xdr:rowOff>114050</xdr:rowOff>
    </xdr:to>
    <xdr:cxnSp macro="">
      <xdr:nvCxnSpPr>
        <xdr:cNvPr id="452" name="直線コネクタ 451"/>
        <xdr:cNvCxnSpPr/>
      </xdr:nvCxnSpPr>
      <xdr:spPr>
        <a:xfrm flipV="1">
          <a:off x="8750300" y="16140740"/>
          <a:ext cx="889000" cy="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114050</xdr:rowOff>
    </xdr:from>
    <xdr:to>
      <xdr:col>45</xdr:col>
      <xdr:colOff>177800</xdr:colOff>
      <xdr:row>96</xdr:row>
      <xdr:rowOff>154285</xdr:rowOff>
    </xdr:to>
    <xdr:cxnSp macro="">
      <xdr:nvCxnSpPr>
        <xdr:cNvPr id="455" name="直線コネクタ 454"/>
        <xdr:cNvCxnSpPr/>
      </xdr:nvCxnSpPr>
      <xdr:spPr>
        <a:xfrm flipV="1">
          <a:off x="7861300" y="16230350"/>
          <a:ext cx="889000" cy="3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26636</xdr:rowOff>
    </xdr:from>
    <xdr:ext cx="534377" cy="259045"/>
    <xdr:sp macro="" textlink="">
      <xdr:nvSpPr>
        <xdr:cNvPr id="457" name="テキスト ボックス 456"/>
        <xdr:cNvSpPr txBox="1"/>
      </xdr:nvSpPr>
      <xdr:spPr>
        <a:xfrm>
          <a:off x="848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151175</xdr:rowOff>
    </xdr:from>
    <xdr:to>
      <xdr:col>41</xdr:col>
      <xdr:colOff>50800</xdr:colOff>
      <xdr:row>96</xdr:row>
      <xdr:rowOff>154285</xdr:rowOff>
    </xdr:to>
    <xdr:cxnSp macro="">
      <xdr:nvCxnSpPr>
        <xdr:cNvPr id="458" name="直線コネクタ 457"/>
        <xdr:cNvCxnSpPr/>
      </xdr:nvCxnSpPr>
      <xdr:spPr>
        <a:xfrm>
          <a:off x="6972300" y="16610375"/>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98874</xdr:rowOff>
    </xdr:from>
    <xdr:ext cx="534377" cy="259045"/>
    <xdr:sp macro="" textlink="">
      <xdr:nvSpPr>
        <xdr:cNvPr id="460" name="テキスト ボックス 459"/>
        <xdr:cNvSpPr txBox="1"/>
      </xdr:nvSpPr>
      <xdr:spPr>
        <a:xfrm>
          <a:off x="7594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61" name="フローチャート: 判断 460"/>
        <xdr:cNvSpPr/>
      </xdr:nvSpPr>
      <xdr:spPr>
        <a:xfrm>
          <a:off x="6921500" y="1681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101754</xdr:rowOff>
    </xdr:from>
    <xdr:ext cx="534377" cy="259045"/>
    <xdr:sp macro="" textlink="">
      <xdr:nvSpPr>
        <xdr:cNvPr id="462" name="テキスト ボックス 461"/>
        <xdr:cNvSpPr txBox="1"/>
      </xdr:nvSpPr>
      <xdr:spPr>
        <a:xfrm>
          <a:off x="6705111" y="16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125795</xdr:rowOff>
    </xdr:from>
    <xdr:to>
      <xdr:col>55</xdr:col>
      <xdr:colOff>50800</xdr:colOff>
      <xdr:row>93</xdr:row>
      <xdr:rowOff>55945</xdr:rowOff>
    </xdr:to>
    <xdr:sp macro="" textlink="">
      <xdr:nvSpPr>
        <xdr:cNvPr id="468" name="楕円 467"/>
        <xdr:cNvSpPr/>
      </xdr:nvSpPr>
      <xdr:spPr>
        <a:xfrm>
          <a:off x="10426700" y="158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148672</xdr:rowOff>
    </xdr:from>
    <xdr:ext cx="534377" cy="259045"/>
    <xdr:sp macro="" textlink="">
      <xdr:nvSpPr>
        <xdr:cNvPr id="469" name="普通建設事業費 （ うち更新整備　）該当値テキスト"/>
        <xdr:cNvSpPr txBox="1"/>
      </xdr:nvSpPr>
      <xdr:spPr>
        <a:xfrm>
          <a:off x="10528300" y="1575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145090</xdr:rowOff>
    </xdr:from>
    <xdr:to>
      <xdr:col>50</xdr:col>
      <xdr:colOff>165100</xdr:colOff>
      <xdr:row>94</xdr:row>
      <xdr:rowOff>75240</xdr:rowOff>
    </xdr:to>
    <xdr:sp macro="" textlink="">
      <xdr:nvSpPr>
        <xdr:cNvPr id="470" name="楕円 469"/>
        <xdr:cNvSpPr/>
      </xdr:nvSpPr>
      <xdr:spPr>
        <a:xfrm>
          <a:off x="9588500" y="160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91767</xdr:rowOff>
    </xdr:from>
    <xdr:ext cx="534377" cy="259045"/>
    <xdr:sp macro="" textlink="">
      <xdr:nvSpPr>
        <xdr:cNvPr id="471" name="テキスト ボックス 470"/>
        <xdr:cNvSpPr txBox="1"/>
      </xdr:nvSpPr>
      <xdr:spPr>
        <a:xfrm>
          <a:off x="9359411" y="1586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63250</xdr:rowOff>
    </xdr:from>
    <xdr:to>
      <xdr:col>46</xdr:col>
      <xdr:colOff>38100</xdr:colOff>
      <xdr:row>94</xdr:row>
      <xdr:rowOff>164850</xdr:rowOff>
    </xdr:to>
    <xdr:sp macro="" textlink="">
      <xdr:nvSpPr>
        <xdr:cNvPr id="472" name="楕円 471"/>
        <xdr:cNvSpPr/>
      </xdr:nvSpPr>
      <xdr:spPr>
        <a:xfrm>
          <a:off x="8699500" y="16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9927</xdr:rowOff>
    </xdr:from>
    <xdr:ext cx="534377" cy="259045"/>
    <xdr:sp macro="" textlink="">
      <xdr:nvSpPr>
        <xdr:cNvPr id="473" name="テキスト ボックス 472"/>
        <xdr:cNvSpPr txBox="1"/>
      </xdr:nvSpPr>
      <xdr:spPr>
        <a:xfrm>
          <a:off x="8483111" y="159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103485</xdr:rowOff>
    </xdr:from>
    <xdr:to>
      <xdr:col>41</xdr:col>
      <xdr:colOff>101600</xdr:colOff>
      <xdr:row>97</xdr:row>
      <xdr:rowOff>33635</xdr:rowOff>
    </xdr:to>
    <xdr:sp macro="" textlink="">
      <xdr:nvSpPr>
        <xdr:cNvPr id="474" name="楕円 473"/>
        <xdr:cNvSpPr/>
      </xdr:nvSpPr>
      <xdr:spPr>
        <a:xfrm>
          <a:off x="7810500" y="16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50162</xdr:rowOff>
    </xdr:from>
    <xdr:ext cx="534377" cy="259045"/>
    <xdr:sp macro="" textlink="">
      <xdr:nvSpPr>
        <xdr:cNvPr id="475" name="テキスト ボックス 474"/>
        <xdr:cNvSpPr txBox="1"/>
      </xdr:nvSpPr>
      <xdr:spPr>
        <a:xfrm>
          <a:off x="7594111" y="163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100375</xdr:rowOff>
    </xdr:from>
    <xdr:to>
      <xdr:col>36</xdr:col>
      <xdr:colOff>165100</xdr:colOff>
      <xdr:row>97</xdr:row>
      <xdr:rowOff>30525</xdr:rowOff>
    </xdr:to>
    <xdr:sp macro="" textlink="">
      <xdr:nvSpPr>
        <xdr:cNvPr id="476" name="楕円 475"/>
        <xdr:cNvSpPr/>
      </xdr:nvSpPr>
      <xdr:spPr>
        <a:xfrm>
          <a:off x="6921500" y="165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47052</xdr:rowOff>
    </xdr:from>
    <xdr:ext cx="534377" cy="259045"/>
    <xdr:sp macro="" textlink="">
      <xdr:nvSpPr>
        <xdr:cNvPr id="477" name="テキスト ボックス 476"/>
        <xdr:cNvSpPr txBox="1"/>
      </xdr:nvSpPr>
      <xdr:spPr>
        <a:xfrm>
          <a:off x="6705111" y="163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50180</xdr:rowOff>
    </xdr:from>
    <xdr:to>
      <xdr:col>85</xdr:col>
      <xdr:colOff>127000</xdr:colOff>
      <xdr:row>38</xdr:row>
      <xdr:rowOff>116132</xdr:rowOff>
    </xdr:to>
    <xdr:cxnSp macro="">
      <xdr:nvCxnSpPr>
        <xdr:cNvPr id="502" name="直線コネクタ 501"/>
        <xdr:cNvCxnSpPr/>
      </xdr:nvCxnSpPr>
      <xdr:spPr>
        <a:xfrm flipV="1">
          <a:off x="15481300" y="6565280"/>
          <a:ext cx="838200" cy="6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156390</xdr:rowOff>
    </xdr:from>
    <xdr:ext cx="469744" cy="259045"/>
    <xdr:sp macro="" textlink="">
      <xdr:nvSpPr>
        <xdr:cNvPr id="503" name="災害復旧事業費平均値テキスト"/>
        <xdr:cNvSpPr txBox="1"/>
      </xdr:nvSpPr>
      <xdr:spPr>
        <a:xfrm>
          <a:off x="16370300" y="6500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113754</xdr:rowOff>
    </xdr:from>
    <xdr:to>
      <xdr:col>81</xdr:col>
      <xdr:colOff>50800</xdr:colOff>
      <xdr:row>38</xdr:row>
      <xdr:rowOff>116132</xdr:rowOff>
    </xdr:to>
    <xdr:cxnSp macro="">
      <xdr:nvCxnSpPr>
        <xdr:cNvPr id="505" name="直線コネクタ 504"/>
        <xdr:cNvCxnSpPr/>
      </xdr:nvCxnSpPr>
      <xdr:spPr>
        <a:xfrm>
          <a:off x="14592300" y="6628854"/>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59484</xdr:rowOff>
    </xdr:from>
    <xdr:to>
      <xdr:col>76</xdr:col>
      <xdr:colOff>114300</xdr:colOff>
      <xdr:row>38</xdr:row>
      <xdr:rowOff>113754</xdr:rowOff>
    </xdr:to>
    <xdr:cxnSp macro="">
      <xdr:nvCxnSpPr>
        <xdr:cNvPr id="508" name="直線コネクタ 507"/>
        <xdr:cNvCxnSpPr/>
      </xdr:nvCxnSpPr>
      <xdr:spPr>
        <a:xfrm>
          <a:off x="13703300" y="6574584"/>
          <a:ext cx="8890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0" name="テキスト ボックス 509"/>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59484</xdr:rowOff>
    </xdr:from>
    <xdr:to>
      <xdr:col>71</xdr:col>
      <xdr:colOff>177800</xdr:colOff>
      <xdr:row>38</xdr:row>
      <xdr:rowOff>88036</xdr:rowOff>
    </xdr:to>
    <xdr:cxnSp macro="">
      <xdr:nvCxnSpPr>
        <xdr:cNvPr id="511" name="直線コネクタ 510"/>
        <xdr:cNvCxnSpPr/>
      </xdr:nvCxnSpPr>
      <xdr:spPr>
        <a:xfrm flipV="1">
          <a:off x="12814300" y="6574584"/>
          <a:ext cx="8890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3" name="テキスト ボックス 512"/>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4" name="フローチャート: 判断 513"/>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149328</xdr:rowOff>
    </xdr:from>
    <xdr:ext cx="469744" cy="259045"/>
    <xdr:sp macro="" textlink="">
      <xdr:nvSpPr>
        <xdr:cNvPr id="515" name="テキスト ボックス 514"/>
        <xdr:cNvSpPr txBox="1"/>
      </xdr:nvSpPr>
      <xdr:spPr>
        <a:xfrm>
          <a:off x="12579428"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170830</xdr:rowOff>
    </xdr:from>
    <xdr:to>
      <xdr:col>85</xdr:col>
      <xdr:colOff>177800</xdr:colOff>
      <xdr:row>38</xdr:row>
      <xdr:rowOff>100980</xdr:rowOff>
    </xdr:to>
    <xdr:sp macro="" textlink="">
      <xdr:nvSpPr>
        <xdr:cNvPr id="521" name="楕円 520"/>
        <xdr:cNvSpPr/>
      </xdr:nvSpPr>
      <xdr:spPr>
        <a:xfrm>
          <a:off x="16268700" y="65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130207</xdr:rowOff>
    </xdr:from>
    <xdr:ext cx="469744" cy="259045"/>
    <xdr:sp macro="" textlink="">
      <xdr:nvSpPr>
        <xdr:cNvPr id="522" name="災害復旧事業費該当値テキスト"/>
        <xdr:cNvSpPr txBox="1"/>
      </xdr:nvSpPr>
      <xdr:spPr>
        <a:xfrm>
          <a:off x="16370300" y="630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65332</xdr:rowOff>
    </xdr:from>
    <xdr:to>
      <xdr:col>81</xdr:col>
      <xdr:colOff>101600</xdr:colOff>
      <xdr:row>38</xdr:row>
      <xdr:rowOff>166932</xdr:rowOff>
    </xdr:to>
    <xdr:sp macro="" textlink="">
      <xdr:nvSpPr>
        <xdr:cNvPr id="523" name="楕円 522"/>
        <xdr:cNvSpPr/>
      </xdr:nvSpPr>
      <xdr:spPr>
        <a:xfrm>
          <a:off x="15430500" y="65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158059</xdr:rowOff>
    </xdr:from>
    <xdr:ext cx="469744" cy="259045"/>
    <xdr:sp macro="" textlink="">
      <xdr:nvSpPr>
        <xdr:cNvPr id="524" name="テキスト ボックス 523"/>
        <xdr:cNvSpPr txBox="1"/>
      </xdr:nvSpPr>
      <xdr:spPr>
        <a:xfrm>
          <a:off x="15233728" y="66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62954</xdr:rowOff>
    </xdr:from>
    <xdr:to>
      <xdr:col>76</xdr:col>
      <xdr:colOff>165100</xdr:colOff>
      <xdr:row>38</xdr:row>
      <xdr:rowOff>164554</xdr:rowOff>
    </xdr:to>
    <xdr:sp macro="" textlink="">
      <xdr:nvSpPr>
        <xdr:cNvPr id="525" name="楕円 524"/>
        <xdr:cNvSpPr/>
      </xdr:nvSpPr>
      <xdr:spPr>
        <a:xfrm>
          <a:off x="14541500" y="65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155681</xdr:rowOff>
    </xdr:from>
    <xdr:ext cx="469744" cy="259045"/>
    <xdr:sp macro="" textlink="">
      <xdr:nvSpPr>
        <xdr:cNvPr id="526" name="テキスト ボックス 525"/>
        <xdr:cNvSpPr txBox="1"/>
      </xdr:nvSpPr>
      <xdr:spPr>
        <a:xfrm>
          <a:off x="14357428" y="667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8684</xdr:rowOff>
    </xdr:from>
    <xdr:to>
      <xdr:col>72</xdr:col>
      <xdr:colOff>38100</xdr:colOff>
      <xdr:row>38</xdr:row>
      <xdr:rowOff>110284</xdr:rowOff>
    </xdr:to>
    <xdr:sp macro="" textlink="">
      <xdr:nvSpPr>
        <xdr:cNvPr id="527" name="楕円 526"/>
        <xdr:cNvSpPr/>
      </xdr:nvSpPr>
      <xdr:spPr>
        <a:xfrm>
          <a:off x="13652500" y="65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101411</xdr:rowOff>
    </xdr:from>
    <xdr:ext cx="469744" cy="259045"/>
    <xdr:sp macro="" textlink="">
      <xdr:nvSpPr>
        <xdr:cNvPr id="528" name="テキスト ボックス 527"/>
        <xdr:cNvSpPr txBox="1"/>
      </xdr:nvSpPr>
      <xdr:spPr>
        <a:xfrm>
          <a:off x="13468428" y="661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37236</xdr:rowOff>
    </xdr:from>
    <xdr:to>
      <xdr:col>67</xdr:col>
      <xdr:colOff>101600</xdr:colOff>
      <xdr:row>38</xdr:row>
      <xdr:rowOff>138836</xdr:rowOff>
    </xdr:to>
    <xdr:sp macro="" textlink="">
      <xdr:nvSpPr>
        <xdr:cNvPr id="529" name="楕円 528"/>
        <xdr:cNvSpPr/>
      </xdr:nvSpPr>
      <xdr:spPr>
        <a:xfrm>
          <a:off x="12763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129963</xdr:rowOff>
    </xdr:from>
    <xdr:ext cx="469744" cy="259045"/>
    <xdr:sp macro="" textlink="">
      <xdr:nvSpPr>
        <xdr:cNvPr id="530" name="テキスト ボックス 529"/>
        <xdr:cNvSpPr txBox="1"/>
      </xdr:nvSpPr>
      <xdr:spPr>
        <a:xfrm>
          <a:off x="12579428" y="664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2" name="直線コネクタ 601"/>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3"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4" name="直線コネクタ 603"/>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5"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6" name="直線コネクタ 605"/>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142541</xdr:rowOff>
    </xdr:from>
    <xdr:to>
      <xdr:col>85</xdr:col>
      <xdr:colOff>127000</xdr:colOff>
      <xdr:row>75</xdr:row>
      <xdr:rowOff>87188</xdr:rowOff>
    </xdr:to>
    <xdr:cxnSp macro="">
      <xdr:nvCxnSpPr>
        <xdr:cNvPr id="607" name="直線コネクタ 606"/>
        <xdr:cNvCxnSpPr/>
      </xdr:nvCxnSpPr>
      <xdr:spPr>
        <a:xfrm>
          <a:off x="15481300" y="12829841"/>
          <a:ext cx="838200" cy="1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4070</xdr:rowOff>
    </xdr:from>
    <xdr:ext cx="534377" cy="259045"/>
    <xdr:sp macro="" textlink="">
      <xdr:nvSpPr>
        <xdr:cNvPr id="608" name="公債費平均値テキスト"/>
        <xdr:cNvSpPr txBox="1"/>
      </xdr:nvSpPr>
      <xdr:spPr>
        <a:xfrm>
          <a:off x="16370300" y="13034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9" name="フローチャート: 判断 608"/>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115403</xdr:rowOff>
    </xdr:from>
    <xdr:to>
      <xdr:col>81</xdr:col>
      <xdr:colOff>50800</xdr:colOff>
      <xdr:row>74</xdr:row>
      <xdr:rowOff>142541</xdr:rowOff>
    </xdr:to>
    <xdr:cxnSp macro="">
      <xdr:nvCxnSpPr>
        <xdr:cNvPr id="610" name="直線コネクタ 609"/>
        <xdr:cNvCxnSpPr/>
      </xdr:nvCxnSpPr>
      <xdr:spPr>
        <a:xfrm>
          <a:off x="14592300" y="12802703"/>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1" name="フローチャート: 判断 610"/>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87476</xdr:rowOff>
    </xdr:from>
    <xdr:ext cx="534377" cy="259045"/>
    <xdr:sp macro="" textlink="">
      <xdr:nvSpPr>
        <xdr:cNvPr id="612" name="テキスト ボックス 611"/>
        <xdr:cNvSpPr txBox="1"/>
      </xdr:nvSpPr>
      <xdr:spPr>
        <a:xfrm>
          <a:off x="152014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25629</xdr:rowOff>
    </xdr:from>
    <xdr:to>
      <xdr:col>76</xdr:col>
      <xdr:colOff>114300</xdr:colOff>
      <xdr:row>74</xdr:row>
      <xdr:rowOff>115403</xdr:rowOff>
    </xdr:to>
    <xdr:cxnSp macro="">
      <xdr:nvCxnSpPr>
        <xdr:cNvPr id="613" name="直線コネクタ 612"/>
        <xdr:cNvCxnSpPr/>
      </xdr:nvCxnSpPr>
      <xdr:spPr>
        <a:xfrm>
          <a:off x="13703300" y="12712929"/>
          <a:ext cx="889000" cy="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4" name="フローチャート: 判断 613"/>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157134</xdr:rowOff>
    </xdr:from>
    <xdr:ext cx="534377" cy="259045"/>
    <xdr:sp macro="" textlink="">
      <xdr:nvSpPr>
        <xdr:cNvPr id="615" name="テキスト ボックス 614"/>
        <xdr:cNvSpPr txBox="1"/>
      </xdr:nvSpPr>
      <xdr:spPr>
        <a:xfrm>
          <a:off x="14325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163768</xdr:rowOff>
    </xdr:from>
    <xdr:to>
      <xdr:col>71</xdr:col>
      <xdr:colOff>177800</xdr:colOff>
      <xdr:row>74</xdr:row>
      <xdr:rowOff>25629</xdr:rowOff>
    </xdr:to>
    <xdr:cxnSp macro="">
      <xdr:nvCxnSpPr>
        <xdr:cNvPr id="616" name="直線コネクタ 615"/>
        <xdr:cNvCxnSpPr/>
      </xdr:nvCxnSpPr>
      <xdr:spPr>
        <a:xfrm>
          <a:off x="12814300" y="12679618"/>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7" name="フローチャート: 判断 616"/>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137050</xdr:rowOff>
    </xdr:from>
    <xdr:ext cx="534377" cy="259045"/>
    <xdr:sp macro="" textlink="">
      <xdr:nvSpPr>
        <xdr:cNvPr id="618" name="テキスト ボックス 617"/>
        <xdr:cNvSpPr txBox="1"/>
      </xdr:nvSpPr>
      <xdr:spPr>
        <a:xfrm>
          <a:off x="13436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9" name="フローチャート: 判断 618"/>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0" name="テキスト ボックス 619"/>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36388</xdr:rowOff>
    </xdr:from>
    <xdr:to>
      <xdr:col>85</xdr:col>
      <xdr:colOff>177800</xdr:colOff>
      <xdr:row>75</xdr:row>
      <xdr:rowOff>137988</xdr:rowOff>
    </xdr:to>
    <xdr:sp macro="" textlink="">
      <xdr:nvSpPr>
        <xdr:cNvPr id="626" name="楕円 625"/>
        <xdr:cNvSpPr/>
      </xdr:nvSpPr>
      <xdr:spPr>
        <a:xfrm>
          <a:off x="16268700" y="128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59265</xdr:rowOff>
    </xdr:from>
    <xdr:ext cx="534377" cy="259045"/>
    <xdr:sp macro="" textlink="">
      <xdr:nvSpPr>
        <xdr:cNvPr id="627" name="公債費該当値テキスト"/>
        <xdr:cNvSpPr txBox="1"/>
      </xdr:nvSpPr>
      <xdr:spPr>
        <a:xfrm>
          <a:off x="16370300" y="1274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91741</xdr:rowOff>
    </xdr:from>
    <xdr:to>
      <xdr:col>81</xdr:col>
      <xdr:colOff>101600</xdr:colOff>
      <xdr:row>75</xdr:row>
      <xdr:rowOff>21891</xdr:rowOff>
    </xdr:to>
    <xdr:sp macro="" textlink="">
      <xdr:nvSpPr>
        <xdr:cNvPr id="628" name="楕円 627"/>
        <xdr:cNvSpPr/>
      </xdr:nvSpPr>
      <xdr:spPr>
        <a:xfrm>
          <a:off x="15430500" y="127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38418</xdr:rowOff>
    </xdr:from>
    <xdr:ext cx="534377" cy="259045"/>
    <xdr:sp macro="" textlink="">
      <xdr:nvSpPr>
        <xdr:cNvPr id="629" name="テキスト ボックス 628"/>
        <xdr:cNvSpPr txBox="1"/>
      </xdr:nvSpPr>
      <xdr:spPr>
        <a:xfrm>
          <a:off x="15201411" y="125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64603</xdr:rowOff>
    </xdr:from>
    <xdr:to>
      <xdr:col>76</xdr:col>
      <xdr:colOff>165100</xdr:colOff>
      <xdr:row>74</xdr:row>
      <xdr:rowOff>166203</xdr:rowOff>
    </xdr:to>
    <xdr:sp macro="" textlink="">
      <xdr:nvSpPr>
        <xdr:cNvPr id="630" name="楕円 629"/>
        <xdr:cNvSpPr/>
      </xdr:nvSpPr>
      <xdr:spPr>
        <a:xfrm>
          <a:off x="14541500" y="127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11280</xdr:rowOff>
    </xdr:from>
    <xdr:ext cx="534377" cy="259045"/>
    <xdr:sp macro="" textlink="">
      <xdr:nvSpPr>
        <xdr:cNvPr id="631" name="テキスト ボックス 630"/>
        <xdr:cNvSpPr txBox="1"/>
      </xdr:nvSpPr>
      <xdr:spPr>
        <a:xfrm>
          <a:off x="14325111" y="125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146279</xdr:rowOff>
    </xdr:from>
    <xdr:to>
      <xdr:col>72</xdr:col>
      <xdr:colOff>38100</xdr:colOff>
      <xdr:row>74</xdr:row>
      <xdr:rowOff>76429</xdr:rowOff>
    </xdr:to>
    <xdr:sp macro="" textlink="">
      <xdr:nvSpPr>
        <xdr:cNvPr id="632" name="楕円 631"/>
        <xdr:cNvSpPr/>
      </xdr:nvSpPr>
      <xdr:spPr>
        <a:xfrm>
          <a:off x="13652500" y="126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92956</xdr:rowOff>
    </xdr:from>
    <xdr:ext cx="534377" cy="259045"/>
    <xdr:sp macro="" textlink="">
      <xdr:nvSpPr>
        <xdr:cNvPr id="633" name="テキスト ボックス 632"/>
        <xdr:cNvSpPr txBox="1"/>
      </xdr:nvSpPr>
      <xdr:spPr>
        <a:xfrm>
          <a:off x="13436111" y="1243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112968</xdr:rowOff>
    </xdr:from>
    <xdr:to>
      <xdr:col>67</xdr:col>
      <xdr:colOff>101600</xdr:colOff>
      <xdr:row>74</xdr:row>
      <xdr:rowOff>43118</xdr:rowOff>
    </xdr:to>
    <xdr:sp macro="" textlink="">
      <xdr:nvSpPr>
        <xdr:cNvPr id="634" name="楕円 633"/>
        <xdr:cNvSpPr/>
      </xdr:nvSpPr>
      <xdr:spPr>
        <a:xfrm>
          <a:off x="12763500" y="126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59645</xdr:rowOff>
    </xdr:from>
    <xdr:ext cx="534377" cy="259045"/>
    <xdr:sp macro="" textlink="">
      <xdr:nvSpPr>
        <xdr:cNvPr id="635" name="テキスト ボックス 634"/>
        <xdr:cNvSpPr txBox="1"/>
      </xdr:nvSpPr>
      <xdr:spPr>
        <a:xfrm>
          <a:off x="12547111" y="1240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5" name="直線コネクタ 654"/>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6"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7" name="直線コネクタ 656"/>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8"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9" name="直線コネクタ 658"/>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1786</xdr:rowOff>
    </xdr:from>
    <xdr:to>
      <xdr:col>85</xdr:col>
      <xdr:colOff>127000</xdr:colOff>
      <xdr:row>98</xdr:row>
      <xdr:rowOff>69428</xdr:rowOff>
    </xdr:to>
    <xdr:cxnSp macro="">
      <xdr:nvCxnSpPr>
        <xdr:cNvPr id="660" name="直線コネクタ 659"/>
        <xdr:cNvCxnSpPr/>
      </xdr:nvCxnSpPr>
      <xdr:spPr>
        <a:xfrm>
          <a:off x="15481300" y="16803886"/>
          <a:ext cx="838200" cy="6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61"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2" name="フローチャート: 判断 661"/>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1786</xdr:rowOff>
    </xdr:from>
    <xdr:to>
      <xdr:col>81</xdr:col>
      <xdr:colOff>50800</xdr:colOff>
      <xdr:row>98</xdr:row>
      <xdr:rowOff>53747</xdr:rowOff>
    </xdr:to>
    <xdr:cxnSp macro="">
      <xdr:nvCxnSpPr>
        <xdr:cNvPr id="663" name="直線コネクタ 662"/>
        <xdr:cNvCxnSpPr/>
      </xdr:nvCxnSpPr>
      <xdr:spPr>
        <a:xfrm flipV="1">
          <a:off x="14592300" y="16803886"/>
          <a:ext cx="889000" cy="5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4" name="フローチャート: 判断 663"/>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5" name="テキスト ボックス 664"/>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86322</xdr:rowOff>
    </xdr:from>
    <xdr:to>
      <xdr:col>76</xdr:col>
      <xdr:colOff>114300</xdr:colOff>
      <xdr:row>98</xdr:row>
      <xdr:rowOff>53747</xdr:rowOff>
    </xdr:to>
    <xdr:cxnSp macro="">
      <xdr:nvCxnSpPr>
        <xdr:cNvPr id="666" name="直線コネクタ 665"/>
        <xdr:cNvCxnSpPr/>
      </xdr:nvCxnSpPr>
      <xdr:spPr>
        <a:xfrm>
          <a:off x="13703300" y="16716972"/>
          <a:ext cx="889000" cy="1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7" name="フローチャート: 判断 666"/>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8" name="テキスト ボックス 667"/>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86322</xdr:rowOff>
    </xdr:from>
    <xdr:to>
      <xdr:col>71</xdr:col>
      <xdr:colOff>177800</xdr:colOff>
      <xdr:row>97</xdr:row>
      <xdr:rowOff>95648</xdr:rowOff>
    </xdr:to>
    <xdr:cxnSp macro="">
      <xdr:nvCxnSpPr>
        <xdr:cNvPr id="669" name="直線コネクタ 668"/>
        <xdr:cNvCxnSpPr/>
      </xdr:nvCxnSpPr>
      <xdr:spPr>
        <a:xfrm flipV="1">
          <a:off x="12814300" y="16716972"/>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0" name="フローチャート: 判断 669"/>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1" name="テキスト ボックス 670"/>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2" name="フローチャート: 判断 671"/>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143842</xdr:rowOff>
    </xdr:from>
    <xdr:ext cx="534377" cy="259045"/>
    <xdr:sp macro="" textlink="">
      <xdr:nvSpPr>
        <xdr:cNvPr id="673" name="テキスト ボックス 672"/>
        <xdr:cNvSpPr txBox="1"/>
      </xdr:nvSpPr>
      <xdr:spPr>
        <a:xfrm>
          <a:off x="12547111" y="164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18628</xdr:rowOff>
    </xdr:from>
    <xdr:to>
      <xdr:col>85</xdr:col>
      <xdr:colOff>177800</xdr:colOff>
      <xdr:row>98</xdr:row>
      <xdr:rowOff>120228</xdr:rowOff>
    </xdr:to>
    <xdr:sp macro="" textlink="">
      <xdr:nvSpPr>
        <xdr:cNvPr id="679" name="楕円 678"/>
        <xdr:cNvSpPr/>
      </xdr:nvSpPr>
      <xdr:spPr>
        <a:xfrm>
          <a:off x="16268700" y="168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105005</xdr:rowOff>
    </xdr:from>
    <xdr:ext cx="469744" cy="259045"/>
    <xdr:sp macro="" textlink="">
      <xdr:nvSpPr>
        <xdr:cNvPr id="680" name="積立金該当値テキスト"/>
        <xdr:cNvSpPr txBox="1"/>
      </xdr:nvSpPr>
      <xdr:spPr>
        <a:xfrm>
          <a:off x="16370300" y="1673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122436</xdr:rowOff>
    </xdr:from>
    <xdr:to>
      <xdr:col>81</xdr:col>
      <xdr:colOff>101600</xdr:colOff>
      <xdr:row>98</xdr:row>
      <xdr:rowOff>52586</xdr:rowOff>
    </xdr:to>
    <xdr:sp macro="" textlink="">
      <xdr:nvSpPr>
        <xdr:cNvPr id="681" name="楕円 680"/>
        <xdr:cNvSpPr/>
      </xdr:nvSpPr>
      <xdr:spPr>
        <a:xfrm>
          <a:off x="15430500" y="167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43713</xdr:rowOff>
    </xdr:from>
    <xdr:ext cx="469744" cy="259045"/>
    <xdr:sp macro="" textlink="">
      <xdr:nvSpPr>
        <xdr:cNvPr id="682" name="テキスト ボックス 681"/>
        <xdr:cNvSpPr txBox="1"/>
      </xdr:nvSpPr>
      <xdr:spPr>
        <a:xfrm>
          <a:off x="15233728" y="168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2947</xdr:rowOff>
    </xdr:from>
    <xdr:to>
      <xdr:col>76</xdr:col>
      <xdr:colOff>165100</xdr:colOff>
      <xdr:row>98</xdr:row>
      <xdr:rowOff>104547</xdr:rowOff>
    </xdr:to>
    <xdr:sp macro="" textlink="">
      <xdr:nvSpPr>
        <xdr:cNvPr id="683" name="楕円 682"/>
        <xdr:cNvSpPr/>
      </xdr:nvSpPr>
      <xdr:spPr>
        <a:xfrm>
          <a:off x="14541500" y="168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95674</xdr:rowOff>
    </xdr:from>
    <xdr:ext cx="469744" cy="259045"/>
    <xdr:sp macro="" textlink="">
      <xdr:nvSpPr>
        <xdr:cNvPr id="684" name="テキスト ボックス 683"/>
        <xdr:cNvSpPr txBox="1"/>
      </xdr:nvSpPr>
      <xdr:spPr>
        <a:xfrm>
          <a:off x="14357428" y="168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35522</xdr:rowOff>
    </xdr:from>
    <xdr:to>
      <xdr:col>72</xdr:col>
      <xdr:colOff>38100</xdr:colOff>
      <xdr:row>97</xdr:row>
      <xdr:rowOff>137122</xdr:rowOff>
    </xdr:to>
    <xdr:sp macro="" textlink="">
      <xdr:nvSpPr>
        <xdr:cNvPr id="685" name="楕円 684"/>
        <xdr:cNvSpPr/>
      </xdr:nvSpPr>
      <xdr:spPr>
        <a:xfrm>
          <a:off x="13652500" y="166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128249</xdr:rowOff>
    </xdr:from>
    <xdr:ext cx="469744" cy="259045"/>
    <xdr:sp macro="" textlink="">
      <xdr:nvSpPr>
        <xdr:cNvPr id="686" name="テキスト ボックス 685"/>
        <xdr:cNvSpPr txBox="1"/>
      </xdr:nvSpPr>
      <xdr:spPr>
        <a:xfrm>
          <a:off x="13468428" y="167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44848</xdr:rowOff>
    </xdr:from>
    <xdr:to>
      <xdr:col>67</xdr:col>
      <xdr:colOff>101600</xdr:colOff>
      <xdr:row>97</xdr:row>
      <xdr:rowOff>146448</xdr:rowOff>
    </xdr:to>
    <xdr:sp macro="" textlink="">
      <xdr:nvSpPr>
        <xdr:cNvPr id="687" name="楕円 686"/>
        <xdr:cNvSpPr/>
      </xdr:nvSpPr>
      <xdr:spPr>
        <a:xfrm>
          <a:off x="12763500" y="166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137575</xdr:rowOff>
    </xdr:from>
    <xdr:ext cx="469744" cy="259045"/>
    <xdr:sp macro="" textlink="">
      <xdr:nvSpPr>
        <xdr:cNvPr id="688" name="テキスト ボックス 687"/>
        <xdr:cNvSpPr txBox="1"/>
      </xdr:nvSpPr>
      <xdr:spPr>
        <a:xfrm>
          <a:off x="12579428" y="167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10" name="直線コネクタ 709"/>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3"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4" name="直線コネクタ 713"/>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17780</xdr:rowOff>
    </xdr:from>
    <xdr:to>
      <xdr:col>116</xdr:col>
      <xdr:colOff>63500</xdr:colOff>
      <xdr:row>39</xdr:row>
      <xdr:rowOff>27305</xdr:rowOff>
    </xdr:to>
    <xdr:cxnSp macro="">
      <xdr:nvCxnSpPr>
        <xdr:cNvPr id="715" name="直線コネクタ 714"/>
        <xdr:cNvCxnSpPr/>
      </xdr:nvCxnSpPr>
      <xdr:spPr>
        <a:xfrm>
          <a:off x="21323300" y="67043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20337</xdr:rowOff>
    </xdr:from>
    <xdr:ext cx="378565" cy="259045"/>
    <xdr:sp macro="" textlink="">
      <xdr:nvSpPr>
        <xdr:cNvPr id="716" name="投資及び出資金平均値テキスト"/>
        <xdr:cNvSpPr txBox="1"/>
      </xdr:nvSpPr>
      <xdr:spPr>
        <a:xfrm>
          <a:off x="22212300" y="5849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7" name="フローチャート: 判断 716"/>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29210</xdr:rowOff>
    </xdr:from>
    <xdr:to>
      <xdr:col>111</xdr:col>
      <xdr:colOff>177800</xdr:colOff>
      <xdr:row>39</xdr:row>
      <xdr:rowOff>17780</xdr:rowOff>
    </xdr:to>
    <xdr:cxnSp macro="">
      <xdr:nvCxnSpPr>
        <xdr:cNvPr id="718" name="直線コネクタ 717"/>
        <xdr:cNvCxnSpPr/>
      </xdr:nvCxnSpPr>
      <xdr:spPr>
        <a:xfrm>
          <a:off x="20434300" y="654431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9" name="フローチャート: 判断 718"/>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69867</xdr:rowOff>
    </xdr:from>
    <xdr:ext cx="378565" cy="259045"/>
    <xdr:sp macro="" textlink="">
      <xdr:nvSpPr>
        <xdr:cNvPr id="720" name="テキスト ボックス 719"/>
        <xdr:cNvSpPr txBox="1"/>
      </xdr:nvSpPr>
      <xdr:spPr>
        <a:xfrm>
          <a:off x="211213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29210</xdr:rowOff>
    </xdr:from>
    <xdr:to>
      <xdr:col>107</xdr:col>
      <xdr:colOff>50800</xdr:colOff>
      <xdr:row>38</xdr:row>
      <xdr:rowOff>160655</xdr:rowOff>
    </xdr:to>
    <xdr:cxnSp macro="">
      <xdr:nvCxnSpPr>
        <xdr:cNvPr id="721" name="直線コネクタ 720"/>
        <xdr:cNvCxnSpPr/>
      </xdr:nvCxnSpPr>
      <xdr:spPr>
        <a:xfrm flipV="1">
          <a:off x="19545300" y="654431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2" name="フローチャート: 判断 721"/>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3" name="テキスト ボックス 722"/>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160655</xdr:rowOff>
    </xdr:from>
    <xdr:to>
      <xdr:col>102</xdr:col>
      <xdr:colOff>114300</xdr:colOff>
      <xdr:row>39</xdr:row>
      <xdr:rowOff>635</xdr:rowOff>
    </xdr:to>
    <xdr:cxnSp macro="">
      <xdr:nvCxnSpPr>
        <xdr:cNvPr id="724" name="直線コネクタ 723"/>
        <xdr:cNvCxnSpPr/>
      </xdr:nvCxnSpPr>
      <xdr:spPr>
        <a:xfrm flipV="1">
          <a:off x="18656300" y="66757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5" name="フローチャート: 判断 724"/>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6" name="テキスト ボックス 725"/>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134620</xdr:rowOff>
    </xdr:from>
    <xdr:to>
      <xdr:col>98</xdr:col>
      <xdr:colOff>38100</xdr:colOff>
      <xdr:row>34</xdr:row>
      <xdr:rowOff>64770</xdr:rowOff>
    </xdr:to>
    <xdr:sp macro="" textlink="">
      <xdr:nvSpPr>
        <xdr:cNvPr id="727" name="フローチャート: 判断 726"/>
        <xdr:cNvSpPr/>
      </xdr:nvSpPr>
      <xdr:spPr>
        <a:xfrm>
          <a:off x="18605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81297</xdr:rowOff>
    </xdr:from>
    <xdr:ext cx="378565" cy="259045"/>
    <xdr:sp macro="" textlink="">
      <xdr:nvSpPr>
        <xdr:cNvPr id="728" name="テキスト ボックス 727"/>
        <xdr:cNvSpPr txBox="1"/>
      </xdr:nvSpPr>
      <xdr:spPr>
        <a:xfrm>
          <a:off x="184670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147955</xdr:rowOff>
    </xdr:from>
    <xdr:to>
      <xdr:col>116</xdr:col>
      <xdr:colOff>114300</xdr:colOff>
      <xdr:row>39</xdr:row>
      <xdr:rowOff>78105</xdr:rowOff>
    </xdr:to>
    <xdr:sp macro="" textlink="">
      <xdr:nvSpPr>
        <xdr:cNvPr id="734" name="楕円 733"/>
        <xdr:cNvSpPr/>
      </xdr:nvSpPr>
      <xdr:spPr>
        <a:xfrm>
          <a:off x="221107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62882</xdr:rowOff>
    </xdr:from>
    <xdr:ext cx="249299" cy="259045"/>
    <xdr:sp macro="" textlink="">
      <xdr:nvSpPr>
        <xdr:cNvPr id="735" name="投資及び出資金該当値テキスト"/>
        <xdr:cNvSpPr txBox="1"/>
      </xdr:nvSpPr>
      <xdr:spPr>
        <a:xfrm>
          <a:off x="22212300" y="6577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138430</xdr:rowOff>
    </xdr:from>
    <xdr:to>
      <xdr:col>112</xdr:col>
      <xdr:colOff>38100</xdr:colOff>
      <xdr:row>39</xdr:row>
      <xdr:rowOff>68580</xdr:rowOff>
    </xdr:to>
    <xdr:sp macro="" textlink="">
      <xdr:nvSpPr>
        <xdr:cNvPr id="736" name="楕円 735"/>
        <xdr:cNvSpPr/>
      </xdr:nvSpPr>
      <xdr:spPr>
        <a:xfrm>
          <a:off x="21272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59707</xdr:rowOff>
    </xdr:from>
    <xdr:ext cx="313932" cy="259045"/>
    <xdr:sp macro="" textlink="">
      <xdr:nvSpPr>
        <xdr:cNvPr id="737" name="テキスト ボックス 736"/>
        <xdr:cNvSpPr txBox="1"/>
      </xdr:nvSpPr>
      <xdr:spPr>
        <a:xfrm>
          <a:off x="21153633" y="674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149860</xdr:rowOff>
    </xdr:from>
    <xdr:to>
      <xdr:col>107</xdr:col>
      <xdr:colOff>101600</xdr:colOff>
      <xdr:row>38</xdr:row>
      <xdr:rowOff>80010</xdr:rowOff>
    </xdr:to>
    <xdr:sp macro="" textlink="">
      <xdr:nvSpPr>
        <xdr:cNvPr id="738" name="楕円 737"/>
        <xdr:cNvSpPr/>
      </xdr:nvSpPr>
      <xdr:spPr>
        <a:xfrm>
          <a:off x="20383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71137</xdr:rowOff>
    </xdr:from>
    <xdr:ext cx="313932" cy="259045"/>
    <xdr:sp macro="" textlink="">
      <xdr:nvSpPr>
        <xdr:cNvPr id="739" name="テキスト ボックス 738"/>
        <xdr:cNvSpPr txBox="1"/>
      </xdr:nvSpPr>
      <xdr:spPr>
        <a:xfrm>
          <a:off x="20277333" y="6586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109855</xdr:rowOff>
    </xdr:from>
    <xdr:to>
      <xdr:col>102</xdr:col>
      <xdr:colOff>165100</xdr:colOff>
      <xdr:row>39</xdr:row>
      <xdr:rowOff>40005</xdr:rowOff>
    </xdr:to>
    <xdr:sp macro="" textlink="">
      <xdr:nvSpPr>
        <xdr:cNvPr id="740" name="楕円 739"/>
        <xdr:cNvSpPr/>
      </xdr:nvSpPr>
      <xdr:spPr>
        <a:xfrm>
          <a:off x="194945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31132</xdr:rowOff>
    </xdr:from>
    <xdr:ext cx="313932" cy="259045"/>
    <xdr:sp macro="" textlink="">
      <xdr:nvSpPr>
        <xdr:cNvPr id="741" name="テキスト ボックス 740"/>
        <xdr:cNvSpPr txBox="1"/>
      </xdr:nvSpPr>
      <xdr:spPr>
        <a:xfrm>
          <a:off x="19388333" y="6717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121285</xdr:rowOff>
    </xdr:from>
    <xdr:to>
      <xdr:col>98</xdr:col>
      <xdr:colOff>38100</xdr:colOff>
      <xdr:row>39</xdr:row>
      <xdr:rowOff>51435</xdr:rowOff>
    </xdr:to>
    <xdr:sp macro="" textlink="">
      <xdr:nvSpPr>
        <xdr:cNvPr id="742" name="楕円 741"/>
        <xdr:cNvSpPr/>
      </xdr:nvSpPr>
      <xdr:spPr>
        <a:xfrm>
          <a:off x="186055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42562</xdr:rowOff>
    </xdr:from>
    <xdr:ext cx="313932" cy="259045"/>
    <xdr:sp macro="" textlink="">
      <xdr:nvSpPr>
        <xdr:cNvPr id="743" name="テキスト ボックス 742"/>
        <xdr:cNvSpPr txBox="1"/>
      </xdr:nvSpPr>
      <xdr:spPr>
        <a:xfrm>
          <a:off x="18499333" y="6729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7" name="直線コネクタ 766"/>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8"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9" name="直線コネクタ 768"/>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0"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1" name="直線コネクタ 770"/>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133234</xdr:rowOff>
    </xdr:from>
    <xdr:to>
      <xdr:col>116</xdr:col>
      <xdr:colOff>63500</xdr:colOff>
      <xdr:row>57</xdr:row>
      <xdr:rowOff>12043</xdr:rowOff>
    </xdr:to>
    <xdr:cxnSp macro="">
      <xdr:nvCxnSpPr>
        <xdr:cNvPr id="772" name="直線コネクタ 771"/>
        <xdr:cNvCxnSpPr/>
      </xdr:nvCxnSpPr>
      <xdr:spPr>
        <a:xfrm>
          <a:off x="21323300" y="9734434"/>
          <a:ext cx="8382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164975</xdr:rowOff>
    </xdr:from>
    <xdr:ext cx="534377" cy="259045"/>
    <xdr:sp macro="" textlink="">
      <xdr:nvSpPr>
        <xdr:cNvPr id="773" name="貸付金平均値テキスト"/>
        <xdr:cNvSpPr txBox="1"/>
      </xdr:nvSpPr>
      <xdr:spPr>
        <a:xfrm>
          <a:off x="22212300" y="942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4" name="フローチャート: 判断 773"/>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121020</xdr:rowOff>
    </xdr:from>
    <xdr:to>
      <xdr:col>111</xdr:col>
      <xdr:colOff>177800</xdr:colOff>
      <xdr:row>56</xdr:row>
      <xdr:rowOff>133234</xdr:rowOff>
    </xdr:to>
    <xdr:cxnSp macro="">
      <xdr:nvCxnSpPr>
        <xdr:cNvPr id="775" name="直線コネクタ 774"/>
        <xdr:cNvCxnSpPr/>
      </xdr:nvCxnSpPr>
      <xdr:spPr>
        <a:xfrm>
          <a:off x="20434300" y="9722220"/>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6" name="フローチャート: 判断 775"/>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50109</xdr:rowOff>
    </xdr:from>
    <xdr:ext cx="534377" cy="259045"/>
    <xdr:sp macro="" textlink="">
      <xdr:nvSpPr>
        <xdr:cNvPr id="777" name="テキスト ボックス 776"/>
        <xdr:cNvSpPr txBox="1"/>
      </xdr:nvSpPr>
      <xdr:spPr>
        <a:xfrm>
          <a:off x="210434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17366</xdr:rowOff>
    </xdr:from>
    <xdr:to>
      <xdr:col>107</xdr:col>
      <xdr:colOff>50800</xdr:colOff>
      <xdr:row>56</xdr:row>
      <xdr:rowOff>121020</xdr:rowOff>
    </xdr:to>
    <xdr:cxnSp macro="">
      <xdr:nvCxnSpPr>
        <xdr:cNvPr id="778" name="直線コネクタ 777"/>
        <xdr:cNvCxnSpPr/>
      </xdr:nvCxnSpPr>
      <xdr:spPr>
        <a:xfrm>
          <a:off x="19545300" y="9618566"/>
          <a:ext cx="8890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9" name="フローチャート: 判断 778"/>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169145</xdr:rowOff>
    </xdr:from>
    <xdr:ext cx="534377" cy="259045"/>
    <xdr:sp macro="" textlink="">
      <xdr:nvSpPr>
        <xdr:cNvPr id="780" name="テキスト ボックス 779"/>
        <xdr:cNvSpPr txBox="1"/>
      </xdr:nvSpPr>
      <xdr:spPr>
        <a:xfrm>
          <a:off x="20167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149791</xdr:rowOff>
    </xdr:from>
    <xdr:to>
      <xdr:col>102</xdr:col>
      <xdr:colOff>114300</xdr:colOff>
      <xdr:row>56</xdr:row>
      <xdr:rowOff>17366</xdr:rowOff>
    </xdr:to>
    <xdr:cxnSp macro="">
      <xdr:nvCxnSpPr>
        <xdr:cNvPr id="781" name="直線コネクタ 780"/>
        <xdr:cNvCxnSpPr/>
      </xdr:nvCxnSpPr>
      <xdr:spPr>
        <a:xfrm>
          <a:off x="18656300" y="9579541"/>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2" name="フローチャート: 判断 781"/>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88384</xdr:rowOff>
    </xdr:from>
    <xdr:ext cx="534377" cy="259045"/>
    <xdr:sp macro="" textlink="">
      <xdr:nvSpPr>
        <xdr:cNvPr id="783" name="テキスト ボックス 782"/>
        <xdr:cNvSpPr txBox="1"/>
      </xdr:nvSpPr>
      <xdr:spPr>
        <a:xfrm>
          <a:off x="19278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4" name="フローチャート: 判断 783"/>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86228</xdr:rowOff>
    </xdr:from>
    <xdr:ext cx="534377" cy="259045"/>
    <xdr:sp macro="" textlink="">
      <xdr:nvSpPr>
        <xdr:cNvPr id="785" name="テキスト ボックス 784"/>
        <xdr:cNvSpPr txBox="1"/>
      </xdr:nvSpPr>
      <xdr:spPr>
        <a:xfrm>
          <a:off x="18389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132693</xdr:rowOff>
    </xdr:from>
    <xdr:to>
      <xdr:col>116</xdr:col>
      <xdr:colOff>114300</xdr:colOff>
      <xdr:row>57</xdr:row>
      <xdr:rowOff>62843</xdr:rowOff>
    </xdr:to>
    <xdr:sp macro="" textlink="">
      <xdr:nvSpPr>
        <xdr:cNvPr id="791" name="楕円 790"/>
        <xdr:cNvSpPr/>
      </xdr:nvSpPr>
      <xdr:spPr>
        <a:xfrm>
          <a:off x="22110700" y="97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111120</xdr:rowOff>
    </xdr:from>
    <xdr:ext cx="534377" cy="259045"/>
    <xdr:sp macro="" textlink="">
      <xdr:nvSpPr>
        <xdr:cNvPr id="792" name="貸付金該当値テキスト"/>
        <xdr:cNvSpPr txBox="1"/>
      </xdr:nvSpPr>
      <xdr:spPr>
        <a:xfrm>
          <a:off x="22212300" y="971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82434</xdr:rowOff>
    </xdr:from>
    <xdr:to>
      <xdr:col>112</xdr:col>
      <xdr:colOff>38100</xdr:colOff>
      <xdr:row>57</xdr:row>
      <xdr:rowOff>12584</xdr:rowOff>
    </xdr:to>
    <xdr:sp macro="" textlink="">
      <xdr:nvSpPr>
        <xdr:cNvPr id="793" name="楕円 792"/>
        <xdr:cNvSpPr/>
      </xdr:nvSpPr>
      <xdr:spPr>
        <a:xfrm>
          <a:off x="21272500" y="96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3711</xdr:rowOff>
    </xdr:from>
    <xdr:ext cx="534377" cy="259045"/>
    <xdr:sp macro="" textlink="">
      <xdr:nvSpPr>
        <xdr:cNvPr id="794" name="テキスト ボックス 793"/>
        <xdr:cNvSpPr txBox="1"/>
      </xdr:nvSpPr>
      <xdr:spPr>
        <a:xfrm>
          <a:off x="21043411" y="97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70220</xdr:rowOff>
    </xdr:from>
    <xdr:to>
      <xdr:col>107</xdr:col>
      <xdr:colOff>101600</xdr:colOff>
      <xdr:row>57</xdr:row>
      <xdr:rowOff>370</xdr:rowOff>
    </xdr:to>
    <xdr:sp macro="" textlink="">
      <xdr:nvSpPr>
        <xdr:cNvPr id="795" name="楕円 794"/>
        <xdr:cNvSpPr/>
      </xdr:nvSpPr>
      <xdr:spPr>
        <a:xfrm>
          <a:off x="20383500" y="967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162947</xdr:rowOff>
    </xdr:from>
    <xdr:ext cx="534377" cy="259045"/>
    <xdr:sp macro="" textlink="">
      <xdr:nvSpPr>
        <xdr:cNvPr id="796" name="テキスト ボックス 795"/>
        <xdr:cNvSpPr txBox="1"/>
      </xdr:nvSpPr>
      <xdr:spPr>
        <a:xfrm>
          <a:off x="20167111" y="976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138016</xdr:rowOff>
    </xdr:from>
    <xdr:to>
      <xdr:col>102</xdr:col>
      <xdr:colOff>165100</xdr:colOff>
      <xdr:row>56</xdr:row>
      <xdr:rowOff>68166</xdr:rowOff>
    </xdr:to>
    <xdr:sp macro="" textlink="">
      <xdr:nvSpPr>
        <xdr:cNvPr id="797" name="楕円 796"/>
        <xdr:cNvSpPr/>
      </xdr:nvSpPr>
      <xdr:spPr>
        <a:xfrm>
          <a:off x="19494500" y="95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59293</xdr:rowOff>
    </xdr:from>
    <xdr:ext cx="534377" cy="259045"/>
    <xdr:sp macro="" textlink="">
      <xdr:nvSpPr>
        <xdr:cNvPr id="798" name="テキスト ボックス 797"/>
        <xdr:cNvSpPr txBox="1"/>
      </xdr:nvSpPr>
      <xdr:spPr>
        <a:xfrm>
          <a:off x="19278111" y="96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98991</xdr:rowOff>
    </xdr:from>
    <xdr:to>
      <xdr:col>98</xdr:col>
      <xdr:colOff>38100</xdr:colOff>
      <xdr:row>56</xdr:row>
      <xdr:rowOff>29141</xdr:rowOff>
    </xdr:to>
    <xdr:sp macro="" textlink="">
      <xdr:nvSpPr>
        <xdr:cNvPr id="799" name="楕円 798"/>
        <xdr:cNvSpPr/>
      </xdr:nvSpPr>
      <xdr:spPr>
        <a:xfrm>
          <a:off x="18605500" y="952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20268</xdr:rowOff>
    </xdr:from>
    <xdr:ext cx="534377" cy="259045"/>
    <xdr:sp macro="" textlink="">
      <xdr:nvSpPr>
        <xdr:cNvPr id="800" name="テキスト ボックス 799"/>
        <xdr:cNvSpPr txBox="1"/>
      </xdr:nvSpPr>
      <xdr:spPr>
        <a:xfrm>
          <a:off x="18389111" y="96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4" name="直線コネクタ 823"/>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5"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6" name="直線コネクタ 825"/>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7"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8" name="直線コネクタ 827"/>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163050</xdr:rowOff>
    </xdr:from>
    <xdr:to>
      <xdr:col>116</xdr:col>
      <xdr:colOff>63500</xdr:colOff>
      <xdr:row>79</xdr:row>
      <xdr:rowOff>17072</xdr:rowOff>
    </xdr:to>
    <xdr:cxnSp macro="">
      <xdr:nvCxnSpPr>
        <xdr:cNvPr id="829" name="直線コネクタ 828"/>
        <xdr:cNvCxnSpPr/>
      </xdr:nvCxnSpPr>
      <xdr:spPr>
        <a:xfrm flipV="1">
          <a:off x="21323300" y="12678900"/>
          <a:ext cx="838200" cy="88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85488</xdr:rowOff>
    </xdr:from>
    <xdr:ext cx="469744" cy="259045"/>
    <xdr:sp macro="" textlink="">
      <xdr:nvSpPr>
        <xdr:cNvPr id="830" name="繰出金平均値テキスト"/>
        <xdr:cNvSpPr txBox="1"/>
      </xdr:nvSpPr>
      <xdr:spPr>
        <a:xfrm>
          <a:off x="22212300" y="1242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1" name="フローチャート: 判断 830"/>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11357</xdr:rowOff>
    </xdr:from>
    <xdr:to>
      <xdr:col>111</xdr:col>
      <xdr:colOff>177800</xdr:colOff>
      <xdr:row>79</xdr:row>
      <xdr:rowOff>17072</xdr:rowOff>
    </xdr:to>
    <xdr:cxnSp macro="">
      <xdr:nvCxnSpPr>
        <xdr:cNvPr id="832" name="直線コネクタ 831"/>
        <xdr:cNvCxnSpPr/>
      </xdr:nvCxnSpPr>
      <xdr:spPr>
        <a:xfrm>
          <a:off x="20434300" y="1355590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3" name="フローチャート: 判断 832"/>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4" name="テキスト ボックス 833"/>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11357</xdr:rowOff>
    </xdr:from>
    <xdr:to>
      <xdr:col>107</xdr:col>
      <xdr:colOff>50800</xdr:colOff>
      <xdr:row>79</xdr:row>
      <xdr:rowOff>12990</xdr:rowOff>
    </xdr:to>
    <xdr:cxnSp macro="">
      <xdr:nvCxnSpPr>
        <xdr:cNvPr id="835" name="直線コネクタ 834"/>
        <xdr:cNvCxnSpPr/>
      </xdr:nvCxnSpPr>
      <xdr:spPr>
        <a:xfrm flipV="1">
          <a:off x="19545300" y="135559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6" name="フローチャート: 判断 835"/>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128813</xdr:rowOff>
    </xdr:from>
    <xdr:ext cx="469744" cy="259045"/>
    <xdr:sp macro="" textlink="">
      <xdr:nvSpPr>
        <xdr:cNvPr id="837" name="テキスト ボックス 836"/>
        <xdr:cNvSpPr txBox="1"/>
      </xdr:nvSpPr>
      <xdr:spPr>
        <a:xfrm>
          <a:off x="20199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12990</xdr:rowOff>
    </xdr:from>
    <xdr:to>
      <xdr:col>102</xdr:col>
      <xdr:colOff>114300</xdr:colOff>
      <xdr:row>79</xdr:row>
      <xdr:rowOff>13807</xdr:rowOff>
    </xdr:to>
    <xdr:cxnSp macro="">
      <xdr:nvCxnSpPr>
        <xdr:cNvPr id="838" name="直線コネクタ 837"/>
        <xdr:cNvCxnSpPr/>
      </xdr:nvCxnSpPr>
      <xdr:spPr>
        <a:xfrm flipV="1">
          <a:off x="18656300" y="13557540"/>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9" name="フローチャート: 判断 838"/>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40" name="テキスト ボックス 839"/>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1" name="フローチャート: 判断 840"/>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2" name="テキスト ボックス 841"/>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112250</xdr:rowOff>
    </xdr:from>
    <xdr:to>
      <xdr:col>116</xdr:col>
      <xdr:colOff>114300</xdr:colOff>
      <xdr:row>74</xdr:row>
      <xdr:rowOff>42400</xdr:rowOff>
    </xdr:to>
    <xdr:sp macro="" textlink="">
      <xdr:nvSpPr>
        <xdr:cNvPr id="848" name="楕円 847"/>
        <xdr:cNvSpPr/>
      </xdr:nvSpPr>
      <xdr:spPr>
        <a:xfrm>
          <a:off x="22110700" y="126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41038</xdr:rowOff>
    </xdr:from>
    <xdr:ext cx="469744" cy="259045"/>
    <xdr:sp macro="" textlink="">
      <xdr:nvSpPr>
        <xdr:cNvPr id="849" name="繰出金該当値テキスト"/>
        <xdr:cNvSpPr txBox="1"/>
      </xdr:nvSpPr>
      <xdr:spPr>
        <a:xfrm>
          <a:off x="22212300" y="125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137722</xdr:rowOff>
    </xdr:from>
    <xdr:to>
      <xdr:col>112</xdr:col>
      <xdr:colOff>38100</xdr:colOff>
      <xdr:row>79</xdr:row>
      <xdr:rowOff>67872</xdr:rowOff>
    </xdr:to>
    <xdr:sp macro="" textlink="">
      <xdr:nvSpPr>
        <xdr:cNvPr id="850" name="楕円 849"/>
        <xdr:cNvSpPr/>
      </xdr:nvSpPr>
      <xdr:spPr>
        <a:xfrm>
          <a:off x="21272500" y="135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58999</xdr:rowOff>
    </xdr:from>
    <xdr:ext cx="378565" cy="259045"/>
    <xdr:sp macro="" textlink="">
      <xdr:nvSpPr>
        <xdr:cNvPr id="851" name="テキスト ボックス 850"/>
        <xdr:cNvSpPr txBox="1"/>
      </xdr:nvSpPr>
      <xdr:spPr>
        <a:xfrm>
          <a:off x="21121317" y="1360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132007</xdr:rowOff>
    </xdr:from>
    <xdr:to>
      <xdr:col>107</xdr:col>
      <xdr:colOff>101600</xdr:colOff>
      <xdr:row>79</xdr:row>
      <xdr:rowOff>62157</xdr:rowOff>
    </xdr:to>
    <xdr:sp macro="" textlink="">
      <xdr:nvSpPr>
        <xdr:cNvPr id="852" name="楕円 851"/>
        <xdr:cNvSpPr/>
      </xdr:nvSpPr>
      <xdr:spPr>
        <a:xfrm>
          <a:off x="20383500" y="135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53284</xdr:rowOff>
    </xdr:from>
    <xdr:ext cx="378565" cy="259045"/>
    <xdr:sp macro="" textlink="">
      <xdr:nvSpPr>
        <xdr:cNvPr id="853" name="テキスト ボックス 852"/>
        <xdr:cNvSpPr txBox="1"/>
      </xdr:nvSpPr>
      <xdr:spPr>
        <a:xfrm>
          <a:off x="20245017" y="1359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133640</xdr:rowOff>
    </xdr:from>
    <xdr:to>
      <xdr:col>102</xdr:col>
      <xdr:colOff>165100</xdr:colOff>
      <xdr:row>79</xdr:row>
      <xdr:rowOff>63790</xdr:rowOff>
    </xdr:to>
    <xdr:sp macro="" textlink="">
      <xdr:nvSpPr>
        <xdr:cNvPr id="854" name="楕円 853"/>
        <xdr:cNvSpPr/>
      </xdr:nvSpPr>
      <xdr:spPr>
        <a:xfrm>
          <a:off x="19494500" y="135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54917</xdr:rowOff>
    </xdr:from>
    <xdr:ext cx="378565" cy="259045"/>
    <xdr:sp macro="" textlink="">
      <xdr:nvSpPr>
        <xdr:cNvPr id="855" name="テキスト ボックス 854"/>
        <xdr:cNvSpPr txBox="1"/>
      </xdr:nvSpPr>
      <xdr:spPr>
        <a:xfrm>
          <a:off x="19356017" y="13599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134457</xdr:rowOff>
    </xdr:from>
    <xdr:to>
      <xdr:col>98</xdr:col>
      <xdr:colOff>38100</xdr:colOff>
      <xdr:row>79</xdr:row>
      <xdr:rowOff>64607</xdr:rowOff>
    </xdr:to>
    <xdr:sp macro="" textlink="">
      <xdr:nvSpPr>
        <xdr:cNvPr id="856" name="楕円 855"/>
        <xdr:cNvSpPr/>
      </xdr:nvSpPr>
      <xdr:spPr>
        <a:xfrm>
          <a:off x="18605500" y="135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55734</xdr:rowOff>
    </xdr:from>
    <xdr:ext cx="378565" cy="259045"/>
    <xdr:sp macro="" textlink="">
      <xdr:nvSpPr>
        <xdr:cNvPr id="857" name="テキスト ボックス 856"/>
        <xdr:cNvSpPr txBox="1"/>
      </xdr:nvSpPr>
      <xdr:spPr>
        <a:xfrm>
          <a:off x="18467017" y="1360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370,418</a:t>
          </a:r>
          <a:r>
            <a:rPr kumimoji="1" lang="ja-JP" altLang="en-US" sz="1300">
              <a:latin typeface="ＭＳ Ｐゴシック" panose="020B0600070205080204" pitchFamily="50" charset="-128"/>
              <a:ea typeface="ＭＳ Ｐゴシック" panose="020B0600070205080204" pitchFamily="50" charset="-128"/>
            </a:rPr>
            <a:t>円となっている。公債費は類似団体平均との比較においては継続して高い水準となっているものの、平成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に減少に転じている。これは、平成４年以降の国の経済対策に呼応して発行した県債の償還が順次終了していること、さらにここ数年発行を抑制してきた影響によるものである。今後も県債発行の抑制など引き続き公債費減少に向けた取り組みを進めていく。</a:t>
          </a:r>
        </a:p>
        <a:p>
          <a:r>
            <a:rPr kumimoji="1" lang="ja-JP" altLang="en-US" sz="1300">
              <a:latin typeface="ＭＳ Ｐゴシック" panose="020B0600070205080204" pitchFamily="50" charset="-128"/>
              <a:ea typeface="ＭＳ Ｐゴシック" panose="020B0600070205080204" pitchFamily="50" charset="-128"/>
            </a:rPr>
            <a:t>　積立金は、住民一人当たり前年度と比較して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2,959</a:t>
          </a:r>
          <a:r>
            <a:rPr kumimoji="1" lang="ja-JP" altLang="en-US" sz="1300">
              <a:latin typeface="ＭＳ Ｐゴシック" panose="020B0600070205080204" pitchFamily="50" charset="-128"/>
              <a:ea typeface="ＭＳ Ｐゴシック" panose="020B0600070205080204" pitchFamily="50" charset="-128"/>
            </a:rPr>
            <a:t>円の減額となった。これは特別会計創設に伴い減少した国民健康保険財政安定化基金積立金や、県庁舎再整備のための基金等の減額により、決算額が対前年比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億円の減となったことによる。</a:t>
          </a:r>
        </a:p>
        <a:p>
          <a:r>
            <a:rPr kumimoji="1" lang="ja-JP" altLang="en-US" sz="1300">
              <a:latin typeface="ＭＳ Ｐゴシック" panose="020B0600070205080204" pitchFamily="50" charset="-128"/>
              <a:ea typeface="ＭＳ Ｐゴシック" panose="020B0600070205080204" pitchFamily="50" charset="-128"/>
            </a:rPr>
            <a:t>　繰出金は、住民一人当たり前年度と比較して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5,406</a:t>
          </a:r>
          <a:r>
            <a:rPr kumimoji="1" lang="ja-JP" altLang="en-US" sz="1300">
              <a:latin typeface="ＭＳ Ｐゴシック" panose="020B0600070205080204" pitchFamily="50" charset="-128"/>
              <a:ea typeface="ＭＳ Ｐゴシック" panose="020B0600070205080204" pitchFamily="50" charset="-128"/>
            </a:rPr>
            <a:t>円の増額となった。これは国民健康保険特別会計を創設したことによる交付金繰出金の増額により、決算額が対前年比</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億円の増となったことによる。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2,044,114
1,990,598
10,621.29
772,611,001
757,176,165
6,847,406
472,985,433
1,587,704,970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153035</xdr:rowOff>
    </xdr:from>
    <xdr:to>
      <xdr:col>24</xdr:col>
      <xdr:colOff>63500</xdr:colOff>
      <xdr:row>34</xdr:row>
      <xdr:rowOff>168275</xdr:rowOff>
    </xdr:to>
    <xdr:cxnSp macro="">
      <xdr:nvCxnSpPr>
        <xdr:cNvPr id="61" name="直線コネクタ 60"/>
        <xdr:cNvCxnSpPr/>
      </xdr:nvCxnSpPr>
      <xdr:spPr>
        <a:xfrm flipV="1">
          <a:off x="3797300" y="59823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168275</xdr:rowOff>
    </xdr:from>
    <xdr:to>
      <xdr:col>19</xdr:col>
      <xdr:colOff>177800</xdr:colOff>
      <xdr:row>35</xdr:row>
      <xdr:rowOff>38735</xdr:rowOff>
    </xdr:to>
    <xdr:cxnSp macro="">
      <xdr:nvCxnSpPr>
        <xdr:cNvPr id="64" name="直線コネクタ 63"/>
        <xdr:cNvCxnSpPr/>
      </xdr:nvCxnSpPr>
      <xdr:spPr>
        <a:xfrm flipV="1">
          <a:off x="2908300" y="59975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33020</xdr:rowOff>
    </xdr:from>
    <xdr:to>
      <xdr:col>15</xdr:col>
      <xdr:colOff>50800</xdr:colOff>
      <xdr:row>35</xdr:row>
      <xdr:rowOff>38735</xdr:rowOff>
    </xdr:to>
    <xdr:cxnSp macro="">
      <xdr:nvCxnSpPr>
        <xdr:cNvPr id="67" name="直線コネクタ 66"/>
        <xdr:cNvCxnSpPr/>
      </xdr:nvCxnSpPr>
      <xdr:spPr>
        <a:xfrm>
          <a:off x="2019300" y="60337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33020</xdr:rowOff>
    </xdr:from>
    <xdr:to>
      <xdr:col>10</xdr:col>
      <xdr:colOff>114300</xdr:colOff>
      <xdr:row>35</xdr:row>
      <xdr:rowOff>34925</xdr:rowOff>
    </xdr:to>
    <xdr:cxnSp macro="">
      <xdr:nvCxnSpPr>
        <xdr:cNvPr id="70" name="直線コネクタ 69"/>
        <xdr:cNvCxnSpPr/>
      </xdr:nvCxnSpPr>
      <xdr:spPr>
        <a:xfrm flipV="1">
          <a:off x="1130300" y="60337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53992</xdr:rowOff>
    </xdr:from>
    <xdr:ext cx="378565" cy="259045"/>
    <xdr:sp macro="" textlink="">
      <xdr:nvSpPr>
        <xdr:cNvPr id="74" name="テキスト ボックス 73"/>
        <xdr:cNvSpPr txBox="1"/>
      </xdr:nvSpPr>
      <xdr:spPr>
        <a:xfrm>
          <a:off x="941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102235</xdr:rowOff>
    </xdr:from>
    <xdr:to>
      <xdr:col>24</xdr:col>
      <xdr:colOff>114300</xdr:colOff>
      <xdr:row>35</xdr:row>
      <xdr:rowOff>32385</xdr:rowOff>
    </xdr:to>
    <xdr:sp macro="" textlink="">
      <xdr:nvSpPr>
        <xdr:cNvPr id="80" name="楕円 79"/>
        <xdr:cNvSpPr/>
      </xdr:nvSpPr>
      <xdr:spPr>
        <a:xfrm>
          <a:off x="45847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125112</xdr:rowOff>
    </xdr:from>
    <xdr:ext cx="378565" cy="259045"/>
    <xdr:sp macro="" textlink="">
      <xdr:nvSpPr>
        <xdr:cNvPr id="81" name="議会費該当値テキスト"/>
        <xdr:cNvSpPr txBox="1"/>
      </xdr:nvSpPr>
      <xdr:spPr>
        <a:xfrm>
          <a:off x="4686300" y="5782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117475</xdr:rowOff>
    </xdr:from>
    <xdr:to>
      <xdr:col>20</xdr:col>
      <xdr:colOff>38100</xdr:colOff>
      <xdr:row>35</xdr:row>
      <xdr:rowOff>47625</xdr:rowOff>
    </xdr:to>
    <xdr:sp macro="" textlink="">
      <xdr:nvSpPr>
        <xdr:cNvPr id="82" name="楕円 81"/>
        <xdr:cNvSpPr/>
      </xdr:nvSpPr>
      <xdr:spPr>
        <a:xfrm>
          <a:off x="3746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64152</xdr:rowOff>
    </xdr:from>
    <xdr:ext cx="378565" cy="259045"/>
    <xdr:sp macro="" textlink="">
      <xdr:nvSpPr>
        <xdr:cNvPr id="83" name="テキスト ボックス 82"/>
        <xdr:cNvSpPr txBox="1"/>
      </xdr:nvSpPr>
      <xdr:spPr>
        <a:xfrm>
          <a:off x="3595317" y="5722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159385</xdr:rowOff>
    </xdr:from>
    <xdr:to>
      <xdr:col>15</xdr:col>
      <xdr:colOff>101600</xdr:colOff>
      <xdr:row>35</xdr:row>
      <xdr:rowOff>89535</xdr:rowOff>
    </xdr:to>
    <xdr:sp macro="" textlink="">
      <xdr:nvSpPr>
        <xdr:cNvPr id="84" name="楕円 83"/>
        <xdr:cNvSpPr/>
      </xdr:nvSpPr>
      <xdr:spPr>
        <a:xfrm>
          <a:off x="2857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106062</xdr:rowOff>
    </xdr:from>
    <xdr:ext cx="378565" cy="259045"/>
    <xdr:sp macro="" textlink="">
      <xdr:nvSpPr>
        <xdr:cNvPr id="85" name="テキスト ボックス 84"/>
        <xdr:cNvSpPr txBox="1"/>
      </xdr:nvSpPr>
      <xdr:spPr>
        <a:xfrm>
          <a:off x="2719017" y="576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153670</xdr:rowOff>
    </xdr:from>
    <xdr:to>
      <xdr:col>10</xdr:col>
      <xdr:colOff>165100</xdr:colOff>
      <xdr:row>35</xdr:row>
      <xdr:rowOff>83820</xdr:rowOff>
    </xdr:to>
    <xdr:sp macro="" textlink="">
      <xdr:nvSpPr>
        <xdr:cNvPr id="86" name="楕円 85"/>
        <xdr:cNvSpPr/>
      </xdr:nvSpPr>
      <xdr:spPr>
        <a:xfrm>
          <a:off x="1968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100347</xdr:rowOff>
    </xdr:from>
    <xdr:ext cx="378565" cy="259045"/>
    <xdr:sp macro="" textlink="">
      <xdr:nvSpPr>
        <xdr:cNvPr id="87" name="テキスト ボックス 86"/>
        <xdr:cNvSpPr txBox="1"/>
      </xdr:nvSpPr>
      <xdr:spPr>
        <a:xfrm>
          <a:off x="1830017" y="575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155575</xdr:rowOff>
    </xdr:from>
    <xdr:to>
      <xdr:col>6</xdr:col>
      <xdr:colOff>38100</xdr:colOff>
      <xdr:row>35</xdr:row>
      <xdr:rowOff>85725</xdr:rowOff>
    </xdr:to>
    <xdr:sp macro="" textlink="">
      <xdr:nvSpPr>
        <xdr:cNvPr id="88" name="楕円 87"/>
        <xdr:cNvSpPr/>
      </xdr:nvSpPr>
      <xdr:spPr>
        <a:xfrm>
          <a:off x="1079500" y="59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102252</xdr:rowOff>
    </xdr:from>
    <xdr:ext cx="378565" cy="259045"/>
    <xdr:sp macro="" textlink="">
      <xdr:nvSpPr>
        <xdr:cNvPr id="89" name="テキスト ボックス 88"/>
        <xdr:cNvSpPr txBox="1"/>
      </xdr:nvSpPr>
      <xdr:spPr>
        <a:xfrm>
          <a:off x="941017" y="5760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145741</xdr:rowOff>
    </xdr:from>
    <xdr:to>
      <xdr:col>24</xdr:col>
      <xdr:colOff>63500</xdr:colOff>
      <xdr:row>57</xdr:row>
      <xdr:rowOff>149334</xdr:rowOff>
    </xdr:to>
    <xdr:cxnSp macro="">
      <xdr:nvCxnSpPr>
        <xdr:cNvPr id="119" name="直線コネクタ 118"/>
        <xdr:cNvCxnSpPr/>
      </xdr:nvCxnSpPr>
      <xdr:spPr>
        <a:xfrm>
          <a:off x="3797300" y="9918391"/>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168629</xdr:rowOff>
    </xdr:from>
    <xdr:ext cx="534377" cy="259045"/>
    <xdr:sp macro="" textlink="">
      <xdr:nvSpPr>
        <xdr:cNvPr id="120" name="総務費平均値テキスト"/>
        <xdr:cNvSpPr txBox="1"/>
      </xdr:nvSpPr>
      <xdr:spPr>
        <a:xfrm>
          <a:off x="4686300" y="994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140092</xdr:rowOff>
    </xdr:from>
    <xdr:to>
      <xdr:col>19</xdr:col>
      <xdr:colOff>177800</xdr:colOff>
      <xdr:row>57</xdr:row>
      <xdr:rowOff>145741</xdr:rowOff>
    </xdr:to>
    <xdr:cxnSp macro="">
      <xdr:nvCxnSpPr>
        <xdr:cNvPr id="122" name="直線コネクタ 121"/>
        <xdr:cNvCxnSpPr/>
      </xdr:nvCxnSpPr>
      <xdr:spPr>
        <a:xfrm>
          <a:off x="2908300" y="9912742"/>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72655</xdr:rowOff>
    </xdr:from>
    <xdr:to>
      <xdr:col>15</xdr:col>
      <xdr:colOff>50800</xdr:colOff>
      <xdr:row>57</xdr:row>
      <xdr:rowOff>140092</xdr:rowOff>
    </xdr:to>
    <xdr:cxnSp macro="">
      <xdr:nvCxnSpPr>
        <xdr:cNvPr id="125" name="直線コネクタ 124"/>
        <xdr:cNvCxnSpPr/>
      </xdr:nvCxnSpPr>
      <xdr:spPr>
        <a:xfrm>
          <a:off x="2019300" y="9845305"/>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145149</xdr:rowOff>
    </xdr:from>
    <xdr:ext cx="534377" cy="259045"/>
    <xdr:sp macro="" textlink="">
      <xdr:nvSpPr>
        <xdr:cNvPr id="127" name="テキスト ボックス 126"/>
        <xdr:cNvSpPr txBox="1"/>
      </xdr:nvSpPr>
      <xdr:spPr>
        <a:xfrm>
          <a:off x="2641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72655</xdr:rowOff>
    </xdr:from>
    <xdr:to>
      <xdr:col>10</xdr:col>
      <xdr:colOff>114300</xdr:colOff>
      <xdr:row>57</xdr:row>
      <xdr:rowOff>95384</xdr:rowOff>
    </xdr:to>
    <xdr:cxnSp macro="">
      <xdr:nvCxnSpPr>
        <xdr:cNvPr id="128" name="直線コネクタ 127"/>
        <xdr:cNvCxnSpPr/>
      </xdr:nvCxnSpPr>
      <xdr:spPr>
        <a:xfrm flipV="1">
          <a:off x="1130300" y="9845305"/>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96588</xdr:rowOff>
    </xdr:from>
    <xdr:ext cx="534377" cy="259045"/>
    <xdr:sp macro="" textlink="">
      <xdr:nvSpPr>
        <xdr:cNvPr id="130" name="テキスト ボックス 129"/>
        <xdr:cNvSpPr txBox="1"/>
      </xdr:nvSpPr>
      <xdr:spPr>
        <a:xfrm>
          <a:off x="1752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51782</xdr:rowOff>
    </xdr:from>
    <xdr:ext cx="534377" cy="259045"/>
    <xdr:sp macro="" textlink="">
      <xdr:nvSpPr>
        <xdr:cNvPr id="132" name="テキスト ボックス 131"/>
        <xdr:cNvSpPr txBox="1"/>
      </xdr:nvSpPr>
      <xdr:spPr>
        <a:xfrm>
          <a:off x="863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98534</xdr:rowOff>
    </xdr:from>
    <xdr:to>
      <xdr:col>24</xdr:col>
      <xdr:colOff>114300</xdr:colOff>
      <xdr:row>58</xdr:row>
      <xdr:rowOff>28684</xdr:rowOff>
    </xdr:to>
    <xdr:sp macro="" textlink="">
      <xdr:nvSpPr>
        <xdr:cNvPr id="138" name="楕円 137"/>
        <xdr:cNvSpPr/>
      </xdr:nvSpPr>
      <xdr:spPr>
        <a:xfrm>
          <a:off x="4584700" y="98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121411</xdr:rowOff>
    </xdr:from>
    <xdr:ext cx="534377" cy="259045"/>
    <xdr:sp macro="" textlink="">
      <xdr:nvSpPr>
        <xdr:cNvPr id="139" name="総務費該当値テキスト"/>
        <xdr:cNvSpPr txBox="1"/>
      </xdr:nvSpPr>
      <xdr:spPr>
        <a:xfrm>
          <a:off x="4686300" y="972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94941</xdr:rowOff>
    </xdr:from>
    <xdr:to>
      <xdr:col>20</xdr:col>
      <xdr:colOff>38100</xdr:colOff>
      <xdr:row>58</xdr:row>
      <xdr:rowOff>25091</xdr:rowOff>
    </xdr:to>
    <xdr:sp macro="" textlink="">
      <xdr:nvSpPr>
        <xdr:cNvPr id="140" name="楕円 139"/>
        <xdr:cNvSpPr/>
      </xdr:nvSpPr>
      <xdr:spPr>
        <a:xfrm>
          <a:off x="3746500" y="986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41618</xdr:rowOff>
    </xdr:from>
    <xdr:ext cx="534377" cy="259045"/>
    <xdr:sp macro="" textlink="">
      <xdr:nvSpPr>
        <xdr:cNvPr id="141" name="テキスト ボックス 140"/>
        <xdr:cNvSpPr txBox="1"/>
      </xdr:nvSpPr>
      <xdr:spPr>
        <a:xfrm>
          <a:off x="3517411" y="964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89292</xdr:rowOff>
    </xdr:from>
    <xdr:to>
      <xdr:col>15</xdr:col>
      <xdr:colOff>101600</xdr:colOff>
      <xdr:row>58</xdr:row>
      <xdr:rowOff>19442</xdr:rowOff>
    </xdr:to>
    <xdr:sp macro="" textlink="">
      <xdr:nvSpPr>
        <xdr:cNvPr id="142" name="楕円 141"/>
        <xdr:cNvSpPr/>
      </xdr:nvSpPr>
      <xdr:spPr>
        <a:xfrm>
          <a:off x="2857500" y="98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35969</xdr:rowOff>
    </xdr:from>
    <xdr:ext cx="534377" cy="259045"/>
    <xdr:sp macro="" textlink="">
      <xdr:nvSpPr>
        <xdr:cNvPr id="143" name="テキスト ボックス 142"/>
        <xdr:cNvSpPr txBox="1"/>
      </xdr:nvSpPr>
      <xdr:spPr>
        <a:xfrm>
          <a:off x="2641111" y="963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21855</xdr:rowOff>
    </xdr:from>
    <xdr:to>
      <xdr:col>10</xdr:col>
      <xdr:colOff>165100</xdr:colOff>
      <xdr:row>57</xdr:row>
      <xdr:rowOff>123455</xdr:rowOff>
    </xdr:to>
    <xdr:sp macro="" textlink="">
      <xdr:nvSpPr>
        <xdr:cNvPr id="144" name="楕円 143"/>
        <xdr:cNvSpPr/>
      </xdr:nvSpPr>
      <xdr:spPr>
        <a:xfrm>
          <a:off x="1968500" y="97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139982</xdr:rowOff>
    </xdr:from>
    <xdr:ext cx="534377" cy="259045"/>
    <xdr:sp macro="" textlink="">
      <xdr:nvSpPr>
        <xdr:cNvPr id="145" name="テキスト ボックス 144"/>
        <xdr:cNvSpPr txBox="1"/>
      </xdr:nvSpPr>
      <xdr:spPr>
        <a:xfrm>
          <a:off x="1752111" y="95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44584</xdr:rowOff>
    </xdr:from>
    <xdr:to>
      <xdr:col>6</xdr:col>
      <xdr:colOff>38100</xdr:colOff>
      <xdr:row>57</xdr:row>
      <xdr:rowOff>146184</xdr:rowOff>
    </xdr:to>
    <xdr:sp macro="" textlink="">
      <xdr:nvSpPr>
        <xdr:cNvPr id="146" name="楕円 145"/>
        <xdr:cNvSpPr/>
      </xdr:nvSpPr>
      <xdr:spPr>
        <a:xfrm>
          <a:off x="1079500" y="9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162711</xdr:rowOff>
    </xdr:from>
    <xdr:ext cx="534377" cy="259045"/>
    <xdr:sp macro="" textlink="">
      <xdr:nvSpPr>
        <xdr:cNvPr id="147" name="テキスト ボックス 146"/>
        <xdr:cNvSpPr txBox="1"/>
      </xdr:nvSpPr>
      <xdr:spPr>
        <a:xfrm>
          <a:off x="863111" y="9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49346</xdr:rowOff>
    </xdr:from>
    <xdr:to>
      <xdr:col>24</xdr:col>
      <xdr:colOff>63500</xdr:colOff>
      <xdr:row>77</xdr:row>
      <xdr:rowOff>59595</xdr:rowOff>
    </xdr:to>
    <xdr:cxnSp macro="">
      <xdr:nvCxnSpPr>
        <xdr:cNvPr id="175" name="直線コネクタ 174"/>
        <xdr:cNvCxnSpPr/>
      </xdr:nvCxnSpPr>
      <xdr:spPr>
        <a:xfrm>
          <a:off x="3797300" y="13250996"/>
          <a:ext cx="8382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49346</xdr:rowOff>
    </xdr:from>
    <xdr:to>
      <xdr:col>19</xdr:col>
      <xdr:colOff>177800</xdr:colOff>
      <xdr:row>77</xdr:row>
      <xdr:rowOff>97961</xdr:rowOff>
    </xdr:to>
    <xdr:cxnSp macro="">
      <xdr:nvCxnSpPr>
        <xdr:cNvPr id="178" name="直線コネクタ 177"/>
        <xdr:cNvCxnSpPr/>
      </xdr:nvCxnSpPr>
      <xdr:spPr>
        <a:xfrm flipV="1">
          <a:off x="2908300" y="13250996"/>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80" name="テキスト ボックス 179"/>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97961</xdr:rowOff>
    </xdr:from>
    <xdr:to>
      <xdr:col>15</xdr:col>
      <xdr:colOff>50800</xdr:colOff>
      <xdr:row>77</xdr:row>
      <xdr:rowOff>106363</xdr:rowOff>
    </xdr:to>
    <xdr:cxnSp macro="">
      <xdr:nvCxnSpPr>
        <xdr:cNvPr id="181" name="直線コネクタ 180"/>
        <xdr:cNvCxnSpPr/>
      </xdr:nvCxnSpPr>
      <xdr:spPr>
        <a:xfrm flipV="1">
          <a:off x="2019300" y="13299611"/>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106363</xdr:rowOff>
    </xdr:from>
    <xdr:to>
      <xdr:col>10</xdr:col>
      <xdr:colOff>114300</xdr:colOff>
      <xdr:row>78</xdr:row>
      <xdr:rowOff>26009</xdr:rowOff>
    </xdr:to>
    <xdr:cxnSp macro="">
      <xdr:nvCxnSpPr>
        <xdr:cNvPr id="184" name="直線コネクタ 183"/>
        <xdr:cNvCxnSpPr/>
      </xdr:nvCxnSpPr>
      <xdr:spPr>
        <a:xfrm flipV="1">
          <a:off x="1130300" y="13308013"/>
          <a:ext cx="889000" cy="9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79005</xdr:rowOff>
    </xdr:from>
    <xdr:ext cx="534377" cy="259045"/>
    <xdr:sp macro="" textlink="">
      <xdr:nvSpPr>
        <xdr:cNvPr id="188" name="テキスト ボックス 187"/>
        <xdr:cNvSpPr txBox="1"/>
      </xdr:nvSpPr>
      <xdr:spPr>
        <a:xfrm>
          <a:off x="863111" y="134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8795</xdr:rowOff>
    </xdr:from>
    <xdr:to>
      <xdr:col>24</xdr:col>
      <xdr:colOff>114300</xdr:colOff>
      <xdr:row>77</xdr:row>
      <xdr:rowOff>110395</xdr:rowOff>
    </xdr:to>
    <xdr:sp macro="" textlink="">
      <xdr:nvSpPr>
        <xdr:cNvPr id="194" name="楕円 193"/>
        <xdr:cNvSpPr/>
      </xdr:nvSpPr>
      <xdr:spPr>
        <a:xfrm>
          <a:off x="4584700" y="132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31672</xdr:rowOff>
    </xdr:from>
    <xdr:ext cx="534377" cy="259045"/>
    <xdr:sp macro="" textlink="">
      <xdr:nvSpPr>
        <xdr:cNvPr id="195" name="民生費該当値テキスト"/>
        <xdr:cNvSpPr txBox="1"/>
      </xdr:nvSpPr>
      <xdr:spPr>
        <a:xfrm>
          <a:off x="4686300"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169996</xdr:rowOff>
    </xdr:from>
    <xdr:to>
      <xdr:col>20</xdr:col>
      <xdr:colOff>38100</xdr:colOff>
      <xdr:row>77</xdr:row>
      <xdr:rowOff>100146</xdr:rowOff>
    </xdr:to>
    <xdr:sp macro="" textlink="">
      <xdr:nvSpPr>
        <xdr:cNvPr id="196" name="楕円 195"/>
        <xdr:cNvSpPr/>
      </xdr:nvSpPr>
      <xdr:spPr>
        <a:xfrm>
          <a:off x="3746500" y="132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116673</xdr:rowOff>
    </xdr:from>
    <xdr:ext cx="534377" cy="259045"/>
    <xdr:sp macro="" textlink="">
      <xdr:nvSpPr>
        <xdr:cNvPr id="197" name="テキスト ボックス 196"/>
        <xdr:cNvSpPr txBox="1"/>
      </xdr:nvSpPr>
      <xdr:spPr>
        <a:xfrm>
          <a:off x="3517411" y="129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47161</xdr:rowOff>
    </xdr:from>
    <xdr:to>
      <xdr:col>15</xdr:col>
      <xdr:colOff>101600</xdr:colOff>
      <xdr:row>77</xdr:row>
      <xdr:rowOff>148761</xdr:rowOff>
    </xdr:to>
    <xdr:sp macro="" textlink="">
      <xdr:nvSpPr>
        <xdr:cNvPr id="198" name="楕円 197"/>
        <xdr:cNvSpPr/>
      </xdr:nvSpPr>
      <xdr:spPr>
        <a:xfrm>
          <a:off x="2857500" y="132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139888</xdr:rowOff>
    </xdr:from>
    <xdr:ext cx="534377" cy="259045"/>
    <xdr:sp macro="" textlink="">
      <xdr:nvSpPr>
        <xdr:cNvPr id="199" name="テキスト ボックス 198"/>
        <xdr:cNvSpPr txBox="1"/>
      </xdr:nvSpPr>
      <xdr:spPr>
        <a:xfrm>
          <a:off x="2641111" y="13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55563</xdr:rowOff>
    </xdr:from>
    <xdr:to>
      <xdr:col>10</xdr:col>
      <xdr:colOff>165100</xdr:colOff>
      <xdr:row>77</xdr:row>
      <xdr:rowOff>157163</xdr:rowOff>
    </xdr:to>
    <xdr:sp macro="" textlink="">
      <xdr:nvSpPr>
        <xdr:cNvPr id="200" name="楕円 199"/>
        <xdr:cNvSpPr/>
      </xdr:nvSpPr>
      <xdr:spPr>
        <a:xfrm>
          <a:off x="1968500" y="132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148290</xdr:rowOff>
    </xdr:from>
    <xdr:ext cx="534377" cy="259045"/>
    <xdr:sp macro="" textlink="">
      <xdr:nvSpPr>
        <xdr:cNvPr id="201" name="テキスト ボックス 200"/>
        <xdr:cNvSpPr txBox="1"/>
      </xdr:nvSpPr>
      <xdr:spPr>
        <a:xfrm>
          <a:off x="1752111" y="1334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146659</xdr:rowOff>
    </xdr:from>
    <xdr:to>
      <xdr:col>6</xdr:col>
      <xdr:colOff>38100</xdr:colOff>
      <xdr:row>78</xdr:row>
      <xdr:rowOff>76809</xdr:rowOff>
    </xdr:to>
    <xdr:sp macro="" textlink="">
      <xdr:nvSpPr>
        <xdr:cNvPr id="202" name="楕円 201"/>
        <xdr:cNvSpPr/>
      </xdr:nvSpPr>
      <xdr:spPr>
        <a:xfrm>
          <a:off x="1079500" y="133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93336</xdr:rowOff>
    </xdr:from>
    <xdr:ext cx="534377" cy="259045"/>
    <xdr:sp macro="" textlink="">
      <xdr:nvSpPr>
        <xdr:cNvPr id="203" name="テキスト ボックス 202"/>
        <xdr:cNvSpPr txBox="1"/>
      </xdr:nvSpPr>
      <xdr:spPr>
        <a:xfrm>
          <a:off x="863111" y="1312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148616</xdr:rowOff>
    </xdr:from>
    <xdr:to>
      <xdr:col>24</xdr:col>
      <xdr:colOff>63500</xdr:colOff>
      <xdr:row>95</xdr:row>
      <xdr:rowOff>155200</xdr:rowOff>
    </xdr:to>
    <xdr:cxnSp macro="">
      <xdr:nvCxnSpPr>
        <xdr:cNvPr id="228" name="直線コネクタ 227"/>
        <xdr:cNvCxnSpPr/>
      </xdr:nvCxnSpPr>
      <xdr:spPr>
        <a:xfrm>
          <a:off x="3797300" y="16436366"/>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109844</xdr:rowOff>
    </xdr:from>
    <xdr:to>
      <xdr:col>19</xdr:col>
      <xdr:colOff>177800</xdr:colOff>
      <xdr:row>95</xdr:row>
      <xdr:rowOff>148616</xdr:rowOff>
    </xdr:to>
    <xdr:cxnSp macro="">
      <xdr:nvCxnSpPr>
        <xdr:cNvPr id="231" name="直線コネクタ 230"/>
        <xdr:cNvCxnSpPr/>
      </xdr:nvCxnSpPr>
      <xdr:spPr>
        <a:xfrm>
          <a:off x="2908300" y="16397594"/>
          <a:ext cx="889000" cy="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53154</xdr:rowOff>
    </xdr:from>
    <xdr:ext cx="534377" cy="259045"/>
    <xdr:sp macro="" textlink="">
      <xdr:nvSpPr>
        <xdr:cNvPr id="233" name="テキスト ボックス 232"/>
        <xdr:cNvSpPr txBox="1"/>
      </xdr:nvSpPr>
      <xdr:spPr>
        <a:xfrm>
          <a:off x="35174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80812</xdr:rowOff>
    </xdr:from>
    <xdr:to>
      <xdr:col>15</xdr:col>
      <xdr:colOff>50800</xdr:colOff>
      <xdr:row>95</xdr:row>
      <xdr:rowOff>109844</xdr:rowOff>
    </xdr:to>
    <xdr:cxnSp macro="">
      <xdr:nvCxnSpPr>
        <xdr:cNvPr id="234" name="直線コネクタ 233"/>
        <xdr:cNvCxnSpPr/>
      </xdr:nvCxnSpPr>
      <xdr:spPr>
        <a:xfrm>
          <a:off x="2019300" y="16368562"/>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40673</xdr:rowOff>
    </xdr:from>
    <xdr:ext cx="534377" cy="259045"/>
    <xdr:sp macro="" textlink="">
      <xdr:nvSpPr>
        <xdr:cNvPr id="236" name="テキスト ボックス 235"/>
        <xdr:cNvSpPr txBox="1"/>
      </xdr:nvSpPr>
      <xdr:spPr>
        <a:xfrm>
          <a:off x="2641111" y="164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80812</xdr:rowOff>
    </xdr:from>
    <xdr:to>
      <xdr:col>10</xdr:col>
      <xdr:colOff>114300</xdr:colOff>
      <xdr:row>95</xdr:row>
      <xdr:rowOff>132201</xdr:rowOff>
    </xdr:to>
    <xdr:cxnSp macro="">
      <xdr:nvCxnSpPr>
        <xdr:cNvPr id="237" name="直線コネクタ 236"/>
        <xdr:cNvCxnSpPr/>
      </xdr:nvCxnSpPr>
      <xdr:spPr>
        <a:xfrm flipV="1">
          <a:off x="1130300" y="16368562"/>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28968</xdr:rowOff>
    </xdr:from>
    <xdr:ext cx="534377" cy="259045"/>
    <xdr:sp macro="" textlink="">
      <xdr:nvSpPr>
        <xdr:cNvPr id="239" name="テキスト ボックス 238"/>
        <xdr:cNvSpPr txBox="1"/>
      </xdr:nvSpPr>
      <xdr:spPr>
        <a:xfrm>
          <a:off x="1752111" y="16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103401</xdr:rowOff>
    </xdr:from>
    <xdr:ext cx="469744" cy="259045"/>
    <xdr:sp macro="" textlink="">
      <xdr:nvSpPr>
        <xdr:cNvPr id="241" name="テキスト ボックス 240"/>
        <xdr:cNvSpPr txBox="1"/>
      </xdr:nvSpPr>
      <xdr:spPr>
        <a:xfrm>
          <a:off x="895428"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104400</xdr:rowOff>
    </xdr:from>
    <xdr:to>
      <xdr:col>24</xdr:col>
      <xdr:colOff>114300</xdr:colOff>
      <xdr:row>96</xdr:row>
      <xdr:rowOff>34550</xdr:rowOff>
    </xdr:to>
    <xdr:sp macro="" textlink="">
      <xdr:nvSpPr>
        <xdr:cNvPr id="247" name="楕円 246"/>
        <xdr:cNvSpPr/>
      </xdr:nvSpPr>
      <xdr:spPr>
        <a:xfrm>
          <a:off x="4584700" y="16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127277</xdr:rowOff>
    </xdr:from>
    <xdr:ext cx="534377" cy="259045"/>
    <xdr:sp macro="" textlink="">
      <xdr:nvSpPr>
        <xdr:cNvPr id="248" name="衛生費該当値テキスト"/>
        <xdr:cNvSpPr txBox="1"/>
      </xdr:nvSpPr>
      <xdr:spPr>
        <a:xfrm>
          <a:off x="4686300" y="1624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97816</xdr:rowOff>
    </xdr:from>
    <xdr:to>
      <xdr:col>20</xdr:col>
      <xdr:colOff>38100</xdr:colOff>
      <xdr:row>96</xdr:row>
      <xdr:rowOff>27966</xdr:rowOff>
    </xdr:to>
    <xdr:sp macro="" textlink="">
      <xdr:nvSpPr>
        <xdr:cNvPr id="249" name="楕円 248"/>
        <xdr:cNvSpPr/>
      </xdr:nvSpPr>
      <xdr:spPr>
        <a:xfrm>
          <a:off x="3746500" y="163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44493</xdr:rowOff>
    </xdr:from>
    <xdr:ext cx="534377" cy="259045"/>
    <xdr:sp macro="" textlink="">
      <xdr:nvSpPr>
        <xdr:cNvPr id="250" name="テキスト ボックス 249"/>
        <xdr:cNvSpPr txBox="1"/>
      </xdr:nvSpPr>
      <xdr:spPr>
        <a:xfrm>
          <a:off x="3517411" y="161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59044</xdr:rowOff>
    </xdr:from>
    <xdr:to>
      <xdr:col>15</xdr:col>
      <xdr:colOff>101600</xdr:colOff>
      <xdr:row>95</xdr:row>
      <xdr:rowOff>160644</xdr:rowOff>
    </xdr:to>
    <xdr:sp macro="" textlink="">
      <xdr:nvSpPr>
        <xdr:cNvPr id="251" name="楕円 250"/>
        <xdr:cNvSpPr/>
      </xdr:nvSpPr>
      <xdr:spPr>
        <a:xfrm>
          <a:off x="2857500" y="163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5721</xdr:rowOff>
    </xdr:from>
    <xdr:ext cx="534377" cy="259045"/>
    <xdr:sp macro="" textlink="">
      <xdr:nvSpPr>
        <xdr:cNvPr id="252" name="テキスト ボックス 251"/>
        <xdr:cNvSpPr txBox="1"/>
      </xdr:nvSpPr>
      <xdr:spPr>
        <a:xfrm>
          <a:off x="2641111" y="1612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30012</xdr:rowOff>
    </xdr:from>
    <xdr:to>
      <xdr:col>10</xdr:col>
      <xdr:colOff>165100</xdr:colOff>
      <xdr:row>95</xdr:row>
      <xdr:rowOff>131612</xdr:rowOff>
    </xdr:to>
    <xdr:sp macro="" textlink="">
      <xdr:nvSpPr>
        <xdr:cNvPr id="253" name="楕円 252"/>
        <xdr:cNvSpPr/>
      </xdr:nvSpPr>
      <xdr:spPr>
        <a:xfrm>
          <a:off x="1968500" y="1631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148139</xdr:rowOff>
    </xdr:from>
    <xdr:ext cx="534377" cy="259045"/>
    <xdr:sp macro="" textlink="">
      <xdr:nvSpPr>
        <xdr:cNvPr id="254" name="テキスト ボックス 253"/>
        <xdr:cNvSpPr txBox="1"/>
      </xdr:nvSpPr>
      <xdr:spPr>
        <a:xfrm>
          <a:off x="1752111" y="160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81401</xdr:rowOff>
    </xdr:from>
    <xdr:to>
      <xdr:col>6</xdr:col>
      <xdr:colOff>38100</xdr:colOff>
      <xdr:row>96</xdr:row>
      <xdr:rowOff>11551</xdr:rowOff>
    </xdr:to>
    <xdr:sp macro="" textlink="">
      <xdr:nvSpPr>
        <xdr:cNvPr id="255" name="楕円 254"/>
        <xdr:cNvSpPr/>
      </xdr:nvSpPr>
      <xdr:spPr>
        <a:xfrm>
          <a:off x="1079500" y="163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28078</xdr:rowOff>
    </xdr:from>
    <xdr:ext cx="534377" cy="259045"/>
    <xdr:sp macro="" textlink="">
      <xdr:nvSpPr>
        <xdr:cNvPr id="256" name="テキスト ボックス 255"/>
        <xdr:cNvSpPr txBox="1"/>
      </xdr:nvSpPr>
      <xdr:spPr>
        <a:xfrm>
          <a:off x="863111" y="1614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7" name="テキスト ボックス 266"/>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39</xdr:row>
      <xdr:rowOff>90932</xdr:rowOff>
    </xdr:to>
    <xdr:cxnSp macro="">
      <xdr:nvCxnSpPr>
        <xdr:cNvPr id="279" name="直線コネクタ 278"/>
        <xdr:cNvCxnSpPr/>
      </xdr:nvCxnSpPr>
      <xdr:spPr>
        <a:xfrm flipV="1">
          <a:off x="10475595" y="5447030"/>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94759</xdr:rowOff>
    </xdr:from>
    <xdr:ext cx="378565" cy="259045"/>
    <xdr:sp macro="" textlink="">
      <xdr:nvSpPr>
        <xdr:cNvPr id="280" name="労働費最小値テキスト"/>
        <xdr:cNvSpPr txBox="1"/>
      </xdr:nvSpPr>
      <xdr:spPr>
        <a:xfrm>
          <a:off x="10528300"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90932</xdr:rowOff>
    </xdr:from>
    <xdr:to>
      <xdr:col>55</xdr:col>
      <xdr:colOff>88900</xdr:colOff>
      <xdr:row>39</xdr:row>
      <xdr:rowOff>90932</xdr:rowOff>
    </xdr:to>
    <xdr:cxnSp macro="">
      <xdr:nvCxnSpPr>
        <xdr:cNvPr id="281" name="直線コネクタ 280"/>
        <xdr:cNvCxnSpPr/>
      </xdr:nvCxnSpPr>
      <xdr:spPr>
        <a:xfrm>
          <a:off x="10388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78757</xdr:rowOff>
    </xdr:from>
    <xdr:ext cx="469744" cy="259045"/>
    <xdr:sp macro="" textlink="">
      <xdr:nvSpPr>
        <xdr:cNvPr id="282" name="労働費最大値テキスト"/>
        <xdr:cNvSpPr txBox="1"/>
      </xdr:nvSpPr>
      <xdr:spPr>
        <a:xfrm>
          <a:off x="10528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3" name="直線コネクタ 282"/>
        <xdr:cNvCxnSpPr/>
      </xdr:nvCxnSpPr>
      <xdr:spPr>
        <a:xfrm>
          <a:off x="10388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141224</xdr:rowOff>
    </xdr:from>
    <xdr:to>
      <xdr:col>55</xdr:col>
      <xdr:colOff>0</xdr:colOff>
      <xdr:row>38</xdr:row>
      <xdr:rowOff>22352</xdr:rowOff>
    </xdr:to>
    <xdr:cxnSp macro="">
      <xdr:nvCxnSpPr>
        <xdr:cNvPr id="284" name="直線コネクタ 283"/>
        <xdr:cNvCxnSpPr/>
      </xdr:nvCxnSpPr>
      <xdr:spPr>
        <a:xfrm flipV="1">
          <a:off x="9639300" y="648487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44721</xdr:rowOff>
    </xdr:from>
    <xdr:ext cx="378565" cy="259045"/>
    <xdr:sp macro="" textlink="">
      <xdr:nvSpPr>
        <xdr:cNvPr id="285" name="労働費平均値テキスト"/>
        <xdr:cNvSpPr txBox="1"/>
      </xdr:nvSpPr>
      <xdr:spPr>
        <a:xfrm>
          <a:off x="10528300" y="6216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286" name="フローチャート: 判断 285"/>
        <xdr:cNvSpPr/>
      </xdr:nvSpPr>
      <xdr:spPr>
        <a:xfrm>
          <a:off x="104267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9398</xdr:rowOff>
    </xdr:from>
    <xdr:to>
      <xdr:col>50</xdr:col>
      <xdr:colOff>114300</xdr:colOff>
      <xdr:row>38</xdr:row>
      <xdr:rowOff>22352</xdr:rowOff>
    </xdr:to>
    <xdr:cxnSp macro="">
      <xdr:nvCxnSpPr>
        <xdr:cNvPr id="287" name="直線コネクタ 286"/>
        <xdr:cNvCxnSpPr/>
      </xdr:nvCxnSpPr>
      <xdr:spPr>
        <a:xfrm>
          <a:off x="8750300" y="652449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128524</xdr:rowOff>
    </xdr:from>
    <xdr:to>
      <xdr:col>50</xdr:col>
      <xdr:colOff>165100</xdr:colOff>
      <xdr:row>37</xdr:row>
      <xdr:rowOff>58674</xdr:rowOff>
    </xdr:to>
    <xdr:sp macro="" textlink="">
      <xdr:nvSpPr>
        <xdr:cNvPr id="288" name="フローチャート: 判断 287"/>
        <xdr:cNvSpPr/>
      </xdr:nvSpPr>
      <xdr:spPr>
        <a:xfrm>
          <a:off x="9588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75201</xdr:rowOff>
    </xdr:from>
    <xdr:ext cx="378565" cy="259045"/>
    <xdr:sp macro="" textlink="">
      <xdr:nvSpPr>
        <xdr:cNvPr id="289" name="テキスト ボックス 288"/>
        <xdr:cNvSpPr txBox="1"/>
      </xdr:nvSpPr>
      <xdr:spPr>
        <a:xfrm>
          <a:off x="94373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11684</xdr:rowOff>
    </xdr:from>
    <xdr:to>
      <xdr:col>45</xdr:col>
      <xdr:colOff>177800</xdr:colOff>
      <xdr:row>38</xdr:row>
      <xdr:rowOff>9398</xdr:rowOff>
    </xdr:to>
    <xdr:cxnSp macro="">
      <xdr:nvCxnSpPr>
        <xdr:cNvPr id="290" name="直線コネクタ 289"/>
        <xdr:cNvCxnSpPr/>
      </xdr:nvCxnSpPr>
      <xdr:spPr>
        <a:xfrm>
          <a:off x="7861300" y="6012434"/>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154432</xdr:rowOff>
    </xdr:from>
    <xdr:to>
      <xdr:col>46</xdr:col>
      <xdr:colOff>38100</xdr:colOff>
      <xdr:row>36</xdr:row>
      <xdr:rowOff>84582</xdr:rowOff>
    </xdr:to>
    <xdr:sp macro="" textlink="">
      <xdr:nvSpPr>
        <xdr:cNvPr id="291" name="フローチャート: 判断 290"/>
        <xdr:cNvSpPr/>
      </xdr:nvSpPr>
      <xdr:spPr>
        <a:xfrm>
          <a:off x="8699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101109</xdr:rowOff>
    </xdr:from>
    <xdr:ext cx="469744" cy="259045"/>
    <xdr:sp macro="" textlink="">
      <xdr:nvSpPr>
        <xdr:cNvPr id="292" name="テキスト ボックス 291"/>
        <xdr:cNvSpPr txBox="1"/>
      </xdr:nvSpPr>
      <xdr:spPr>
        <a:xfrm>
          <a:off x="8515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97790</xdr:rowOff>
    </xdr:from>
    <xdr:to>
      <xdr:col>41</xdr:col>
      <xdr:colOff>50800</xdr:colOff>
      <xdr:row>35</xdr:row>
      <xdr:rowOff>11684</xdr:rowOff>
    </xdr:to>
    <xdr:cxnSp macro="">
      <xdr:nvCxnSpPr>
        <xdr:cNvPr id="293" name="直線コネクタ 292"/>
        <xdr:cNvCxnSpPr/>
      </xdr:nvCxnSpPr>
      <xdr:spPr>
        <a:xfrm>
          <a:off x="6972300" y="5755640"/>
          <a:ext cx="889000" cy="25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159766</xdr:rowOff>
    </xdr:from>
    <xdr:to>
      <xdr:col>41</xdr:col>
      <xdr:colOff>101600</xdr:colOff>
      <xdr:row>32</xdr:row>
      <xdr:rowOff>89916</xdr:rowOff>
    </xdr:to>
    <xdr:sp macro="" textlink="">
      <xdr:nvSpPr>
        <xdr:cNvPr id="294" name="フローチャート: 判断 293"/>
        <xdr:cNvSpPr/>
      </xdr:nvSpPr>
      <xdr:spPr>
        <a:xfrm>
          <a:off x="7810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106443</xdr:rowOff>
    </xdr:from>
    <xdr:ext cx="469744" cy="259045"/>
    <xdr:sp macro="" textlink="">
      <xdr:nvSpPr>
        <xdr:cNvPr id="295" name="テキスト ボックス 294"/>
        <xdr:cNvSpPr txBox="1"/>
      </xdr:nvSpPr>
      <xdr:spPr>
        <a:xfrm>
          <a:off x="762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147574</xdr:rowOff>
    </xdr:from>
    <xdr:to>
      <xdr:col>36</xdr:col>
      <xdr:colOff>165100</xdr:colOff>
      <xdr:row>32</xdr:row>
      <xdr:rowOff>77724</xdr:rowOff>
    </xdr:to>
    <xdr:sp macro="" textlink="">
      <xdr:nvSpPr>
        <xdr:cNvPr id="296" name="フローチャート: 判断 295"/>
        <xdr:cNvSpPr/>
      </xdr:nvSpPr>
      <xdr:spPr>
        <a:xfrm>
          <a:off x="6921500" y="54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94251</xdr:rowOff>
    </xdr:from>
    <xdr:ext cx="469744" cy="259045"/>
    <xdr:sp macro="" textlink="">
      <xdr:nvSpPr>
        <xdr:cNvPr id="297" name="テキスト ボックス 296"/>
        <xdr:cNvSpPr txBox="1"/>
      </xdr:nvSpPr>
      <xdr:spPr>
        <a:xfrm>
          <a:off x="6737428" y="52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90424</xdr:rowOff>
    </xdr:from>
    <xdr:to>
      <xdr:col>55</xdr:col>
      <xdr:colOff>50800</xdr:colOff>
      <xdr:row>38</xdr:row>
      <xdr:rowOff>20574</xdr:rowOff>
    </xdr:to>
    <xdr:sp macro="" textlink="">
      <xdr:nvSpPr>
        <xdr:cNvPr id="303" name="楕円 302"/>
        <xdr:cNvSpPr/>
      </xdr:nvSpPr>
      <xdr:spPr>
        <a:xfrm>
          <a:off x="104267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68851</xdr:rowOff>
    </xdr:from>
    <xdr:ext cx="378565" cy="259045"/>
    <xdr:sp macro="" textlink="">
      <xdr:nvSpPr>
        <xdr:cNvPr id="304" name="労働費該当値テキスト"/>
        <xdr:cNvSpPr txBox="1"/>
      </xdr:nvSpPr>
      <xdr:spPr>
        <a:xfrm>
          <a:off x="10528300" y="6412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143002</xdr:rowOff>
    </xdr:from>
    <xdr:to>
      <xdr:col>50</xdr:col>
      <xdr:colOff>165100</xdr:colOff>
      <xdr:row>38</xdr:row>
      <xdr:rowOff>73152</xdr:rowOff>
    </xdr:to>
    <xdr:sp macro="" textlink="">
      <xdr:nvSpPr>
        <xdr:cNvPr id="305" name="楕円 304"/>
        <xdr:cNvSpPr/>
      </xdr:nvSpPr>
      <xdr:spPr>
        <a:xfrm>
          <a:off x="95885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64279</xdr:rowOff>
    </xdr:from>
    <xdr:ext cx="378565" cy="259045"/>
    <xdr:sp macro="" textlink="">
      <xdr:nvSpPr>
        <xdr:cNvPr id="306" name="テキスト ボックス 305"/>
        <xdr:cNvSpPr txBox="1"/>
      </xdr:nvSpPr>
      <xdr:spPr>
        <a:xfrm>
          <a:off x="9437317" y="65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130048</xdr:rowOff>
    </xdr:from>
    <xdr:to>
      <xdr:col>46</xdr:col>
      <xdr:colOff>38100</xdr:colOff>
      <xdr:row>38</xdr:row>
      <xdr:rowOff>60198</xdr:rowOff>
    </xdr:to>
    <xdr:sp macro="" textlink="">
      <xdr:nvSpPr>
        <xdr:cNvPr id="307" name="楕円 306"/>
        <xdr:cNvSpPr/>
      </xdr:nvSpPr>
      <xdr:spPr>
        <a:xfrm>
          <a:off x="8699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51325</xdr:rowOff>
    </xdr:from>
    <xdr:ext cx="378565" cy="259045"/>
    <xdr:sp macro="" textlink="">
      <xdr:nvSpPr>
        <xdr:cNvPr id="308" name="テキスト ボックス 307"/>
        <xdr:cNvSpPr txBox="1"/>
      </xdr:nvSpPr>
      <xdr:spPr>
        <a:xfrm>
          <a:off x="8561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132334</xdr:rowOff>
    </xdr:from>
    <xdr:to>
      <xdr:col>41</xdr:col>
      <xdr:colOff>101600</xdr:colOff>
      <xdr:row>35</xdr:row>
      <xdr:rowOff>62484</xdr:rowOff>
    </xdr:to>
    <xdr:sp macro="" textlink="">
      <xdr:nvSpPr>
        <xdr:cNvPr id="309" name="楕円 308"/>
        <xdr:cNvSpPr/>
      </xdr:nvSpPr>
      <xdr:spPr>
        <a:xfrm>
          <a:off x="7810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53611</xdr:rowOff>
    </xdr:from>
    <xdr:ext cx="469744" cy="259045"/>
    <xdr:sp macro="" textlink="">
      <xdr:nvSpPr>
        <xdr:cNvPr id="310" name="テキスト ボックス 309"/>
        <xdr:cNvSpPr txBox="1"/>
      </xdr:nvSpPr>
      <xdr:spPr>
        <a:xfrm>
          <a:off x="7626428"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46990</xdr:rowOff>
    </xdr:from>
    <xdr:to>
      <xdr:col>36</xdr:col>
      <xdr:colOff>165100</xdr:colOff>
      <xdr:row>33</xdr:row>
      <xdr:rowOff>148590</xdr:rowOff>
    </xdr:to>
    <xdr:sp macro="" textlink="">
      <xdr:nvSpPr>
        <xdr:cNvPr id="311" name="楕円 310"/>
        <xdr:cNvSpPr/>
      </xdr:nvSpPr>
      <xdr:spPr>
        <a:xfrm>
          <a:off x="6921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139717</xdr:rowOff>
    </xdr:from>
    <xdr:ext cx="469744" cy="259045"/>
    <xdr:sp macro="" textlink="">
      <xdr:nvSpPr>
        <xdr:cNvPr id="312" name="テキスト ボックス 311"/>
        <xdr:cNvSpPr txBox="1"/>
      </xdr:nvSpPr>
      <xdr:spPr>
        <a:xfrm>
          <a:off x="6737428"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2" name="直線コネクタ 331"/>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3"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4" name="直線コネクタ 333"/>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5"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6" name="直線コネクタ 335"/>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152502</xdr:rowOff>
    </xdr:from>
    <xdr:to>
      <xdr:col>55</xdr:col>
      <xdr:colOff>0</xdr:colOff>
      <xdr:row>55</xdr:row>
      <xdr:rowOff>153874</xdr:rowOff>
    </xdr:to>
    <xdr:cxnSp macro="">
      <xdr:nvCxnSpPr>
        <xdr:cNvPr id="337" name="直線コネクタ 336"/>
        <xdr:cNvCxnSpPr/>
      </xdr:nvCxnSpPr>
      <xdr:spPr>
        <a:xfrm flipV="1">
          <a:off x="9639300" y="958225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8"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9" name="フローチャート: 判断 338"/>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153874</xdr:rowOff>
    </xdr:from>
    <xdr:to>
      <xdr:col>50</xdr:col>
      <xdr:colOff>114300</xdr:colOff>
      <xdr:row>56</xdr:row>
      <xdr:rowOff>3569</xdr:rowOff>
    </xdr:to>
    <xdr:cxnSp macro="">
      <xdr:nvCxnSpPr>
        <xdr:cNvPr id="340" name="直線コネクタ 339"/>
        <xdr:cNvCxnSpPr/>
      </xdr:nvCxnSpPr>
      <xdr:spPr>
        <a:xfrm flipV="1">
          <a:off x="8750300" y="9583624"/>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1" name="フローチャート: 判断 340"/>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2" name="テキスト ボックス 341"/>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2403</xdr:rowOff>
    </xdr:from>
    <xdr:to>
      <xdr:col>45</xdr:col>
      <xdr:colOff>177800</xdr:colOff>
      <xdr:row>56</xdr:row>
      <xdr:rowOff>3569</xdr:rowOff>
    </xdr:to>
    <xdr:cxnSp macro="">
      <xdr:nvCxnSpPr>
        <xdr:cNvPr id="343" name="直線コネクタ 342"/>
        <xdr:cNvCxnSpPr/>
      </xdr:nvCxnSpPr>
      <xdr:spPr>
        <a:xfrm>
          <a:off x="7861300" y="9603603"/>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4" name="フローチャート: 判断 343"/>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5" name="テキスト ボックス 344"/>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152181</xdr:rowOff>
    </xdr:from>
    <xdr:to>
      <xdr:col>41</xdr:col>
      <xdr:colOff>50800</xdr:colOff>
      <xdr:row>56</xdr:row>
      <xdr:rowOff>2403</xdr:rowOff>
    </xdr:to>
    <xdr:cxnSp macro="">
      <xdr:nvCxnSpPr>
        <xdr:cNvPr id="346" name="直線コネクタ 345"/>
        <xdr:cNvCxnSpPr/>
      </xdr:nvCxnSpPr>
      <xdr:spPr>
        <a:xfrm>
          <a:off x="6972300" y="9581931"/>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7" name="フローチャート: 判断 346"/>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8" name="テキスト ボックス 347"/>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9" name="フローチャート: 判断 348"/>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110715</xdr:rowOff>
    </xdr:from>
    <xdr:ext cx="534377" cy="259045"/>
    <xdr:sp macro="" textlink="">
      <xdr:nvSpPr>
        <xdr:cNvPr id="350" name="テキスト ボックス 349"/>
        <xdr:cNvSpPr txBox="1"/>
      </xdr:nvSpPr>
      <xdr:spPr>
        <a:xfrm>
          <a:off x="6705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101702</xdr:rowOff>
    </xdr:from>
    <xdr:to>
      <xdr:col>55</xdr:col>
      <xdr:colOff>50800</xdr:colOff>
      <xdr:row>56</xdr:row>
      <xdr:rowOff>31852</xdr:rowOff>
    </xdr:to>
    <xdr:sp macro="" textlink="">
      <xdr:nvSpPr>
        <xdr:cNvPr id="356" name="楕円 355"/>
        <xdr:cNvSpPr/>
      </xdr:nvSpPr>
      <xdr:spPr>
        <a:xfrm>
          <a:off x="10426700" y="95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124579</xdr:rowOff>
    </xdr:from>
    <xdr:ext cx="534377" cy="259045"/>
    <xdr:sp macro="" textlink="">
      <xdr:nvSpPr>
        <xdr:cNvPr id="357" name="農林水産業費該当値テキスト"/>
        <xdr:cNvSpPr txBox="1"/>
      </xdr:nvSpPr>
      <xdr:spPr>
        <a:xfrm>
          <a:off x="10528300" y="93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103074</xdr:rowOff>
    </xdr:from>
    <xdr:to>
      <xdr:col>50</xdr:col>
      <xdr:colOff>165100</xdr:colOff>
      <xdr:row>56</xdr:row>
      <xdr:rowOff>33224</xdr:rowOff>
    </xdr:to>
    <xdr:sp macro="" textlink="">
      <xdr:nvSpPr>
        <xdr:cNvPr id="358" name="楕円 357"/>
        <xdr:cNvSpPr/>
      </xdr:nvSpPr>
      <xdr:spPr>
        <a:xfrm>
          <a:off x="9588500" y="95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49751</xdr:rowOff>
    </xdr:from>
    <xdr:ext cx="534377" cy="259045"/>
    <xdr:sp macro="" textlink="">
      <xdr:nvSpPr>
        <xdr:cNvPr id="359" name="テキスト ボックス 358"/>
        <xdr:cNvSpPr txBox="1"/>
      </xdr:nvSpPr>
      <xdr:spPr>
        <a:xfrm>
          <a:off x="9359411" y="930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124219</xdr:rowOff>
    </xdr:from>
    <xdr:to>
      <xdr:col>46</xdr:col>
      <xdr:colOff>38100</xdr:colOff>
      <xdr:row>56</xdr:row>
      <xdr:rowOff>54369</xdr:rowOff>
    </xdr:to>
    <xdr:sp macro="" textlink="">
      <xdr:nvSpPr>
        <xdr:cNvPr id="360" name="楕円 359"/>
        <xdr:cNvSpPr/>
      </xdr:nvSpPr>
      <xdr:spPr>
        <a:xfrm>
          <a:off x="8699500" y="95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70896</xdr:rowOff>
    </xdr:from>
    <xdr:ext cx="534377" cy="259045"/>
    <xdr:sp macro="" textlink="">
      <xdr:nvSpPr>
        <xdr:cNvPr id="361" name="テキスト ボックス 360"/>
        <xdr:cNvSpPr txBox="1"/>
      </xdr:nvSpPr>
      <xdr:spPr>
        <a:xfrm>
          <a:off x="8483111" y="93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123053</xdr:rowOff>
    </xdr:from>
    <xdr:to>
      <xdr:col>41</xdr:col>
      <xdr:colOff>101600</xdr:colOff>
      <xdr:row>56</xdr:row>
      <xdr:rowOff>53203</xdr:rowOff>
    </xdr:to>
    <xdr:sp macro="" textlink="">
      <xdr:nvSpPr>
        <xdr:cNvPr id="362" name="楕円 361"/>
        <xdr:cNvSpPr/>
      </xdr:nvSpPr>
      <xdr:spPr>
        <a:xfrm>
          <a:off x="7810500" y="955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69730</xdr:rowOff>
    </xdr:from>
    <xdr:ext cx="534377" cy="259045"/>
    <xdr:sp macro="" textlink="">
      <xdr:nvSpPr>
        <xdr:cNvPr id="363" name="テキスト ボックス 362"/>
        <xdr:cNvSpPr txBox="1"/>
      </xdr:nvSpPr>
      <xdr:spPr>
        <a:xfrm>
          <a:off x="7594111" y="93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101381</xdr:rowOff>
    </xdr:from>
    <xdr:to>
      <xdr:col>36</xdr:col>
      <xdr:colOff>165100</xdr:colOff>
      <xdr:row>56</xdr:row>
      <xdr:rowOff>31531</xdr:rowOff>
    </xdr:to>
    <xdr:sp macro="" textlink="">
      <xdr:nvSpPr>
        <xdr:cNvPr id="364" name="楕円 363"/>
        <xdr:cNvSpPr/>
      </xdr:nvSpPr>
      <xdr:spPr>
        <a:xfrm>
          <a:off x="6921500" y="95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48058</xdr:rowOff>
    </xdr:from>
    <xdr:ext cx="534377" cy="259045"/>
    <xdr:sp macro="" textlink="">
      <xdr:nvSpPr>
        <xdr:cNvPr id="365" name="テキスト ボックス 364"/>
        <xdr:cNvSpPr txBox="1"/>
      </xdr:nvSpPr>
      <xdr:spPr>
        <a:xfrm>
          <a:off x="6705111" y="93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5" name="直線コネクタ 384"/>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6"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7" name="直線コネクタ 386"/>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8"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9" name="直線コネクタ 388"/>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14312</xdr:rowOff>
    </xdr:from>
    <xdr:to>
      <xdr:col>55</xdr:col>
      <xdr:colOff>0</xdr:colOff>
      <xdr:row>76</xdr:row>
      <xdr:rowOff>21468</xdr:rowOff>
    </xdr:to>
    <xdr:cxnSp macro="">
      <xdr:nvCxnSpPr>
        <xdr:cNvPr id="390" name="直線コネクタ 389"/>
        <xdr:cNvCxnSpPr/>
      </xdr:nvCxnSpPr>
      <xdr:spPr>
        <a:xfrm flipV="1">
          <a:off x="9639300" y="13044512"/>
          <a:ext cx="8382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91"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2" name="フローチャート: 判断 391"/>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106484</xdr:rowOff>
    </xdr:from>
    <xdr:to>
      <xdr:col>50</xdr:col>
      <xdr:colOff>114300</xdr:colOff>
      <xdr:row>76</xdr:row>
      <xdr:rowOff>21468</xdr:rowOff>
    </xdr:to>
    <xdr:cxnSp macro="">
      <xdr:nvCxnSpPr>
        <xdr:cNvPr id="393" name="直線コネクタ 392"/>
        <xdr:cNvCxnSpPr/>
      </xdr:nvCxnSpPr>
      <xdr:spPr>
        <a:xfrm>
          <a:off x="8750300" y="12965234"/>
          <a:ext cx="889000" cy="8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4" name="フローチャート: 判断 393"/>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66346</xdr:rowOff>
    </xdr:from>
    <xdr:ext cx="534377" cy="259045"/>
    <xdr:sp macro="" textlink="">
      <xdr:nvSpPr>
        <xdr:cNvPr id="395" name="テキスト ボックス 394"/>
        <xdr:cNvSpPr txBox="1"/>
      </xdr:nvSpPr>
      <xdr:spPr>
        <a:xfrm>
          <a:off x="93594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106484</xdr:rowOff>
    </xdr:from>
    <xdr:to>
      <xdr:col>45</xdr:col>
      <xdr:colOff>177800</xdr:colOff>
      <xdr:row>75</xdr:row>
      <xdr:rowOff>145163</xdr:rowOff>
    </xdr:to>
    <xdr:cxnSp macro="">
      <xdr:nvCxnSpPr>
        <xdr:cNvPr id="396" name="直線コネクタ 395"/>
        <xdr:cNvCxnSpPr/>
      </xdr:nvCxnSpPr>
      <xdr:spPr>
        <a:xfrm flipV="1">
          <a:off x="7861300" y="12965234"/>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7" name="フローチャート: 判断 396"/>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8896</xdr:rowOff>
    </xdr:from>
    <xdr:ext cx="534377" cy="259045"/>
    <xdr:sp macro="" textlink="">
      <xdr:nvSpPr>
        <xdr:cNvPr id="398" name="テキスト ボックス 397"/>
        <xdr:cNvSpPr txBox="1"/>
      </xdr:nvSpPr>
      <xdr:spPr>
        <a:xfrm>
          <a:off x="8483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136225</xdr:rowOff>
    </xdr:from>
    <xdr:to>
      <xdr:col>41</xdr:col>
      <xdr:colOff>50800</xdr:colOff>
      <xdr:row>75</xdr:row>
      <xdr:rowOff>145163</xdr:rowOff>
    </xdr:to>
    <xdr:cxnSp macro="">
      <xdr:nvCxnSpPr>
        <xdr:cNvPr id="399" name="直線コネクタ 398"/>
        <xdr:cNvCxnSpPr/>
      </xdr:nvCxnSpPr>
      <xdr:spPr>
        <a:xfrm>
          <a:off x="6972300" y="12994975"/>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400" name="フローチャート: 判断 399"/>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144436</xdr:rowOff>
    </xdr:from>
    <xdr:ext cx="534377" cy="259045"/>
    <xdr:sp macro="" textlink="">
      <xdr:nvSpPr>
        <xdr:cNvPr id="401" name="テキスト ボックス 400"/>
        <xdr:cNvSpPr txBox="1"/>
      </xdr:nvSpPr>
      <xdr:spPr>
        <a:xfrm>
          <a:off x="7594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402" name="フローチャート: 判断 401"/>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150906</xdr:rowOff>
    </xdr:from>
    <xdr:ext cx="534377" cy="259045"/>
    <xdr:sp macro="" textlink="">
      <xdr:nvSpPr>
        <xdr:cNvPr id="403" name="テキスト ボックス 402"/>
        <xdr:cNvSpPr txBox="1"/>
      </xdr:nvSpPr>
      <xdr:spPr>
        <a:xfrm>
          <a:off x="6705111" y="126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134963</xdr:rowOff>
    </xdr:from>
    <xdr:to>
      <xdr:col>55</xdr:col>
      <xdr:colOff>50800</xdr:colOff>
      <xdr:row>76</xdr:row>
      <xdr:rowOff>65112</xdr:rowOff>
    </xdr:to>
    <xdr:sp macro="" textlink="">
      <xdr:nvSpPr>
        <xdr:cNvPr id="409" name="楕円 408"/>
        <xdr:cNvSpPr/>
      </xdr:nvSpPr>
      <xdr:spPr>
        <a:xfrm>
          <a:off x="10426700" y="12993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157840</xdr:rowOff>
    </xdr:from>
    <xdr:ext cx="534377" cy="259045"/>
    <xdr:sp macro="" textlink="">
      <xdr:nvSpPr>
        <xdr:cNvPr id="410" name="商工費該当値テキスト"/>
        <xdr:cNvSpPr txBox="1"/>
      </xdr:nvSpPr>
      <xdr:spPr>
        <a:xfrm>
          <a:off x="10528300" y="128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142118</xdr:rowOff>
    </xdr:from>
    <xdr:to>
      <xdr:col>50</xdr:col>
      <xdr:colOff>165100</xdr:colOff>
      <xdr:row>76</xdr:row>
      <xdr:rowOff>72268</xdr:rowOff>
    </xdr:to>
    <xdr:sp macro="" textlink="">
      <xdr:nvSpPr>
        <xdr:cNvPr id="411" name="楕円 410"/>
        <xdr:cNvSpPr/>
      </xdr:nvSpPr>
      <xdr:spPr>
        <a:xfrm>
          <a:off x="9588500" y="130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63395</xdr:rowOff>
    </xdr:from>
    <xdr:ext cx="534377" cy="259045"/>
    <xdr:sp macro="" textlink="">
      <xdr:nvSpPr>
        <xdr:cNvPr id="412" name="テキスト ボックス 411"/>
        <xdr:cNvSpPr txBox="1"/>
      </xdr:nvSpPr>
      <xdr:spPr>
        <a:xfrm>
          <a:off x="9359411" y="1309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55684</xdr:rowOff>
    </xdr:from>
    <xdr:to>
      <xdr:col>46</xdr:col>
      <xdr:colOff>38100</xdr:colOff>
      <xdr:row>75</xdr:row>
      <xdr:rowOff>157283</xdr:rowOff>
    </xdr:to>
    <xdr:sp macro="" textlink="">
      <xdr:nvSpPr>
        <xdr:cNvPr id="413" name="楕円 412"/>
        <xdr:cNvSpPr/>
      </xdr:nvSpPr>
      <xdr:spPr>
        <a:xfrm>
          <a:off x="8699500" y="12914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2361</xdr:rowOff>
    </xdr:from>
    <xdr:ext cx="534377" cy="259045"/>
    <xdr:sp macro="" textlink="">
      <xdr:nvSpPr>
        <xdr:cNvPr id="414" name="テキスト ボックス 413"/>
        <xdr:cNvSpPr txBox="1"/>
      </xdr:nvSpPr>
      <xdr:spPr>
        <a:xfrm>
          <a:off x="8483111" y="126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94363</xdr:rowOff>
    </xdr:from>
    <xdr:to>
      <xdr:col>41</xdr:col>
      <xdr:colOff>101600</xdr:colOff>
      <xdr:row>76</xdr:row>
      <xdr:rowOff>24513</xdr:rowOff>
    </xdr:to>
    <xdr:sp macro="" textlink="">
      <xdr:nvSpPr>
        <xdr:cNvPr id="415" name="楕円 414"/>
        <xdr:cNvSpPr/>
      </xdr:nvSpPr>
      <xdr:spPr>
        <a:xfrm>
          <a:off x="7810500" y="1295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15640</xdr:rowOff>
    </xdr:from>
    <xdr:ext cx="534377" cy="259045"/>
    <xdr:sp macro="" textlink="">
      <xdr:nvSpPr>
        <xdr:cNvPr id="416" name="テキスト ボックス 415"/>
        <xdr:cNvSpPr txBox="1"/>
      </xdr:nvSpPr>
      <xdr:spPr>
        <a:xfrm>
          <a:off x="7594111" y="1304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85425</xdr:rowOff>
    </xdr:from>
    <xdr:to>
      <xdr:col>36</xdr:col>
      <xdr:colOff>165100</xdr:colOff>
      <xdr:row>76</xdr:row>
      <xdr:rowOff>15574</xdr:rowOff>
    </xdr:to>
    <xdr:sp macro="" textlink="">
      <xdr:nvSpPr>
        <xdr:cNvPr id="417" name="楕円 416"/>
        <xdr:cNvSpPr/>
      </xdr:nvSpPr>
      <xdr:spPr>
        <a:xfrm>
          <a:off x="6921500" y="12944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6703</xdr:rowOff>
    </xdr:from>
    <xdr:ext cx="534377" cy="259045"/>
    <xdr:sp macro="" textlink="">
      <xdr:nvSpPr>
        <xdr:cNvPr id="418" name="テキスト ボックス 417"/>
        <xdr:cNvSpPr txBox="1"/>
      </xdr:nvSpPr>
      <xdr:spPr>
        <a:xfrm>
          <a:off x="6705111" y="1303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2" name="直線コネクタ 441"/>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3"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4" name="直線コネクタ 443"/>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5"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6" name="直線コネクタ 445"/>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169712</xdr:rowOff>
    </xdr:from>
    <xdr:to>
      <xdr:col>55</xdr:col>
      <xdr:colOff>0</xdr:colOff>
      <xdr:row>95</xdr:row>
      <xdr:rowOff>40487</xdr:rowOff>
    </xdr:to>
    <xdr:cxnSp macro="">
      <xdr:nvCxnSpPr>
        <xdr:cNvPr id="447" name="直線コネクタ 446"/>
        <xdr:cNvCxnSpPr/>
      </xdr:nvCxnSpPr>
      <xdr:spPr>
        <a:xfrm flipV="1">
          <a:off x="9639300" y="16286012"/>
          <a:ext cx="838200" cy="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8"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9" name="フローチャート: 判断 448"/>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39377</xdr:rowOff>
    </xdr:from>
    <xdr:to>
      <xdr:col>50</xdr:col>
      <xdr:colOff>114300</xdr:colOff>
      <xdr:row>95</xdr:row>
      <xdr:rowOff>40487</xdr:rowOff>
    </xdr:to>
    <xdr:cxnSp macro="">
      <xdr:nvCxnSpPr>
        <xdr:cNvPr id="450" name="直線コネクタ 449"/>
        <xdr:cNvCxnSpPr/>
      </xdr:nvCxnSpPr>
      <xdr:spPr>
        <a:xfrm>
          <a:off x="8750300" y="1632712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1" name="フローチャート: 判断 450"/>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52" name="テキスト ボックス 451"/>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39377</xdr:rowOff>
    </xdr:from>
    <xdr:to>
      <xdr:col>45</xdr:col>
      <xdr:colOff>177800</xdr:colOff>
      <xdr:row>95</xdr:row>
      <xdr:rowOff>66320</xdr:rowOff>
    </xdr:to>
    <xdr:cxnSp macro="">
      <xdr:nvCxnSpPr>
        <xdr:cNvPr id="453" name="直線コネクタ 452"/>
        <xdr:cNvCxnSpPr/>
      </xdr:nvCxnSpPr>
      <xdr:spPr>
        <a:xfrm flipV="1">
          <a:off x="7861300" y="16327127"/>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4" name="フローチャート: 判断 453"/>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170082</xdr:rowOff>
    </xdr:from>
    <xdr:ext cx="534377" cy="259045"/>
    <xdr:sp macro="" textlink="">
      <xdr:nvSpPr>
        <xdr:cNvPr id="455" name="テキスト ボックス 454"/>
        <xdr:cNvSpPr txBox="1"/>
      </xdr:nvSpPr>
      <xdr:spPr>
        <a:xfrm>
          <a:off x="8483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53665</xdr:rowOff>
    </xdr:from>
    <xdr:to>
      <xdr:col>41</xdr:col>
      <xdr:colOff>50800</xdr:colOff>
      <xdr:row>95</xdr:row>
      <xdr:rowOff>66320</xdr:rowOff>
    </xdr:to>
    <xdr:cxnSp macro="">
      <xdr:nvCxnSpPr>
        <xdr:cNvPr id="456" name="直線コネクタ 455"/>
        <xdr:cNvCxnSpPr/>
      </xdr:nvCxnSpPr>
      <xdr:spPr>
        <a:xfrm>
          <a:off x="6972300" y="16341415"/>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7" name="フローチャート: 判断 456"/>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27109</xdr:rowOff>
    </xdr:from>
    <xdr:ext cx="534377" cy="259045"/>
    <xdr:sp macro="" textlink="">
      <xdr:nvSpPr>
        <xdr:cNvPr id="458" name="テキスト ボックス 457"/>
        <xdr:cNvSpPr txBox="1"/>
      </xdr:nvSpPr>
      <xdr:spPr>
        <a:xfrm>
          <a:off x="7594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9" name="フローチャート: 判断 458"/>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14504</xdr:rowOff>
    </xdr:from>
    <xdr:ext cx="534377" cy="259045"/>
    <xdr:sp macro="" textlink="">
      <xdr:nvSpPr>
        <xdr:cNvPr id="460" name="テキスト ボックス 459"/>
        <xdr:cNvSpPr txBox="1"/>
      </xdr:nvSpPr>
      <xdr:spPr>
        <a:xfrm>
          <a:off x="6705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118912</xdr:rowOff>
    </xdr:from>
    <xdr:to>
      <xdr:col>55</xdr:col>
      <xdr:colOff>50800</xdr:colOff>
      <xdr:row>95</xdr:row>
      <xdr:rowOff>49062</xdr:rowOff>
    </xdr:to>
    <xdr:sp macro="" textlink="">
      <xdr:nvSpPr>
        <xdr:cNvPr id="466" name="楕円 465"/>
        <xdr:cNvSpPr/>
      </xdr:nvSpPr>
      <xdr:spPr>
        <a:xfrm>
          <a:off x="10426700" y="162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141789</xdr:rowOff>
    </xdr:from>
    <xdr:ext cx="534377" cy="259045"/>
    <xdr:sp macro="" textlink="">
      <xdr:nvSpPr>
        <xdr:cNvPr id="467" name="土木費該当値テキスト"/>
        <xdr:cNvSpPr txBox="1"/>
      </xdr:nvSpPr>
      <xdr:spPr>
        <a:xfrm>
          <a:off x="10528300" y="1608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161137</xdr:rowOff>
    </xdr:from>
    <xdr:to>
      <xdr:col>50</xdr:col>
      <xdr:colOff>165100</xdr:colOff>
      <xdr:row>95</xdr:row>
      <xdr:rowOff>91287</xdr:rowOff>
    </xdr:to>
    <xdr:sp macro="" textlink="">
      <xdr:nvSpPr>
        <xdr:cNvPr id="468" name="楕円 467"/>
        <xdr:cNvSpPr/>
      </xdr:nvSpPr>
      <xdr:spPr>
        <a:xfrm>
          <a:off x="9588500" y="162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107814</xdr:rowOff>
    </xdr:from>
    <xdr:ext cx="534377" cy="259045"/>
    <xdr:sp macro="" textlink="">
      <xdr:nvSpPr>
        <xdr:cNvPr id="469" name="テキスト ボックス 468"/>
        <xdr:cNvSpPr txBox="1"/>
      </xdr:nvSpPr>
      <xdr:spPr>
        <a:xfrm>
          <a:off x="9359411" y="160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160027</xdr:rowOff>
    </xdr:from>
    <xdr:to>
      <xdr:col>46</xdr:col>
      <xdr:colOff>38100</xdr:colOff>
      <xdr:row>95</xdr:row>
      <xdr:rowOff>90177</xdr:rowOff>
    </xdr:to>
    <xdr:sp macro="" textlink="">
      <xdr:nvSpPr>
        <xdr:cNvPr id="470" name="楕円 469"/>
        <xdr:cNvSpPr/>
      </xdr:nvSpPr>
      <xdr:spPr>
        <a:xfrm>
          <a:off x="8699500" y="1627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106704</xdr:rowOff>
    </xdr:from>
    <xdr:ext cx="534377" cy="259045"/>
    <xdr:sp macro="" textlink="">
      <xdr:nvSpPr>
        <xdr:cNvPr id="471" name="テキスト ボックス 470"/>
        <xdr:cNvSpPr txBox="1"/>
      </xdr:nvSpPr>
      <xdr:spPr>
        <a:xfrm>
          <a:off x="8483111" y="1605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15520</xdr:rowOff>
    </xdr:from>
    <xdr:to>
      <xdr:col>41</xdr:col>
      <xdr:colOff>101600</xdr:colOff>
      <xdr:row>95</xdr:row>
      <xdr:rowOff>117120</xdr:rowOff>
    </xdr:to>
    <xdr:sp macro="" textlink="">
      <xdr:nvSpPr>
        <xdr:cNvPr id="472" name="楕円 471"/>
        <xdr:cNvSpPr/>
      </xdr:nvSpPr>
      <xdr:spPr>
        <a:xfrm>
          <a:off x="7810500" y="163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133647</xdr:rowOff>
    </xdr:from>
    <xdr:ext cx="534377" cy="259045"/>
    <xdr:sp macro="" textlink="">
      <xdr:nvSpPr>
        <xdr:cNvPr id="473" name="テキスト ボックス 472"/>
        <xdr:cNvSpPr txBox="1"/>
      </xdr:nvSpPr>
      <xdr:spPr>
        <a:xfrm>
          <a:off x="7594111" y="1607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2865</xdr:rowOff>
    </xdr:from>
    <xdr:to>
      <xdr:col>36</xdr:col>
      <xdr:colOff>165100</xdr:colOff>
      <xdr:row>95</xdr:row>
      <xdr:rowOff>104465</xdr:rowOff>
    </xdr:to>
    <xdr:sp macro="" textlink="">
      <xdr:nvSpPr>
        <xdr:cNvPr id="474" name="楕円 473"/>
        <xdr:cNvSpPr/>
      </xdr:nvSpPr>
      <xdr:spPr>
        <a:xfrm>
          <a:off x="6921500" y="162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120992</xdr:rowOff>
    </xdr:from>
    <xdr:ext cx="534377" cy="259045"/>
    <xdr:sp macro="" textlink="">
      <xdr:nvSpPr>
        <xdr:cNvPr id="475" name="テキスト ボックス 474"/>
        <xdr:cNvSpPr txBox="1"/>
      </xdr:nvSpPr>
      <xdr:spPr>
        <a:xfrm>
          <a:off x="6705111" y="1606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0" name="直線コネクタ 499"/>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1"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2" name="直線コネクタ 501"/>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3"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4" name="直線コネクタ 503"/>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23332</xdr:rowOff>
    </xdr:from>
    <xdr:to>
      <xdr:col>85</xdr:col>
      <xdr:colOff>127000</xdr:colOff>
      <xdr:row>37</xdr:row>
      <xdr:rowOff>54574</xdr:rowOff>
    </xdr:to>
    <xdr:cxnSp macro="">
      <xdr:nvCxnSpPr>
        <xdr:cNvPr id="505" name="直線コネクタ 504"/>
        <xdr:cNvCxnSpPr/>
      </xdr:nvCxnSpPr>
      <xdr:spPr>
        <a:xfrm flipV="1">
          <a:off x="15481300" y="6366982"/>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6"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7" name="フローチャート: 判断 506"/>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54574</xdr:rowOff>
    </xdr:from>
    <xdr:to>
      <xdr:col>81</xdr:col>
      <xdr:colOff>50800</xdr:colOff>
      <xdr:row>37</xdr:row>
      <xdr:rowOff>98116</xdr:rowOff>
    </xdr:to>
    <xdr:cxnSp macro="">
      <xdr:nvCxnSpPr>
        <xdr:cNvPr id="508" name="直線コネクタ 507"/>
        <xdr:cNvCxnSpPr/>
      </xdr:nvCxnSpPr>
      <xdr:spPr>
        <a:xfrm flipV="1">
          <a:off x="14592300" y="6398224"/>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9" name="フローチャート: 判断 508"/>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10" name="テキスト ボックス 509"/>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49240</xdr:rowOff>
    </xdr:from>
    <xdr:to>
      <xdr:col>76</xdr:col>
      <xdr:colOff>114300</xdr:colOff>
      <xdr:row>37</xdr:row>
      <xdr:rowOff>98116</xdr:rowOff>
    </xdr:to>
    <xdr:cxnSp macro="">
      <xdr:nvCxnSpPr>
        <xdr:cNvPr id="511" name="直線コネクタ 510"/>
        <xdr:cNvCxnSpPr/>
      </xdr:nvCxnSpPr>
      <xdr:spPr>
        <a:xfrm>
          <a:off x="13703300" y="6392890"/>
          <a:ext cx="889000" cy="4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2" name="フローチャート: 判断 511"/>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3" name="テキスト ボックス 512"/>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49240</xdr:rowOff>
    </xdr:from>
    <xdr:to>
      <xdr:col>71</xdr:col>
      <xdr:colOff>177800</xdr:colOff>
      <xdr:row>38</xdr:row>
      <xdr:rowOff>23332</xdr:rowOff>
    </xdr:to>
    <xdr:cxnSp macro="">
      <xdr:nvCxnSpPr>
        <xdr:cNvPr id="514" name="直線コネクタ 513"/>
        <xdr:cNvCxnSpPr/>
      </xdr:nvCxnSpPr>
      <xdr:spPr>
        <a:xfrm flipV="1">
          <a:off x="12814300" y="6392890"/>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5" name="フローチャート: 判断 514"/>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6" name="テキスト ボックス 515"/>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7" name="フローチャート: 判断 516"/>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33835</xdr:rowOff>
    </xdr:from>
    <xdr:ext cx="534377" cy="259045"/>
    <xdr:sp macro="" textlink="">
      <xdr:nvSpPr>
        <xdr:cNvPr id="518" name="テキスト ボックス 517"/>
        <xdr:cNvSpPr txBox="1"/>
      </xdr:nvSpPr>
      <xdr:spPr>
        <a:xfrm>
          <a:off x="12547111" y="60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143982</xdr:rowOff>
    </xdr:from>
    <xdr:to>
      <xdr:col>85</xdr:col>
      <xdr:colOff>177800</xdr:colOff>
      <xdr:row>37</xdr:row>
      <xdr:rowOff>74132</xdr:rowOff>
    </xdr:to>
    <xdr:sp macro="" textlink="">
      <xdr:nvSpPr>
        <xdr:cNvPr id="524" name="楕円 523"/>
        <xdr:cNvSpPr/>
      </xdr:nvSpPr>
      <xdr:spPr>
        <a:xfrm>
          <a:off x="16268700" y="63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122409</xdr:rowOff>
    </xdr:from>
    <xdr:ext cx="534377" cy="259045"/>
    <xdr:sp macro="" textlink="">
      <xdr:nvSpPr>
        <xdr:cNvPr id="525" name="警察費該当値テキスト"/>
        <xdr:cNvSpPr txBox="1"/>
      </xdr:nvSpPr>
      <xdr:spPr>
        <a:xfrm>
          <a:off x="16370300" y="629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3774</xdr:rowOff>
    </xdr:from>
    <xdr:to>
      <xdr:col>81</xdr:col>
      <xdr:colOff>101600</xdr:colOff>
      <xdr:row>37</xdr:row>
      <xdr:rowOff>105374</xdr:rowOff>
    </xdr:to>
    <xdr:sp macro="" textlink="">
      <xdr:nvSpPr>
        <xdr:cNvPr id="526" name="楕円 525"/>
        <xdr:cNvSpPr/>
      </xdr:nvSpPr>
      <xdr:spPr>
        <a:xfrm>
          <a:off x="15430500" y="63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96501</xdr:rowOff>
    </xdr:from>
    <xdr:ext cx="534377" cy="259045"/>
    <xdr:sp macro="" textlink="">
      <xdr:nvSpPr>
        <xdr:cNvPr id="527" name="テキスト ボックス 526"/>
        <xdr:cNvSpPr txBox="1"/>
      </xdr:nvSpPr>
      <xdr:spPr>
        <a:xfrm>
          <a:off x="15201411" y="644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47316</xdr:rowOff>
    </xdr:from>
    <xdr:to>
      <xdr:col>76</xdr:col>
      <xdr:colOff>165100</xdr:colOff>
      <xdr:row>37</xdr:row>
      <xdr:rowOff>148916</xdr:rowOff>
    </xdr:to>
    <xdr:sp macro="" textlink="">
      <xdr:nvSpPr>
        <xdr:cNvPr id="528" name="楕円 527"/>
        <xdr:cNvSpPr/>
      </xdr:nvSpPr>
      <xdr:spPr>
        <a:xfrm>
          <a:off x="14541500" y="63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140043</xdr:rowOff>
    </xdr:from>
    <xdr:ext cx="534377" cy="259045"/>
    <xdr:sp macro="" textlink="">
      <xdr:nvSpPr>
        <xdr:cNvPr id="529" name="テキスト ボックス 528"/>
        <xdr:cNvSpPr txBox="1"/>
      </xdr:nvSpPr>
      <xdr:spPr>
        <a:xfrm>
          <a:off x="14325111" y="648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169890</xdr:rowOff>
    </xdr:from>
    <xdr:to>
      <xdr:col>72</xdr:col>
      <xdr:colOff>38100</xdr:colOff>
      <xdr:row>37</xdr:row>
      <xdr:rowOff>100040</xdr:rowOff>
    </xdr:to>
    <xdr:sp macro="" textlink="">
      <xdr:nvSpPr>
        <xdr:cNvPr id="530" name="楕円 529"/>
        <xdr:cNvSpPr/>
      </xdr:nvSpPr>
      <xdr:spPr>
        <a:xfrm>
          <a:off x="13652500" y="634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91167</xdr:rowOff>
    </xdr:from>
    <xdr:ext cx="534377" cy="259045"/>
    <xdr:sp macro="" textlink="">
      <xdr:nvSpPr>
        <xdr:cNvPr id="531" name="テキスト ボックス 530"/>
        <xdr:cNvSpPr txBox="1"/>
      </xdr:nvSpPr>
      <xdr:spPr>
        <a:xfrm>
          <a:off x="13436111" y="643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143982</xdr:rowOff>
    </xdr:from>
    <xdr:to>
      <xdr:col>67</xdr:col>
      <xdr:colOff>101600</xdr:colOff>
      <xdr:row>38</xdr:row>
      <xdr:rowOff>74132</xdr:rowOff>
    </xdr:to>
    <xdr:sp macro="" textlink="">
      <xdr:nvSpPr>
        <xdr:cNvPr id="532" name="楕円 531"/>
        <xdr:cNvSpPr/>
      </xdr:nvSpPr>
      <xdr:spPr>
        <a:xfrm>
          <a:off x="12763500" y="648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65259</xdr:rowOff>
    </xdr:from>
    <xdr:ext cx="534377" cy="259045"/>
    <xdr:sp macro="" textlink="">
      <xdr:nvSpPr>
        <xdr:cNvPr id="533" name="テキスト ボックス 532"/>
        <xdr:cNvSpPr txBox="1"/>
      </xdr:nvSpPr>
      <xdr:spPr>
        <a:xfrm>
          <a:off x="12547111" y="658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6" name="直線コネクタ 555"/>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7"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8" name="直線コネクタ 557"/>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9"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0" name="直線コネクタ 559"/>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81217</xdr:rowOff>
    </xdr:from>
    <xdr:to>
      <xdr:col>85</xdr:col>
      <xdr:colOff>127000</xdr:colOff>
      <xdr:row>53</xdr:row>
      <xdr:rowOff>121812</xdr:rowOff>
    </xdr:to>
    <xdr:cxnSp macro="">
      <xdr:nvCxnSpPr>
        <xdr:cNvPr id="561" name="直線コネクタ 560"/>
        <xdr:cNvCxnSpPr/>
      </xdr:nvCxnSpPr>
      <xdr:spPr>
        <a:xfrm flipV="1">
          <a:off x="15481300" y="9168067"/>
          <a:ext cx="838200" cy="4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62"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3" name="フローチャート: 判断 562"/>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99619</xdr:rowOff>
    </xdr:from>
    <xdr:to>
      <xdr:col>81</xdr:col>
      <xdr:colOff>50800</xdr:colOff>
      <xdr:row>53</xdr:row>
      <xdr:rowOff>121812</xdr:rowOff>
    </xdr:to>
    <xdr:cxnSp macro="">
      <xdr:nvCxnSpPr>
        <xdr:cNvPr id="564" name="直線コネクタ 563"/>
        <xdr:cNvCxnSpPr/>
      </xdr:nvCxnSpPr>
      <xdr:spPr>
        <a:xfrm>
          <a:off x="14592300" y="9186469"/>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5" name="フローチャート: 判断 564"/>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6" name="テキスト ボックス 565"/>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99619</xdr:rowOff>
    </xdr:from>
    <xdr:to>
      <xdr:col>76</xdr:col>
      <xdr:colOff>114300</xdr:colOff>
      <xdr:row>53</xdr:row>
      <xdr:rowOff>128365</xdr:rowOff>
    </xdr:to>
    <xdr:cxnSp macro="">
      <xdr:nvCxnSpPr>
        <xdr:cNvPr id="567" name="直線コネクタ 566"/>
        <xdr:cNvCxnSpPr/>
      </xdr:nvCxnSpPr>
      <xdr:spPr>
        <a:xfrm flipV="1">
          <a:off x="13703300" y="9186469"/>
          <a:ext cx="8890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8" name="フローチャート: 判断 567"/>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69" name="テキスト ボックス 568"/>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128365</xdr:rowOff>
    </xdr:from>
    <xdr:to>
      <xdr:col>71</xdr:col>
      <xdr:colOff>177800</xdr:colOff>
      <xdr:row>54</xdr:row>
      <xdr:rowOff>6141</xdr:rowOff>
    </xdr:to>
    <xdr:cxnSp macro="">
      <xdr:nvCxnSpPr>
        <xdr:cNvPr id="570" name="直線コネクタ 569"/>
        <xdr:cNvCxnSpPr/>
      </xdr:nvCxnSpPr>
      <xdr:spPr>
        <a:xfrm flipV="1">
          <a:off x="12814300" y="9215215"/>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1" name="フローチャート: 判断 570"/>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5929</xdr:rowOff>
    </xdr:from>
    <xdr:ext cx="534377" cy="259045"/>
    <xdr:sp macro="" textlink="">
      <xdr:nvSpPr>
        <xdr:cNvPr id="572" name="テキスト ボックス 571"/>
        <xdr:cNvSpPr txBox="1"/>
      </xdr:nvSpPr>
      <xdr:spPr>
        <a:xfrm>
          <a:off x="13436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3" name="フローチャート: 判断 572"/>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40695</xdr:rowOff>
    </xdr:from>
    <xdr:ext cx="534377" cy="259045"/>
    <xdr:sp macro="" textlink="">
      <xdr:nvSpPr>
        <xdr:cNvPr id="574" name="テキスト ボックス 573"/>
        <xdr:cNvSpPr txBox="1"/>
      </xdr:nvSpPr>
      <xdr:spPr>
        <a:xfrm>
          <a:off x="12547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30417</xdr:rowOff>
    </xdr:from>
    <xdr:to>
      <xdr:col>85</xdr:col>
      <xdr:colOff>177800</xdr:colOff>
      <xdr:row>53</xdr:row>
      <xdr:rowOff>132017</xdr:rowOff>
    </xdr:to>
    <xdr:sp macro="" textlink="">
      <xdr:nvSpPr>
        <xdr:cNvPr id="580" name="楕円 579"/>
        <xdr:cNvSpPr/>
      </xdr:nvSpPr>
      <xdr:spPr>
        <a:xfrm>
          <a:off x="16268700" y="91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53294</xdr:rowOff>
    </xdr:from>
    <xdr:ext cx="534377" cy="259045"/>
    <xdr:sp macro="" textlink="">
      <xdr:nvSpPr>
        <xdr:cNvPr id="581" name="教育費該当値テキスト"/>
        <xdr:cNvSpPr txBox="1"/>
      </xdr:nvSpPr>
      <xdr:spPr>
        <a:xfrm>
          <a:off x="16370300" y="896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71012</xdr:rowOff>
    </xdr:from>
    <xdr:to>
      <xdr:col>81</xdr:col>
      <xdr:colOff>101600</xdr:colOff>
      <xdr:row>54</xdr:row>
      <xdr:rowOff>1162</xdr:rowOff>
    </xdr:to>
    <xdr:sp macro="" textlink="">
      <xdr:nvSpPr>
        <xdr:cNvPr id="582" name="楕円 581"/>
        <xdr:cNvSpPr/>
      </xdr:nvSpPr>
      <xdr:spPr>
        <a:xfrm>
          <a:off x="15430500" y="91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17689</xdr:rowOff>
    </xdr:from>
    <xdr:ext cx="534377" cy="259045"/>
    <xdr:sp macro="" textlink="">
      <xdr:nvSpPr>
        <xdr:cNvPr id="583" name="テキスト ボックス 582"/>
        <xdr:cNvSpPr txBox="1"/>
      </xdr:nvSpPr>
      <xdr:spPr>
        <a:xfrm>
          <a:off x="15201411" y="89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48819</xdr:rowOff>
    </xdr:from>
    <xdr:to>
      <xdr:col>76</xdr:col>
      <xdr:colOff>165100</xdr:colOff>
      <xdr:row>53</xdr:row>
      <xdr:rowOff>150419</xdr:rowOff>
    </xdr:to>
    <xdr:sp macro="" textlink="">
      <xdr:nvSpPr>
        <xdr:cNvPr id="584" name="楕円 583"/>
        <xdr:cNvSpPr/>
      </xdr:nvSpPr>
      <xdr:spPr>
        <a:xfrm>
          <a:off x="14541500" y="913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166946</xdr:rowOff>
    </xdr:from>
    <xdr:ext cx="534377" cy="259045"/>
    <xdr:sp macro="" textlink="">
      <xdr:nvSpPr>
        <xdr:cNvPr id="585" name="テキスト ボックス 584"/>
        <xdr:cNvSpPr txBox="1"/>
      </xdr:nvSpPr>
      <xdr:spPr>
        <a:xfrm>
          <a:off x="14325111" y="89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77565</xdr:rowOff>
    </xdr:from>
    <xdr:to>
      <xdr:col>72</xdr:col>
      <xdr:colOff>38100</xdr:colOff>
      <xdr:row>54</xdr:row>
      <xdr:rowOff>7715</xdr:rowOff>
    </xdr:to>
    <xdr:sp macro="" textlink="">
      <xdr:nvSpPr>
        <xdr:cNvPr id="586" name="楕円 585"/>
        <xdr:cNvSpPr/>
      </xdr:nvSpPr>
      <xdr:spPr>
        <a:xfrm>
          <a:off x="13652500" y="91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24242</xdr:rowOff>
    </xdr:from>
    <xdr:ext cx="534377" cy="259045"/>
    <xdr:sp macro="" textlink="">
      <xdr:nvSpPr>
        <xdr:cNvPr id="587" name="テキスト ボックス 586"/>
        <xdr:cNvSpPr txBox="1"/>
      </xdr:nvSpPr>
      <xdr:spPr>
        <a:xfrm>
          <a:off x="13436111" y="893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126791</xdr:rowOff>
    </xdr:from>
    <xdr:to>
      <xdr:col>67</xdr:col>
      <xdr:colOff>101600</xdr:colOff>
      <xdr:row>54</xdr:row>
      <xdr:rowOff>56941</xdr:rowOff>
    </xdr:to>
    <xdr:sp macro="" textlink="">
      <xdr:nvSpPr>
        <xdr:cNvPr id="588" name="楕円 587"/>
        <xdr:cNvSpPr/>
      </xdr:nvSpPr>
      <xdr:spPr>
        <a:xfrm>
          <a:off x="12763500" y="92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73468</xdr:rowOff>
    </xdr:from>
    <xdr:ext cx="534377" cy="259045"/>
    <xdr:sp macro="" textlink="">
      <xdr:nvSpPr>
        <xdr:cNvPr id="589" name="テキスト ボックス 588"/>
        <xdr:cNvSpPr txBox="1"/>
      </xdr:nvSpPr>
      <xdr:spPr>
        <a:xfrm>
          <a:off x="12547111" y="89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9" name="直線コネクタ 608"/>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0"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1" name="直線コネクタ 610"/>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2"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3" name="直線コネクタ 612"/>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50180</xdr:rowOff>
    </xdr:from>
    <xdr:to>
      <xdr:col>85</xdr:col>
      <xdr:colOff>127000</xdr:colOff>
      <xdr:row>78</xdr:row>
      <xdr:rowOff>116131</xdr:rowOff>
    </xdr:to>
    <xdr:cxnSp macro="">
      <xdr:nvCxnSpPr>
        <xdr:cNvPr id="614" name="直線コネクタ 613"/>
        <xdr:cNvCxnSpPr/>
      </xdr:nvCxnSpPr>
      <xdr:spPr>
        <a:xfrm flipV="1">
          <a:off x="15481300" y="13423280"/>
          <a:ext cx="8382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156390</xdr:rowOff>
    </xdr:from>
    <xdr:ext cx="469744" cy="259045"/>
    <xdr:sp macro="" textlink="">
      <xdr:nvSpPr>
        <xdr:cNvPr id="615" name="災害復旧費平均値テキスト"/>
        <xdr:cNvSpPr txBox="1"/>
      </xdr:nvSpPr>
      <xdr:spPr>
        <a:xfrm>
          <a:off x="16370300" y="13358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6" name="フローチャート: 判断 615"/>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113754</xdr:rowOff>
    </xdr:from>
    <xdr:to>
      <xdr:col>81</xdr:col>
      <xdr:colOff>50800</xdr:colOff>
      <xdr:row>78</xdr:row>
      <xdr:rowOff>116131</xdr:rowOff>
    </xdr:to>
    <xdr:cxnSp macro="">
      <xdr:nvCxnSpPr>
        <xdr:cNvPr id="617" name="直線コネクタ 616"/>
        <xdr:cNvCxnSpPr/>
      </xdr:nvCxnSpPr>
      <xdr:spPr>
        <a:xfrm>
          <a:off x="14592300" y="13486854"/>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8" name="フローチャート: 判断 617"/>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9" name="テキスト ボックス 618"/>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59485</xdr:rowOff>
    </xdr:from>
    <xdr:to>
      <xdr:col>76</xdr:col>
      <xdr:colOff>114300</xdr:colOff>
      <xdr:row>78</xdr:row>
      <xdr:rowOff>113754</xdr:rowOff>
    </xdr:to>
    <xdr:cxnSp macro="">
      <xdr:nvCxnSpPr>
        <xdr:cNvPr id="620" name="直線コネクタ 619"/>
        <xdr:cNvCxnSpPr/>
      </xdr:nvCxnSpPr>
      <xdr:spPr>
        <a:xfrm>
          <a:off x="13703300" y="13432585"/>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1" name="フローチャート: 判断 620"/>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2" name="テキスト ボックス 621"/>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59485</xdr:rowOff>
    </xdr:from>
    <xdr:to>
      <xdr:col>71</xdr:col>
      <xdr:colOff>177800</xdr:colOff>
      <xdr:row>78</xdr:row>
      <xdr:rowOff>88036</xdr:rowOff>
    </xdr:to>
    <xdr:cxnSp macro="">
      <xdr:nvCxnSpPr>
        <xdr:cNvPr id="623" name="直線コネクタ 622"/>
        <xdr:cNvCxnSpPr/>
      </xdr:nvCxnSpPr>
      <xdr:spPr>
        <a:xfrm flipV="1">
          <a:off x="12814300" y="13432585"/>
          <a:ext cx="8890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4" name="フローチャート: 判断 623"/>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5" name="テキスト ボックス 624"/>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6" name="フローチャート: 判断 625"/>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149305</xdr:rowOff>
    </xdr:from>
    <xdr:ext cx="469744" cy="259045"/>
    <xdr:sp macro="" textlink="">
      <xdr:nvSpPr>
        <xdr:cNvPr id="627" name="テキスト ボックス 626"/>
        <xdr:cNvSpPr txBox="1"/>
      </xdr:nvSpPr>
      <xdr:spPr>
        <a:xfrm>
          <a:off x="12579428"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170830</xdr:rowOff>
    </xdr:from>
    <xdr:to>
      <xdr:col>85</xdr:col>
      <xdr:colOff>177800</xdr:colOff>
      <xdr:row>78</xdr:row>
      <xdr:rowOff>100980</xdr:rowOff>
    </xdr:to>
    <xdr:sp macro="" textlink="">
      <xdr:nvSpPr>
        <xdr:cNvPr id="633" name="楕円 632"/>
        <xdr:cNvSpPr/>
      </xdr:nvSpPr>
      <xdr:spPr>
        <a:xfrm>
          <a:off x="16268700" y="133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130207</xdr:rowOff>
    </xdr:from>
    <xdr:ext cx="469744" cy="259045"/>
    <xdr:sp macro="" textlink="">
      <xdr:nvSpPr>
        <xdr:cNvPr id="634" name="災害復旧費該当値テキスト"/>
        <xdr:cNvSpPr txBox="1"/>
      </xdr:nvSpPr>
      <xdr:spPr>
        <a:xfrm>
          <a:off x="16370300" y="131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65331</xdr:rowOff>
    </xdr:from>
    <xdr:to>
      <xdr:col>81</xdr:col>
      <xdr:colOff>101600</xdr:colOff>
      <xdr:row>78</xdr:row>
      <xdr:rowOff>166931</xdr:rowOff>
    </xdr:to>
    <xdr:sp macro="" textlink="">
      <xdr:nvSpPr>
        <xdr:cNvPr id="635" name="楕円 634"/>
        <xdr:cNvSpPr/>
      </xdr:nvSpPr>
      <xdr:spPr>
        <a:xfrm>
          <a:off x="15430500" y="134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158058</xdr:rowOff>
    </xdr:from>
    <xdr:ext cx="469744" cy="259045"/>
    <xdr:sp macro="" textlink="">
      <xdr:nvSpPr>
        <xdr:cNvPr id="636" name="テキスト ボックス 635"/>
        <xdr:cNvSpPr txBox="1"/>
      </xdr:nvSpPr>
      <xdr:spPr>
        <a:xfrm>
          <a:off x="15233728" y="1353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62954</xdr:rowOff>
    </xdr:from>
    <xdr:to>
      <xdr:col>76</xdr:col>
      <xdr:colOff>165100</xdr:colOff>
      <xdr:row>78</xdr:row>
      <xdr:rowOff>164554</xdr:rowOff>
    </xdr:to>
    <xdr:sp macro="" textlink="">
      <xdr:nvSpPr>
        <xdr:cNvPr id="637" name="楕円 636"/>
        <xdr:cNvSpPr/>
      </xdr:nvSpPr>
      <xdr:spPr>
        <a:xfrm>
          <a:off x="14541500" y="134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155681</xdr:rowOff>
    </xdr:from>
    <xdr:ext cx="469744" cy="259045"/>
    <xdr:sp macro="" textlink="">
      <xdr:nvSpPr>
        <xdr:cNvPr id="638" name="テキスト ボックス 637"/>
        <xdr:cNvSpPr txBox="1"/>
      </xdr:nvSpPr>
      <xdr:spPr>
        <a:xfrm>
          <a:off x="14357428" y="135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8685</xdr:rowOff>
    </xdr:from>
    <xdr:to>
      <xdr:col>72</xdr:col>
      <xdr:colOff>38100</xdr:colOff>
      <xdr:row>78</xdr:row>
      <xdr:rowOff>110285</xdr:rowOff>
    </xdr:to>
    <xdr:sp macro="" textlink="">
      <xdr:nvSpPr>
        <xdr:cNvPr id="639" name="楕円 638"/>
        <xdr:cNvSpPr/>
      </xdr:nvSpPr>
      <xdr:spPr>
        <a:xfrm>
          <a:off x="13652500" y="1338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101412</xdr:rowOff>
    </xdr:from>
    <xdr:ext cx="469744" cy="259045"/>
    <xdr:sp macro="" textlink="">
      <xdr:nvSpPr>
        <xdr:cNvPr id="640" name="テキスト ボックス 639"/>
        <xdr:cNvSpPr txBox="1"/>
      </xdr:nvSpPr>
      <xdr:spPr>
        <a:xfrm>
          <a:off x="13468428" y="1347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37236</xdr:rowOff>
    </xdr:from>
    <xdr:to>
      <xdr:col>67</xdr:col>
      <xdr:colOff>101600</xdr:colOff>
      <xdr:row>78</xdr:row>
      <xdr:rowOff>138836</xdr:rowOff>
    </xdr:to>
    <xdr:sp macro="" textlink="">
      <xdr:nvSpPr>
        <xdr:cNvPr id="641" name="楕円 640"/>
        <xdr:cNvSpPr/>
      </xdr:nvSpPr>
      <xdr:spPr>
        <a:xfrm>
          <a:off x="12763500" y="134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129963</xdr:rowOff>
    </xdr:from>
    <xdr:ext cx="469744" cy="259045"/>
    <xdr:sp macro="" textlink="">
      <xdr:nvSpPr>
        <xdr:cNvPr id="642" name="テキスト ボックス 641"/>
        <xdr:cNvSpPr txBox="1"/>
      </xdr:nvSpPr>
      <xdr:spPr>
        <a:xfrm>
          <a:off x="12579428" y="135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7" name="直線コネクタ 666"/>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8"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9" name="直線コネクタ 668"/>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70"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71" name="直線コネクタ 670"/>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138590</xdr:rowOff>
    </xdr:from>
    <xdr:to>
      <xdr:col>85</xdr:col>
      <xdr:colOff>127000</xdr:colOff>
      <xdr:row>95</xdr:row>
      <xdr:rowOff>83138</xdr:rowOff>
    </xdr:to>
    <xdr:cxnSp macro="">
      <xdr:nvCxnSpPr>
        <xdr:cNvPr id="672" name="直線コネクタ 671"/>
        <xdr:cNvCxnSpPr/>
      </xdr:nvCxnSpPr>
      <xdr:spPr>
        <a:xfrm>
          <a:off x="15481300" y="16254890"/>
          <a:ext cx="838200" cy="1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169739</xdr:rowOff>
    </xdr:from>
    <xdr:ext cx="534377" cy="259045"/>
    <xdr:sp macro="" textlink="">
      <xdr:nvSpPr>
        <xdr:cNvPr id="673" name="公債費平均値テキスト"/>
        <xdr:cNvSpPr txBox="1"/>
      </xdr:nvSpPr>
      <xdr:spPr>
        <a:xfrm>
          <a:off x="16370300" y="1645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4" name="フローチャート: 判断 673"/>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111680</xdr:rowOff>
    </xdr:from>
    <xdr:to>
      <xdr:col>81</xdr:col>
      <xdr:colOff>50800</xdr:colOff>
      <xdr:row>94</xdr:row>
      <xdr:rowOff>138590</xdr:rowOff>
    </xdr:to>
    <xdr:cxnSp macro="">
      <xdr:nvCxnSpPr>
        <xdr:cNvPr id="675" name="直線コネクタ 674"/>
        <xdr:cNvCxnSpPr/>
      </xdr:nvCxnSpPr>
      <xdr:spPr>
        <a:xfrm>
          <a:off x="14592300" y="16227980"/>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6" name="フローチャート: 判断 675"/>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81597</xdr:rowOff>
    </xdr:from>
    <xdr:ext cx="534377" cy="259045"/>
    <xdr:sp macro="" textlink="">
      <xdr:nvSpPr>
        <xdr:cNvPr id="677" name="テキスト ボックス 676"/>
        <xdr:cNvSpPr txBox="1"/>
      </xdr:nvSpPr>
      <xdr:spPr>
        <a:xfrm>
          <a:off x="152014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21383</xdr:rowOff>
    </xdr:from>
    <xdr:to>
      <xdr:col>76</xdr:col>
      <xdr:colOff>114300</xdr:colOff>
      <xdr:row>94</xdr:row>
      <xdr:rowOff>111680</xdr:rowOff>
    </xdr:to>
    <xdr:cxnSp macro="">
      <xdr:nvCxnSpPr>
        <xdr:cNvPr id="678" name="直線コネクタ 677"/>
        <xdr:cNvCxnSpPr/>
      </xdr:nvCxnSpPr>
      <xdr:spPr>
        <a:xfrm>
          <a:off x="13703300" y="16137683"/>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9" name="フローチャート: 判断 678"/>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151027</xdr:rowOff>
    </xdr:from>
    <xdr:ext cx="534377" cy="259045"/>
    <xdr:sp macro="" textlink="">
      <xdr:nvSpPr>
        <xdr:cNvPr id="680" name="テキスト ボックス 679"/>
        <xdr:cNvSpPr txBox="1"/>
      </xdr:nvSpPr>
      <xdr:spPr>
        <a:xfrm>
          <a:off x="14325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159784</xdr:rowOff>
    </xdr:from>
    <xdr:to>
      <xdr:col>71</xdr:col>
      <xdr:colOff>177800</xdr:colOff>
      <xdr:row>94</xdr:row>
      <xdr:rowOff>21383</xdr:rowOff>
    </xdr:to>
    <xdr:cxnSp macro="">
      <xdr:nvCxnSpPr>
        <xdr:cNvPr id="681" name="直線コネクタ 680"/>
        <xdr:cNvCxnSpPr/>
      </xdr:nvCxnSpPr>
      <xdr:spPr>
        <a:xfrm>
          <a:off x="12814300" y="16104634"/>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82" name="フローチャート: 判断 681"/>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130748</xdr:rowOff>
    </xdr:from>
    <xdr:ext cx="534377" cy="259045"/>
    <xdr:sp macro="" textlink="">
      <xdr:nvSpPr>
        <xdr:cNvPr id="683" name="テキスト ボックス 682"/>
        <xdr:cNvSpPr txBox="1"/>
      </xdr:nvSpPr>
      <xdr:spPr>
        <a:xfrm>
          <a:off x="13436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4" name="フローチャート: 判断 683"/>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5" name="テキスト ボックス 684"/>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32338</xdr:rowOff>
    </xdr:from>
    <xdr:to>
      <xdr:col>85</xdr:col>
      <xdr:colOff>177800</xdr:colOff>
      <xdr:row>95</xdr:row>
      <xdr:rowOff>133938</xdr:rowOff>
    </xdr:to>
    <xdr:sp macro="" textlink="">
      <xdr:nvSpPr>
        <xdr:cNvPr id="691" name="楕円 690"/>
        <xdr:cNvSpPr/>
      </xdr:nvSpPr>
      <xdr:spPr>
        <a:xfrm>
          <a:off x="16268700" y="163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55215</xdr:rowOff>
    </xdr:from>
    <xdr:ext cx="534377" cy="259045"/>
    <xdr:sp macro="" textlink="">
      <xdr:nvSpPr>
        <xdr:cNvPr id="692" name="公債費該当値テキスト"/>
        <xdr:cNvSpPr txBox="1"/>
      </xdr:nvSpPr>
      <xdr:spPr>
        <a:xfrm>
          <a:off x="16370300" y="161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87790</xdr:rowOff>
    </xdr:from>
    <xdr:to>
      <xdr:col>81</xdr:col>
      <xdr:colOff>101600</xdr:colOff>
      <xdr:row>95</xdr:row>
      <xdr:rowOff>17940</xdr:rowOff>
    </xdr:to>
    <xdr:sp macro="" textlink="">
      <xdr:nvSpPr>
        <xdr:cNvPr id="693" name="楕円 692"/>
        <xdr:cNvSpPr/>
      </xdr:nvSpPr>
      <xdr:spPr>
        <a:xfrm>
          <a:off x="15430500" y="162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34467</xdr:rowOff>
    </xdr:from>
    <xdr:ext cx="534377" cy="259045"/>
    <xdr:sp macro="" textlink="">
      <xdr:nvSpPr>
        <xdr:cNvPr id="694" name="テキスト ボックス 693"/>
        <xdr:cNvSpPr txBox="1"/>
      </xdr:nvSpPr>
      <xdr:spPr>
        <a:xfrm>
          <a:off x="15201411" y="1597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60880</xdr:rowOff>
    </xdr:from>
    <xdr:to>
      <xdr:col>76</xdr:col>
      <xdr:colOff>165100</xdr:colOff>
      <xdr:row>94</xdr:row>
      <xdr:rowOff>162480</xdr:rowOff>
    </xdr:to>
    <xdr:sp macro="" textlink="">
      <xdr:nvSpPr>
        <xdr:cNvPr id="695" name="楕円 694"/>
        <xdr:cNvSpPr/>
      </xdr:nvSpPr>
      <xdr:spPr>
        <a:xfrm>
          <a:off x="14541500" y="161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7557</xdr:rowOff>
    </xdr:from>
    <xdr:ext cx="534377" cy="259045"/>
    <xdr:sp macro="" textlink="">
      <xdr:nvSpPr>
        <xdr:cNvPr id="696" name="テキスト ボックス 695"/>
        <xdr:cNvSpPr txBox="1"/>
      </xdr:nvSpPr>
      <xdr:spPr>
        <a:xfrm>
          <a:off x="14325111" y="1595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142033</xdr:rowOff>
    </xdr:from>
    <xdr:to>
      <xdr:col>72</xdr:col>
      <xdr:colOff>38100</xdr:colOff>
      <xdr:row>94</xdr:row>
      <xdr:rowOff>72183</xdr:rowOff>
    </xdr:to>
    <xdr:sp macro="" textlink="">
      <xdr:nvSpPr>
        <xdr:cNvPr id="697" name="楕円 696"/>
        <xdr:cNvSpPr/>
      </xdr:nvSpPr>
      <xdr:spPr>
        <a:xfrm>
          <a:off x="13652500" y="160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88710</xdr:rowOff>
    </xdr:from>
    <xdr:ext cx="534377" cy="259045"/>
    <xdr:sp macro="" textlink="">
      <xdr:nvSpPr>
        <xdr:cNvPr id="698" name="テキスト ボックス 697"/>
        <xdr:cNvSpPr txBox="1"/>
      </xdr:nvSpPr>
      <xdr:spPr>
        <a:xfrm>
          <a:off x="13436111" y="1586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108984</xdr:rowOff>
    </xdr:from>
    <xdr:to>
      <xdr:col>67</xdr:col>
      <xdr:colOff>101600</xdr:colOff>
      <xdr:row>94</xdr:row>
      <xdr:rowOff>39134</xdr:rowOff>
    </xdr:to>
    <xdr:sp macro="" textlink="">
      <xdr:nvSpPr>
        <xdr:cNvPr id="699" name="楕円 698"/>
        <xdr:cNvSpPr/>
      </xdr:nvSpPr>
      <xdr:spPr>
        <a:xfrm>
          <a:off x="12763500" y="160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55661</xdr:rowOff>
    </xdr:from>
    <xdr:ext cx="534377" cy="259045"/>
    <xdr:sp macro="" textlink="">
      <xdr:nvSpPr>
        <xdr:cNvPr id="700" name="テキスト ボックス 699"/>
        <xdr:cNvSpPr txBox="1"/>
      </xdr:nvSpPr>
      <xdr:spPr>
        <a:xfrm>
          <a:off x="12547111" y="1582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9" name="直線コネクタ 70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0" name="テキスト ボックス 70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2" name="テキスト ボックス 711"/>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3" name="直線コネクタ 71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4" name="テキスト ボックス 713"/>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6" name="テキスト ボックス 71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8" name="直線コネクタ 717"/>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0" name="直線コネクタ 71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21"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22" name="直線コネクタ 721"/>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3" name="直線コネクタ 72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4"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5" name="フローチャート: 判断 724"/>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6" name="直線コネクタ 72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7" name="フローチャート: 判断 726"/>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8" name="テキスト ボックス 727"/>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9" name="直線コネクタ 72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30" name="フローチャート: 判断 729"/>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31" name="テキスト ボックス 73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2" name="直線コネクタ 73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3" name="フローチャート: 判断 73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4" name="テキスト ボックス 73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5" name="フローチャート: 判断 73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6" name="テキスト ボックス 73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2" name="楕円 74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3"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4" name="楕円 74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5" name="テキスト ボックス 744"/>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6" name="楕円 74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7" name="テキスト ボックス 746"/>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8" name="楕円 74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9" name="テキスト ボックス 748"/>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楕円 74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51" name="テキスト ボックス 750"/>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2" name="フローチャート: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4" name="フローチャート: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5" name="テキスト ボックス 77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7" name="フローチャート: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8" name="テキスト ボックス 77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0" name="フローチャート: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1" name="テキスト ボックス 78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2" name="フローチャート: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3" name="テキスト ボックス 78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1" name="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2" name="テキスト ボックス 79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3" name="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4" name="テキスト ボックス 79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5" name="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6" name="テキスト ボックス 79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8" name="テキスト ボックス 79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57,205</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538</a:t>
          </a:r>
          <a:r>
            <a:rPr kumimoji="1" lang="ja-JP" altLang="en-US" sz="1300">
              <a:latin typeface="ＭＳ Ｐゴシック" panose="020B0600070205080204" pitchFamily="50" charset="-128"/>
              <a:ea typeface="ＭＳ Ｐゴシック" panose="020B0600070205080204" pitchFamily="50" charset="-128"/>
            </a:rPr>
            <a:t>円の減である一方、平成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7,237</a:t>
          </a:r>
          <a:r>
            <a:rPr kumimoji="1" lang="ja-JP" altLang="en-US" sz="1300">
              <a:latin typeface="ＭＳ Ｐゴシック" panose="020B0600070205080204" pitchFamily="50" charset="-128"/>
              <a:ea typeface="ＭＳ Ｐゴシック" panose="020B0600070205080204" pitchFamily="50" charset="-128"/>
            </a:rPr>
            <a:t>円増となっている。決算額全体でみると、民生費のうち介護保険事業の県負担金が平成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億円増額する一方、特別会計創設に伴い、国民健康保険財政調整交付金が前年度から</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億円皆減している。今後は高齢化の進展などにより、増加傾向が続くことが見込まれるため、引き続き経費の縮減に努めていく。</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92,070</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5,059</a:t>
          </a:r>
          <a:r>
            <a:rPr kumimoji="1" lang="ja-JP" altLang="en-US" sz="1300">
              <a:latin typeface="ＭＳ Ｐゴシック" panose="020B0600070205080204" pitchFamily="50" charset="-128"/>
              <a:ea typeface="ＭＳ Ｐゴシック" panose="020B0600070205080204" pitchFamily="50" charset="-128"/>
            </a:rPr>
            <a:t>円の増、前年度と比較して</a:t>
          </a:r>
          <a:r>
            <a:rPr kumimoji="1" lang="en-US" altLang="ja-JP" sz="1300">
              <a:latin typeface="ＭＳ Ｐゴシック" panose="020B0600070205080204" pitchFamily="50" charset="-128"/>
              <a:ea typeface="ＭＳ Ｐゴシック" panose="020B0600070205080204" pitchFamily="50" charset="-128"/>
            </a:rPr>
            <a:t>2,131</a:t>
          </a:r>
          <a:r>
            <a:rPr kumimoji="1" lang="ja-JP" altLang="en-US" sz="1300">
              <a:latin typeface="ＭＳ Ｐゴシック" panose="020B0600070205080204" pitchFamily="50" charset="-128"/>
              <a:ea typeface="ＭＳ Ｐゴシック" panose="020B0600070205080204" pitchFamily="50" charset="-128"/>
            </a:rPr>
            <a:t>円それぞれ増となっている。決算額全体でみると、平成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年度からの高等学校授業料の無償化に伴い、平成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年間で就学支援金が総額</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億円の増となったほか、特別支援学校の整備、改修及び高等学校校舎等の改修で前年度から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億円の増となったことによる。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51,482</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8,153</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3,552</a:t>
          </a:r>
          <a:r>
            <a:rPr kumimoji="1" lang="ja-JP" altLang="en-US" sz="1300">
              <a:latin typeface="ＭＳ Ｐゴシック" panose="020B0600070205080204" pitchFamily="50" charset="-128"/>
              <a:ea typeface="ＭＳ Ｐゴシック" panose="020B0600070205080204" pitchFamily="50" charset="-128"/>
            </a:rPr>
            <a:t>円のそれぞれ減となっている。これは県債発行額を抑制してきた結果であり、引き続き公債費減少へ向けた取組を進めていく。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財政調整基金残高については前年度より</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ポイント増加し、実質収支額についても</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ポイント増加した。実質収支額が増加したのは、財政調整基金の積立（</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憶円）をを行ったことなどによるものである。なお、剰余金は年ごとの見積りとの差により増減するが、引き続き経費削減に取り組んでいく。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岐阜県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前年度に引き続き赤字が生じている会計は存在しない。今後とも赤字が発生しないよう経費の節減に取り組んでいく。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210005_&#23696;&#38428;&#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189.7</v>
          </cell>
          <cell r="CF51">
            <v>195.8</v>
          </cell>
          <cell r="CN51">
            <v>199.1</v>
          </cell>
          <cell r="CV51">
            <v>206.1</v>
          </cell>
        </row>
        <row r="53">
          <cell r="BX53">
            <v>54.2</v>
          </cell>
          <cell r="CF53">
            <v>55.6</v>
          </cell>
          <cell r="CN53">
            <v>57</v>
          </cell>
          <cell r="CV53">
            <v>58.2</v>
          </cell>
        </row>
        <row r="55">
          <cell r="AN55" t="str">
            <v>グループ内平均値</v>
          </cell>
          <cell r="BX55">
            <v>196.3</v>
          </cell>
          <cell r="CF55">
            <v>196.2</v>
          </cell>
          <cell r="CN55">
            <v>198</v>
          </cell>
          <cell r="CV55">
            <v>195.2</v>
          </cell>
        </row>
        <row r="57">
          <cell r="BX57">
            <v>56.1</v>
          </cell>
          <cell r="CF57">
            <v>57.3</v>
          </cell>
          <cell r="CN57">
            <v>60.1</v>
          </cell>
          <cell r="CV57">
            <v>60.7</v>
          </cell>
        </row>
        <row r="72">
          <cell r="BP72" t="str">
            <v>H26</v>
          </cell>
          <cell r="BX72" t="str">
            <v>H27</v>
          </cell>
          <cell r="CF72" t="str">
            <v>H28</v>
          </cell>
          <cell r="CN72" t="str">
            <v>H29</v>
          </cell>
          <cell r="CV72" t="str">
            <v>H30</v>
          </cell>
        </row>
        <row r="73">
          <cell r="AN73" t="str">
            <v>当該団体値</v>
          </cell>
          <cell r="BP73">
            <v>195</v>
          </cell>
          <cell r="BX73">
            <v>189.7</v>
          </cell>
          <cell r="CF73">
            <v>195.8</v>
          </cell>
          <cell r="CN73">
            <v>199.1</v>
          </cell>
          <cell r="CV73">
            <v>206.1</v>
          </cell>
        </row>
        <row r="75">
          <cell r="BP75">
            <v>15.3</v>
          </cell>
          <cell r="BX75">
            <v>13.6</v>
          </cell>
          <cell r="CF75">
            <v>11.8</v>
          </cell>
          <cell r="CN75">
            <v>10</v>
          </cell>
          <cell r="CV75">
            <v>8.1999999999999993</v>
          </cell>
        </row>
        <row r="77">
          <cell r="AN77" t="str">
            <v>グループ内平均値</v>
          </cell>
          <cell r="BP77">
            <v>209.6</v>
          </cell>
          <cell r="BX77">
            <v>196.3</v>
          </cell>
          <cell r="CF77">
            <v>196.2</v>
          </cell>
          <cell r="CN77">
            <v>198</v>
          </cell>
          <cell r="CV77">
            <v>195.2</v>
          </cell>
        </row>
        <row r="79">
          <cell r="BP79">
            <v>14.3</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579" t="s">
        <v>77</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8"/>
      <c r="DK1" s="158"/>
      <c r="DL1" s="158"/>
      <c r="DM1" s="158"/>
      <c r="DN1" s="158"/>
      <c r="DO1" s="158"/>
    </row>
    <row r="2" spans="1:119" ht="24" thickBot="1" x14ac:dyDescent="0.25">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80" t="s">
        <v>79</v>
      </c>
      <c r="C3" s="551"/>
      <c r="D3" s="552"/>
      <c r="E3" s="552"/>
      <c r="F3" s="552"/>
      <c r="G3" s="552"/>
      <c r="H3" s="552"/>
      <c r="I3" s="552"/>
      <c r="J3" s="552"/>
      <c r="K3" s="552"/>
      <c r="L3" s="552" t="s">
        <v>80</v>
      </c>
      <c r="M3" s="552"/>
      <c r="N3" s="552"/>
      <c r="O3" s="552"/>
      <c r="P3" s="552"/>
      <c r="Q3" s="552"/>
      <c r="R3" s="553"/>
      <c r="S3" s="553"/>
      <c r="T3" s="553"/>
      <c r="U3" s="553"/>
      <c r="V3" s="554"/>
      <c r="W3" s="582" t="s">
        <v>81</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82</v>
      </c>
      <c r="BO3" s="550"/>
      <c r="BP3" s="550"/>
      <c r="BQ3" s="550"/>
      <c r="BR3" s="550"/>
      <c r="BS3" s="550"/>
      <c r="BT3" s="550"/>
      <c r="BU3" s="586"/>
      <c r="BV3" s="549" t="s">
        <v>83</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84</v>
      </c>
      <c r="CU3" s="550"/>
      <c r="CV3" s="550"/>
      <c r="CW3" s="550"/>
      <c r="CX3" s="550"/>
      <c r="CY3" s="550"/>
      <c r="CZ3" s="550"/>
      <c r="DA3" s="586"/>
      <c r="DB3" s="549" t="s">
        <v>85</v>
      </c>
      <c r="DC3" s="550"/>
      <c r="DD3" s="550"/>
      <c r="DE3" s="550"/>
      <c r="DF3" s="550"/>
      <c r="DG3" s="550"/>
      <c r="DH3" s="550"/>
      <c r="DI3" s="586"/>
      <c r="DJ3" s="157"/>
      <c r="DK3" s="157"/>
      <c r="DL3" s="157"/>
      <c r="DM3" s="157"/>
      <c r="DN3" s="157"/>
      <c r="DO3" s="157"/>
    </row>
    <row r="4" spans="1:119" ht="18.75" customHeight="1" x14ac:dyDescent="0.2">
      <c r="A4" s="158"/>
      <c r="B4" s="581"/>
      <c r="C4" s="539"/>
      <c r="D4" s="555"/>
      <c r="E4" s="555"/>
      <c r="F4" s="555"/>
      <c r="G4" s="555"/>
      <c r="H4" s="555"/>
      <c r="I4" s="555"/>
      <c r="J4" s="555"/>
      <c r="K4" s="555"/>
      <c r="L4" s="555"/>
      <c r="M4" s="555"/>
      <c r="N4" s="555"/>
      <c r="O4" s="555"/>
      <c r="P4" s="555"/>
      <c r="Q4" s="555"/>
      <c r="R4" s="556"/>
      <c r="S4" s="556"/>
      <c r="T4" s="556"/>
      <c r="U4" s="556"/>
      <c r="V4" s="557"/>
      <c r="W4" s="501" t="s">
        <v>86</v>
      </c>
      <c r="X4" s="502"/>
      <c r="Y4" s="503"/>
      <c r="Z4" s="510" t="s">
        <v>1</v>
      </c>
      <c r="AA4" s="511"/>
      <c r="AB4" s="511"/>
      <c r="AC4" s="511"/>
      <c r="AD4" s="511"/>
      <c r="AE4" s="511"/>
      <c r="AF4" s="511"/>
      <c r="AG4" s="511"/>
      <c r="AH4" s="512"/>
      <c r="AI4" s="510" t="s">
        <v>87</v>
      </c>
      <c r="AJ4" s="560"/>
      <c r="AK4" s="560"/>
      <c r="AL4" s="560"/>
      <c r="AM4" s="560"/>
      <c r="AN4" s="560"/>
      <c r="AO4" s="560"/>
      <c r="AP4" s="561"/>
      <c r="AQ4" s="516" t="s">
        <v>88</v>
      </c>
      <c r="AR4" s="517"/>
      <c r="AS4" s="560"/>
      <c r="AT4" s="560"/>
      <c r="AU4" s="560"/>
      <c r="AV4" s="560"/>
      <c r="AW4" s="560"/>
      <c r="AX4" s="560"/>
      <c r="AY4" s="565"/>
      <c r="AZ4" s="422" t="s">
        <v>89</v>
      </c>
      <c r="BA4" s="423"/>
      <c r="BB4" s="423"/>
      <c r="BC4" s="423"/>
      <c r="BD4" s="423"/>
      <c r="BE4" s="423"/>
      <c r="BF4" s="423"/>
      <c r="BG4" s="423"/>
      <c r="BH4" s="423"/>
      <c r="BI4" s="423"/>
      <c r="BJ4" s="423"/>
      <c r="BK4" s="423"/>
      <c r="BL4" s="423"/>
      <c r="BM4" s="424"/>
      <c r="BN4" s="425">
        <v>772611001</v>
      </c>
      <c r="BO4" s="426"/>
      <c r="BP4" s="426"/>
      <c r="BQ4" s="426"/>
      <c r="BR4" s="426"/>
      <c r="BS4" s="426"/>
      <c r="BT4" s="426"/>
      <c r="BU4" s="427"/>
      <c r="BV4" s="425">
        <v>764531070</v>
      </c>
      <c r="BW4" s="426"/>
      <c r="BX4" s="426"/>
      <c r="BY4" s="426"/>
      <c r="BZ4" s="426"/>
      <c r="CA4" s="426"/>
      <c r="CB4" s="426"/>
      <c r="CC4" s="427"/>
      <c r="CD4" s="534" t="s">
        <v>90</v>
      </c>
      <c r="CE4" s="535"/>
      <c r="CF4" s="535"/>
      <c r="CG4" s="535"/>
      <c r="CH4" s="535"/>
      <c r="CI4" s="535"/>
      <c r="CJ4" s="535"/>
      <c r="CK4" s="535"/>
      <c r="CL4" s="535"/>
      <c r="CM4" s="535"/>
      <c r="CN4" s="535"/>
      <c r="CO4" s="535"/>
      <c r="CP4" s="535"/>
      <c r="CQ4" s="535"/>
      <c r="CR4" s="535"/>
      <c r="CS4" s="536"/>
      <c r="CT4" s="587">
        <v>1.4</v>
      </c>
      <c r="CU4" s="588"/>
      <c r="CV4" s="588"/>
      <c r="CW4" s="588"/>
      <c r="CX4" s="588"/>
      <c r="CY4" s="588"/>
      <c r="CZ4" s="588"/>
      <c r="DA4" s="589"/>
      <c r="DB4" s="587">
        <v>1.2</v>
      </c>
      <c r="DC4" s="588"/>
      <c r="DD4" s="588"/>
      <c r="DE4" s="588"/>
      <c r="DF4" s="588"/>
      <c r="DG4" s="588"/>
      <c r="DH4" s="588"/>
      <c r="DI4" s="589"/>
      <c r="DJ4" s="157"/>
      <c r="DK4" s="157"/>
      <c r="DL4" s="157"/>
      <c r="DM4" s="157"/>
      <c r="DN4" s="157"/>
      <c r="DO4" s="157"/>
    </row>
    <row r="5" spans="1:119" ht="18.75" customHeight="1" thickBot="1" x14ac:dyDescent="0.25">
      <c r="A5" s="158"/>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91</v>
      </c>
      <c r="BA5" s="429"/>
      <c r="BB5" s="429"/>
      <c r="BC5" s="429"/>
      <c r="BD5" s="429"/>
      <c r="BE5" s="429"/>
      <c r="BF5" s="429"/>
      <c r="BG5" s="429"/>
      <c r="BH5" s="429"/>
      <c r="BI5" s="429"/>
      <c r="BJ5" s="429"/>
      <c r="BK5" s="429"/>
      <c r="BL5" s="429"/>
      <c r="BM5" s="430"/>
      <c r="BN5" s="431">
        <v>757176165</v>
      </c>
      <c r="BO5" s="432"/>
      <c r="BP5" s="432"/>
      <c r="BQ5" s="432"/>
      <c r="BR5" s="432"/>
      <c r="BS5" s="432"/>
      <c r="BT5" s="432"/>
      <c r="BU5" s="433"/>
      <c r="BV5" s="431">
        <v>750933372</v>
      </c>
      <c r="BW5" s="432"/>
      <c r="BX5" s="432"/>
      <c r="BY5" s="432"/>
      <c r="BZ5" s="432"/>
      <c r="CA5" s="432"/>
      <c r="CB5" s="432"/>
      <c r="CC5" s="433"/>
      <c r="CD5" s="478" t="s">
        <v>92</v>
      </c>
      <c r="CE5" s="479"/>
      <c r="CF5" s="479"/>
      <c r="CG5" s="479"/>
      <c r="CH5" s="479"/>
      <c r="CI5" s="479"/>
      <c r="CJ5" s="479"/>
      <c r="CK5" s="479"/>
      <c r="CL5" s="479"/>
      <c r="CM5" s="479"/>
      <c r="CN5" s="479"/>
      <c r="CO5" s="479"/>
      <c r="CP5" s="479"/>
      <c r="CQ5" s="479"/>
      <c r="CR5" s="479"/>
      <c r="CS5" s="480"/>
      <c r="CT5" s="410">
        <v>93</v>
      </c>
      <c r="CU5" s="411"/>
      <c r="CV5" s="411"/>
      <c r="CW5" s="411"/>
      <c r="CX5" s="411"/>
      <c r="CY5" s="411"/>
      <c r="CZ5" s="411"/>
      <c r="DA5" s="412"/>
      <c r="DB5" s="410">
        <v>94</v>
      </c>
      <c r="DC5" s="411"/>
      <c r="DD5" s="411"/>
      <c r="DE5" s="411"/>
      <c r="DF5" s="411"/>
      <c r="DG5" s="411"/>
      <c r="DH5" s="411"/>
      <c r="DI5" s="412"/>
      <c r="DJ5" s="157"/>
      <c r="DK5" s="157"/>
      <c r="DL5" s="157"/>
      <c r="DM5" s="157"/>
      <c r="DN5" s="157"/>
      <c r="DO5" s="157"/>
    </row>
    <row r="6" spans="1:119" ht="18.75" customHeight="1" x14ac:dyDescent="0.2">
      <c r="A6" s="158"/>
      <c r="B6" s="549" t="s">
        <v>93</v>
      </c>
      <c r="C6" s="550"/>
      <c r="D6" s="550"/>
      <c r="E6" s="550"/>
      <c r="F6" s="550"/>
      <c r="G6" s="550"/>
      <c r="H6" s="550"/>
      <c r="I6" s="550"/>
      <c r="J6" s="550"/>
      <c r="K6" s="551"/>
      <c r="L6" s="552" t="s">
        <v>94</v>
      </c>
      <c r="M6" s="552"/>
      <c r="N6" s="552"/>
      <c r="O6" s="552"/>
      <c r="P6" s="552"/>
      <c r="Q6" s="552"/>
      <c r="R6" s="553"/>
      <c r="S6" s="553"/>
      <c r="T6" s="553"/>
      <c r="U6" s="553"/>
      <c r="V6" s="554"/>
      <c r="W6" s="504"/>
      <c r="X6" s="505"/>
      <c r="Y6" s="506"/>
      <c r="Z6" s="531" t="s">
        <v>95</v>
      </c>
      <c r="AA6" s="532"/>
      <c r="AB6" s="532"/>
      <c r="AC6" s="532"/>
      <c r="AD6" s="532"/>
      <c r="AE6" s="532"/>
      <c r="AF6" s="532"/>
      <c r="AG6" s="532"/>
      <c r="AH6" s="533"/>
      <c r="AI6" s="456">
        <v>1</v>
      </c>
      <c r="AJ6" s="457"/>
      <c r="AK6" s="457"/>
      <c r="AL6" s="457"/>
      <c r="AM6" s="457"/>
      <c r="AN6" s="457"/>
      <c r="AO6" s="457"/>
      <c r="AP6" s="458"/>
      <c r="AQ6" s="456">
        <v>13400</v>
      </c>
      <c r="AR6" s="457"/>
      <c r="AS6" s="457"/>
      <c r="AT6" s="457"/>
      <c r="AU6" s="457"/>
      <c r="AV6" s="457"/>
      <c r="AW6" s="457"/>
      <c r="AX6" s="457"/>
      <c r="AY6" s="459"/>
      <c r="AZ6" s="428" t="s">
        <v>96</v>
      </c>
      <c r="BA6" s="429"/>
      <c r="BB6" s="429"/>
      <c r="BC6" s="429"/>
      <c r="BD6" s="429"/>
      <c r="BE6" s="429"/>
      <c r="BF6" s="429"/>
      <c r="BG6" s="429"/>
      <c r="BH6" s="429"/>
      <c r="BI6" s="429"/>
      <c r="BJ6" s="429"/>
      <c r="BK6" s="429"/>
      <c r="BL6" s="429"/>
      <c r="BM6" s="430"/>
      <c r="BN6" s="431">
        <v>15434836</v>
      </c>
      <c r="BO6" s="432"/>
      <c r="BP6" s="432"/>
      <c r="BQ6" s="432"/>
      <c r="BR6" s="432"/>
      <c r="BS6" s="432"/>
      <c r="BT6" s="432"/>
      <c r="BU6" s="433"/>
      <c r="BV6" s="431">
        <v>13597698</v>
      </c>
      <c r="BW6" s="432"/>
      <c r="BX6" s="432"/>
      <c r="BY6" s="432"/>
      <c r="BZ6" s="432"/>
      <c r="CA6" s="432"/>
      <c r="CB6" s="432"/>
      <c r="CC6" s="433"/>
      <c r="CD6" s="478" t="s">
        <v>97</v>
      </c>
      <c r="CE6" s="479"/>
      <c r="CF6" s="479"/>
      <c r="CG6" s="479"/>
      <c r="CH6" s="479"/>
      <c r="CI6" s="479"/>
      <c r="CJ6" s="479"/>
      <c r="CK6" s="479"/>
      <c r="CL6" s="479"/>
      <c r="CM6" s="479"/>
      <c r="CN6" s="479"/>
      <c r="CO6" s="479"/>
      <c r="CP6" s="479"/>
      <c r="CQ6" s="479"/>
      <c r="CR6" s="479"/>
      <c r="CS6" s="480"/>
      <c r="CT6" s="576">
        <v>101.8</v>
      </c>
      <c r="CU6" s="577"/>
      <c r="CV6" s="577"/>
      <c r="CW6" s="577"/>
      <c r="CX6" s="577"/>
      <c r="CY6" s="577"/>
      <c r="CZ6" s="577"/>
      <c r="DA6" s="578"/>
      <c r="DB6" s="576">
        <v>103.8</v>
      </c>
      <c r="DC6" s="577"/>
      <c r="DD6" s="577"/>
      <c r="DE6" s="577"/>
      <c r="DF6" s="577"/>
      <c r="DG6" s="577"/>
      <c r="DH6" s="577"/>
      <c r="DI6" s="578"/>
      <c r="DJ6" s="157"/>
      <c r="DK6" s="157"/>
      <c r="DL6" s="157"/>
      <c r="DM6" s="157"/>
      <c r="DN6" s="157"/>
      <c r="DO6" s="157"/>
    </row>
    <row r="7" spans="1:119" ht="18.75" customHeight="1" x14ac:dyDescent="0.2">
      <c r="A7" s="158"/>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98</v>
      </c>
      <c r="AA7" s="532"/>
      <c r="AB7" s="532"/>
      <c r="AC7" s="532"/>
      <c r="AD7" s="532"/>
      <c r="AE7" s="532"/>
      <c r="AF7" s="532"/>
      <c r="AG7" s="532"/>
      <c r="AH7" s="533"/>
      <c r="AI7" s="456">
        <v>2</v>
      </c>
      <c r="AJ7" s="457"/>
      <c r="AK7" s="457"/>
      <c r="AL7" s="457"/>
      <c r="AM7" s="457"/>
      <c r="AN7" s="457"/>
      <c r="AO7" s="457"/>
      <c r="AP7" s="458"/>
      <c r="AQ7" s="456">
        <v>10600</v>
      </c>
      <c r="AR7" s="457"/>
      <c r="AS7" s="457"/>
      <c r="AT7" s="457"/>
      <c r="AU7" s="457"/>
      <c r="AV7" s="457"/>
      <c r="AW7" s="457"/>
      <c r="AX7" s="457"/>
      <c r="AY7" s="459"/>
      <c r="AZ7" s="428" t="s">
        <v>99</v>
      </c>
      <c r="BA7" s="429"/>
      <c r="BB7" s="429"/>
      <c r="BC7" s="429"/>
      <c r="BD7" s="429"/>
      <c r="BE7" s="429"/>
      <c r="BF7" s="429"/>
      <c r="BG7" s="429"/>
      <c r="BH7" s="429"/>
      <c r="BI7" s="429"/>
      <c r="BJ7" s="429"/>
      <c r="BK7" s="429"/>
      <c r="BL7" s="429"/>
      <c r="BM7" s="430"/>
      <c r="BN7" s="431">
        <v>8587430</v>
      </c>
      <c r="BO7" s="432"/>
      <c r="BP7" s="432"/>
      <c r="BQ7" s="432"/>
      <c r="BR7" s="432"/>
      <c r="BS7" s="432"/>
      <c r="BT7" s="432"/>
      <c r="BU7" s="433"/>
      <c r="BV7" s="431">
        <v>8076509</v>
      </c>
      <c r="BW7" s="432"/>
      <c r="BX7" s="432"/>
      <c r="BY7" s="432"/>
      <c r="BZ7" s="432"/>
      <c r="CA7" s="432"/>
      <c r="CB7" s="432"/>
      <c r="CC7" s="433"/>
      <c r="CD7" s="478" t="s">
        <v>100</v>
      </c>
      <c r="CE7" s="479"/>
      <c r="CF7" s="479"/>
      <c r="CG7" s="479"/>
      <c r="CH7" s="479"/>
      <c r="CI7" s="479"/>
      <c r="CJ7" s="479"/>
      <c r="CK7" s="479"/>
      <c r="CL7" s="479"/>
      <c r="CM7" s="479"/>
      <c r="CN7" s="479"/>
      <c r="CO7" s="479"/>
      <c r="CP7" s="479"/>
      <c r="CQ7" s="479"/>
      <c r="CR7" s="479"/>
      <c r="CS7" s="480"/>
      <c r="CT7" s="431">
        <v>472985433</v>
      </c>
      <c r="CU7" s="432"/>
      <c r="CV7" s="432"/>
      <c r="CW7" s="432"/>
      <c r="CX7" s="432"/>
      <c r="CY7" s="432"/>
      <c r="CZ7" s="432"/>
      <c r="DA7" s="433"/>
      <c r="DB7" s="431">
        <v>473566973</v>
      </c>
      <c r="DC7" s="432"/>
      <c r="DD7" s="432"/>
      <c r="DE7" s="432"/>
      <c r="DF7" s="432"/>
      <c r="DG7" s="432"/>
      <c r="DH7" s="432"/>
      <c r="DI7" s="433"/>
      <c r="DJ7" s="157"/>
      <c r="DK7" s="157"/>
      <c r="DL7" s="157"/>
      <c r="DM7" s="157"/>
      <c r="DN7" s="157"/>
      <c r="DO7" s="157"/>
    </row>
    <row r="8" spans="1:119" ht="18.75" customHeight="1" thickBot="1" x14ac:dyDescent="0.25">
      <c r="A8" s="158"/>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101</v>
      </c>
      <c r="AA8" s="532"/>
      <c r="AB8" s="532"/>
      <c r="AC8" s="532"/>
      <c r="AD8" s="532"/>
      <c r="AE8" s="532"/>
      <c r="AF8" s="532"/>
      <c r="AG8" s="532"/>
      <c r="AH8" s="533"/>
      <c r="AI8" s="456">
        <v>1</v>
      </c>
      <c r="AJ8" s="457"/>
      <c r="AK8" s="457"/>
      <c r="AL8" s="457"/>
      <c r="AM8" s="457"/>
      <c r="AN8" s="457"/>
      <c r="AO8" s="457"/>
      <c r="AP8" s="458"/>
      <c r="AQ8" s="456">
        <v>8500</v>
      </c>
      <c r="AR8" s="457"/>
      <c r="AS8" s="457"/>
      <c r="AT8" s="457"/>
      <c r="AU8" s="457"/>
      <c r="AV8" s="457"/>
      <c r="AW8" s="457"/>
      <c r="AX8" s="457"/>
      <c r="AY8" s="459"/>
      <c r="AZ8" s="428" t="s">
        <v>102</v>
      </c>
      <c r="BA8" s="429"/>
      <c r="BB8" s="429"/>
      <c r="BC8" s="429"/>
      <c r="BD8" s="429"/>
      <c r="BE8" s="429"/>
      <c r="BF8" s="429"/>
      <c r="BG8" s="429"/>
      <c r="BH8" s="429"/>
      <c r="BI8" s="429"/>
      <c r="BJ8" s="429"/>
      <c r="BK8" s="429"/>
      <c r="BL8" s="429"/>
      <c r="BM8" s="430"/>
      <c r="BN8" s="431">
        <v>6847406</v>
      </c>
      <c r="BO8" s="432"/>
      <c r="BP8" s="432"/>
      <c r="BQ8" s="432"/>
      <c r="BR8" s="432"/>
      <c r="BS8" s="432"/>
      <c r="BT8" s="432"/>
      <c r="BU8" s="433"/>
      <c r="BV8" s="431">
        <v>5521189</v>
      </c>
      <c r="BW8" s="432"/>
      <c r="BX8" s="432"/>
      <c r="BY8" s="432"/>
      <c r="BZ8" s="432"/>
      <c r="CA8" s="432"/>
      <c r="CB8" s="432"/>
      <c r="CC8" s="433"/>
      <c r="CD8" s="478" t="s">
        <v>103</v>
      </c>
      <c r="CE8" s="479"/>
      <c r="CF8" s="479"/>
      <c r="CG8" s="479"/>
      <c r="CH8" s="479"/>
      <c r="CI8" s="479"/>
      <c r="CJ8" s="479"/>
      <c r="CK8" s="479"/>
      <c r="CL8" s="479"/>
      <c r="CM8" s="479"/>
      <c r="CN8" s="479"/>
      <c r="CO8" s="479"/>
      <c r="CP8" s="479"/>
      <c r="CQ8" s="479"/>
      <c r="CR8" s="479"/>
      <c r="CS8" s="480"/>
      <c r="CT8" s="573">
        <v>0.54901</v>
      </c>
      <c r="CU8" s="574"/>
      <c r="CV8" s="574"/>
      <c r="CW8" s="574"/>
      <c r="CX8" s="574"/>
      <c r="CY8" s="574"/>
      <c r="CZ8" s="574"/>
      <c r="DA8" s="575"/>
      <c r="DB8" s="573">
        <v>0.54366000000000003</v>
      </c>
      <c r="DC8" s="574"/>
      <c r="DD8" s="574"/>
      <c r="DE8" s="574"/>
      <c r="DF8" s="574"/>
      <c r="DG8" s="574"/>
      <c r="DH8" s="574"/>
      <c r="DI8" s="575"/>
      <c r="DJ8" s="157"/>
      <c r="DK8" s="157"/>
      <c r="DL8" s="157"/>
      <c r="DM8" s="157"/>
      <c r="DN8" s="157"/>
      <c r="DO8" s="157"/>
    </row>
    <row r="9" spans="1:119" ht="18.75" customHeight="1" thickBot="1" x14ac:dyDescent="0.25">
      <c r="A9" s="158"/>
      <c r="B9" s="537" t="s">
        <v>104</v>
      </c>
      <c r="C9" s="511"/>
      <c r="D9" s="511"/>
      <c r="E9" s="511"/>
      <c r="F9" s="511"/>
      <c r="G9" s="511"/>
      <c r="H9" s="511"/>
      <c r="I9" s="511"/>
      <c r="J9" s="511"/>
      <c r="K9" s="512"/>
      <c r="L9" s="543" t="s">
        <v>105</v>
      </c>
      <c r="M9" s="544"/>
      <c r="N9" s="544"/>
      <c r="O9" s="544"/>
      <c r="P9" s="544"/>
      <c r="Q9" s="545"/>
      <c r="R9" s="546">
        <v>2031903</v>
      </c>
      <c r="S9" s="547"/>
      <c r="T9" s="547"/>
      <c r="U9" s="547"/>
      <c r="V9" s="548"/>
      <c r="W9" s="504"/>
      <c r="X9" s="505"/>
      <c r="Y9" s="506"/>
      <c r="Z9" s="531" t="s">
        <v>106</v>
      </c>
      <c r="AA9" s="532"/>
      <c r="AB9" s="532"/>
      <c r="AC9" s="532"/>
      <c r="AD9" s="532"/>
      <c r="AE9" s="532"/>
      <c r="AF9" s="532"/>
      <c r="AG9" s="532"/>
      <c r="AH9" s="533"/>
      <c r="AI9" s="456">
        <v>1</v>
      </c>
      <c r="AJ9" s="457"/>
      <c r="AK9" s="457"/>
      <c r="AL9" s="457"/>
      <c r="AM9" s="457"/>
      <c r="AN9" s="457"/>
      <c r="AO9" s="457"/>
      <c r="AP9" s="458"/>
      <c r="AQ9" s="456">
        <v>10200</v>
      </c>
      <c r="AR9" s="457"/>
      <c r="AS9" s="457"/>
      <c r="AT9" s="457"/>
      <c r="AU9" s="457"/>
      <c r="AV9" s="457"/>
      <c r="AW9" s="457"/>
      <c r="AX9" s="457"/>
      <c r="AY9" s="459"/>
      <c r="AZ9" s="428" t="s">
        <v>107</v>
      </c>
      <c r="BA9" s="429"/>
      <c r="BB9" s="429"/>
      <c r="BC9" s="429"/>
      <c r="BD9" s="429"/>
      <c r="BE9" s="429"/>
      <c r="BF9" s="429"/>
      <c r="BG9" s="429"/>
      <c r="BH9" s="429"/>
      <c r="BI9" s="429"/>
      <c r="BJ9" s="429"/>
      <c r="BK9" s="429"/>
      <c r="BL9" s="429"/>
      <c r="BM9" s="430"/>
      <c r="BN9" s="431">
        <v>1326217</v>
      </c>
      <c r="BO9" s="432"/>
      <c r="BP9" s="432"/>
      <c r="BQ9" s="432"/>
      <c r="BR9" s="432"/>
      <c r="BS9" s="432"/>
      <c r="BT9" s="432"/>
      <c r="BU9" s="433"/>
      <c r="BV9" s="431">
        <v>-980676</v>
      </c>
      <c r="BW9" s="432"/>
      <c r="BX9" s="432"/>
      <c r="BY9" s="432"/>
      <c r="BZ9" s="432"/>
      <c r="CA9" s="432"/>
      <c r="CB9" s="432"/>
      <c r="CC9" s="433"/>
      <c r="CD9" s="402" t="s">
        <v>108</v>
      </c>
      <c r="CE9" s="403"/>
      <c r="CF9" s="403"/>
      <c r="CG9" s="403"/>
      <c r="CH9" s="403"/>
      <c r="CI9" s="403"/>
      <c r="CJ9" s="403"/>
      <c r="CK9" s="403"/>
      <c r="CL9" s="403"/>
      <c r="CM9" s="403"/>
      <c r="CN9" s="403"/>
      <c r="CO9" s="403"/>
      <c r="CP9" s="403"/>
      <c r="CQ9" s="403"/>
      <c r="CR9" s="403"/>
      <c r="CS9" s="404"/>
      <c r="CT9" s="410">
        <v>18.8</v>
      </c>
      <c r="CU9" s="411"/>
      <c r="CV9" s="411"/>
      <c r="CW9" s="411"/>
      <c r="CX9" s="411"/>
      <c r="CY9" s="411"/>
      <c r="CZ9" s="411"/>
      <c r="DA9" s="412"/>
      <c r="DB9" s="410">
        <v>20.3</v>
      </c>
      <c r="DC9" s="411"/>
      <c r="DD9" s="411"/>
      <c r="DE9" s="411"/>
      <c r="DF9" s="411"/>
      <c r="DG9" s="411"/>
      <c r="DH9" s="411"/>
      <c r="DI9" s="412"/>
      <c r="DJ9" s="157"/>
      <c r="DK9" s="157"/>
      <c r="DL9" s="157"/>
      <c r="DM9" s="157"/>
      <c r="DN9" s="157"/>
      <c r="DO9" s="157"/>
    </row>
    <row r="10" spans="1:119" ht="18.75" customHeight="1" x14ac:dyDescent="0.2">
      <c r="A10" s="158"/>
      <c r="B10" s="538"/>
      <c r="C10" s="401"/>
      <c r="D10" s="401"/>
      <c r="E10" s="401"/>
      <c r="F10" s="401"/>
      <c r="G10" s="401"/>
      <c r="H10" s="401"/>
      <c r="I10" s="401"/>
      <c r="J10" s="401"/>
      <c r="K10" s="539"/>
      <c r="L10" s="453" t="s">
        <v>109</v>
      </c>
      <c r="M10" s="454"/>
      <c r="N10" s="454"/>
      <c r="O10" s="454"/>
      <c r="P10" s="454"/>
      <c r="Q10" s="455"/>
      <c r="R10" s="456">
        <v>2080773</v>
      </c>
      <c r="S10" s="457"/>
      <c r="T10" s="457"/>
      <c r="U10" s="457"/>
      <c r="V10" s="459"/>
      <c r="W10" s="504"/>
      <c r="X10" s="505"/>
      <c r="Y10" s="506"/>
      <c r="Z10" s="531" t="s">
        <v>110</v>
      </c>
      <c r="AA10" s="532"/>
      <c r="AB10" s="532"/>
      <c r="AC10" s="532"/>
      <c r="AD10" s="532"/>
      <c r="AE10" s="532"/>
      <c r="AF10" s="532"/>
      <c r="AG10" s="532"/>
      <c r="AH10" s="533"/>
      <c r="AI10" s="456">
        <v>1</v>
      </c>
      <c r="AJ10" s="457"/>
      <c r="AK10" s="457"/>
      <c r="AL10" s="457"/>
      <c r="AM10" s="457"/>
      <c r="AN10" s="457"/>
      <c r="AO10" s="457"/>
      <c r="AP10" s="458"/>
      <c r="AQ10" s="456">
        <v>9200</v>
      </c>
      <c r="AR10" s="457"/>
      <c r="AS10" s="457"/>
      <c r="AT10" s="457"/>
      <c r="AU10" s="457"/>
      <c r="AV10" s="457"/>
      <c r="AW10" s="457"/>
      <c r="AX10" s="457"/>
      <c r="AY10" s="459"/>
      <c r="AZ10" s="428" t="s">
        <v>111</v>
      </c>
      <c r="BA10" s="429"/>
      <c r="BB10" s="429"/>
      <c r="BC10" s="429"/>
      <c r="BD10" s="429"/>
      <c r="BE10" s="429"/>
      <c r="BF10" s="429"/>
      <c r="BG10" s="429"/>
      <c r="BH10" s="429"/>
      <c r="BI10" s="429"/>
      <c r="BJ10" s="429"/>
      <c r="BK10" s="429"/>
      <c r="BL10" s="429"/>
      <c r="BM10" s="430"/>
      <c r="BN10" s="431">
        <v>618692</v>
      </c>
      <c r="BO10" s="432"/>
      <c r="BP10" s="432"/>
      <c r="BQ10" s="432"/>
      <c r="BR10" s="432"/>
      <c r="BS10" s="432"/>
      <c r="BT10" s="432"/>
      <c r="BU10" s="433"/>
      <c r="BV10" s="431">
        <v>16232</v>
      </c>
      <c r="BW10" s="432"/>
      <c r="BX10" s="432"/>
      <c r="BY10" s="432"/>
      <c r="BZ10" s="432"/>
      <c r="CA10" s="432"/>
      <c r="CB10" s="432"/>
      <c r="CC10" s="433"/>
      <c r="CD10" s="534" t="s">
        <v>112</v>
      </c>
      <c r="CE10" s="535"/>
      <c r="CF10" s="535"/>
      <c r="CG10" s="535"/>
      <c r="CH10" s="535"/>
      <c r="CI10" s="535"/>
      <c r="CJ10" s="535"/>
      <c r="CK10" s="535"/>
      <c r="CL10" s="535"/>
      <c r="CM10" s="535"/>
      <c r="CN10" s="535"/>
      <c r="CO10" s="535"/>
      <c r="CP10" s="535"/>
      <c r="CQ10" s="535"/>
      <c r="CR10" s="535"/>
      <c r="CS10" s="536"/>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40"/>
      <c r="C11" s="541"/>
      <c r="D11" s="541"/>
      <c r="E11" s="541"/>
      <c r="F11" s="541"/>
      <c r="G11" s="541"/>
      <c r="H11" s="541"/>
      <c r="I11" s="541"/>
      <c r="J11" s="541"/>
      <c r="K11" s="542"/>
      <c r="L11" s="567" t="s">
        <v>113</v>
      </c>
      <c r="M11" s="568"/>
      <c r="N11" s="568"/>
      <c r="O11" s="568"/>
      <c r="P11" s="568"/>
      <c r="Q11" s="569"/>
      <c r="R11" s="570" t="s">
        <v>114</v>
      </c>
      <c r="S11" s="571"/>
      <c r="T11" s="571"/>
      <c r="U11" s="571"/>
      <c r="V11" s="572"/>
      <c r="W11" s="507"/>
      <c r="X11" s="508"/>
      <c r="Y11" s="509"/>
      <c r="Z11" s="531" t="s">
        <v>115</v>
      </c>
      <c r="AA11" s="532"/>
      <c r="AB11" s="532"/>
      <c r="AC11" s="532"/>
      <c r="AD11" s="532"/>
      <c r="AE11" s="532"/>
      <c r="AF11" s="532"/>
      <c r="AG11" s="532"/>
      <c r="AH11" s="533"/>
      <c r="AI11" s="456">
        <v>44</v>
      </c>
      <c r="AJ11" s="457"/>
      <c r="AK11" s="457"/>
      <c r="AL11" s="457"/>
      <c r="AM11" s="457"/>
      <c r="AN11" s="457"/>
      <c r="AO11" s="457"/>
      <c r="AP11" s="458"/>
      <c r="AQ11" s="456">
        <v>8500</v>
      </c>
      <c r="AR11" s="457"/>
      <c r="AS11" s="457"/>
      <c r="AT11" s="457"/>
      <c r="AU11" s="457"/>
      <c r="AV11" s="457"/>
      <c r="AW11" s="457"/>
      <c r="AX11" s="457"/>
      <c r="AY11" s="459"/>
      <c r="AZ11" s="428" t="s">
        <v>116</v>
      </c>
      <c r="BA11" s="429"/>
      <c r="BB11" s="429"/>
      <c r="BC11" s="429"/>
      <c r="BD11" s="429"/>
      <c r="BE11" s="429"/>
      <c r="BF11" s="429"/>
      <c r="BG11" s="429"/>
      <c r="BH11" s="429"/>
      <c r="BI11" s="429"/>
      <c r="BJ11" s="429"/>
      <c r="BK11" s="429"/>
      <c r="BL11" s="429"/>
      <c r="BM11" s="430"/>
      <c r="BN11" s="431">
        <v>4000000</v>
      </c>
      <c r="BO11" s="432"/>
      <c r="BP11" s="432"/>
      <c r="BQ11" s="432"/>
      <c r="BR11" s="432"/>
      <c r="BS11" s="432"/>
      <c r="BT11" s="432"/>
      <c r="BU11" s="433"/>
      <c r="BV11" s="431">
        <v>0</v>
      </c>
      <c r="BW11" s="432"/>
      <c r="BX11" s="432"/>
      <c r="BY11" s="432"/>
      <c r="BZ11" s="432"/>
      <c r="CA11" s="432"/>
      <c r="CB11" s="432"/>
      <c r="CC11" s="433"/>
      <c r="CD11" s="478" t="s">
        <v>117</v>
      </c>
      <c r="CE11" s="479"/>
      <c r="CF11" s="479"/>
      <c r="CG11" s="479"/>
      <c r="CH11" s="479"/>
      <c r="CI11" s="479"/>
      <c r="CJ11" s="479"/>
      <c r="CK11" s="479"/>
      <c r="CL11" s="479"/>
      <c r="CM11" s="479"/>
      <c r="CN11" s="479"/>
      <c r="CO11" s="479"/>
      <c r="CP11" s="479"/>
      <c r="CQ11" s="479"/>
      <c r="CR11" s="479"/>
      <c r="CS11" s="480"/>
      <c r="CT11" s="481" t="s">
        <v>118</v>
      </c>
      <c r="CU11" s="482"/>
      <c r="CV11" s="482"/>
      <c r="CW11" s="482"/>
      <c r="CX11" s="482"/>
      <c r="CY11" s="482"/>
      <c r="CZ11" s="482"/>
      <c r="DA11" s="483"/>
      <c r="DB11" s="481" t="s">
        <v>119</v>
      </c>
      <c r="DC11" s="482"/>
      <c r="DD11" s="482"/>
      <c r="DE11" s="482"/>
      <c r="DF11" s="482"/>
      <c r="DG11" s="482"/>
      <c r="DH11" s="482"/>
      <c r="DI11" s="483"/>
      <c r="DJ11" s="157"/>
      <c r="DK11" s="157"/>
      <c r="DL11" s="157"/>
      <c r="DM11" s="157"/>
      <c r="DN11" s="157"/>
      <c r="DO11" s="157"/>
    </row>
    <row r="12" spans="1:119" ht="18.75" customHeight="1" x14ac:dyDescent="0.2">
      <c r="A12" s="158"/>
      <c r="B12" s="486" t="s">
        <v>120</v>
      </c>
      <c r="C12" s="487"/>
      <c r="D12" s="487"/>
      <c r="E12" s="487"/>
      <c r="F12" s="487"/>
      <c r="G12" s="487"/>
      <c r="H12" s="487"/>
      <c r="I12" s="487"/>
      <c r="J12" s="487"/>
      <c r="K12" s="488"/>
      <c r="L12" s="495" t="s">
        <v>121</v>
      </c>
      <c r="M12" s="496"/>
      <c r="N12" s="496"/>
      <c r="O12" s="496"/>
      <c r="P12" s="496"/>
      <c r="Q12" s="497"/>
      <c r="R12" s="498">
        <v>2044114</v>
      </c>
      <c r="S12" s="499"/>
      <c r="T12" s="499"/>
      <c r="U12" s="499"/>
      <c r="V12" s="500"/>
      <c r="W12" s="501" t="s">
        <v>122</v>
      </c>
      <c r="X12" s="502"/>
      <c r="Y12" s="503"/>
      <c r="Z12" s="510" t="s">
        <v>1</v>
      </c>
      <c r="AA12" s="511"/>
      <c r="AB12" s="511"/>
      <c r="AC12" s="511"/>
      <c r="AD12" s="511"/>
      <c r="AE12" s="511"/>
      <c r="AF12" s="511"/>
      <c r="AG12" s="511"/>
      <c r="AH12" s="512"/>
      <c r="AI12" s="516" t="s">
        <v>123</v>
      </c>
      <c r="AJ12" s="511"/>
      <c r="AK12" s="511"/>
      <c r="AL12" s="511"/>
      <c r="AM12" s="512"/>
      <c r="AN12" s="516" t="s">
        <v>124</v>
      </c>
      <c r="AO12" s="517"/>
      <c r="AP12" s="517"/>
      <c r="AQ12" s="517"/>
      <c r="AR12" s="517"/>
      <c r="AS12" s="518"/>
      <c r="AT12" s="525" t="s">
        <v>125</v>
      </c>
      <c r="AU12" s="526"/>
      <c r="AV12" s="526"/>
      <c r="AW12" s="526"/>
      <c r="AX12" s="526"/>
      <c r="AY12" s="527"/>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4348000</v>
      </c>
      <c r="BW12" s="432"/>
      <c r="BX12" s="432"/>
      <c r="BY12" s="432"/>
      <c r="BZ12" s="432"/>
      <c r="CA12" s="432"/>
      <c r="CB12" s="432"/>
      <c r="CC12" s="433"/>
      <c r="CD12" s="478" t="s">
        <v>127</v>
      </c>
      <c r="CE12" s="479"/>
      <c r="CF12" s="479"/>
      <c r="CG12" s="479"/>
      <c r="CH12" s="479"/>
      <c r="CI12" s="479"/>
      <c r="CJ12" s="479"/>
      <c r="CK12" s="479"/>
      <c r="CL12" s="479"/>
      <c r="CM12" s="479"/>
      <c r="CN12" s="479"/>
      <c r="CO12" s="479"/>
      <c r="CP12" s="479"/>
      <c r="CQ12" s="479"/>
      <c r="CR12" s="479"/>
      <c r="CS12" s="480"/>
      <c r="CT12" s="481" t="s">
        <v>128</v>
      </c>
      <c r="CU12" s="482"/>
      <c r="CV12" s="482"/>
      <c r="CW12" s="482"/>
      <c r="CX12" s="482"/>
      <c r="CY12" s="482"/>
      <c r="CZ12" s="482"/>
      <c r="DA12" s="483"/>
      <c r="DB12" s="481" t="s">
        <v>119</v>
      </c>
      <c r="DC12" s="482"/>
      <c r="DD12" s="482"/>
      <c r="DE12" s="482"/>
      <c r="DF12" s="482"/>
      <c r="DG12" s="482"/>
      <c r="DH12" s="482"/>
      <c r="DI12" s="483"/>
      <c r="DJ12" s="157"/>
      <c r="DK12" s="157"/>
      <c r="DL12" s="157"/>
      <c r="DM12" s="157"/>
      <c r="DN12" s="157"/>
      <c r="DO12" s="157"/>
    </row>
    <row r="13" spans="1:119" ht="18.75" customHeight="1" thickBot="1" x14ac:dyDescent="0.25">
      <c r="A13" s="158"/>
      <c r="B13" s="489"/>
      <c r="C13" s="490"/>
      <c r="D13" s="490"/>
      <c r="E13" s="490"/>
      <c r="F13" s="490"/>
      <c r="G13" s="490"/>
      <c r="H13" s="490"/>
      <c r="I13" s="490"/>
      <c r="J13" s="490"/>
      <c r="K13" s="491"/>
      <c r="L13" s="165"/>
      <c r="M13" s="472" t="s">
        <v>129</v>
      </c>
      <c r="N13" s="473"/>
      <c r="O13" s="473"/>
      <c r="P13" s="473"/>
      <c r="Q13" s="474"/>
      <c r="R13" s="522">
        <v>1990598</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130</v>
      </c>
      <c r="BA13" s="440"/>
      <c r="BB13" s="440"/>
      <c r="BC13" s="440"/>
      <c r="BD13" s="440"/>
      <c r="BE13" s="440"/>
      <c r="BF13" s="440"/>
      <c r="BG13" s="440"/>
      <c r="BH13" s="440"/>
      <c r="BI13" s="440"/>
      <c r="BJ13" s="440"/>
      <c r="BK13" s="440"/>
      <c r="BL13" s="440"/>
      <c r="BM13" s="441"/>
      <c r="BN13" s="431">
        <v>5944909</v>
      </c>
      <c r="BO13" s="432"/>
      <c r="BP13" s="432"/>
      <c r="BQ13" s="432"/>
      <c r="BR13" s="432"/>
      <c r="BS13" s="432"/>
      <c r="BT13" s="432"/>
      <c r="BU13" s="433"/>
      <c r="BV13" s="431">
        <v>-5312444</v>
      </c>
      <c r="BW13" s="432"/>
      <c r="BX13" s="432"/>
      <c r="BY13" s="432"/>
      <c r="BZ13" s="432"/>
      <c r="CA13" s="432"/>
      <c r="CB13" s="432"/>
      <c r="CC13" s="433"/>
      <c r="CD13" s="478" t="s">
        <v>131</v>
      </c>
      <c r="CE13" s="479"/>
      <c r="CF13" s="479"/>
      <c r="CG13" s="479"/>
      <c r="CH13" s="479"/>
      <c r="CI13" s="479"/>
      <c r="CJ13" s="479"/>
      <c r="CK13" s="479"/>
      <c r="CL13" s="479"/>
      <c r="CM13" s="479"/>
      <c r="CN13" s="479"/>
      <c r="CO13" s="479"/>
      <c r="CP13" s="479"/>
      <c r="CQ13" s="479"/>
      <c r="CR13" s="479"/>
      <c r="CS13" s="480"/>
      <c r="CT13" s="410">
        <v>8.1999999999999993</v>
      </c>
      <c r="CU13" s="411"/>
      <c r="CV13" s="411"/>
      <c r="CW13" s="411"/>
      <c r="CX13" s="411"/>
      <c r="CY13" s="411"/>
      <c r="CZ13" s="411"/>
      <c r="DA13" s="412"/>
      <c r="DB13" s="410">
        <v>10</v>
      </c>
      <c r="DC13" s="411"/>
      <c r="DD13" s="411"/>
      <c r="DE13" s="411"/>
      <c r="DF13" s="411"/>
      <c r="DG13" s="411"/>
      <c r="DH13" s="411"/>
      <c r="DI13" s="412"/>
      <c r="DJ13" s="157"/>
      <c r="DK13" s="157"/>
      <c r="DL13" s="157"/>
      <c r="DM13" s="157"/>
      <c r="DN13" s="157"/>
      <c r="DO13" s="157"/>
    </row>
    <row r="14" spans="1:119" ht="18.75" customHeight="1" thickBot="1" x14ac:dyDescent="0.25">
      <c r="A14" s="158"/>
      <c r="B14" s="489"/>
      <c r="C14" s="490"/>
      <c r="D14" s="490"/>
      <c r="E14" s="490"/>
      <c r="F14" s="490"/>
      <c r="G14" s="490"/>
      <c r="H14" s="490"/>
      <c r="I14" s="490"/>
      <c r="J14" s="490"/>
      <c r="K14" s="491"/>
      <c r="L14" s="466" t="s">
        <v>132</v>
      </c>
      <c r="M14" s="484"/>
      <c r="N14" s="484"/>
      <c r="O14" s="484"/>
      <c r="P14" s="484"/>
      <c r="Q14" s="485"/>
      <c r="R14" s="475">
        <v>2054349</v>
      </c>
      <c r="S14" s="476"/>
      <c r="T14" s="476"/>
      <c r="U14" s="476"/>
      <c r="V14" s="477"/>
      <c r="W14" s="504"/>
      <c r="X14" s="505"/>
      <c r="Y14" s="506"/>
      <c r="Z14" s="453" t="s">
        <v>133</v>
      </c>
      <c r="AA14" s="454"/>
      <c r="AB14" s="454"/>
      <c r="AC14" s="454"/>
      <c r="AD14" s="454"/>
      <c r="AE14" s="454"/>
      <c r="AF14" s="454"/>
      <c r="AG14" s="454"/>
      <c r="AH14" s="455"/>
      <c r="AI14" s="456">
        <v>5928</v>
      </c>
      <c r="AJ14" s="457"/>
      <c r="AK14" s="457"/>
      <c r="AL14" s="457"/>
      <c r="AM14" s="458"/>
      <c r="AN14" s="456">
        <v>19384560</v>
      </c>
      <c r="AO14" s="457"/>
      <c r="AP14" s="457"/>
      <c r="AQ14" s="457"/>
      <c r="AR14" s="457"/>
      <c r="AS14" s="458"/>
      <c r="AT14" s="456">
        <v>3270</v>
      </c>
      <c r="AU14" s="457"/>
      <c r="AV14" s="457"/>
      <c r="AW14" s="457"/>
      <c r="AX14" s="457"/>
      <c r="AY14" s="459"/>
      <c r="AZ14" s="422" t="s">
        <v>134</v>
      </c>
      <c r="BA14" s="423"/>
      <c r="BB14" s="423"/>
      <c r="BC14" s="423"/>
      <c r="BD14" s="423"/>
      <c r="BE14" s="423"/>
      <c r="BF14" s="423"/>
      <c r="BG14" s="423"/>
      <c r="BH14" s="423"/>
      <c r="BI14" s="423"/>
      <c r="BJ14" s="423"/>
      <c r="BK14" s="423"/>
      <c r="BL14" s="423"/>
      <c r="BM14" s="424"/>
      <c r="BN14" s="425">
        <v>210694917</v>
      </c>
      <c r="BO14" s="426"/>
      <c r="BP14" s="426"/>
      <c r="BQ14" s="426"/>
      <c r="BR14" s="426"/>
      <c r="BS14" s="426"/>
      <c r="BT14" s="426"/>
      <c r="BU14" s="427"/>
      <c r="BV14" s="425">
        <v>206259219</v>
      </c>
      <c r="BW14" s="426"/>
      <c r="BX14" s="426"/>
      <c r="BY14" s="426"/>
      <c r="BZ14" s="426"/>
      <c r="CA14" s="426"/>
      <c r="CB14" s="426"/>
      <c r="CC14" s="427"/>
      <c r="CD14" s="402" t="s">
        <v>135</v>
      </c>
      <c r="CE14" s="403"/>
      <c r="CF14" s="403"/>
      <c r="CG14" s="403"/>
      <c r="CH14" s="403"/>
      <c r="CI14" s="403"/>
      <c r="CJ14" s="403"/>
      <c r="CK14" s="403"/>
      <c r="CL14" s="403"/>
      <c r="CM14" s="403"/>
      <c r="CN14" s="403"/>
      <c r="CO14" s="403"/>
      <c r="CP14" s="403"/>
      <c r="CQ14" s="403"/>
      <c r="CR14" s="403"/>
      <c r="CS14" s="404"/>
      <c r="CT14" s="436">
        <v>206.1</v>
      </c>
      <c r="CU14" s="437"/>
      <c r="CV14" s="437"/>
      <c r="CW14" s="437"/>
      <c r="CX14" s="437"/>
      <c r="CY14" s="437"/>
      <c r="CZ14" s="437"/>
      <c r="DA14" s="438"/>
      <c r="DB14" s="436">
        <v>199.1</v>
      </c>
      <c r="DC14" s="437"/>
      <c r="DD14" s="437"/>
      <c r="DE14" s="437"/>
      <c r="DF14" s="437"/>
      <c r="DG14" s="437"/>
      <c r="DH14" s="437"/>
      <c r="DI14" s="438"/>
      <c r="DJ14" s="157"/>
      <c r="DK14" s="157"/>
      <c r="DL14" s="157"/>
      <c r="DM14" s="157"/>
      <c r="DN14" s="157"/>
      <c r="DO14" s="157"/>
    </row>
    <row r="15" spans="1:119" ht="18.75" customHeight="1" x14ac:dyDescent="0.2">
      <c r="A15" s="158"/>
      <c r="B15" s="489"/>
      <c r="C15" s="490"/>
      <c r="D15" s="490"/>
      <c r="E15" s="490"/>
      <c r="F15" s="490"/>
      <c r="G15" s="490"/>
      <c r="H15" s="490"/>
      <c r="I15" s="490"/>
      <c r="J15" s="490"/>
      <c r="K15" s="491"/>
      <c r="L15" s="165"/>
      <c r="M15" s="472" t="s">
        <v>136</v>
      </c>
      <c r="N15" s="473"/>
      <c r="O15" s="473"/>
      <c r="P15" s="473"/>
      <c r="Q15" s="474"/>
      <c r="R15" s="475">
        <v>2005181</v>
      </c>
      <c r="S15" s="476"/>
      <c r="T15" s="476"/>
      <c r="U15" s="476"/>
      <c r="V15" s="477"/>
      <c r="W15" s="504"/>
      <c r="X15" s="505"/>
      <c r="Y15" s="506"/>
      <c r="Z15" s="453" t="s">
        <v>137</v>
      </c>
      <c r="AA15" s="454"/>
      <c r="AB15" s="454"/>
      <c r="AC15" s="454"/>
      <c r="AD15" s="454"/>
      <c r="AE15" s="454"/>
      <c r="AF15" s="454"/>
      <c r="AG15" s="454"/>
      <c r="AH15" s="455"/>
      <c r="AI15" s="456" t="s">
        <v>118</v>
      </c>
      <c r="AJ15" s="457"/>
      <c r="AK15" s="457"/>
      <c r="AL15" s="457"/>
      <c r="AM15" s="458"/>
      <c r="AN15" s="456" t="s">
        <v>118</v>
      </c>
      <c r="AO15" s="457"/>
      <c r="AP15" s="457"/>
      <c r="AQ15" s="457"/>
      <c r="AR15" s="457"/>
      <c r="AS15" s="458"/>
      <c r="AT15" s="456" t="s">
        <v>118</v>
      </c>
      <c r="AU15" s="457"/>
      <c r="AV15" s="457"/>
      <c r="AW15" s="457"/>
      <c r="AX15" s="457"/>
      <c r="AY15" s="459"/>
      <c r="AZ15" s="428" t="s">
        <v>138</v>
      </c>
      <c r="BA15" s="429"/>
      <c r="BB15" s="429"/>
      <c r="BC15" s="429"/>
      <c r="BD15" s="429"/>
      <c r="BE15" s="429"/>
      <c r="BF15" s="429"/>
      <c r="BG15" s="429"/>
      <c r="BH15" s="429"/>
      <c r="BI15" s="429"/>
      <c r="BJ15" s="429"/>
      <c r="BK15" s="429"/>
      <c r="BL15" s="429"/>
      <c r="BM15" s="430"/>
      <c r="BN15" s="431">
        <v>378619233</v>
      </c>
      <c r="BO15" s="432"/>
      <c r="BP15" s="432"/>
      <c r="BQ15" s="432"/>
      <c r="BR15" s="432"/>
      <c r="BS15" s="432"/>
      <c r="BT15" s="432"/>
      <c r="BU15" s="433"/>
      <c r="BV15" s="431">
        <v>377666154</v>
      </c>
      <c r="BW15" s="432"/>
      <c r="BX15" s="432"/>
      <c r="BY15" s="432"/>
      <c r="BZ15" s="432"/>
      <c r="CA15" s="432"/>
      <c r="CB15" s="432"/>
      <c r="CC15" s="433"/>
      <c r="CD15" s="469" t="s">
        <v>139</v>
      </c>
      <c r="CE15" s="470"/>
      <c r="CF15" s="470"/>
      <c r="CG15" s="470"/>
      <c r="CH15" s="470"/>
      <c r="CI15" s="470"/>
      <c r="CJ15" s="470"/>
      <c r="CK15" s="470"/>
      <c r="CL15" s="470"/>
      <c r="CM15" s="470"/>
      <c r="CN15" s="470"/>
      <c r="CO15" s="470"/>
      <c r="CP15" s="470"/>
      <c r="CQ15" s="470"/>
      <c r="CR15" s="470"/>
      <c r="CS15" s="471"/>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9"/>
      <c r="C16" s="490"/>
      <c r="D16" s="490"/>
      <c r="E16" s="490"/>
      <c r="F16" s="490"/>
      <c r="G16" s="490"/>
      <c r="H16" s="490"/>
      <c r="I16" s="490"/>
      <c r="J16" s="490"/>
      <c r="K16" s="491"/>
      <c r="L16" s="466" t="s">
        <v>140</v>
      </c>
      <c r="M16" s="467"/>
      <c r="N16" s="467"/>
      <c r="O16" s="467"/>
      <c r="P16" s="467"/>
      <c r="Q16" s="468"/>
      <c r="R16" s="463" t="s">
        <v>141</v>
      </c>
      <c r="S16" s="464"/>
      <c r="T16" s="464"/>
      <c r="U16" s="464"/>
      <c r="V16" s="465"/>
      <c r="W16" s="504"/>
      <c r="X16" s="505"/>
      <c r="Y16" s="506"/>
      <c r="Z16" s="453" t="s">
        <v>142</v>
      </c>
      <c r="AA16" s="454"/>
      <c r="AB16" s="454"/>
      <c r="AC16" s="454"/>
      <c r="AD16" s="454"/>
      <c r="AE16" s="454"/>
      <c r="AF16" s="454"/>
      <c r="AG16" s="454"/>
      <c r="AH16" s="455"/>
      <c r="AI16" s="456">
        <v>128</v>
      </c>
      <c r="AJ16" s="457"/>
      <c r="AK16" s="457"/>
      <c r="AL16" s="457"/>
      <c r="AM16" s="458"/>
      <c r="AN16" s="456">
        <v>358016</v>
      </c>
      <c r="AO16" s="457"/>
      <c r="AP16" s="457"/>
      <c r="AQ16" s="457"/>
      <c r="AR16" s="457"/>
      <c r="AS16" s="458"/>
      <c r="AT16" s="456">
        <v>2797</v>
      </c>
      <c r="AU16" s="457"/>
      <c r="AV16" s="457"/>
      <c r="AW16" s="457"/>
      <c r="AX16" s="457"/>
      <c r="AY16" s="459"/>
      <c r="AZ16" s="428" t="s">
        <v>143</v>
      </c>
      <c r="BA16" s="429"/>
      <c r="BB16" s="429"/>
      <c r="BC16" s="429"/>
      <c r="BD16" s="429"/>
      <c r="BE16" s="429"/>
      <c r="BF16" s="429"/>
      <c r="BG16" s="429"/>
      <c r="BH16" s="429"/>
      <c r="BI16" s="429"/>
      <c r="BJ16" s="429"/>
      <c r="BK16" s="429"/>
      <c r="BL16" s="429"/>
      <c r="BM16" s="430"/>
      <c r="BN16" s="431">
        <v>263563609</v>
      </c>
      <c r="BO16" s="432"/>
      <c r="BP16" s="432"/>
      <c r="BQ16" s="432"/>
      <c r="BR16" s="432"/>
      <c r="BS16" s="432"/>
      <c r="BT16" s="432"/>
      <c r="BU16" s="433"/>
      <c r="BV16" s="431">
        <v>258075939</v>
      </c>
      <c r="BW16" s="432"/>
      <c r="BX16" s="432"/>
      <c r="BY16" s="432"/>
      <c r="BZ16" s="432"/>
      <c r="CA16" s="432"/>
      <c r="CB16" s="432"/>
      <c r="CC16" s="433"/>
      <c r="CD16" s="169"/>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7"/>
      <c r="DK16" s="157"/>
      <c r="DL16" s="157"/>
      <c r="DM16" s="157"/>
      <c r="DN16" s="157"/>
      <c r="DO16" s="157"/>
    </row>
    <row r="17" spans="1:119" ht="18.75" customHeight="1" thickBot="1" x14ac:dyDescent="0.25">
      <c r="A17" s="158"/>
      <c r="B17" s="492"/>
      <c r="C17" s="493"/>
      <c r="D17" s="493"/>
      <c r="E17" s="493"/>
      <c r="F17" s="493"/>
      <c r="G17" s="493"/>
      <c r="H17" s="493"/>
      <c r="I17" s="493"/>
      <c r="J17" s="493"/>
      <c r="K17" s="494"/>
      <c r="L17" s="170"/>
      <c r="M17" s="460" t="s">
        <v>144</v>
      </c>
      <c r="N17" s="461"/>
      <c r="O17" s="461"/>
      <c r="P17" s="461"/>
      <c r="Q17" s="462"/>
      <c r="R17" s="463" t="s">
        <v>145</v>
      </c>
      <c r="S17" s="464"/>
      <c r="T17" s="464"/>
      <c r="U17" s="464"/>
      <c r="V17" s="465"/>
      <c r="W17" s="504"/>
      <c r="X17" s="505"/>
      <c r="Y17" s="506"/>
      <c r="Z17" s="453" t="s">
        <v>146</v>
      </c>
      <c r="AA17" s="454"/>
      <c r="AB17" s="454"/>
      <c r="AC17" s="454"/>
      <c r="AD17" s="454"/>
      <c r="AE17" s="454"/>
      <c r="AF17" s="454"/>
      <c r="AG17" s="454"/>
      <c r="AH17" s="455"/>
      <c r="AI17" s="456">
        <v>3561</v>
      </c>
      <c r="AJ17" s="457"/>
      <c r="AK17" s="457"/>
      <c r="AL17" s="457"/>
      <c r="AM17" s="458"/>
      <c r="AN17" s="456">
        <v>11729934</v>
      </c>
      <c r="AO17" s="457"/>
      <c r="AP17" s="457"/>
      <c r="AQ17" s="457"/>
      <c r="AR17" s="457"/>
      <c r="AS17" s="458"/>
      <c r="AT17" s="456">
        <v>3294</v>
      </c>
      <c r="AU17" s="457"/>
      <c r="AV17" s="457"/>
      <c r="AW17" s="457"/>
      <c r="AX17" s="457"/>
      <c r="AY17" s="459"/>
      <c r="AZ17" s="428" t="s">
        <v>147</v>
      </c>
      <c r="BA17" s="429"/>
      <c r="BB17" s="429"/>
      <c r="BC17" s="429"/>
      <c r="BD17" s="429"/>
      <c r="BE17" s="429"/>
      <c r="BF17" s="429"/>
      <c r="BG17" s="429"/>
      <c r="BH17" s="429"/>
      <c r="BI17" s="429"/>
      <c r="BJ17" s="429"/>
      <c r="BK17" s="429"/>
      <c r="BL17" s="429"/>
      <c r="BM17" s="430"/>
      <c r="BN17" s="431">
        <v>446393999</v>
      </c>
      <c r="BO17" s="432"/>
      <c r="BP17" s="432"/>
      <c r="BQ17" s="432"/>
      <c r="BR17" s="432"/>
      <c r="BS17" s="432"/>
      <c r="BT17" s="432"/>
      <c r="BU17" s="433"/>
      <c r="BV17" s="431">
        <v>446994192</v>
      </c>
      <c r="BW17" s="432"/>
      <c r="BX17" s="432"/>
      <c r="BY17" s="432"/>
      <c r="BZ17" s="432"/>
      <c r="CA17" s="432"/>
      <c r="CB17" s="432"/>
      <c r="CC17" s="433"/>
      <c r="CD17" s="169"/>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7"/>
      <c r="DK17" s="157"/>
      <c r="DL17" s="157"/>
      <c r="DM17" s="157"/>
      <c r="DN17" s="157"/>
      <c r="DO17" s="157"/>
    </row>
    <row r="18" spans="1:119" ht="18.75" customHeight="1" thickBot="1" x14ac:dyDescent="0.25">
      <c r="A18" s="158"/>
      <c r="B18" s="448" t="s">
        <v>148</v>
      </c>
      <c r="C18" s="449"/>
      <c r="D18" s="449"/>
      <c r="E18" s="449"/>
      <c r="F18" s="449"/>
      <c r="G18" s="449"/>
      <c r="H18" s="449"/>
      <c r="I18" s="449"/>
      <c r="J18" s="449"/>
      <c r="K18" s="450"/>
      <c r="L18" s="451">
        <v>10621</v>
      </c>
      <c r="M18" s="452"/>
      <c r="N18" s="452"/>
      <c r="O18" s="452"/>
      <c r="P18" s="452"/>
      <c r="Q18" s="452"/>
      <c r="R18" s="452"/>
      <c r="S18" s="452"/>
      <c r="T18" s="452"/>
      <c r="U18" s="452"/>
      <c r="V18" s="452"/>
      <c r="W18" s="504"/>
      <c r="X18" s="505"/>
      <c r="Y18" s="506"/>
      <c r="Z18" s="453" t="s">
        <v>149</v>
      </c>
      <c r="AA18" s="454"/>
      <c r="AB18" s="454"/>
      <c r="AC18" s="454"/>
      <c r="AD18" s="454"/>
      <c r="AE18" s="454"/>
      <c r="AF18" s="454"/>
      <c r="AG18" s="454"/>
      <c r="AH18" s="455"/>
      <c r="AI18" s="456">
        <v>14764</v>
      </c>
      <c r="AJ18" s="457"/>
      <c r="AK18" s="457"/>
      <c r="AL18" s="457"/>
      <c r="AM18" s="458"/>
      <c r="AN18" s="456">
        <v>54028686</v>
      </c>
      <c r="AO18" s="457"/>
      <c r="AP18" s="457"/>
      <c r="AQ18" s="457"/>
      <c r="AR18" s="457"/>
      <c r="AS18" s="458"/>
      <c r="AT18" s="456">
        <v>3659</v>
      </c>
      <c r="AU18" s="457"/>
      <c r="AV18" s="457"/>
      <c r="AW18" s="457"/>
      <c r="AX18" s="457"/>
      <c r="AY18" s="459"/>
      <c r="AZ18" s="439" t="s">
        <v>150</v>
      </c>
      <c r="BA18" s="440"/>
      <c r="BB18" s="440"/>
      <c r="BC18" s="440"/>
      <c r="BD18" s="440"/>
      <c r="BE18" s="440"/>
      <c r="BF18" s="440"/>
      <c r="BG18" s="440"/>
      <c r="BH18" s="440"/>
      <c r="BI18" s="440"/>
      <c r="BJ18" s="440"/>
      <c r="BK18" s="440"/>
      <c r="BL18" s="440"/>
      <c r="BM18" s="441"/>
      <c r="BN18" s="405">
        <v>553129061</v>
      </c>
      <c r="BO18" s="406"/>
      <c r="BP18" s="406"/>
      <c r="BQ18" s="406"/>
      <c r="BR18" s="406"/>
      <c r="BS18" s="406"/>
      <c r="BT18" s="406"/>
      <c r="BU18" s="407"/>
      <c r="BV18" s="405">
        <v>549534899</v>
      </c>
      <c r="BW18" s="406"/>
      <c r="BX18" s="406"/>
      <c r="BY18" s="406"/>
      <c r="BZ18" s="406"/>
      <c r="CA18" s="406"/>
      <c r="CB18" s="406"/>
      <c r="CC18" s="407"/>
      <c r="CD18" s="169"/>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7"/>
      <c r="DK18" s="157"/>
      <c r="DL18" s="157"/>
      <c r="DM18" s="157"/>
      <c r="DN18" s="157"/>
      <c r="DO18" s="157"/>
    </row>
    <row r="19" spans="1:119" ht="18.75" customHeight="1" thickBot="1" x14ac:dyDescent="0.25">
      <c r="A19" s="158"/>
      <c r="B19" s="448" t="s">
        <v>151</v>
      </c>
      <c r="C19" s="449"/>
      <c r="D19" s="449"/>
      <c r="E19" s="449"/>
      <c r="F19" s="449"/>
      <c r="G19" s="449"/>
      <c r="H19" s="449"/>
      <c r="I19" s="449"/>
      <c r="J19" s="449"/>
      <c r="K19" s="450"/>
      <c r="L19" s="451">
        <v>192</v>
      </c>
      <c r="M19" s="452"/>
      <c r="N19" s="452"/>
      <c r="O19" s="452"/>
      <c r="P19" s="452"/>
      <c r="Q19" s="452"/>
      <c r="R19" s="452"/>
      <c r="S19" s="452"/>
      <c r="T19" s="452"/>
      <c r="U19" s="452"/>
      <c r="V19" s="452"/>
      <c r="W19" s="504"/>
      <c r="X19" s="505"/>
      <c r="Y19" s="506"/>
      <c r="Z19" s="453" t="s">
        <v>152</v>
      </c>
      <c r="AA19" s="454"/>
      <c r="AB19" s="454"/>
      <c r="AC19" s="454"/>
      <c r="AD19" s="454"/>
      <c r="AE19" s="454"/>
      <c r="AF19" s="454"/>
      <c r="AG19" s="454"/>
      <c r="AH19" s="455"/>
      <c r="AI19" s="456" t="s">
        <v>118</v>
      </c>
      <c r="AJ19" s="457"/>
      <c r="AK19" s="457"/>
      <c r="AL19" s="457"/>
      <c r="AM19" s="458"/>
      <c r="AN19" s="456" t="s">
        <v>119</v>
      </c>
      <c r="AO19" s="457"/>
      <c r="AP19" s="457"/>
      <c r="AQ19" s="457"/>
      <c r="AR19" s="457"/>
      <c r="AS19" s="458"/>
      <c r="AT19" s="456" t="s">
        <v>119</v>
      </c>
      <c r="AU19" s="457"/>
      <c r="AV19" s="457"/>
      <c r="AW19" s="457"/>
      <c r="AX19" s="457"/>
      <c r="AY19" s="459"/>
      <c r="AZ19" s="422" t="s">
        <v>153</v>
      </c>
      <c r="BA19" s="423"/>
      <c r="BB19" s="423"/>
      <c r="BC19" s="423"/>
      <c r="BD19" s="423"/>
      <c r="BE19" s="423"/>
      <c r="BF19" s="423"/>
      <c r="BG19" s="423"/>
      <c r="BH19" s="423"/>
      <c r="BI19" s="423"/>
      <c r="BJ19" s="423"/>
      <c r="BK19" s="423"/>
      <c r="BL19" s="423"/>
      <c r="BM19" s="424"/>
      <c r="BN19" s="425">
        <v>1587704970</v>
      </c>
      <c r="BO19" s="426"/>
      <c r="BP19" s="426"/>
      <c r="BQ19" s="426"/>
      <c r="BR19" s="426"/>
      <c r="BS19" s="426"/>
      <c r="BT19" s="426"/>
      <c r="BU19" s="427"/>
      <c r="BV19" s="425">
        <v>1556755174</v>
      </c>
      <c r="BW19" s="426"/>
      <c r="BX19" s="426"/>
      <c r="BY19" s="426"/>
      <c r="BZ19" s="426"/>
      <c r="CA19" s="426"/>
      <c r="CB19" s="426"/>
      <c r="CC19" s="427"/>
      <c r="CD19" s="169"/>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7"/>
      <c r="DK19" s="157"/>
      <c r="DL19" s="157"/>
      <c r="DM19" s="157"/>
      <c r="DN19" s="157"/>
      <c r="DO19" s="157"/>
    </row>
    <row r="20" spans="1:119" ht="18.75" customHeight="1" thickBot="1" x14ac:dyDescent="0.25">
      <c r="A20" s="158"/>
      <c r="B20" s="448" t="s">
        <v>154</v>
      </c>
      <c r="C20" s="449"/>
      <c r="D20" s="449"/>
      <c r="E20" s="449"/>
      <c r="F20" s="449"/>
      <c r="G20" s="449"/>
      <c r="H20" s="449"/>
      <c r="I20" s="449"/>
      <c r="J20" s="449"/>
      <c r="K20" s="450"/>
      <c r="L20" s="451">
        <v>753212</v>
      </c>
      <c r="M20" s="452"/>
      <c r="N20" s="452"/>
      <c r="O20" s="452"/>
      <c r="P20" s="452"/>
      <c r="Q20" s="452"/>
      <c r="R20" s="452"/>
      <c r="S20" s="452"/>
      <c r="T20" s="452"/>
      <c r="U20" s="452"/>
      <c r="V20" s="452"/>
      <c r="W20" s="507"/>
      <c r="X20" s="508"/>
      <c r="Y20" s="509"/>
      <c r="Z20" s="453" t="s">
        <v>155</v>
      </c>
      <c r="AA20" s="454"/>
      <c r="AB20" s="454"/>
      <c r="AC20" s="454"/>
      <c r="AD20" s="454"/>
      <c r="AE20" s="454"/>
      <c r="AF20" s="454"/>
      <c r="AG20" s="454"/>
      <c r="AH20" s="455"/>
      <c r="AI20" s="456">
        <v>24253</v>
      </c>
      <c r="AJ20" s="457"/>
      <c r="AK20" s="457"/>
      <c r="AL20" s="457"/>
      <c r="AM20" s="458"/>
      <c r="AN20" s="456">
        <v>85143180</v>
      </c>
      <c r="AO20" s="457"/>
      <c r="AP20" s="457"/>
      <c r="AQ20" s="457"/>
      <c r="AR20" s="457"/>
      <c r="AS20" s="458"/>
      <c r="AT20" s="456">
        <v>3511</v>
      </c>
      <c r="AU20" s="457"/>
      <c r="AV20" s="457"/>
      <c r="AW20" s="457"/>
      <c r="AX20" s="457"/>
      <c r="AY20" s="459"/>
      <c r="AZ20" s="439" t="s">
        <v>156</v>
      </c>
      <c r="BA20" s="440"/>
      <c r="BB20" s="440"/>
      <c r="BC20" s="440"/>
      <c r="BD20" s="440"/>
      <c r="BE20" s="440"/>
      <c r="BF20" s="440"/>
      <c r="BG20" s="440"/>
      <c r="BH20" s="440"/>
      <c r="BI20" s="440"/>
      <c r="BJ20" s="440"/>
      <c r="BK20" s="440"/>
      <c r="BL20" s="440"/>
      <c r="BM20" s="441"/>
      <c r="BN20" s="405">
        <v>293372462</v>
      </c>
      <c r="BO20" s="406"/>
      <c r="BP20" s="406"/>
      <c r="BQ20" s="406"/>
      <c r="BR20" s="406"/>
      <c r="BS20" s="406"/>
      <c r="BT20" s="406"/>
      <c r="BU20" s="407"/>
      <c r="BV20" s="405">
        <v>311767436</v>
      </c>
      <c r="BW20" s="406"/>
      <c r="BX20" s="406"/>
      <c r="BY20" s="406"/>
      <c r="BZ20" s="406"/>
      <c r="CA20" s="406"/>
      <c r="CB20" s="406"/>
      <c r="CC20" s="407"/>
      <c r="CD20" s="169"/>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2" t="s">
        <v>157</v>
      </c>
      <c r="X21" s="443"/>
      <c r="Y21" s="443"/>
      <c r="Z21" s="443"/>
      <c r="AA21" s="443"/>
      <c r="AB21" s="443"/>
      <c r="AC21" s="443"/>
      <c r="AD21" s="443"/>
      <c r="AE21" s="443"/>
      <c r="AF21" s="443"/>
      <c r="AG21" s="443"/>
      <c r="AH21" s="444"/>
      <c r="AI21" s="445">
        <v>99.5</v>
      </c>
      <c r="AJ21" s="446"/>
      <c r="AK21" s="446"/>
      <c r="AL21" s="446"/>
      <c r="AM21" s="446"/>
      <c r="AN21" s="446"/>
      <c r="AO21" s="446"/>
      <c r="AP21" s="446"/>
      <c r="AQ21" s="446"/>
      <c r="AR21" s="446"/>
      <c r="AS21" s="446"/>
      <c r="AT21" s="446"/>
      <c r="AU21" s="446"/>
      <c r="AV21" s="446"/>
      <c r="AW21" s="446"/>
      <c r="AX21" s="446"/>
      <c r="AY21" s="447"/>
      <c r="AZ21" s="422" t="s">
        <v>158</v>
      </c>
      <c r="BA21" s="423"/>
      <c r="BB21" s="423"/>
      <c r="BC21" s="423"/>
      <c r="BD21" s="423"/>
      <c r="BE21" s="423"/>
      <c r="BF21" s="423"/>
      <c r="BG21" s="423"/>
      <c r="BH21" s="423"/>
      <c r="BI21" s="423"/>
      <c r="BJ21" s="423"/>
      <c r="BK21" s="423"/>
      <c r="BL21" s="423"/>
      <c r="BM21" s="424"/>
      <c r="BN21" s="425">
        <v>85085329</v>
      </c>
      <c r="BO21" s="426"/>
      <c r="BP21" s="426"/>
      <c r="BQ21" s="426"/>
      <c r="BR21" s="426"/>
      <c r="BS21" s="426"/>
      <c r="BT21" s="426"/>
      <c r="BU21" s="427"/>
      <c r="BV21" s="425">
        <v>91465450</v>
      </c>
      <c r="BW21" s="426"/>
      <c r="BX21" s="426"/>
      <c r="BY21" s="426"/>
      <c r="BZ21" s="426"/>
      <c r="CA21" s="426"/>
      <c r="CB21" s="426"/>
      <c r="CC21" s="427"/>
      <c r="CD21" s="169"/>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8" t="s">
        <v>159</v>
      </c>
      <c r="BA22" s="429"/>
      <c r="BB22" s="429"/>
      <c r="BC22" s="429"/>
      <c r="BD22" s="429"/>
      <c r="BE22" s="429"/>
      <c r="BF22" s="429"/>
      <c r="BG22" s="429"/>
      <c r="BH22" s="429"/>
      <c r="BI22" s="429"/>
      <c r="BJ22" s="429"/>
      <c r="BK22" s="429"/>
      <c r="BL22" s="429"/>
      <c r="BM22" s="430"/>
      <c r="BN22" s="431">
        <v>4744318</v>
      </c>
      <c r="BO22" s="432"/>
      <c r="BP22" s="432"/>
      <c r="BQ22" s="432"/>
      <c r="BR22" s="432"/>
      <c r="BS22" s="432"/>
      <c r="BT22" s="432"/>
      <c r="BU22" s="433"/>
      <c r="BV22" s="431">
        <v>4605648</v>
      </c>
      <c r="BW22" s="432"/>
      <c r="BX22" s="432"/>
      <c r="BY22" s="432"/>
      <c r="BZ22" s="432"/>
      <c r="CA22" s="432"/>
      <c r="CB22" s="432"/>
      <c r="CC22" s="433"/>
      <c r="CD22" s="169"/>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8" t="s">
        <v>160</v>
      </c>
      <c r="BA23" s="429"/>
      <c r="BB23" s="429"/>
      <c r="BC23" s="429"/>
      <c r="BD23" s="429"/>
      <c r="BE23" s="429"/>
      <c r="BF23" s="429"/>
      <c r="BG23" s="429"/>
      <c r="BH23" s="429"/>
      <c r="BI23" s="429"/>
      <c r="BJ23" s="429"/>
      <c r="BK23" s="429"/>
      <c r="BL23" s="429"/>
      <c r="BM23" s="430"/>
      <c r="BN23" s="431">
        <v>12067606</v>
      </c>
      <c r="BO23" s="432"/>
      <c r="BP23" s="432"/>
      <c r="BQ23" s="432"/>
      <c r="BR23" s="432"/>
      <c r="BS23" s="432"/>
      <c r="BT23" s="432"/>
      <c r="BU23" s="433"/>
      <c r="BV23" s="431">
        <v>12062431</v>
      </c>
      <c r="BW23" s="432"/>
      <c r="BX23" s="432"/>
      <c r="BY23" s="432"/>
      <c r="BZ23" s="432"/>
      <c r="CA23" s="432"/>
      <c r="CB23" s="432"/>
      <c r="CC23" s="433"/>
      <c r="CD23" s="169"/>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2" t="s">
        <v>161</v>
      </c>
      <c r="BA24" s="403"/>
      <c r="BB24" s="403"/>
      <c r="BC24" s="403"/>
      <c r="BD24" s="403"/>
      <c r="BE24" s="403"/>
      <c r="BF24" s="403"/>
      <c r="BG24" s="403"/>
      <c r="BH24" s="403"/>
      <c r="BI24" s="403"/>
      <c r="BJ24" s="403"/>
      <c r="BK24" s="403"/>
      <c r="BL24" s="403"/>
      <c r="BM24" s="404"/>
      <c r="BN24" s="405">
        <v>11038873</v>
      </c>
      <c r="BO24" s="406"/>
      <c r="BP24" s="406"/>
      <c r="BQ24" s="406"/>
      <c r="BR24" s="406"/>
      <c r="BS24" s="406"/>
      <c r="BT24" s="406"/>
      <c r="BU24" s="407"/>
      <c r="BV24" s="405">
        <v>11033820</v>
      </c>
      <c r="BW24" s="406"/>
      <c r="BX24" s="406"/>
      <c r="BY24" s="406"/>
      <c r="BZ24" s="406"/>
      <c r="CA24" s="406"/>
      <c r="CB24" s="406"/>
      <c r="CC24" s="407"/>
      <c r="CD24" s="169"/>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3" t="s">
        <v>162</v>
      </c>
      <c r="BA25" s="414"/>
      <c r="BB25" s="414"/>
      <c r="BC25" s="415"/>
      <c r="BD25" s="422" t="s">
        <v>45</v>
      </c>
      <c r="BE25" s="423"/>
      <c r="BF25" s="423"/>
      <c r="BG25" s="423"/>
      <c r="BH25" s="423"/>
      <c r="BI25" s="423"/>
      <c r="BJ25" s="423"/>
      <c r="BK25" s="423"/>
      <c r="BL25" s="423"/>
      <c r="BM25" s="424"/>
      <c r="BN25" s="425">
        <v>21672538</v>
      </c>
      <c r="BO25" s="426"/>
      <c r="BP25" s="426"/>
      <c r="BQ25" s="426"/>
      <c r="BR25" s="426"/>
      <c r="BS25" s="426"/>
      <c r="BT25" s="426"/>
      <c r="BU25" s="427"/>
      <c r="BV25" s="425">
        <v>21053846</v>
      </c>
      <c r="BW25" s="426"/>
      <c r="BX25" s="426"/>
      <c r="BY25" s="426"/>
      <c r="BZ25" s="426"/>
      <c r="CA25" s="426"/>
      <c r="CB25" s="426"/>
      <c r="CC25" s="427"/>
      <c r="CD25" s="169"/>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6"/>
      <c r="BA26" s="417"/>
      <c r="BB26" s="417"/>
      <c r="BC26" s="418"/>
      <c r="BD26" s="428" t="s">
        <v>163</v>
      </c>
      <c r="BE26" s="429"/>
      <c r="BF26" s="429"/>
      <c r="BG26" s="429"/>
      <c r="BH26" s="429"/>
      <c r="BI26" s="429"/>
      <c r="BJ26" s="429"/>
      <c r="BK26" s="429"/>
      <c r="BL26" s="429"/>
      <c r="BM26" s="430"/>
      <c r="BN26" s="431">
        <v>11678119</v>
      </c>
      <c r="BO26" s="432"/>
      <c r="BP26" s="432"/>
      <c r="BQ26" s="432"/>
      <c r="BR26" s="432"/>
      <c r="BS26" s="432"/>
      <c r="BT26" s="432"/>
      <c r="BU26" s="433"/>
      <c r="BV26" s="431">
        <v>11638258</v>
      </c>
      <c r="BW26" s="432"/>
      <c r="BX26" s="432"/>
      <c r="BY26" s="432"/>
      <c r="BZ26" s="432"/>
      <c r="CA26" s="432"/>
      <c r="CB26" s="432"/>
      <c r="CC26" s="433"/>
      <c r="CD26" s="169"/>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9"/>
      <c r="BA27" s="420"/>
      <c r="BB27" s="420"/>
      <c r="BC27" s="421"/>
      <c r="BD27" s="439" t="s">
        <v>47</v>
      </c>
      <c r="BE27" s="440"/>
      <c r="BF27" s="440"/>
      <c r="BG27" s="440"/>
      <c r="BH27" s="440"/>
      <c r="BI27" s="440"/>
      <c r="BJ27" s="440"/>
      <c r="BK27" s="440"/>
      <c r="BL27" s="440"/>
      <c r="BM27" s="441"/>
      <c r="BN27" s="405">
        <v>48889307</v>
      </c>
      <c r="BO27" s="406"/>
      <c r="BP27" s="406"/>
      <c r="BQ27" s="406"/>
      <c r="BR27" s="406"/>
      <c r="BS27" s="406"/>
      <c r="BT27" s="406"/>
      <c r="BU27" s="407"/>
      <c r="BV27" s="405">
        <v>47399026</v>
      </c>
      <c r="BW27" s="406"/>
      <c r="BX27" s="406"/>
      <c r="BY27" s="406"/>
      <c r="BZ27" s="406"/>
      <c r="CA27" s="406"/>
      <c r="CB27" s="406"/>
      <c r="CC27" s="407"/>
      <c r="CD27" s="189"/>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400" t="s">
        <v>170</v>
      </c>
      <c r="D30" s="400"/>
      <c r="E30" s="401" t="s">
        <v>171</v>
      </c>
      <c r="F30" s="401"/>
      <c r="G30" s="401"/>
      <c r="H30" s="401"/>
      <c r="I30" s="401"/>
      <c r="J30" s="401"/>
      <c r="K30" s="401"/>
      <c r="L30" s="401"/>
      <c r="M30" s="401"/>
      <c r="N30" s="401"/>
      <c r="O30" s="401"/>
      <c r="P30" s="401"/>
      <c r="Q30" s="401"/>
      <c r="R30" s="401"/>
      <c r="S30" s="401"/>
      <c r="T30" s="175"/>
      <c r="U30" s="400" t="s">
        <v>172</v>
      </c>
      <c r="V30" s="400"/>
      <c r="W30" s="401" t="s">
        <v>171</v>
      </c>
      <c r="X30" s="401"/>
      <c r="Y30" s="401"/>
      <c r="Z30" s="401"/>
      <c r="AA30" s="401"/>
      <c r="AB30" s="401"/>
      <c r="AC30" s="401"/>
      <c r="AD30" s="401"/>
      <c r="AE30" s="401"/>
      <c r="AF30" s="401"/>
      <c r="AG30" s="401"/>
      <c r="AH30" s="401"/>
      <c r="AI30" s="401"/>
      <c r="AJ30" s="401"/>
      <c r="AK30" s="401"/>
      <c r="AL30" s="175"/>
      <c r="AM30" s="400" t="s">
        <v>173</v>
      </c>
      <c r="AN30" s="400"/>
      <c r="AO30" s="401" t="s">
        <v>174</v>
      </c>
      <c r="AP30" s="401"/>
      <c r="AQ30" s="401"/>
      <c r="AR30" s="401"/>
      <c r="AS30" s="401"/>
      <c r="AT30" s="401"/>
      <c r="AU30" s="401"/>
      <c r="AV30" s="401"/>
      <c r="AW30" s="401"/>
      <c r="AX30" s="401"/>
      <c r="AY30" s="401"/>
      <c r="AZ30" s="401"/>
      <c r="BA30" s="401"/>
      <c r="BB30" s="401"/>
      <c r="BC30" s="401"/>
      <c r="BD30" s="200"/>
      <c r="BE30" s="400" t="s">
        <v>172</v>
      </c>
      <c r="BF30" s="400"/>
      <c r="BG30" s="401" t="s">
        <v>174</v>
      </c>
      <c r="BH30" s="401"/>
      <c r="BI30" s="401"/>
      <c r="BJ30" s="401"/>
      <c r="BK30" s="401"/>
      <c r="BL30" s="401"/>
      <c r="BM30" s="401"/>
      <c r="BN30" s="401"/>
      <c r="BO30" s="401"/>
      <c r="BP30" s="401"/>
      <c r="BQ30" s="401"/>
      <c r="BR30" s="401"/>
      <c r="BS30" s="401"/>
      <c r="BT30" s="401"/>
      <c r="BU30" s="401"/>
      <c r="BV30" s="201"/>
      <c r="BW30" s="400" t="s">
        <v>170</v>
      </c>
      <c r="BX30" s="400"/>
      <c r="BY30" s="401" t="s">
        <v>175</v>
      </c>
      <c r="BZ30" s="401"/>
      <c r="CA30" s="401"/>
      <c r="CB30" s="401"/>
      <c r="CC30" s="401"/>
      <c r="CD30" s="401"/>
      <c r="CE30" s="401"/>
      <c r="CF30" s="401"/>
      <c r="CG30" s="401"/>
      <c r="CH30" s="401"/>
      <c r="CI30" s="401"/>
      <c r="CJ30" s="401"/>
      <c r="CK30" s="401"/>
      <c r="CL30" s="401"/>
      <c r="CM30" s="401"/>
      <c r="CN30" s="175"/>
      <c r="CO30" s="400" t="s">
        <v>173</v>
      </c>
      <c r="CP30" s="400"/>
      <c r="CQ30" s="401" t="s">
        <v>176</v>
      </c>
      <c r="CR30" s="401"/>
      <c r="CS30" s="401"/>
      <c r="CT30" s="401"/>
      <c r="CU30" s="401"/>
      <c r="CV30" s="401"/>
      <c r="CW30" s="401"/>
      <c r="CX30" s="401"/>
      <c r="CY30" s="401"/>
      <c r="CZ30" s="401"/>
      <c r="DA30" s="401"/>
      <c r="DB30" s="401"/>
      <c r="DC30" s="401"/>
      <c r="DD30" s="401"/>
      <c r="DE30" s="401"/>
      <c r="DF30" s="175"/>
      <c r="DG30" s="399" t="s">
        <v>177</v>
      </c>
      <c r="DH30" s="399"/>
      <c r="DI30" s="202"/>
      <c r="DJ30" s="157"/>
      <c r="DK30" s="157"/>
      <c r="DL30" s="157"/>
      <c r="DM30" s="157"/>
      <c r="DN30" s="157"/>
      <c r="DO30" s="157"/>
    </row>
    <row r="31" spans="1:119" ht="32.25" customHeight="1" x14ac:dyDescent="0.2">
      <c r="A31" s="158"/>
      <c r="B31" s="198"/>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199"/>
      <c r="U31" s="397">
        <f>IF(W31="","",MAX(C31:D40)+1)</f>
        <v>11</v>
      </c>
      <c r="V31" s="397"/>
      <c r="W31" s="396" t="str">
        <f>IF('各会計、関係団体の財政状況及び健全化判断比率'!B28="","",'各会計、関係団体の財政状況及び健全化判断比率'!B28)</f>
        <v>国民健康保険特別会計</v>
      </c>
      <c r="X31" s="396"/>
      <c r="Y31" s="396"/>
      <c r="Z31" s="396"/>
      <c r="AA31" s="396"/>
      <c r="AB31" s="396"/>
      <c r="AC31" s="396"/>
      <c r="AD31" s="396"/>
      <c r="AE31" s="396"/>
      <c r="AF31" s="396"/>
      <c r="AG31" s="396"/>
      <c r="AH31" s="396"/>
      <c r="AI31" s="396"/>
      <c r="AJ31" s="396"/>
      <c r="AK31" s="396"/>
      <c r="AL31" s="199"/>
      <c r="AM31" s="397">
        <f>IF(AO31="","",MAX(C31:D40,U31:V40)+1)</f>
        <v>12</v>
      </c>
      <c r="AN31" s="397"/>
      <c r="AO31" s="396" t="str">
        <f>IF('各会計、関係団体の財政状況及び健全化判断比率'!B29="","",'各会計、関係団体の財政状況及び健全化判断比率'!B29)</f>
        <v>水道事業会計</v>
      </c>
      <c r="AP31" s="396"/>
      <c r="AQ31" s="396"/>
      <c r="AR31" s="396"/>
      <c r="AS31" s="396"/>
      <c r="AT31" s="396"/>
      <c r="AU31" s="396"/>
      <c r="AV31" s="396"/>
      <c r="AW31" s="396"/>
      <c r="AX31" s="396"/>
      <c r="AY31" s="396"/>
      <c r="AZ31" s="396"/>
      <c r="BA31" s="396"/>
      <c r="BB31" s="396"/>
      <c r="BC31" s="396"/>
      <c r="BD31" s="199"/>
      <c r="BE31" s="397">
        <f>IF(BG31="","",MAX(C31:D40,U31:V40,AM31:AN40)+1)</f>
        <v>14</v>
      </c>
      <c r="BF31" s="397"/>
      <c r="BG31" s="396" t="str">
        <f>IF('各会計、関係団体の財政状況及び健全化判断比率'!B31="","",'各会計、関係団体の財政状況及び健全化判断比率'!B31)</f>
        <v>流域下水道特別会計</v>
      </c>
      <c r="BH31" s="396"/>
      <c r="BI31" s="396"/>
      <c r="BJ31" s="396"/>
      <c r="BK31" s="396"/>
      <c r="BL31" s="396"/>
      <c r="BM31" s="396"/>
      <c r="BN31" s="396"/>
      <c r="BO31" s="396"/>
      <c r="BP31" s="396"/>
      <c r="BQ31" s="396"/>
      <c r="BR31" s="396"/>
      <c r="BS31" s="396"/>
      <c r="BT31" s="396"/>
      <c r="BU31" s="396"/>
      <c r="BV31" s="199"/>
      <c r="BW31" s="397">
        <f>IF(BY31="","",MAX(C31:D40,U31:V40,AM31:AN40,BE31:BF40)+1)</f>
        <v>15</v>
      </c>
      <c r="BX31" s="397"/>
      <c r="BY31" s="396" t="str">
        <f>IF('各会計、関係団体の財政状況及び健全化判断比率'!B68="","",'各会計、関係団体の財政状況及び健全化判断比率'!B68)</f>
        <v>岐阜県地方競馬組合</v>
      </c>
      <c r="BZ31" s="396"/>
      <c r="CA31" s="396"/>
      <c r="CB31" s="396"/>
      <c r="CC31" s="396"/>
      <c r="CD31" s="396"/>
      <c r="CE31" s="396"/>
      <c r="CF31" s="396"/>
      <c r="CG31" s="396"/>
      <c r="CH31" s="396"/>
      <c r="CI31" s="396"/>
      <c r="CJ31" s="396"/>
      <c r="CK31" s="396"/>
      <c r="CL31" s="396"/>
      <c r="CM31" s="396"/>
      <c r="CN31" s="199"/>
      <c r="CO31" s="397">
        <f>IF(CQ31="","",MAX(C31:D40,U31:V40,AM31:AN40,BE31:BF40,BW31:BX40)+1)</f>
        <v>16</v>
      </c>
      <c r="CP31" s="397"/>
      <c r="CQ31" s="396" t="str">
        <f>IF('各会計、関係団体の財政状況及び健全化判断比率'!BS7="","",'各会計、関係団体の財政状況及び健全化判断比率'!BS7)</f>
        <v>（公財）岐阜県研究開発財団</v>
      </c>
      <c r="CR31" s="396"/>
      <c r="CS31" s="396"/>
      <c r="CT31" s="396"/>
      <c r="CU31" s="396"/>
      <c r="CV31" s="396"/>
      <c r="CW31" s="396"/>
      <c r="CX31" s="396"/>
      <c r="CY31" s="396"/>
      <c r="CZ31" s="396"/>
      <c r="DA31" s="396"/>
      <c r="DB31" s="396"/>
      <c r="DC31" s="396"/>
      <c r="DD31" s="396"/>
      <c r="DE31" s="396"/>
      <c r="DF31" s="191"/>
      <c r="DG31" s="398" t="str">
        <f>IF('各会計、関係団体の財政状況及び健全化判断比率'!BR7="","",'各会計、関係団体の財政状況及び健全化判断比率'!BR7)</f>
        <v/>
      </c>
      <c r="DH31" s="398"/>
      <c r="DI31" s="202"/>
      <c r="DJ31" s="157"/>
      <c r="DK31" s="157"/>
      <c r="DL31" s="157"/>
      <c r="DM31" s="157"/>
      <c r="DN31" s="157"/>
      <c r="DO31" s="157"/>
    </row>
    <row r="32" spans="1:119" ht="32.25" customHeight="1" x14ac:dyDescent="0.2">
      <c r="A32" s="158"/>
      <c r="B32" s="198"/>
      <c r="C32" s="397">
        <f>IF(E32="","",C31+1)</f>
        <v>2</v>
      </c>
      <c r="D32" s="397"/>
      <c r="E32" s="396" t="str">
        <f>IF('各会計、関係団体の財政状況及び健全化判断比率'!B8="","",'各会計、関係団体の財政状況及び健全化判断比率'!B8)</f>
        <v>公債管理特別会計</v>
      </c>
      <c r="F32" s="396"/>
      <c r="G32" s="396"/>
      <c r="H32" s="396"/>
      <c r="I32" s="396"/>
      <c r="J32" s="396"/>
      <c r="K32" s="396"/>
      <c r="L32" s="396"/>
      <c r="M32" s="396"/>
      <c r="N32" s="396"/>
      <c r="O32" s="396"/>
      <c r="P32" s="396"/>
      <c r="Q32" s="396"/>
      <c r="R32" s="396"/>
      <c r="S32" s="396"/>
      <c r="T32" s="199"/>
      <c r="U32" s="397" t="str">
        <f t="shared" ref="U32:U40" si="0">IF(W32="","",U31+1)</f>
        <v/>
      </c>
      <c r="V32" s="397"/>
      <c r="W32" s="396"/>
      <c r="X32" s="396"/>
      <c r="Y32" s="396"/>
      <c r="Z32" s="396"/>
      <c r="AA32" s="396"/>
      <c r="AB32" s="396"/>
      <c r="AC32" s="396"/>
      <c r="AD32" s="396"/>
      <c r="AE32" s="396"/>
      <c r="AF32" s="396"/>
      <c r="AG32" s="396"/>
      <c r="AH32" s="396"/>
      <c r="AI32" s="396"/>
      <c r="AJ32" s="396"/>
      <c r="AK32" s="396"/>
      <c r="AL32" s="199"/>
      <c r="AM32" s="397">
        <f t="shared" ref="AM32:AM40" si="1">IF(AO32="","",AM31+1)</f>
        <v>13</v>
      </c>
      <c r="AN32" s="397"/>
      <c r="AO32" s="396" t="str">
        <f>IF('各会計、関係団体の財政状況及び健全化判断比率'!B30="","",'各会計、関係団体の財政状況及び健全化判断比率'!B30)</f>
        <v>工業用水道事業会計</v>
      </c>
      <c r="AP32" s="396"/>
      <c r="AQ32" s="396"/>
      <c r="AR32" s="396"/>
      <c r="AS32" s="396"/>
      <c r="AT32" s="396"/>
      <c r="AU32" s="396"/>
      <c r="AV32" s="396"/>
      <c r="AW32" s="396"/>
      <c r="AX32" s="396"/>
      <c r="AY32" s="396"/>
      <c r="AZ32" s="396"/>
      <c r="BA32" s="396"/>
      <c r="BB32" s="396"/>
      <c r="BC32" s="396"/>
      <c r="BD32" s="199"/>
      <c r="BE32" s="397" t="str">
        <f t="shared" ref="BE32:BE40" si="2">IF(BG32="","",BE31+1)</f>
        <v/>
      </c>
      <c r="BF32" s="397"/>
      <c r="BG32" s="396"/>
      <c r="BH32" s="396"/>
      <c r="BI32" s="396"/>
      <c r="BJ32" s="396"/>
      <c r="BK32" s="396"/>
      <c r="BL32" s="396"/>
      <c r="BM32" s="396"/>
      <c r="BN32" s="396"/>
      <c r="BO32" s="396"/>
      <c r="BP32" s="396"/>
      <c r="BQ32" s="396"/>
      <c r="BR32" s="396"/>
      <c r="BS32" s="396"/>
      <c r="BT32" s="396"/>
      <c r="BU32" s="396"/>
      <c r="BV32" s="199"/>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199"/>
      <c r="CO32" s="397">
        <f t="shared" ref="CO32:CO40" si="4">IF(CQ32="","",CO31+1)</f>
        <v>17</v>
      </c>
      <c r="CP32" s="397"/>
      <c r="CQ32" s="396" t="str">
        <f>IF('各会計、関係団体の財政状況及び健全化判断比率'!BS8="","",'各会計、関係団体の財政状況及び健全化判断比率'!BS8)</f>
        <v>（公財）岐阜県国際交流センター</v>
      </c>
      <c r="CR32" s="396"/>
      <c r="CS32" s="396"/>
      <c r="CT32" s="396"/>
      <c r="CU32" s="396"/>
      <c r="CV32" s="396"/>
      <c r="CW32" s="396"/>
      <c r="CX32" s="396"/>
      <c r="CY32" s="396"/>
      <c r="CZ32" s="396"/>
      <c r="DA32" s="396"/>
      <c r="DB32" s="396"/>
      <c r="DC32" s="396"/>
      <c r="DD32" s="396"/>
      <c r="DE32" s="396"/>
      <c r="DF32" s="191"/>
      <c r="DG32" s="398" t="str">
        <f>IF('各会計、関係団体の財政状況及び健全化判断比率'!BR8="","",'各会計、関係団体の財政状況及び健全化判断比率'!BR8)</f>
        <v/>
      </c>
      <c r="DH32" s="398"/>
      <c r="DI32" s="202"/>
      <c r="DJ32" s="157"/>
      <c r="DK32" s="157"/>
      <c r="DL32" s="157"/>
      <c r="DM32" s="157"/>
      <c r="DN32" s="157"/>
      <c r="DO32" s="157"/>
    </row>
    <row r="33" spans="1:119" ht="32.25" customHeight="1" x14ac:dyDescent="0.2">
      <c r="A33" s="158"/>
      <c r="B33" s="198"/>
      <c r="C33" s="397">
        <f>IF(E33="","",C32+1)</f>
        <v>3</v>
      </c>
      <c r="D33" s="397"/>
      <c r="E33" s="396" t="str">
        <f>IF('各会計、関係団体の財政状況及び健全化判断比率'!B9="","",'各会計、関係団体の財政状況及び健全化判断比率'!B9)</f>
        <v>用度事業特別会計</v>
      </c>
      <c r="F33" s="396"/>
      <c r="G33" s="396"/>
      <c r="H33" s="396"/>
      <c r="I33" s="396"/>
      <c r="J33" s="396"/>
      <c r="K33" s="396"/>
      <c r="L33" s="396"/>
      <c r="M33" s="396"/>
      <c r="N33" s="396"/>
      <c r="O33" s="396"/>
      <c r="P33" s="396"/>
      <c r="Q33" s="396"/>
      <c r="R33" s="396"/>
      <c r="S33" s="396"/>
      <c r="T33" s="199"/>
      <c r="U33" s="397" t="str">
        <f t="shared" si="0"/>
        <v/>
      </c>
      <c r="V33" s="397"/>
      <c r="W33" s="396"/>
      <c r="X33" s="396"/>
      <c r="Y33" s="396"/>
      <c r="Z33" s="396"/>
      <c r="AA33" s="396"/>
      <c r="AB33" s="396"/>
      <c r="AC33" s="396"/>
      <c r="AD33" s="396"/>
      <c r="AE33" s="396"/>
      <c r="AF33" s="396"/>
      <c r="AG33" s="396"/>
      <c r="AH33" s="396"/>
      <c r="AI33" s="396"/>
      <c r="AJ33" s="396"/>
      <c r="AK33" s="396"/>
      <c r="AL33" s="199"/>
      <c r="AM33" s="397" t="str">
        <f t="shared" si="1"/>
        <v/>
      </c>
      <c r="AN33" s="397"/>
      <c r="AO33" s="396"/>
      <c r="AP33" s="396"/>
      <c r="AQ33" s="396"/>
      <c r="AR33" s="396"/>
      <c r="AS33" s="396"/>
      <c r="AT33" s="396"/>
      <c r="AU33" s="396"/>
      <c r="AV33" s="396"/>
      <c r="AW33" s="396"/>
      <c r="AX33" s="396"/>
      <c r="AY33" s="396"/>
      <c r="AZ33" s="396"/>
      <c r="BA33" s="396"/>
      <c r="BB33" s="396"/>
      <c r="BC33" s="396"/>
      <c r="BD33" s="199"/>
      <c r="BE33" s="397" t="str">
        <f t="shared" si="2"/>
        <v/>
      </c>
      <c r="BF33" s="397"/>
      <c r="BG33" s="396"/>
      <c r="BH33" s="396"/>
      <c r="BI33" s="396"/>
      <c r="BJ33" s="396"/>
      <c r="BK33" s="396"/>
      <c r="BL33" s="396"/>
      <c r="BM33" s="396"/>
      <c r="BN33" s="396"/>
      <c r="BO33" s="396"/>
      <c r="BP33" s="396"/>
      <c r="BQ33" s="396"/>
      <c r="BR33" s="396"/>
      <c r="BS33" s="396"/>
      <c r="BT33" s="396"/>
      <c r="BU33" s="396"/>
      <c r="BV33" s="199"/>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199"/>
      <c r="CO33" s="397">
        <f t="shared" si="4"/>
        <v>18</v>
      </c>
      <c r="CP33" s="397"/>
      <c r="CQ33" s="396" t="str">
        <f>IF('各会計、関係団体の財政状況及び健全化判断比率'!BS9="","",'各会計、関係団体の財政状況及び健全化判断比率'!BS9)</f>
        <v>（一財）世界遺産白川郷合掌造り保存財団</v>
      </c>
      <c r="CR33" s="396"/>
      <c r="CS33" s="396"/>
      <c r="CT33" s="396"/>
      <c r="CU33" s="396"/>
      <c r="CV33" s="396"/>
      <c r="CW33" s="396"/>
      <c r="CX33" s="396"/>
      <c r="CY33" s="396"/>
      <c r="CZ33" s="396"/>
      <c r="DA33" s="396"/>
      <c r="DB33" s="396"/>
      <c r="DC33" s="396"/>
      <c r="DD33" s="396"/>
      <c r="DE33" s="396"/>
      <c r="DF33" s="191"/>
      <c r="DG33" s="398" t="str">
        <f>IF('各会計、関係団体の財政状況及び健全化判断比率'!BR9="","",'各会計、関係団体の財政状況及び健全化判断比率'!BR9)</f>
        <v/>
      </c>
      <c r="DH33" s="398"/>
      <c r="DI33" s="202"/>
      <c r="DJ33" s="157"/>
      <c r="DK33" s="157"/>
      <c r="DL33" s="157"/>
      <c r="DM33" s="157"/>
      <c r="DN33" s="157"/>
      <c r="DO33" s="157"/>
    </row>
    <row r="34" spans="1:119" ht="32.25" customHeight="1" x14ac:dyDescent="0.2">
      <c r="A34" s="158"/>
      <c r="B34" s="198"/>
      <c r="C34" s="397">
        <f>IF(E34="","",C33+1)</f>
        <v>4</v>
      </c>
      <c r="D34" s="397"/>
      <c r="E34" s="396" t="str">
        <f>IF('各会計、関係団体の財政状況及び健全化判断比率'!B10="","",'各会計、関係団体の財政状況及び健全化判断比率'!B10)</f>
        <v>地方独立行政法人資金貸付特別会計</v>
      </c>
      <c r="F34" s="396"/>
      <c r="G34" s="396"/>
      <c r="H34" s="396"/>
      <c r="I34" s="396"/>
      <c r="J34" s="396"/>
      <c r="K34" s="396"/>
      <c r="L34" s="396"/>
      <c r="M34" s="396"/>
      <c r="N34" s="396"/>
      <c r="O34" s="396"/>
      <c r="P34" s="396"/>
      <c r="Q34" s="396"/>
      <c r="R34" s="396"/>
      <c r="S34" s="396"/>
      <c r="T34" s="199"/>
      <c r="U34" s="397" t="str">
        <f t="shared" si="0"/>
        <v/>
      </c>
      <c r="V34" s="397"/>
      <c r="W34" s="396"/>
      <c r="X34" s="396"/>
      <c r="Y34" s="396"/>
      <c r="Z34" s="396"/>
      <c r="AA34" s="396"/>
      <c r="AB34" s="396"/>
      <c r="AC34" s="396"/>
      <c r="AD34" s="396"/>
      <c r="AE34" s="396"/>
      <c r="AF34" s="396"/>
      <c r="AG34" s="396"/>
      <c r="AH34" s="396"/>
      <c r="AI34" s="396"/>
      <c r="AJ34" s="396"/>
      <c r="AK34" s="396"/>
      <c r="AL34" s="199"/>
      <c r="AM34" s="397" t="str">
        <f t="shared" si="1"/>
        <v/>
      </c>
      <c r="AN34" s="397"/>
      <c r="AO34" s="396"/>
      <c r="AP34" s="396"/>
      <c r="AQ34" s="396"/>
      <c r="AR34" s="396"/>
      <c r="AS34" s="396"/>
      <c r="AT34" s="396"/>
      <c r="AU34" s="396"/>
      <c r="AV34" s="396"/>
      <c r="AW34" s="396"/>
      <c r="AX34" s="396"/>
      <c r="AY34" s="396"/>
      <c r="AZ34" s="396"/>
      <c r="BA34" s="396"/>
      <c r="BB34" s="396"/>
      <c r="BC34" s="396"/>
      <c r="BD34" s="199"/>
      <c r="BE34" s="397" t="str">
        <f t="shared" si="2"/>
        <v/>
      </c>
      <c r="BF34" s="397"/>
      <c r="BG34" s="396"/>
      <c r="BH34" s="396"/>
      <c r="BI34" s="396"/>
      <c r="BJ34" s="396"/>
      <c r="BK34" s="396"/>
      <c r="BL34" s="396"/>
      <c r="BM34" s="396"/>
      <c r="BN34" s="396"/>
      <c r="BO34" s="396"/>
      <c r="BP34" s="396"/>
      <c r="BQ34" s="396"/>
      <c r="BR34" s="396"/>
      <c r="BS34" s="396"/>
      <c r="BT34" s="396"/>
      <c r="BU34" s="396"/>
      <c r="BV34" s="199"/>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199"/>
      <c r="CO34" s="397">
        <f t="shared" si="4"/>
        <v>19</v>
      </c>
      <c r="CP34" s="397"/>
      <c r="CQ34" s="396" t="str">
        <f>IF('各会計、関係団体の財政状況及び健全化判断比率'!BS10="","",'各会計、関係団体の財政状況及び健全化判断比率'!BS10)</f>
        <v>（一財）岐阜県市町村行政情報センター</v>
      </c>
      <c r="CR34" s="396"/>
      <c r="CS34" s="396"/>
      <c r="CT34" s="396"/>
      <c r="CU34" s="396"/>
      <c r="CV34" s="396"/>
      <c r="CW34" s="396"/>
      <c r="CX34" s="396"/>
      <c r="CY34" s="396"/>
      <c r="CZ34" s="396"/>
      <c r="DA34" s="396"/>
      <c r="DB34" s="396"/>
      <c r="DC34" s="396"/>
      <c r="DD34" s="396"/>
      <c r="DE34" s="396"/>
      <c r="DF34" s="191"/>
      <c r="DG34" s="398" t="str">
        <f>IF('各会計、関係団体の財政状況及び健全化判断比率'!BR10="","",'各会計、関係団体の財政状況及び健全化判断比率'!BR10)</f>
        <v/>
      </c>
      <c r="DH34" s="398"/>
      <c r="DI34" s="202"/>
      <c r="DJ34" s="157"/>
      <c r="DK34" s="157"/>
      <c r="DL34" s="157"/>
      <c r="DM34" s="157"/>
      <c r="DN34" s="157"/>
      <c r="DO34" s="157"/>
    </row>
    <row r="35" spans="1:119" ht="32.25" customHeight="1" x14ac:dyDescent="0.2">
      <c r="A35" s="158"/>
      <c r="B35" s="198"/>
      <c r="C35" s="397">
        <f t="shared" ref="C35:C40" si="5">IF(E35="","",C34+1)</f>
        <v>5</v>
      </c>
      <c r="D35" s="397"/>
      <c r="E35" s="396" t="str">
        <f>IF('各会計、関係団体の財政状況及び健全化判断比率'!B11="","",'各会計、関係団体の財政状況及び健全化判断比率'!B11)</f>
        <v>母子父子寡婦福祉資金貸付特別会計</v>
      </c>
      <c r="F35" s="396"/>
      <c r="G35" s="396"/>
      <c r="H35" s="396"/>
      <c r="I35" s="396"/>
      <c r="J35" s="396"/>
      <c r="K35" s="396"/>
      <c r="L35" s="396"/>
      <c r="M35" s="396"/>
      <c r="N35" s="396"/>
      <c r="O35" s="396"/>
      <c r="P35" s="396"/>
      <c r="Q35" s="396"/>
      <c r="R35" s="396"/>
      <c r="S35" s="396"/>
      <c r="T35" s="199"/>
      <c r="U35" s="397" t="str">
        <f t="shared" si="0"/>
        <v/>
      </c>
      <c r="V35" s="397"/>
      <c r="W35" s="396"/>
      <c r="X35" s="396"/>
      <c r="Y35" s="396"/>
      <c r="Z35" s="396"/>
      <c r="AA35" s="396"/>
      <c r="AB35" s="396"/>
      <c r="AC35" s="396"/>
      <c r="AD35" s="396"/>
      <c r="AE35" s="396"/>
      <c r="AF35" s="396"/>
      <c r="AG35" s="396"/>
      <c r="AH35" s="396"/>
      <c r="AI35" s="396"/>
      <c r="AJ35" s="396"/>
      <c r="AK35" s="396"/>
      <c r="AL35" s="199"/>
      <c r="AM35" s="397" t="str">
        <f t="shared" si="1"/>
        <v/>
      </c>
      <c r="AN35" s="397"/>
      <c r="AO35" s="396"/>
      <c r="AP35" s="396"/>
      <c r="AQ35" s="396"/>
      <c r="AR35" s="396"/>
      <c r="AS35" s="396"/>
      <c r="AT35" s="396"/>
      <c r="AU35" s="396"/>
      <c r="AV35" s="396"/>
      <c r="AW35" s="396"/>
      <c r="AX35" s="396"/>
      <c r="AY35" s="396"/>
      <c r="AZ35" s="396"/>
      <c r="BA35" s="396"/>
      <c r="BB35" s="396"/>
      <c r="BC35" s="396"/>
      <c r="BD35" s="199"/>
      <c r="BE35" s="397" t="str">
        <f t="shared" si="2"/>
        <v/>
      </c>
      <c r="BF35" s="397"/>
      <c r="BG35" s="396"/>
      <c r="BH35" s="396"/>
      <c r="BI35" s="396"/>
      <c r="BJ35" s="396"/>
      <c r="BK35" s="396"/>
      <c r="BL35" s="396"/>
      <c r="BM35" s="396"/>
      <c r="BN35" s="396"/>
      <c r="BO35" s="396"/>
      <c r="BP35" s="396"/>
      <c r="BQ35" s="396"/>
      <c r="BR35" s="396"/>
      <c r="BS35" s="396"/>
      <c r="BT35" s="396"/>
      <c r="BU35" s="396"/>
      <c r="BV35" s="199"/>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199"/>
      <c r="CO35" s="397">
        <f t="shared" si="4"/>
        <v>20</v>
      </c>
      <c r="CP35" s="397"/>
      <c r="CQ35" s="396" t="str">
        <f>IF('各会計、関係団体の財政状況及び健全化判断比率'!BS11="","",'各会計、関係団体の財政状況及び健全化判断比率'!BS11)</f>
        <v>（公財）岐阜県教育文化財団</v>
      </c>
      <c r="CR35" s="396"/>
      <c r="CS35" s="396"/>
      <c r="CT35" s="396"/>
      <c r="CU35" s="396"/>
      <c r="CV35" s="396"/>
      <c r="CW35" s="396"/>
      <c r="CX35" s="396"/>
      <c r="CY35" s="396"/>
      <c r="CZ35" s="396"/>
      <c r="DA35" s="396"/>
      <c r="DB35" s="396"/>
      <c r="DC35" s="396"/>
      <c r="DD35" s="396"/>
      <c r="DE35" s="396"/>
      <c r="DF35" s="191"/>
      <c r="DG35" s="398" t="str">
        <f>IF('各会計、関係団体の財政状況及び健全化判断比率'!BR11="","",'各会計、関係団体の財政状況及び健全化判断比率'!BR11)</f>
        <v/>
      </c>
      <c r="DH35" s="398"/>
      <c r="DI35" s="202"/>
      <c r="DJ35" s="157"/>
      <c r="DK35" s="157"/>
      <c r="DL35" s="157"/>
      <c r="DM35" s="157"/>
      <c r="DN35" s="157"/>
      <c r="DO35" s="157"/>
    </row>
    <row r="36" spans="1:119" ht="32.25" customHeight="1" x14ac:dyDescent="0.2">
      <c r="A36" s="158"/>
      <c r="B36" s="198"/>
      <c r="C36" s="397">
        <f t="shared" si="5"/>
        <v>6</v>
      </c>
      <c r="D36" s="397"/>
      <c r="E36" s="396" t="str">
        <f>IF('各会計、関係団体の財政状況及び健全化判断比率'!B12="","",'各会計、関係団体の財政状況及び健全化判断比率'!B12)</f>
        <v>中小企業振興資金貸付特別会計</v>
      </c>
      <c r="F36" s="396"/>
      <c r="G36" s="396"/>
      <c r="H36" s="396"/>
      <c r="I36" s="396"/>
      <c r="J36" s="396"/>
      <c r="K36" s="396"/>
      <c r="L36" s="396"/>
      <c r="M36" s="396"/>
      <c r="N36" s="396"/>
      <c r="O36" s="396"/>
      <c r="P36" s="396"/>
      <c r="Q36" s="396"/>
      <c r="R36" s="396"/>
      <c r="S36" s="396"/>
      <c r="T36" s="199"/>
      <c r="U36" s="397" t="str">
        <f t="shared" si="0"/>
        <v/>
      </c>
      <c r="V36" s="397"/>
      <c r="W36" s="396"/>
      <c r="X36" s="396"/>
      <c r="Y36" s="396"/>
      <c r="Z36" s="396"/>
      <c r="AA36" s="396"/>
      <c r="AB36" s="396"/>
      <c r="AC36" s="396"/>
      <c r="AD36" s="396"/>
      <c r="AE36" s="396"/>
      <c r="AF36" s="396"/>
      <c r="AG36" s="396"/>
      <c r="AH36" s="396"/>
      <c r="AI36" s="396"/>
      <c r="AJ36" s="396"/>
      <c r="AK36" s="396"/>
      <c r="AL36" s="199"/>
      <c r="AM36" s="397" t="str">
        <f t="shared" si="1"/>
        <v/>
      </c>
      <c r="AN36" s="397"/>
      <c r="AO36" s="396"/>
      <c r="AP36" s="396"/>
      <c r="AQ36" s="396"/>
      <c r="AR36" s="396"/>
      <c r="AS36" s="396"/>
      <c r="AT36" s="396"/>
      <c r="AU36" s="396"/>
      <c r="AV36" s="396"/>
      <c r="AW36" s="396"/>
      <c r="AX36" s="396"/>
      <c r="AY36" s="396"/>
      <c r="AZ36" s="396"/>
      <c r="BA36" s="396"/>
      <c r="BB36" s="396"/>
      <c r="BC36" s="396"/>
      <c r="BD36" s="199"/>
      <c r="BE36" s="397" t="str">
        <f t="shared" si="2"/>
        <v/>
      </c>
      <c r="BF36" s="397"/>
      <c r="BG36" s="396"/>
      <c r="BH36" s="396"/>
      <c r="BI36" s="396"/>
      <c r="BJ36" s="396"/>
      <c r="BK36" s="396"/>
      <c r="BL36" s="396"/>
      <c r="BM36" s="396"/>
      <c r="BN36" s="396"/>
      <c r="BO36" s="396"/>
      <c r="BP36" s="396"/>
      <c r="BQ36" s="396"/>
      <c r="BR36" s="396"/>
      <c r="BS36" s="396"/>
      <c r="BT36" s="396"/>
      <c r="BU36" s="396"/>
      <c r="BV36" s="199"/>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199"/>
      <c r="CO36" s="397">
        <f t="shared" si="4"/>
        <v>21</v>
      </c>
      <c r="CP36" s="397"/>
      <c r="CQ36" s="396" t="str">
        <f>IF('各会計、関係団体の財政状況及び健全化判断比率'!BS12="","",'各会計、関係団体の財政状況及び健全化判断比率'!BS12)</f>
        <v>（一財）岐阜県公衆衛生検査センター</v>
      </c>
      <c r="CR36" s="396"/>
      <c r="CS36" s="396"/>
      <c r="CT36" s="396"/>
      <c r="CU36" s="396"/>
      <c r="CV36" s="396"/>
      <c r="CW36" s="396"/>
      <c r="CX36" s="396"/>
      <c r="CY36" s="396"/>
      <c r="CZ36" s="396"/>
      <c r="DA36" s="396"/>
      <c r="DB36" s="396"/>
      <c r="DC36" s="396"/>
      <c r="DD36" s="396"/>
      <c r="DE36" s="396"/>
      <c r="DF36" s="191"/>
      <c r="DG36" s="398" t="str">
        <f>IF('各会計、関係団体の財政状況及び健全化判断比率'!BR12="","",'各会計、関係団体の財政状況及び健全化判断比率'!BR12)</f>
        <v/>
      </c>
      <c r="DH36" s="398"/>
      <c r="DI36" s="202"/>
      <c r="DJ36" s="157"/>
      <c r="DK36" s="157"/>
      <c r="DL36" s="157"/>
      <c r="DM36" s="157"/>
      <c r="DN36" s="157"/>
      <c r="DO36" s="157"/>
    </row>
    <row r="37" spans="1:119" ht="32.25" customHeight="1" x14ac:dyDescent="0.2">
      <c r="A37" s="158"/>
      <c r="B37" s="198"/>
      <c r="C37" s="397">
        <f t="shared" si="5"/>
        <v>7</v>
      </c>
      <c r="D37" s="397"/>
      <c r="E37" s="396" t="str">
        <f>IF('各会計、関係団体の財政状況及び健全化判断比率'!B13="","",'各会計、関係団体の財政状況及び健全化判断比率'!B13)</f>
        <v>就農支援資金貸付特別会計</v>
      </c>
      <c r="F37" s="396"/>
      <c r="G37" s="396"/>
      <c r="H37" s="396"/>
      <c r="I37" s="396"/>
      <c r="J37" s="396"/>
      <c r="K37" s="396"/>
      <c r="L37" s="396"/>
      <c r="M37" s="396"/>
      <c r="N37" s="396"/>
      <c r="O37" s="396"/>
      <c r="P37" s="396"/>
      <c r="Q37" s="396"/>
      <c r="R37" s="396"/>
      <c r="S37" s="396"/>
      <c r="T37" s="199"/>
      <c r="U37" s="397" t="str">
        <f t="shared" si="0"/>
        <v/>
      </c>
      <c r="V37" s="397"/>
      <c r="W37" s="396"/>
      <c r="X37" s="396"/>
      <c r="Y37" s="396"/>
      <c r="Z37" s="396"/>
      <c r="AA37" s="396"/>
      <c r="AB37" s="396"/>
      <c r="AC37" s="396"/>
      <c r="AD37" s="396"/>
      <c r="AE37" s="396"/>
      <c r="AF37" s="396"/>
      <c r="AG37" s="396"/>
      <c r="AH37" s="396"/>
      <c r="AI37" s="396"/>
      <c r="AJ37" s="396"/>
      <c r="AK37" s="396"/>
      <c r="AL37" s="199"/>
      <c r="AM37" s="397" t="str">
        <f t="shared" si="1"/>
        <v/>
      </c>
      <c r="AN37" s="397"/>
      <c r="AO37" s="396"/>
      <c r="AP37" s="396"/>
      <c r="AQ37" s="396"/>
      <c r="AR37" s="396"/>
      <c r="AS37" s="396"/>
      <c r="AT37" s="396"/>
      <c r="AU37" s="396"/>
      <c r="AV37" s="396"/>
      <c r="AW37" s="396"/>
      <c r="AX37" s="396"/>
      <c r="AY37" s="396"/>
      <c r="AZ37" s="396"/>
      <c r="BA37" s="396"/>
      <c r="BB37" s="396"/>
      <c r="BC37" s="396"/>
      <c r="BD37" s="199"/>
      <c r="BE37" s="397" t="str">
        <f t="shared" si="2"/>
        <v/>
      </c>
      <c r="BF37" s="397"/>
      <c r="BG37" s="396"/>
      <c r="BH37" s="396"/>
      <c r="BI37" s="396"/>
      <c r="BJ37" s="396"/>
      <c r="BK37" s="396"/>
      <c r="BL37" s="396"/>
      <c r="BM37" s="396"/>
      <c r="BN37" s="396"/>
      <c r="BO37" s="396"/>
      <c r="BP37" s="396"/>
      <c r="BQ37" s="396"/>
      <c r="BR37" s="396"/>
      <c r="BS37" s="396"/>
      <c r="BT37" s="396"/>
      <c r="BU37" s="396"/>
      <c r="BV37" s="199"/>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199"/>
      <c r="CO37" s="397">
        <f t="shared" si="4"/>
        <v>22</v>
      </c>
      <c r="CP37" s="397"/>
      <c r="CQ37" s="396" t="str">
        <f>IF('各会計、関係団体の財政状況及び健全化判断比率'!BS13="","",'各会計、関係団体の財政状況及び健全化判断比率'!BS13)</f>
        <v>（公財）岐阜県産業経済振興センター</v>
      </c>
      <c r="CR37" s="396"/>
      <c r="CS37" s="396"/>
      <c r="CT37" s="396"/>
      <c r="CU37" s="396"/>
      <c r="CV37" s="396"/>
      <c r="CW37" s="396"/>
      <c r="CX37" s="396"/>
      <c r="CY37" s="396"/>
      <c r="CZ37" s="396"/>
      <c r="DA37" s="396"/>
      <c r="DB37" s="396"/>
      <c r="DC37" s="396"/>
      <c r="DD37" s="396"/>
      <c r="DE37" s="396"/>
      <c r="DF37" s="191"/>
      <c r="DG37" s="398" t="str">
        <f>IF('各会計、関係団体の財政状況及び健全化判断比率'!BR13="","",'各会計、関係団体の財政状況及び健全化判断比率'!BR13)</f>
        <v>○</v>
      </c>
      <c r="DH37" s="398"/>
      <c r="DI37" s="202"/>
      <c r="DJ37" s="157"/>
      <c r="DK37" s="157"/>
      <c r="DL37" s="157"/>
      <c r="DM37" s="157"/>
      <c r="DN37" s="157"/>
      <c r="DO37" s="157"/>
    </row>
    <row r="38" spans="1:119" ht="32.25" customHeight="1" x14ac:dyDescent="0.2">
      <c r="A38" s="158"/>
      <c r="B38" s="198"/>
      <c r="C38" s="397">
        <f t="shared" si="5"/>
        <v>8</v>
      </c>
      <c r="D38" s="397"/>
      <c r="E38" s="396" t="str">
        <f>IF('各会計、関係団体の財政状況及び健全化判断比率'!B14="","",'各会計、関係団体の財政状況及び健全化判断比率'!B14)</f>
        <v>林業改善資金貸付特別会計</v>
      </c>
      <c r="F38" s="396"/>
      <c r="G38" s="396"/>
      <c r="H38" s="396"/>
      <c r="I38" s="396"/>
      <c r="J38" s="396"/>
      <c r="K38" s="396"/>
      <c r="L38" s="396"/>
      <c r="M38" s="396"/>
      <c r="N38" s="396"/>
      <c r="O38" s="396"/>
      <c r="P38" s="396"/>
      <c r="Q38" s="396"/>
      <c r="R38" s="396"/>
      <c r="S38" s="396"/>
      <c r="T38" s="199"/>
      <c r="U38" s="397" t="str">
        <f t="shared" si="0"/>
        <v/>
      </c>
      <c r="V38" s="397"/>
      <c r="W38" s="396"/>
      <c r="X38" s="396"/>
      <c r="Y38" s="396"/>
      <c r="Z38" s="396"/>
      <c r="AA38" s="396"/>
      <c r="AB38" s="396"/>
      <c r="AC38" s="396"/>
      <c r="AD38" s="396"/>
      <c r="AE38" s="396"/>
      <c r="AF38" s="396"/>
      <c r="AG38" s="396"/>
      <c r="AH38" s="396"/>
      <c r="AI38" s="396"/>
      <c r="AJ38" s="396"/>
      <c r="AK38" s="396"/>
      <c r="AL38" s="199"/>
      <c r="AM38" s="397" t="str">
        <f t="shared" si="1"/>
        <v/>
      </c>
      <c r="AN38" s="397"/>
      <c r="AO38" s="396"/>
      <c r="AP38" s="396"/>
      <c r="AQ38" s="396"/>
      <c r="AR38" s="396"/>
      <c r="AS38" s="396"/>
      <c r="AT38" s="396"/>
      <c r="AU38" s="396"/>
      <c r="AV38" s="396"/>
      <c r="AW38" s="396"/>
      <c r="AX38" s="396"/>
      <c r="AY38" s="396"/>
      <c r="AZ38" s="396"/>
      <c r="BA38" s="396"/>
      <c r="BB38" s="396"/>
      <c r="BC38" s="396"/>
      <c r="BD38" s="199"/>
      <c r="BE38" s="397" t="str">
        <f t="shared" si="2"/>
        <v/>
      </c>
      <c r="BF38" s="397"/>
      <c r="BG38" s="396"/>
      <c r="BH38" s="396"/>
      <c r="BI38" s="396"/>
      <c r="BJ38" s="396"/>
      <c r="BK38" s="396"/>
      <c r="BL38" s="396"/>
      <c r="BM38" s="396"/>
      <c r="BN38" s="396"/>
      <c r="BO38" s="396"/>
      <c r="BP38" s="396"/>
      <c r="BQ38" s="396"/>
      <c r="BR38" s="396"/>
      <c r="BS38" s="396"/>
      <c r="BT38" s="396"/>
      <c r="BU38" s="396"/>
      <c r="BV38" s="199"/>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199"/>
      <c r="CO38" s="397">
        <f t="shared" si="4"/>
        <v>23</v>
      </c>
      <c r="CP38" s="397"/>
      <c r="CQ38" s="396" t="str">
        <f>IF('各会計、関係団体の財政状況及び健全化判断比率'!BS14="","",'各会計、関係団体の財政状況及び健全化判断比率'!BS14)</f>
        <v>（公財）セラミックパーク美濃</v>
      </c>
      <c r="CR38" s="396"/>
      <c r="CS38" s="396"/>
      <c r="CT38" s="396"/>
      <c r="CU38" s="396"/>
      <c r="CV38" s="396"/>
      <c r="CW38" s="396"/>
      <c r="CX38" s="396"/>
      <c r="CY38" s="396"/>
      <c r="CZ38" s="396"/>
      <c r="DA38" s="396"/>
      <c r="DB38" s="396"/>
      <c r="DC38" s="396"/>
      <c r="DD38" s="396"/>
      <c r="DE38" s="396"/>
      <c r="DF38" s="191"/>
      <c r="DG38" s="398" t="str">
        <f>IF('各会計、関係団体の財政状況及び健全化判断比率'!BR14="","",'各会計、関係団体の財政状況及び健全化判断比率'!BR14)</f>
        <v/>
      </c>
      <c r="DH38" s="398"/>
      <c r="DI38" s="202"/>
      <c r="DJ38" s="157"/>
      <c r="DK38" s="157"/>
      <c r="DL38" s="157"/>
      <c r="DM38" s="157"/>
      <c r="DN38" s="157"/>
      <c r="DO38" s="157"/>
    </row>
    <row r="39" spans="1:119" ht="32.25" customHeight="1" x14ac:dyDescent="0.2">
      <c r="A39" s="158"/>
      <c r="B39" s="198"/>
      <c r="C39" s="397">
        <f t="shared" si="5"/>
        <v>9</v>
      </c>
      <c r="D39" s="397"/>
      <c r="E39" s="396" t="str">
        <f>IF('各会計、関係団体の財政状況及び健全化判断比率'!B15="","",'各会計、関係団体の財政状況及び健全化判断比率'!B15)</f>
        <v>徳山ダム上流域公有地化特別会計</v>
      </c>
      <c r="F39" s="396"/>
      <c r="G39" s="396"/>
      <c r="H39" s="396"/>
      <c r="I39" s="396"/>
      <c r="J39" s="396"/>
      <c r="K39" s="396"/>
      <c r="L39" s="396"/>
      <c r="M39" s="396"/>
      <c r="N39" s="396"/>
      <c r="O39" s="396"/>
      <c r="P39" s="396"/>
      <c r="Q39" s="396"/>
      <c r="R39" s="396"/>
      <c r="S39" s="396"/>
      <c r="T39" s="199"/>
      <c r="U39" s="397" t="str">
        <f t="shared" si="0"/>
        <v/>
      </c>
      <c r="V39" s="397"/>
      <c r="W39" s="396"/>
      <c r="X39" s="396"/>
      <c r="Y39" s="396"/>
      <c r="Z39" s="396"/>
      <c r="AA39" s="396"/>
      <c r="AB39" s="396"/>
      <c r="AC39" s="396"/>
      <c r="AD39" s="396"/>
      <c r="AE39" s="396"/>
      <c r="AF39" s="396"/>
      <c r="AG39" s="396"/>
      <c r="AH39" s="396"/>
      <c r="AI39" s="396"/>
      <c r="AJ39" s="396"/>
      <c r="AK39" s="396"/>
      <c r="AL39" s="199"/>
      <c r="AM39" s="397" t="str">
        <f t="shared" si="1"/>
        <v/>
      </c>
      <c r="AN39" s="397"/>
      <c r="AO39" s="396"/>
      <c r="AP39" s="396"/>
      <c r="AQ39" s="396"/>
      <c r="AR39" s="396"/>
      <c r="AS39" s="396"/>
      <c r="AT39" s="396"/>
      <c r="AU39" s="396"/>
      <c r="AV39" s="396"/>
      <c r="AW39" s="396"/>
      <c r="AX39" s="396"/>
      <c r="AY39" s="396"/>
      <c r="AZ39" s="396"/>
      <c r="BA39" s="396"/>
      <c r="BB39" s="396"/>
      <c r="BC39" s="396"/>
      <c r="BD39" s="199"/>
      <c r="BE39" s="397" t="str">
        <f t="shared" si="2"/>
        <v/>
      </c>
      <c r="BF39" s="397"/>
      <c r="BG39" s="396"/>
      <c r="BH39" s="396"/>
      <c r="BI39" s="396"/>
      <c r="BJ39" s="396"/>
      <c r="BK39" s="396"/>
      <c r="BL39" s="396"/>
      <c r="BM39" s="396"/>
      <c r="BN39" s="396"/>
      <c r="BO39" s="396"/>
      <c r="BP39" s="396"/>
      <c r="BQ39" s="396"/>
      <c r="BR39" s="396"/>
      <c r="BS39" s="396"/>
      <c r="BT39" s="396"/>
      <c r="BU39" s="396"/>
      <c r="BV39" s="199"/>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199"/>
      <c r="CO39" s="397">
        <f t="shared" si="4"/>
        <v>24</v>
      </c>
      <c r="CP39" s="397"/>
      <c r="CQ39" s="396" t="str">
        <f>IF('各会計、関係団体の財政状況及び健全化判断比率'!BS15="","",'各会計、関係団体の財政状況及び健全化判断比率'!BS15)</f>
        <v>（一財）飛騨地域地場産業振興センター</v>
      </c>
      <c r="CR39" s="396"/>
      <c r="CS39" s="396"/>
      <c r="CT39" s="396"/>
      <c r="CU39" s="396"/>
      <c r="CV39" s="396"/>
      <c r="CW39" s="396"/>
      <c r="CX39" s="396"/>
      <c r="CY39" s="396"/>
      <c r="CZ39" s="396"/>
      <c r="DA39" s="396"/>
      <c r="DB39" s="396"/>
      <c r="DC39" s="396"/>
      <c r="DD39" s="396"/>
      <c r="DE39" s="396"/>
      <c r="DF39" s="191"/>
      <c r="DG39" s="398" t="str">
        <f>IF('各会計、関係団体の財政状況及び健全化判断比率'!BR15="","",'各会計、関係団体の財政状況及び健全化判断比率'!BR15)</f>
        <v/>
      </c>
      <c r="DH39" s="398"/>
      <c r="DI39" s="202"/>
      <c r="DJ39" s="157"/>
      <c r="DK39" s="157"/>
      <c r="DL39" s="157"/>
      <c r="DM39" s="157"/>
      <c r="DN39" s="157"/>
      <c r="DO39" s="157"/>
    </row>
    <row r="40" spans="1:119" ht="32.25" customHeight="1" x14ac:dyDescent="0.2">
      <c r="A40" s="158"/>
      <c r="B40" s="198"/>
      <c r="C40" s="397">
        <f t="shared" si="5"/>
        <v>10</v>
      </c>
      <c r="D40" s="397"/>
      <c r="E40" s="396" t="str">
        <f>IF('各会計、関係団体の財政状況及び健全化判断比率'!B16="","",'各会計、関係団体の財政状況及び健全化判断比率'!B16)</f>
        <v>県営住宅特別会計</v>
      </c>
      <c r="F40" s="396"/>
      <c r="G40" s="396"/>
      <c r="H40" s="396"/>
      <c r="I40" s="396"/>
      <c r="J40" s="396"/>
      <c r="K40" s="396"/>
      <c r="L40" s="396"/>
      <c r="M40" s="396"/>
      <c r="N40" s="396"/>
      <c r="O40" s="396"/>
      <c r="P40" s="396"/>
      <c r="Q40" s="396"/>
      <c r="R40" s="396"/>
      <c r="S40" s="396"/>
      <c r="T40" s="199"/>
      <c r="U40" s="397" t="str">
        <f t="shared" si="0"/>
        <v/>
      </c>
      <c r="V40" s="397"/>
      <c r="W40" s="396"/>
      <c r="X40" s="396"/>
      <c r="Y40" s="396"/>
      <c r="Z40" s="396"/>
      <c r="AA40" s="396"/>
      <c r="AB40" s="396"/>
      <c r="AC40" s="396"/>
      <c r="AD40" s="396"/>
      <c r="AE40" s="396"/>
      <c r="AF40" s="396"/>
      <c r="AG40" s="396"/>
      <c r="AH40" s="396"/>
      <c r="AI40" s="396"/>
      <c r="AJ40" s="396"/>
      <c r="AK40" s="396"/>
      <c r="AL40" s="199"/>
      <c r="AM40" s="397" t="str">
        <f t="shared" si="1"/>
        <v/>
      </c>
      <c r="AN40" s="397"/>
      <c r="AO40" s="396"/>
      <c r="AP40" s="396"/>
      <c r="AQ40" s="396"/>
      <c r="AR40" s="396"/>
      <c r="AS40" s="396"/>
      <c r="AT40" s="396"/>
      <c r="AU40" s="396"/>
      <c r="AV40" s="396"/>
      <c r="AW40" s="396"/>
      <c r="AX40" s="396"/>
      <c r="AY40" s="396"/>
      <c r="AZ40" s="396"/>
      <c r="BA40" s="396"/>
      <c r="BB40" s="396"/>
      <c r="BC40" s="396"/>
      <c r="BD40" s="199"/>
      <c r="BE40" s="397" t="str">
        <f t="shared" si="2"/>
        <v/>
      </c>
      <c r="BF40" s="397"/>
      <c r="BG40" s="396"/>
      <c r="BH40" s="396"/>
      <c r="BI40" s="396"/>
      <c r="BJ40" s="396"/>
      <c r="BK40" s="396"/>
      <c r="BL40" s="396"/>
      <c r="BM40" s="396"/>
      <c r="BN40" s="396"/>
      <c r="BO40" s="396"/>
      <c r="BP40" s="396"/>
      <c r="BQ40" s="396"/>
      <c r="BR40" s="396"/>
      <c r="BS40" s="396"/>
      <c r="BT40" s="396"/>
      <c r="BU40" s="396"/>
      <c r="BV40" s="199"/>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199"/>
      <c r="CO40" s="397">
        <f t="shared" si="4"/>
        <v>25</v>
      </c>
      <c r="CP40" s="397"/>
      <c r="CQ40" s="396" t="str">
        <f>IF('各会計、関係団体の財政状況及び健全化判断比率'!BS16="","",'各会計、関係団体の財政状況及び健全化判断比率'!BS16)</f>
        <v>（公財）ソフトピアジャパン</v>
      </c>
      <c r="CR40" s="396"/>
      <c r="CS40" s="396"/>
      <c r="CT40" s="396"/>
      <c r="CU40" s="396"/>
      <c r="CV40" s="396"/>
      <c r="CW40" s="396"/>
      <c r="CX40" s="396"/>
      <c r="CY40" s="396"/>
      <c r="CZ40" s="396"/>
      <c r="DA40" s="396"/>
      <c r="DB40" s="396"/>
      <c r="DC40" s="396"/>
      <c r="DD40" s="396"/>
      <c r="DE40" s="396"/>
      <c r="DF40" s="191"/>
      <c r="DG40" s="398" t="str">
        <f>IF('各会計、関係団体の財政状況及び健全化判断比率'!BR16="","",'各会計、関係団体の財政状況及び健全化判断比率'!BR16)</f>
        <v/>
      </c>
      <c r="DH40" s="39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178</v>
      </c>
      <c r="C43" s="157"/>
      <c r="D43" s="157"/>
      <c r="E43" s="157" t="s">
        <v>179</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180</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181</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182</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183</v>
      </c>
    </row>
    <row r="48" spans="1:119" x14ac:dyDescent="0.2">
      <c r="E48" s="159" t="s">
        <v>184</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uM9sc1w74Vfft+DLyM2ggpf1YnCrye6Z7ivmXkquh+gZTeJvGrY5WqNKWqSwn1WipbXdZe7luBP76fzj5C5tWg==" saltValue="SA5VGerkva2G2/CZD4pLh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524</v>
      </c>
      <c r="G33" s="17" t="s">
        <v>525</v>
      </c>
      <c r="H33" s="17" t="s">
        <v>526</v>
      </c>
      <c r="I33" s="17" t="s">
        <v>527</v>
      </c>
      <c r="J33" s="18" t="s">
        <v>528</v>
      </c>
      <c r="K33" s="10"/>
      <c r="L33" s="10"/>
      <c r="M33" s="10"/>
      <c r="N33" s="10"/>
      <c r="O33" s="10"/>
      <c r="P33" s="10"/>
    </row>
    <row r="34" spans="1:16" ht="39" customHeight="1" x14ac:dyDescent="0.2">
      <c r="A34" s="10"/>
      <c r="B34" s="19"/>
      <c r="C34" s="1169" t="s">
        <v>531</v>
      </c>
      <c r="D34" s="1169"/>
      <c r="E34" s="1170"/>
      <c r="F34" s="20">
        <v>3.09</v>
      </c>
      <c r="G34" s="21">
        <v>3.13</v>
      </c>
      <c r="H34" s="21">
        <v>3.19</v>
      </c>
      <c r="I34" s="21">
        <v>3.23</v>
      </c>
      <c r="J34" s="22">
        <v>3.35</v>
      </c>
      <c r="K34" s="10"/>
      <c r="L34" s="10"/>
      <c r="M34" s="10"/>
      <c r="N34" s="10"/>
      <c r="O34" s="10"/>
      <c r="P34" s="10"/>
    </row>
    <row r="35" spans="1:16" ht="39" customHeight="1" x14ac:dyDescent="0.2">
      <c r="A35" s="10"/>
      <c r="B35" s="23"/>
      <c r="C35" s="1163" t="s">
        <v>532</v>
      </c>
      <c r="D35" s="1164"/>
      <c r="E35" s="1165"/>
      <c r="F35" s="24">
        <v>1.31</v>
      </c>
      <c r="G35" s="25">
        <v>1.43</v>
      </c>
      <c r="H35" s="25">
        <v>1.31</v>
      </c>
      <c r="I35" s="25">
        <v>1.07</v>
      </c>
      <c r="J35" s="26">
        <v>1.4</v>
      </c>
      <c r="K35" s="10"/>
      <c r="L35" s="10"/>
      <c r="M35" s="10"/>
      <c r="N35" s="10"/>
      <c r="O35" s="10"/>
      <c r="P35" s="10"/>
    </row>
    <row r="36" spans="1:16" ht="39" customHeight="1" x14ac:dyDescent="0.2">
      <c r="A36" s="10"/>
      <c r="B36" s="23"/>
      <c r="C36" s="1163" t="s">
        <v>533</v>
      </c>
      <c r="D36" s="1164"/>
      <c r="E36" s="1165"/>
      <c r="F36" s="24" t="s">
        <v>483</v>
      </c>
      <c r="G36" s="25" t="s">
        <v>483</v>
      </c>
      <c r="H36" s="25" t="s">
        <v>483</v>
      </c>
      <c r="I36" s="25" t="s">
        <v>483</v>
      </c>
      <c r="J36" s="26">
        <v>0.28000000000000003</v>
      </c>
      <c r="K36" s="10"/>
      <c r="L36" s="10"/>
      <c r="M36" s="10"/>
      <c r="N36" s="10"/>
      <c r="O36" s="10"/>
      <c r="P36" s="10"/>
    </row>
    <row r="37" spans="1:16" ht="39" customHeight="1" x14ac:dyDescent="0.2">
      <c r="A37" s="10"/>
      <c r="B37" s="23"/>
      <c r="C37" s="1163" t="s">
        <v>534</v>
      </c>
      <c r="D37" s="1164"/>
      <c r="E37" s="1165"/>
      <c r="F37" s="24">
        <v>0</v>
      </c>
      <c r="G37" s="25">
        <v>0</v>
      </c>
      <c r="H37" s="25">
        <v>0</v>
      </c>
      <c r="I37" s="25">
        <v>0</v>
      </c>
      <c r="J37" s="26">
        <v>0.02</v>
      </c>
      <c r="K37" s="10"/>
      <c r="L37" s="10"/>
      <c r="M37" s="10"/>
      <c r="N37" s="10"/>
      <c r="O37" s="10"/>
      <c r="P37" s="10"/>
    </row>
    <row r="38" spans="1:16" ht="39" customHeight="1" x14ac:dyDescent="0.2">
      <c r="A38" s="10"/>
      <c r="B38" s="23"/>
      <c r="C38" s="1163" t="s">
        <v>535</v>
      </c>
      <c r="D38" s="1164"/>
      <c r="E38" s="1165"/>
      <c r="F38" s="24">
        <v>0.01</v>
      </c>
      <c r="G38" s="25">
        <v>0.02</v>
      </c>
      <c r="H38" s="25">
        <v>0.02</v>
      </c>
      <c r="I38" s="25">
        <v>0.02</v>
      </c>
      <c r="J38" s="26">
        <v>0.02</v>
      </c>
      <c r="K38" s="10"/>
      <c r="L38" s="10"/>
      <c r="M38" s="10"/>
      <c r="N38" s="10"/>
      <c r="O38" s="10"/>
      <c r="P38" s="10"/>
    </row>
    <row r="39" spans="1:16" ht="39" customHeight="1" x14ac:dyDescent="0.2">
      <c r="A39" s="10"/>
      <c r="B39" s="23"/>
      <c r="C39" s="1163" t="s">
        <v>536</v>
      </c>
      <c r="D39" s="1164"/>
      <c r="E39" s="1165"/>
      <c r="F39" s="24">
        <v>0.04</v>
      </c>
      <c r="G39" s="25">
        <v>0.01</v>
      </c>
      <c r="H39" s="25">
        <v>0.04</v>
      </c>
      <c r="I39" s="25">
        <v>0.09</v>
      </c>
      <c r="J39" s="26">
        <v>0.01</v>
      </c>
      <c r="K39" s="10"/>
      <c r="L39" s="10"/>
      <c r="M39" s="10"/>
      <c r="N39" s="10"/>
      <c r="O39" s="10"/>
      <c r="P39" s="10"/>
    </row>
    <row r="40" spans="1:16" ht="39" customHeight="1" x14ac:dyDescent="0.2">
      <c r="A40" s="10"/>
      <c r="B40" s="23"/>
      <c r="C40" s="1163" t="s">
        <v>537</v>
      </c>
      <c r="D40" s="1164"/>
      <c r="E40" s="1165"/>
      <c r="F40" s="24">
        <v>0.01</v>
      </c>
      <c r="G40" s="25">
        <v>0.02</v>
      </c>
      <c r="H40" s="25">
        <v>0.02</v>
      </c>
      <c r="I40" s="25">
        <v>0.01</v>
      </c>
      <c r="J40" s="26">
        <v>0.01</v>
      </c>
      <c r="K40" s="10"/>
      <c r="L40" s="10"/>
      <c r="M40" s="10"/>
      <c r="N40" s="10"/>
      <c r="O40" s="10"/>
      <c r="P40" s="10"/>
    </row>
    <row r="41" spans="1:16" ht="39" customHeight="1" x14ac:dyDescent="0.2">
      <c r="A41" s="10"/>
      <c r="B41" s="23"/>
      <c r="C41" s="1163" t="s">
        <v>538</v>
      </c>
      <c r="D41" s="1164"/>
      <c r="E41" s="1165"/>
      <c r="F41" s="24">
        <v>0</v>
      </c>
      <c r="G41" s="25">
        <v>0</v>
      </c>
      <c r="H41" s="25">
        <v>0</v>
      </c>
      <c r="I41" s="25">
        <v>0</v>
      </c>
      <c r="J41" s="26">
        <v>0</v>
      </c>
      <c r="K41" s="10"/>
      <c r="L41" s="10"/>
      <c r="M41" s="10"/>
      <c r="N41" s="10"/>
      <c r="O41" s="10"/>
      <c r="P41" s="10"/>
    </row>
    <row r="42" spans="1:16" ht="39" customHeight="1" x14ac:dyDescent="0.2">
      <c r="A42" s="10"/>
      <c r="B42" s="27"/>
      <c r="C42" s="1163" t="s">
        <v>539</v>
      </c>
      <c r="D42" s="1164"/>
      <c r="E42" s="1165"/>
      <c r="F42" s="24" t="s">
        <v>483</v>
      </c>
      <c r="G42" s="25" t="s">
        <v>483</v>
      </c>
      <c r="H42" s="25" t="s">
        <v>483</v>
      </c>
      <c r="I42" s="25" t="s">
        <v>483</v>
      </c>
      <c r="J42" s="26" t="s">
        <v>483</v>
      </c>
      <c r="K42" s="10"/>
      <c r="L42" s="10"/>
      <c r="M42" s="10"/>
      <c r="N42" s="10"/>
      <c r="O42" s="10"/>
      <c r="P42" s="10"/>
    </row>
    <row r="43" spans="1:16" ht="39" customHeight="1" thickBot="1" x14ac:dyDescent="0.25">
      <c r="A43" s="10"/>
      <c r="B43" s="28"/>
      <c r="C43" s="1166" t="s">
        <v>540</v>
      </c>
      <c r="D43" s="1167"/>
      <c r="E43" s="1168"/>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D6nTFTFoWzeNN7XWbzEvBK4lLcGTJ75vosfQP+I2r4M3JV6eb47CO1ZKA9P7V/SHgsqfGeA6Aa4PJ9Ys+0Dg4A==" saltValue="PfKOwg/Djgq2VsMpstJ9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55" zoomScaleNormal="55"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524</v>
      </c>
      <c r="L44" s="44" t="s">
        <v>525</v>
      </c>
      <c r="M44" s="44" t="s">
        <v>526</v>
      </c>
      <c r="N44" s="44" t="s">
        <v>527</v>
      </c>
      <c r="O44" s="45" t="s">
        <v>528</v>
      </c>
      <c r="P44" s="36"/>
      <c r="Q44" s="36"/>
      <c r="R44" s="36"/>
      <c r="S44" s="36"/>
      <c r="T44" s="36"/>
      <c r="U44" s="36"/>
    </row>
    <row r="45" spans="1:21" ht="30.75" customHeight="1" x14ac:dyDescent="0.2">
      <c r="A45" s="36"/>
      <c r="B45" s="1189" t="s">
        <v>10</v>
      </c>
      <c r="C45" s="1190"/>
      <c r="D45" s="46"/>
      <c r="E45" s="1195" t="s">
        <v>11</v>
      </c>
      <c r="F45" s="1195"/>
      <c r="G45" s="1195"/>
      <c r="H45" s="1195"/>
      <c r="I45" s="1195"/>
      <c r="J45" s="1196"/>
      <c r="K45" s="47">
        <v>109427</v>
      </c>
      <c r="L45" s="48">
        <v>107688</v>
      </c>
      <c r="M45" s="48">
        <v>101483</v>
      </c>
      <c r="N45" s="48">
        <v>94338</v>
      </c>
      <c r="O45" s="49">
        <v>88127</v>
      </c>
      <c r="P45" s="36"/>
      <c r="Q45" s="36"/>
      <c r="R45" s="36"/>
      <c r="S45" s="36"/>
      <c r="T45" s="36"/>
      <c r="U45" s="36"/>
    </row>
    <row r="46" spans="1:21" ht="30.75" customHeight="1" x14ac:dyDescent="0.2">
      <c r="A46" s="36"/>
      <c r="B46" s="1191"/>
      <c r="C46" s="1192"/>
      <c r="D46" s="50"/>
      <c r="E46" s="1173" t="s">
        <v>12</v>
      </c>
      <c r="F46" s="1173"/>
      <c r="G46" s="1173"/>
      <c r="H46" s="1173"/>
      <c r="I46" s="1173"/>
      <c r="J46" s="1174"/>
      <c r="K46" s="51" t="s">
        <v>483</v>
      </c>
      <c r="L46" s="52" t="s">
        <v>483</v>
      </c>
      <c r="M46" s="52" t="s">
        <v>483</v>
      </c>
      <c r="N46" s="52">
        <v>351</v>
      </c>
      <c r="O46" s="53" t="s">
        <v>483</v>
      </c>
      <c r="P46" s="36"/>
      <c r="Q46" s="36"/>
      <c r="R46" s="36"/>
      <c r="S46" s="36"/>
      <c r="T46" s="36"/>
      <c r="U46" s="36"/>
    </row>
    <row r="47" spans="1:21" ht="30.75" customHeight="1" x14ac:dyDescent="0.2">
      <c r="A47" s="36"/>
      <c r="B47" s="1191"/>
      <c r="C47" s="1192"/>
      <c r="D47" s="50"/>
      <c r="E47" s="1173" t="s">
        <v>13</v>
      </c>
      <c r="F47" s="1173"/>
      <c r="G47" s="1173"/>
      <c r="H47" s="1173"/>
      <c r="I47" s="1173"/>
      <c r="J47" s="1174"/>
      <c r="K47" s="51">
        <v>14885</v>
      </c>
      <c r="L47" s="52">
        <v>14304</v>
      </c>
      <c r="M47" s="52">
        <v>14264</v>
      </c>
      <c r="N47" s="52">
        <v>14151</v>
      </c>
      <c r="O47" s="53">
        <v>13495</v>
      </c>
      <c r="P47" s="36"/>
      <c r="Q47" s="36"/>
      <c r="R47" s="36"/>
      <c r="S47" s="36"/>
      <c r="T47" s="36"/>
      <c r="U47" s="36"/>
    </row>
    <row r="48" spans="1:21" ht="30.75" customHeight="1" x14ac:dyDescent="0.2">
      <c r="A48" s="36"/>
      <c r="B48" s="1191"/>
      <c r="C48" s="1192"/>
      <c r="D48" s="50"/>
      <c r="E48" s="1173" t="s">
        <v>14</v>
      </c>
      <c r="F48" s="1173"/>
      <c r="G48" s="1173"/>
      <c r="H48" s="1173"/>
      <c r="I48" s="1173"/>
      <c r="J48" s="1174"/>
      <c r="K48" s="51">
        <v>507</v>
      </c>
      <c r="L48" s="52">
        <v>502</v>
      </c>
      <c r="M48" s="52">
        <v>504</v>
      </c>
      <c r="N48" s="52">
        <v>432</v>
      </c>
      <c r="O48" s="53">
        <v>396</v>
      </c>
      <c r="P48" s="36"/>
      <c r="Q48" s="36"/>
      <c r="R48" s="36"/>
      <c r="S48" s="36"/>
      <c r="T48" s="36"/>
      <c r="U48" s="36"/>
    </row>
    <row r="49" spans="1:21" ht="30.75" customHeight="1" x14ac:dyDescent="0.2">
      <c r="A49" s="36"/>
      <c r="B49" s="1191"/>
      <c r="C49" s="1192"/>
      <c r="D49" s="50"/>
      <c r="E49" s="1173" t="s">
        <v>15</v>
      </c>
      <c r="F49" s="1173"/>
      <c r="G49" s="1173"/>
      <c r="H49" s="1173"/>
      <c r="I49" s="1173"/>
      <c r="J49" s="1174"/>
      <c r="K49" s="51" t="s">
        <v>483</v>
      </c>
      <c r="L49" s="52" t="s">
        <v>483</v>
      </c>
      <c r="M49" s="52" t="s">
        <v>483</v>
      </c>
      <c r="N49" s="52" t="s">
        <v>483</v>
      </c>
      <c r="O49" s="53" t="s">
        <v>483</v>
      </c>
      <c r="P49" s="36"/>
      <c r="Q49" s="36"/>
      <c r="R49" s="36"/>
      <c r="S49" s="36"/>
      <c r="T49" s="36"/>
      <c r="U49" s="36"/>
    </row>
    <row r="50" spans="1:21" ht="30.75" customHeight="1" x14ac:dyDescent="0.2">
      <c r="A50" s="36"/>
      <c r="B50" s="1191"/>
      <c r="C50" s="1192"/>
      <c r="D50" s="50"/>
      <c r="E50" s="1173" t="s">
        <v>16</v>
      </c>
      <c r="F50" s="1173"/>
      <c r="G50" s="1173"/>
      <c r="H50" s="1173"/>
      <c r="I50" s="1173"/>
      <c r="J50" s="1174"/>
      <c r="K50" s="51">
        <v>3546</v>
      </c>
      <c r="L50" s="52">
        <v>3448</v>
      </c>
      <c r="M50" s="52">
        <v>3311</v>
      </c>
      <c r="N50" s="52">
        <v>3103</v>
      </c>
      <c r="O50" s="53">
        <v>3020</v>
      </c>
      <c r="P50" s="36"/>
      <c r="Q50" s="36"/>
      <c r="R50" s="36"/>
      <c r="S50" s="36"/>
      <c r="T50" s="36"/>
      <c r="U50" s="36"/>
    </row>
    <row r="51" spans="1:21" ht="30.75" customHeight="1" x14ac:dyDescent="0.2">
      <c r="A51" s="36"/>
      <c r="B51" s="1193"/>
      <c r="C51" s="1194"/>
      <c r="D51" s="54"/>
      <c r="E51" s="1173" t="s">
        <v>17</v>
      </c>
      <c r="F51" s="1173"/>
      <c r="G51" s="1173"/>
      <c r="H51" s="1173"/>
      <c r="I51" s="1173"/>
      <c r="J51" s="1174"/>
      <c r="K51" s="51">
        <v>19</v>
      </c>
      <c r="L51" s="52">
        <v>22</v>
      </c>
      <c r="M51" s="52">
        <v>10</v>
      </c>
      <c r="N51" s="52">
        <v>6</v>
      </c>
      <c r="O51" s="53">
        <v>3</v>
      </c>
      <c r="P51" s="36"/>
      <c r="Q51" s="36"/>
      <c r="R51" s="36"/>
      <c r="S51" s="36"/>
      <c r="T51" s="36"/>
      <c r="U51" s="36"/>
    </row>
    <row r="52" spans="1:21" ht="30.75" customHeight="1" x14ac:dyDescent="0.2">
      <c r="A52" s="36"/>
      <c r="B52" s="1171" t="s">
        <v>18</v>
      </c>
      <c r="C52" s="1172"/>
      <c r="D52" s="54"/>
      <c r="E52" s="1173" t="s">
        <v>19</v>
      </c>
      <c r="F52" s="1173"/>
      <c r="G52" s="1173"/>
      <c r="H52" s="1173"/>
      <c r="I52" s="1173"/>
      <c r="J52" s="1174"/>
      <c r="K52" s="51">
        <v>75270</v>
      </c>
      <c r="L52" s="52">
        <v>78588</v>
      </c>
      <c r="M52" s="52">
        <v>79599</v>
      </c>
      <c r="N52" s="52">
        <v>79495</v>
      </c>
      <c r="O52" s="53">
        <v>79566</v>
      </c>
      <c r="P52" s="36"/>
      <c r="Q52" s="36"/>
      <c r="R52" s="36"/>
      <c r="S52" s="36"/>
      <c r="T52" s="36"/>
      <c r="U52" s="36"/>
    </row>
    <row r="53" spans="1:21" ht="30.75" customHeight="1" thickBot="1" x14ac:dyDescent="0.25">
      <c r="A53" s="36"/>
      <c r="B53" s="1175" t="s">
        <v>20</v>
      </c>
      <c r="C53" s="1176"/>
      <c r="D53" s="55"/>
      <c r="E53" s="1177" t="s">
        <v>21</v>
      </c>
      <c r="F53" s="1177"/>
      <c r="G53" s="1177"/>
      <c r="H53" s="1177"/>
      <c r="I53" s="1177"/>
      <c r="J53" s="1178"/>
      <c r="K53" s="56">
        <v>53114</v>
      </c>
      <c r="L53" s="57">
        <v>47376</v>
      </c>
      <c r="M53" s="57">
        <v>39973</v>
      </c>
      <c r="N53" s="57">
        <v>32886</v>
      </c>
      <c r="O53" s="58">
        <v>25475</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541</v>
      </c>
      <c r="L55" s="65" t="s">
        <v>542</v>
      </c>
      <c r="M55" s="65" t="s">
        <v>543</v>
      </c>
      <c r="N55" s="65" t="s">
        <v>544</v>
      </c>
      <c r="O55" s="66" t="s">
        <v>545</v>
      </c>
      <c r="P55" s="36"/>
      <c r="Q55" s="36"/>
      <c r="R55" s="36"/>
      <c r="S55" s="36"/>
      <c r="T55" s="36"/>
      <c r="U55" s="36"/>
    </row>
    <row r="56" spans="1:21" ht="30.75" customHeight="1" x14ac:dyDescent="0.2">
      <c r="A56" s="36"/>
      <c r="B56" s="1179" t="s">
        <v>23</v>
      </c>
      <c r="C56" s="1180"/>
      <c r="D56" s="1183" t="s">
        <v>24</v>
      </c>
      <c r="E56" s="1184"/>
      <c r="F56" s="1184"/>
      <c r="G56" s="1184"/>
      <c r="H56" s="1184"/>
      <c r="I56" s="1184"/>
      <c r="J56" s="1185"/>
      <c r="K56" s="67">
        <v>45368</v>
      </c>
      <c r="L56" s="68">
        <v>52462</v>
      </c>
      <c r="M56" s="68">
        <v>59868</v>
      </c>
      <c r="N56" s="68">
        <v>51802</v>
      </c>
      <c r="O56" s="69">
        <v>60361</v>
      </c>
      <c r="P56" s="36"/>
      <c r="Q56" s="36"/>
      <c r="R56" s="36"/>
      <c r="S56" s="36"/>
      <c r="T56" s="36"/>
      <c r="U56" s="36"/>
    </row>
    <row r="57" spans="1:21" ht="30.75" customHeight="1" thickBot="1" x14ac:dyDescent="0.25">
      <c r="A57" s="36"/>
      <c r="B57" s="1181"/>
      <c r="C57" s="1182"/>
      <c r="D57" s="1186" t="s">
        <v>25</v>
      </c>
      <c r="E57" s="1187"/>
      <c r="F57" s="1187"/>
      <c r="G57" s="1187"/>
      <c r="H57" s="1187"/>
      <c r="I57" s="1187"/>
      <c r="J57" s="1188"/>
      <c r="K57" s="70">
        <v>40701</v>
      </c>
      <c r="L57" s="71">
        <v>45645</v>
      </c>
      <c r="M57" s="71">
        <v>53542</v>
      </c>
      <c r="N57" s="71">
        <v>53488</v>
      </c>
      <c r="O57" s="72">
        <v>55135</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qGA7kMEK1PIkk0cZA97tafWcOvDhPb9p8mDcPi392wzL1ifEG9qlWB4WPPLHyWqRr52v1OsUZAsl6uJSYrb9rw==" saltValue="fs3Hhkygum8tPoa4AwqU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8" scale="84"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2" t="s">
        <v>524</v>
      </c>
      <c r="J40" s="383" t="s">
        <v>525</v>
      </c>
      <c r="K40" s="383" t="s">
        <v>526</v>
      </c>
      <c r="L40" s="383" t="s">
        <v>527</v>
      </c>
      <c r="M40" s="384" t="s">
        <v>528</v>
      </c>
    </row>
    <row r="41" spans="2:13" ht="27.75" customHeight="1" x14ac:dyDescent="0.2">
      <c r="B41" s="1209" t="s">
        <v>28</v>
      </c>
      <c r="C41" s="1210"/>
      <c r="D41" s="83"/>
      <c r="E41" s="1211" t="s">
        <v>29</v>
      </c>
      <c r="F41" s="1211"/>
      <c r="G41" s="1211"/>
      <c r="H41" s="1212"/>
      <c r="I41" s="385">
        <v>1557022</v>
      </c>
      <c r="J41" s="386">
        <v>1582539</v>
      </c>
      <c r="K41" s="386">
        <v>1607975</v>
      </c>
      <c r="L41" s="386">
        <v>1635334</v>
      </c>
      <c r="M41" s="387">
        <v>1668945</v>
      </c>
    </row>
    <row r="42" spans="2:13" ht="27.75" customHeight="1" x14ac:dyDescent="0.2">
      <c r="B42" s="1199"/>
      <c r="C42" s="1200"/>
      <c r="D42" s="84"/>
      <c r="E42" s="1203" t="s">
        <v>30</v>
      </c>
      <c r="F42" s="1203"/>
      <c r="G42" s="1203"/>
      <c r="H42" s="1204"/>
      <c r="I42" s="388">
        <v>42611</v>
      </c>
      <c r="J42" s="389">
        <v>41033</v>
      </c>
      <c r="K42" s="389">
        <v>36693</v>
      </c>
      <c r="L42" s="389">
        <v>33878</v>
      </c>
      <c r="M42" s="390">
        <v>31923</v>
      </c>
    </row>
    <row r="43" spans="2:13" ht="27.75" customHeight="1" x14ac:dyDescent="0.2">
      <c r="B43" s="1199"/>
      <c r="C43" s="1200"/>
      <c r="D43" s="84"/>
      <c r="E43" s="1203" t="s">
        <v>31</v>
      </c>
      <c r="F43" s="1203"/>
      <c r="G43" s="1203"/>
      <c r="H43" s="1204"/>
      <c r="I43" s="388">
        <v>15399</v>
      </c>
      <c r="J43" s="389">
        <v>14883</v>
      </c>
      <c r="K43" s="389">
        <v>14251</v>
      </c>
      <c r="L43" s="389">
        <v>11152</v>
      </c>
      <c r="M43" s="390">
        <v>8167</v>
      </c>
    </row>
    <row r="44" spans="2:13" ht="27.75" customHeight="1" x14ac:dyDescent="0.2">
      <c r="B44" s="1199"/>
      <c r="C44" s="1200"/>
      <c r="D44" s="84"/>
      <c r="E44" s="1203" t="s">
        <v>32</v>
      </c>
      <c r="F44" s="1203"/>
      <c r="G44" s="1203"/>
      <c r="H44" s="1204"/>
      <c r="I44" s="388" t="s">
        <v>483</v>
      </c>
      <c r="J44" s="389" t="s">
        <v>483</v>
      </c>
      <c r="K44" s="389" t="s">
        <v>483</v>
      </c>
      <c r="L44" s="389" t="s">
        <v>483</v>
      </c>
      <c r="M44" s="390" t="s">
        <v>483</v>
      </c>
    </row>
    <row r="45" spans="2:13" ht="27.75" customHeight="1" x14ac:dyDescent="0.2">
      <c r="B45" s="1199"/>
      <c r="C45" s="1200"/>
      <c r="D45" s="84"/>
      <c r="E45" s="1203" t="s">
        <v>33</v>
      </c>
      <c r="F45" s="1203"/>
      <c r="G45" s="1203"/>
      <c r="H45" s="1204"/>
      <c r="I45" s="388">
        <v>204108</v>
      </c>
      <c r="J45" s="389">
        <v>198498</v>
      </c>
      <c r="K45" s="389">
        <v>194089</v>
      </c>
      <c r="L45" s="389">
        <v>190750</v>
      </c>
      <c r="M45" s="390">
        <v>185963</v>
      </c>
    </row>
    <row r="46" spans="2:13" ht="27.75" customHeight="1" x14ac:dyDescent="0.2">
      <c r="B46" s="1199"/>
      <c r="C46" s="1200"/>
      <c r="D46" s="85"/>
      <c r="E46" s="1213" t="s">
        <v>34</v>
      </c>
      <c r="F46" s="1213"/>
      <c r="G46" s="1213"/>
      <c r="H46" s="1214"/>
      <c r="I46" s="388">
        <v>22814</v>
      </c>
      <c r="J46" s="389">
        <v>23340</v>
      </c>
      <c r="K46" s="389">
        <v>24237</v>
      </c>
      <c r="L46" s="389">
        <v>24578</v>
      </c>
      <c r="M46" s="390">
        <v>23910</v>
      </c>
    </row>
    <row r="47" spans="2:13" ht="27.75" customHeight="1" x14ac:dyDescent="0.2">
      <c r="B47" s="1199"/>
      <c r="C47" s="1200"/>
      <c r="D47" s="86"/>
      <c r="E47" s="1215" t="s">
        <v>35</v>
      </c>
      <c r="F47" s="1216"/>
      <c r="G47" s="1216"/>
      <c r="H47" s="1217"/>
      <c r="I47" s="388" t="s">
        <v>483</v>
      </c>
      <c r="J47" s="389" t="s">
        <v>483</v>
      </c>
      <c r="K47" s="389" t="s">
        <v>483</v>
      </c>
      <c r="L47" s="389" t="s">
        <v>483</v>
      </c>
      <c r="M47" s="390" t="s">
        <v>483</v>
      </c>
    </row>
    <row r="48" spans="2:13" ht="27.75" customHeight="1" x14ac:dyDescent="0.2">
      <c r="B48" s="1199"/>
      <c r="C48" s="1200"/>
      <c r="D48" s="84"/>
      <c r="E48" s="1203" t="s">
        <v>36</v>
      </c>
      <c r="F48" s="1203"/>
      <c r="G48" s="1203"/>
      <c r="H48" s="1204"/>
      <c r="I48" s="388" t="s">
        <v>483</v>
      </c>
      <c r="J48" s="389" t="s">
        <v>483</v>
      </c>
      <c r="K48" s="389" t="s">
        <v>483</v>
      </c>
      <c r="L48" s="389" t="s">
        <v>483</v>
      </c>
      <c r="M48" s="390" t="s">
        <v>483</v>
      </c>
    </row>
    <row r="49" spans="2:13" ht="27.75" customHeight="1" x14ac:dyDescent="0.2">
      <c r="B49" s="1201"/>
      <c r="C49" s="1202"/>
      <c r="D49" s="84"/>
      <c r="E49" s="1203" t="s">
        <v>37</v>
      </c>
      <c r="F49" s="1203"/>
      <c r="G49" s="1203"/>
      <c r="H49" s="1204"/>
      <c r="I49" s="388" t="s">
        <v>483</v>
      </c>
      <c r="J49" s="389" t="s">
        <v>483</v>
      </c>
      <c r="K49" s="389" t="s">
        <v>483</v>
      </c>
      <c r="L49" s="389" t="s">
        <v>483</v>
      </c>
      <c r="M49" s="390" t="s">
        <v>483</v>
      </c>
    </row>
    <row r="50" spans="2:13" ht="27.75" customHeight="1" x14ac:dyDescent="0.2">
      <c r="B50" s="1197" t="s">
        <v>38</v>
      </c>
      <c r="C50" s="1198"/>
      <c r="D50" s="87"/>
      <c r="E50" s="1203" t="s">
        <v>39</v>
      </c>
      <c r="F50" s="1203"/>
      <c r="G50" s="1203"/>
      <c r="H50" s="1204"/>
      <c r="I50" s="388">
        <v>103506</v>
      </c>
      <c r="J50" s="389">
        <v>120096</v>
      </c>
      <c r="K50" s="389">
        <v>120644</v>
      </c>
      <c r="L50" s="389">
        <v>127449</v>
      </c>
      <c r="M50" s="390">
        <v>134513</v>
      </c>
    </row>
    <row r="51" spans="2:13" ht="27.75" customHeight="1" x14ac:dyDescent="0.2">
      <c r="B51" s="1199"/>
      <c r="C51" s="1200"/>
      <c r="D51" s="84"/>
      <c r="E51" s="1203" t="s">
        <v>40</v>
      </c>
      <c r="F51" s="1203"/>
      <c r="G51" s="1203"/>
      <c r="H51" s="1204"/>
      <c r="I51" s="388">
        <v>36717</v>
      </c>
      <c r="J51" s="389">
        <v>37515</v>
      </c>
      <c r="K51" s="389">
        <v>35489</v>
      </c>
      <c r="L51" s="389">
        <v>34648</v>
      </c>
      <c r="M51" s="390">
        <v>33027</v>
      </c>
    </row>
    <row r="52" spans="2:13" ht="27.75" customHeight="1" x14ac:dyDescent="0.2">
      <c r="B52" s="1201"/>
      <c r="C52" s="1202"/>
      <c r="D52" s="84"/>
      <c r="E52" s="1203" t="s">
        <v>41</v>
      </c>
      <c r="F52" s="1203"/>
      <c r="G52" s="1203"/>
      <c r="H52" s="1204"/>
      <c r="I52" s="388">
        <v>944595</v>
      </c>
      <c r="J52" s="389">
        <v>946760</v>
      </c>
      <c r="K52" s="389">
        <v>944705</v>
      </c>
      <c r="L52" s="389">
        <v>944046</v>
      </c>
      <c r="M52" s="390">
        <v>935472</v>
      </c>
    </row>
    <row r="53" spans="2:13" ht="27.75" customHeight="1" thickBot="1" x14ac:dyDescent="0.25">
      <c r="B53" s="1205" t="s">
        <v>42</v>
      </c>
      <c r="C53" s="1206"/>
      <c r="D53" s="88"/>
      <c r="E53" s="1207" t="s">
        <v>43</v>
      </c>
      <c r="F53" s="1207"/>
      <c r="G53" s="1207"/>
      <c r="H53" s="1208"/>
      <c r="I53" s="391">
        <v>757136</v>
      </c>
      <c r="J53" s="392">
        <v>755921</v>
      </c>
      <c r="K53" s="392">
        <v>776406</v>
      </c>
      <c r="L53" s="392">
        <v>789548</v>
      </c>
      <c r="M53" s="393">
        <v>815897</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9abZ2ZPlMJsP5XEtUJSHRbP67NQkwroXifBNyKx2PJrkWyxl8yrWxOFLFjHa6gn6+chY1hcTbveyd3n3XNpwQ==" saltValue="eBOenqVkFhgyOAWUMX9U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526</v>
      </c>
      <c r="G54" s="96" t="s">
        <v>527</v>
      </c>
      <c r="H54" s="97" t="s">
        <v>528</v>
      </c>
    </row>
    <row r="55" spans="2:8" ht="52.5" customHeight="1" x14ac:dyDescent="0.2">
      <c r="B55" s="98"/>
      <c r="C55" s="1226" t="s">
        <v>45</v>
      </c>
      <c r="D55" s="1226"/>
      <c r="E55" s="1227"/>
      <c r="F55" s="99">
        <v>25386</v>
      </c>
      <c r="G55" s="99">
        <v>21054</v>
      </c>
      <c r="H55" s="100">
        <v>21673</v>
      </c>
    </row>
    <row r="56" spans="2:8" ht="52.5" customHeight="1" x14ac:dyDescent="0.2">
      <c r="B56" s="101"/>
      <c r="C56" s="1228" t="s">
        <v>46</v>
      </c>
      <c r="D56" s="1228"/>
      <c r="E56" s="1229"/>
      <c r="F56" s="102">
        <v>15121</v>
      </c>
      <c r="G56" s="102">
        <v>11638</v>
      </c>
      <c r="H56" s="103">
        <v>11678</v>
      </c>
    </row>
    <row r="57" spans="2:8" ht="53.25" customHeight="1" x14ac:dyDescent="0.2">
      <c r="B57" s="101"/>
      <c r="C57" s="1230" t="s">
        <v>47</v>
      </c>
      <c r="D57" s="1230"/>
      <c r="E57" s="1231"/>
      <c r="F57" s="104">
        <v>43233</v>
      </c>
      <c r="G57" s="104">
        <v>47399</v>
      </c>
      <c r="H57" s="105">
        <v>48889</v>
      </c>
    </row>
    <row r="58" spans="2:8" ht="45.75" customHeight="1" x14ac:dyDescent="0.2">
      <c r="B58" s="106"/>
      <c r="C58" s="1218" t="s">
        <v>606</v>
      </c>
      <c r="D58" s="1219"/>
      <c r="E58" s="1220"/>
      <c r="F58" s="107">
        <v>19514</v>
      </c>
      <c r="G58" s="107">
        <v>24561</v>
      </c>
      <c r="H58" s="108">
        <v>27607</v>
      </c>
    </row>
    <row r="59" spans="2:8" ht="45.75" customHeight="1" x14ac:dyDescent="0.2">
      <c r="B59" s="106"/>
      <c r="C59" s="1218" t="s">
        <v>607</v>
      </c>
      <c r="D59" s="1219"/>
      <c r="E59" s="1220"/>
      <c r="F59" s="107">
        <v>5823</v>
      </c>
      <c r="G59" s="107">
        <v>6114</v>
      </c>
      <c r="H59" s="108">
        <v>5659</v>
      </c>
    </row>
    <row r="60" spans="2:8" ht="45.75" customHeight="1" x14ac:dyDescent="0.2">
      <c r="B60" s="106"/>
      <c r="C60" s="1218" t="s">
        <v>608</v>
      </c>
      <c r="D60" s="1219"/>
      <c r="E60" s="1220"/>
      <c r="F60" s="107">
        <v>2905</v>
      </c>
      <c r="G60" s="107">
        <v>2593</v>
      </c>
      <c r="H60" s="108">
        <v>2517</v>
      </c>
    </row>
    <row r="61" spans="2:8" ht="45.75" customHeight="1" x14ac:dyDescent="0.2">
      <c r="B61" s="106"/>
      <c r="C61" s="1218" t="s">
        <v>609</v>
      </c>
      <c r="D61" s="1219"/>
      <c r="E61" s="1220"/>
      <c r="F61" s="107">
        <v>1740</v>
      </c>
      <c r="G61" s="107">
        <v>2031</v>
      </c>
      <c r="H61" s="108">
        <v>2033</v>
      </c>
    </row>
    <row r="62" spans="2:8" ht="45.75" customHeight="1" thickBot="1" x14ac:dyDescent="0.25">
      <c r="B62" s="109"/>
      <c r="C62" s="1221" t="s">
        <v>610</v>
      </c>
      <c r="D62" s="1222"/>
      <c r="E62" s="1223"/>
      <c r="F62" s="110">
        <v>1963</v>
      </c>
      <c r="G62" s="110">
        <v>1877</v>
      </c>
      <c r="H62" s="111">
        <v>1812</v>
      </c>
    </row>
    <row r="63" spans="2:8" ht="52.5" customHeight="1" thickBot="1" x14ac:dyDescent="0.25">
      <c r="B63" s="112"/>
      <c r="C63" s="1224" t="s">
        <v>48</v>
      </c>
      <c r="D63" s="1224"/>
      <c r="E63" s="1225"/>
      <c r="F63" s="113">
        <v>83740</v>
      </c>
      <c r="G63" s="113">
        <v>80091</v>
      </c>
      <c r="H63" s="114">
        <v>82240</v>
      </c>
    </row>
    <row r="64" spans="2:8" ht="15" customHeight="1" x14ac:dyDescent="0.2"/>
    <row r="65" ht="0" hidden="1" customHeight="1" x14ac:dyDescent="0.2"/>
    <row r="66" ht="0" hidden="1" customHeight="1" x14ac:dyDescent="0.2"/>
  </sheetData>
  <sheetProtection algorithmName="SHA-512" hashValue="Xk8l9Y6GnPPn32oVKesIJrknXYB/nX2d6upWzKs2rQpHsHgMeCd7+gcb1Coy+e8APJ4zcI+PzfAJ9MlAdEWRFw==" saltValue="8qmfpl3l0QakO8q6HOAS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34" customWidth="1"/>
    <col min="2" max="107" width="2.453125" style="1234" customWidth="1"/>
    <col min="108" max="108" width="6.08984375" style="1242" customWidth="1"/>
    <col min="109" max="109" width="5.90625" style="1241" customWidth="1"/>
    <col min="110" max="110" width="19.08984375" style="1234" hidden="1"/>
    <col min="111" max="115" width="12.6328125" style="1234" hidden="1"/>
    <col min="116" max="349" width="8.6328125" style="1234" hidden="1"/>
    <col min="350" max="355" width="14.90625" style="1234" hidden="1"/>
    <col min="356" max="357" width="15.90625" style="1234" hidden="1"/>
    <col min="358" max="363" width="16.08984375" style="1234" hidden="1"/>
    <col min="364" max="364" width="6.08984375" style="1234" hidden="1"/>
    <col min="365" max="365" width="3" style="1234" hidden="1"/>
    <col min="366" max="605" width="8.6328125" style="1234" hidden="1"/>
    <col min="606" max="611" width="14.90625" style="1234" hidden="1"/>
    <col min="612" max="613" width="15.90625" style="1234" hidden="1"/>
    <col min="614" max="619" width="16.08984375" style="1234" hidden="1"/>
    <col min="620" max="620" width="6.08984375" style="1234" hidden="1"/>
    <col min="621" max="621" width="3" style="1234" hidden="1"/>
    <col min="622" max="861" width="8.6328125" style="1234" hidden="1"/>
    <col min="862" max="867" width="14.90625" style="1234" hidden="1"/>
    <col min="868" max="869" width="15.90625" style="1234" hidden="1"/>
    <col min="870" max="875" width="16.08984375" style="1234" hidden="1"/>
    <col min="876" max="876" width="6.08984375" style="1234" hidden="1"/>
    <col min="877" max="877" width="3" style="1234" hidden="1"/>
    <col min="878" max="1117" width="8.6328125" style="1234" hidden="1"/>
    <col min="1118" max="1123" width="14.90625" style="1234" hidden="1"/>
    <col min="1124" max="1125" width="15.90625" style="1234" hidden="1"/>
    <col min="1126" max="1131" width="16.08984375" style="1234" hidden="1"/>
    <col min="1132" max="1132" width="6.08984375" style="1234" hidden="1"/>
    <col min="1133" max="1133" width="3" style="1234" hidden="1"/>
    <col min="1134" max="1373" width="8.6328125" style="1234" hidden="1"/>
    <col min="1374" max="1379" width="14.90625" style="1234" hidden="1"/>
    <col min="1380" max="1381" width="15.90625" style="1234" hidden="1"/>
    <col min="1382" max="1387" width="16.08984375" style="1234" hidden="1"/>
    <col min="1388" max="1388" width="6.08984375" style="1234" hidden="1"/>
    <col min="1389" max="1389" width="3" style="1234" hidden="1"/>
    <col min="1390" max="1629" width="8.6328125" style="1234" hidden="1"/>
    <col min="1630" max="1635" width="14.90625" style="1234" hidden="1"/>
    <col min="1636" max="1637" width="15.90625" style="1234" hidden="1"/>
    <col min="1638" max="1643" width="16.08984375" style="1234" hidden="1"/>
    <col min="1644" max="1644" width="6.08984375" style="1234" hidden="1"/>
    <col min="1645" max="1645" width="3" style="1234" hidden="1"/>
    <col min="1646" max="1885" width="8.6328125" style="1234" hidden="1"/>
    <col min="1886" max="1891" width="14.90625" style="1234" hidden="1"/>
    <col min="1892" max="1893" width="15.90625" style="1234" hidden="1"/>
    <col min="1894" max="1899" width="16.08984375" style="1234" hidden="1"/>
    <col min="1900" max="1900" width="6.08984375" style="1234" hidden="1"/>
    <col min="1901" max="1901" width="3" style="1234" hidden="1"/>
    <col min="1902" max="2141" width="8.6328125" style="1234" hidden="1"/>
    <col min="2142" max="2147" width="14.90625" style="1234" hidden="1"/>
    <col min="2148" max="2149" width="15.90625" style="1234" hidden="1"/>
    <col min="2150" max="2155" width="16.08984375" style="1234" hidden="1"/>
    <col min="2156" max="2156" width="6.08984375" style="1234" hidden="1"/>
    <col min="2157" max="2157" width="3" style="1234" hidden="1"/>
    <col min="2158" max="2397" width="8.6328125" style="1234" hidden="1"/>
    <col min="2398" max="2403" width="14.90625" style="1234" hidden="1"/>
    <col min="2404" max="2405" width="15.90625" style="1234" hidden="1"/>
    <col min="2406" max="2411" width="16.08984375" style="1234" hidden="1"/>
    <col min="2412" max="2412" width="6.08984375" style="1234" hidden="1"/>
    <col min="2413" max="2413" width="3" style="1234" hidden="1"/>
    <col min="2414" max="2653" width="8.6328125" style="1234" hidden="1"/>
    <col min="2654" max="2659" width="14.90625" style="1234" hidden="1"/>
    <col min="2660" max="2661" width="15.90625" style="1234" hidden="1"/>
    <col min="2662" max="2667" width="16.08984375" style="1234" hidden="1"/>
    <col min="2668" max="2668" width="6.08984375" style="1234" hidden="1"/>
    <col min="2669" max="2669" width="3" style="1234" hidden="1"/>
    <col min="2670" max="2909" width="8.6328125" style="1234" hidden="1"/>
    <col min="2910" max="2915" width="14.90625" style="1234" hidden="1"/>
    <col min="2916" max="2917" width="15.90625" style="1234" hidden="1"/>
    <col min="2918" max="2923" width="16.08984375" style="1234" hidden="1"/>
    <col min="2924" max="2924" width="6.08984375" style="1234" hidden="1"/>
    <col min="2925" max="2925" width="3" style="1234" hidden="1"/>
    <col min="2926" max="3165" width="8.6328125" style="1234" hidden="1"/>
    <col min="3166" max="3171" width="14.90625" style="1234" hidden="1"/>
    <col min="3172" max="3173" width="15.90625" style="1234" hidden="1"/>
    <col min="3174" max="3179" width="16.08984375" style="1234" hidden="1"/>
    <col min="3180" max="3180" width="6.08984375" style="1234" hidden="1"/>
    <col min="3181" max="3181" width="3" style="1234" hidden="1"/>
    <col min="3182" max="3421" width="8.6328125" style="1234" hidden="1"/>
    <col min="3422" max="3427" width="14.90625" style="1234" hidden="1"/>
    <col min="3428" max="3429" width="15.90625" style="1234" hidden="1"/>
    <col min="3430" max="3435" width="16.08984375" style="1234" hidden="1"/>
    <col min="3436" max="3436" width="6.08984375" style="1234" hidden="1"/>
    <col min="3437" max="3437" width="3" style="1234" hidden="1"/>
    <col min="3438" max="3677" width="8.6328125" style="1234" hidden="1"/>
    <col min="3678" max="3683" width="14.90625" style="1234" hidden="1"/>
    <col min="3684" max="3685" width="15.90625" style="1234" hidden="1"/>
    <col min="3686" max="3691" width="16.08984375" style="1234" hidden="1"/>
    <col min="3692" max="3692" width="6.08984375" style="1234" hidden="1"/>
    <col min="3693" max="3693" width="3" style="1234" hidden="1"/>
    <col min="3694" max="3933" width="8.6328125" style="1234" hidden="1"/>
    <col min="3934" max="3939" width="14.90625" style="1234" hidden="1"/>
    <col min="3940" max="3941" width="15.90625" style="1234" hidden="1"/>
    <col min="3942" max="3947" width="16.08984375" style="1234" hidden="1"/>
    <col min="3948" max="3948" width="6.08984375" style="1234" hidden="1"/>
    <col min="3949" max="3949" width="3" style="1234" hidden="1"/>
    <col min="3950" max="4189" width="8.6328125" style="1234" hidden="1"/>
    <col min="4190" max="4195" width="14.90625" style="1234" hidden="1"/>
    <col min="4196" max="4197" width="15.90625" style="1234" hidden="1"/>
    <col min="4198" max="4203" width="16.08984375" style="1234" hidden="1"/>
    <col min="4204" max="4204" width="6.08984375" style="1234" hidden="1"/>
    <col min="4205" max="4205" width="3" style="1234" hidden="1"/>
    <col min="4206" max="4445" width="8.6328125" style="1234" hidden="1"/>
    <col min="4446" max="4451" width="14.90625" style="1234" hidden="1"/>
    <col min="4452" max="4453" width="15.90625" style="1234" hidden="1"/>
    <col min="4454" max="4459" width="16.08984375" style="1234" hidden="1"/>
    <col min="4460" max="4460" width="6.08984375" style="1234" hidden="1"/>
    <col min="4461" max="4461" width="3" style="1234" hidden="1"/>
    <col min="4462" max="4701" width="8.6328125" style="1234" hidden="1"/>
    <col min="4702" max="4707" width="14.90625" style="1234" hidden="1"/>
    <col min="4708" max="4709" width="15.90625" style="1234" hidden="1"/>
    <col min="4710" max="4715" width="16.08984375" style="1234" hidden="1"/>
    <col min="4716" max="4716" width="6.08984375" style="1234" hidden="1"/>
    <col min="4717" max="4717" width="3" style="1234" hidden="1"/>
    <col min="4718" max="4957" width="8.6328125" style="1234" hidden="1"/>
    <col min="4958" max="4963" width="14.90625" style="1234" hidden="1"/>
    <col min="4964" max="4965" width="15.90625" style="1234" hidden="1"/>
    <col min="4966" max="4971" width="16.08984375" style="1234" hidden="1"/>
    <col min="4972" max="4972" width="6.08984375" style="1234" hidden="1"/>
    <col min="4973" max="4973" width="3" style="1234" hidden="1"/>
    <col min="4974" max="5213" width="8.6328125" style="1234" hidden="1"/>
    <col min="5214" max="5219" width="14.90625" style="1234" hidden="1"/>
    <col min="5220" max="5221" width="15.90625" style="1234" hidden="1"/>
    <col min="5222" max="5227" width="16.08984375" style="1234" hidden="1"/>
    <col min="5228" max="5228" width="6.08984375" style="1234" hidden="1"/>
    <col min="5229" max="5229" width="3" style="1234" hidden="1"/>
    <col min="5230" max="5469" width="8.6328125" style="1234" hidden="1"/>
    <col min="5470" max="5475" width="14.90625" style="1234" hidden="1"/>
    <col min="5476" max="5477" width="15.90625" style="1234" hidden="1"/>
    <col min="5478" max="5483" width="16.08984375" style="1234" hidden="1"/>
    <col min="5484" max="5484" width="6.08984375" style="1234" hidden="1"/>
    <col min="5485" max="5485" width="3" style="1234" hidden="1"/>
    <col min="5486" max="5725" width="8.6328125" style="1234" hidden="1"/>
    <col min="5726" max="5731" width="14.90625" style="1234" hidden="1"/>
    <col min="5732" max="5733" width="15.90625" style="1234" hidden="1"/>
    <col min="5734" max="5739" width="16.08984375" style="1234" hidden="1"/>
    <col min="5740" max="5740" width="6.08984375" style="1234" hidden="1"/>
    <col min="5741" max="5741" width="3" style="1234" hidden="1"/>
    <col min="5742" max="5981" width="8.6328125" style="1234" hidden="1"/>
    <col min="5982" max="5987" width="14.90625" style="1234" hidden="1"/>
    <col min="5988" max="5989" width="15.90625" style="1234" hidden="1"/>
    <col min="5990" max="5995" width="16.08984375" style="1234" hidden="1"/>
    <col min="5996" max="5996" width="6.08984375" style="1234" hidden="1"/>
    <col min="5997" max="5997" width="3" style="1234" hidden="1"/>
    <col min="5998" max="6237" width="8.6328125" style="1234" hidden="1"/>
    <col min="6238" max="6243" width="14.90625" style="1234" hidden="1"/>
    <col min="6244" max="6245" width="15.90625" style="1234" hidden="1"/>
    <col min="6246" max="6251" width="16.08984375" style="1234" hidden="1"/>
    <col min="6252" max="6252" width="6.08984375" style="1234" hidden="1"/>
    <col min="6253" max="6253" width="3" style="1234" hidden="1"/>
    <col min="6254" max="6493" width="8.6328125" style="1234" hidden="1"/>
    <col min="6494" max="6499" width="14.90625" style="1234" hidden="1"/>
    <col min="6500" max="6501" width="15.90625" style="1234" hidden="1"/>
    <col min="6502" max="6507" width="16.08984375" style="1234" hidden="1"/>
    <col min="6508" max="6508" width="6.08984375" style="1234" hidden="1"/>
    <col min="6509" max="6509" width="3" style="1234" hidden="1"/>
    <col min="6510" max="6749" width="8.6328125" style="1234" hidden="1"/>
    <col min="6750" max="6755" width="14.90625" style="1234" hidden="1"/>
    <col min="6756" max="6757" width="15.90625" style="1234" hidden="1"/>
    <col min="6758" max="6763" width="16.08984375" style="1234" hidden="1"/>
    <col min="6764" max="6764" width="6.08984375" style="1234" hidden="1"/>
    <col min="6765" max="6765" width="3" style="1234" hidden="1"/>
    <col min="6766" max="7005" width="8.6328125" style="1234" hidden="1"/>
    <col min="7006" max="7011" width="14.90625" style="1234" hidden="1"/>
    <col min="7012" max="7013" width="15.90625" style="1234" hidden="1"/>
    <col min="7014" max="7019" width="16.08984375" style="1234" hidden="1"/>
    <col min="7020" max="7020" width="6.08984375" style="1234" hidden="1"/>
    <col min="7021" max="7021" width="3" style="1234" hidden="1"/>
    <col min="7022" max="7261" width="8.6328125" style="1234" hidden="1"/>
    <col min="7262" max="7267" width="14.90625" style="1234" hidden="1"/>
    <col min="7268" max="7269" width="15.90625" style="1234" hidden="1"/>
    <col min="7270" max="7275" width="16.08984375" style="1234" hidden="1"/>
    <col min="7276" max="7276" width="6.08984375" style="1234" hidden="1"/>
    <col min="7277" max="7277" width="3" style="1234" hidden="1"/>
    <col min="7278" max="7517" width="8.6328125" style="1234" hidden="1"/>
    <col min="7518" max="7523" width="14.90625" style="1234" hidden="1"/>
    <col min="7524" max="7525" width="15.90625" style="1234" hidden="1"/>
    <col min="7526" max="7531" width="16.08984375" style="1234" hidden="1"/>
    <col min="7532" max="7532" width="6.08984375" style="1234" hidden="1"/>
    <col min="7533" max="7533" width="3" style="1234" hidden="1"/>
    <col min="7534" max="7773" width="8.6328125" style="1234" hidden="1"/>
    <col min="7774" max="7779" width="14.90625" style="1234" hidden="1"/>
    <col min="7780" max="7781" width="15.90625" style="1234" hidden="1"/>
    <col min="7782" max="7787" width="16.08984375" style="1234" hidden="1"/>
    <col min="7788" max="7788" width="6.08984375" style="1234" hidden="1"/>
    <col min="7789" max="7789" width="3" style="1234" hidden="1"/>
    <col min="7790" max="8029" width="8.6328125" style="1234" hidden="1"/>
    <col min="8030" max="8035" width="14.90625" style="1234" hidden="1"/>
    <col min="8036" max="8037" width="15.90625" style="1234" hidden="1"/>
    <col min="8038" max="8043" width="16.08984375" style="1234" hidden="1"/>
    <col min="8044" max="8044" width="6.08984375" style="1234" hidden="1"/>
    <col min="8045" max="8045" width="3" style="1234" hidden="1"/>
    <col min="8046" max="8285" width="8.6328125" style="1234" hidden="1"/>
    <col min="8286" max="8291" width="14.90625" style="1234" hidden="1"/>
    <col min="8292" max="8293" width="15.90625" style="1234" hidden="1"/>
    <col min="8294" max="8299" width="16.08984375" style="1234" hidden="1"/>
    <col min="8300" max="8300" width="6.08984375" style="1234" hidden="1"/>
    <col min="8301" max="8301" width="3" style="1234" hidden="1"/>
    <col min="8302" max="8541" width="8.6328125" style="1234" hidden="1"/>
    <col min="8542" max="8547" width="14.90625" style="1234" hidden="1"/>
    <col min="8548" max="8549" width="15.90625" style="1234" hidden="1"/>
    <col min="8550" max="8555" width="16.08984375" style="1234" hidden="1"/>
    <col min="8556" max="8556" width="6.08984375" style="1234" hidden="1"/>
    <col min="8557" max="8557" width="3" style="1234" hidden="1"/>
    <col min="8558" max="8797" width="8.6328125" style="1234" hidden="1"/>
    <col min="8798" max="8803" width="14.90625" style="1234" hidden="1"/>
    <col min="8804" max="8805" width="15.90625" style="1234" hidden="1"/>
    <col min="8806" max="8811" width="16.08984375" style="1234" hidden="1"/>
    <col min="8812" max="8812" width="6.08984375" style="1234" hidden="1"/>
    <col min="8813" max="8813" width="3" style="1234" hidden="1"/>
    <col min="8814" max="9053" width="8.6328125" style="1234" hidden="1"/>
    <col min="9054" max="9059" width="14.90625" style="1234" hidden="1"/>
    <col min="9060" max="9061" width="15.90625" style="1234" hidden="1"/>
    <col min="9062" max="9067" width="16.08984375" style="1234" hidden="1"/>
    <col min="9068" max="9068" width="6.08984375" style="1234" hidden="1"/>
    <col min="9069" max="9069" width="3" style="1234" hidden="1"/>
    <col min="9070" max="9309" width="8.6328125" style="1234" hidden="1"/>
    <col min="9310" max="9315" width="14.90625" style="1234" hidden="1"/>
    <col min="9316" max="9317" width="15.90625" style="1234" hidden="1"/>
    <col min="9318" max="9323" width="16.08984375" style="1234" hidden="1"/>
    <col min="9324" max="9324" width="6.08984375" style="1234" hidden="1"/>
    <col min="9325" max="9325" width="3" style="1234" hidden="1"/>
    <col min="9326" max="9565" width="8.6328125" style="1234" hidden="1"/>
    <col min="9566" max="9571" width="14.90625" style="1234" hidden="1"/>
    <col min="9572" max="9573" width="15.90625" style="1234" hidden="1"/>
    <col min="9574" max="9579" width="16.08984375" style="1234" hidden="1"/>
    <col min="9580" max="9580" width="6.08984375" style="1234" hidden="1"/>
    <col min="9581" max="9581" width="3" style="1234" hidden="1"/>
    <col min="9582" max="9821" width="8.6328125" style="1234" hidden="1"/>
    <col min="9822" max="9827" width="14.90625" style="1234" hidden="1"/>
    <col min="9828" max="9829" width="15.90625" style="1234" hidden="1"/>
    <col min="9830" max="9835" width="16.08984375" style="1234" hidden="1"/>
    <col min="9836" max="9836" width="6.08984375" style="1234" hidden="1"/>
    <col min="9837" max="9837" width="3" style="1234" hidden="1"/>
    <col min="9838" max="10077" width="8.6328125" style="1234" hidden="1"/>
    <col min="10078" max="10083" width="14.90625" style="1234" hidden="1"/>
    <col min="10084" max="10085" width="15.90625" style="1234" hidden="1"/>
    <col min="10086" max="10091" width="16.08984375" style="1234" hidden="1"/>
    <col min="10092" max="10092" width="6.08984375" style="1234" hidden="1"/>
    <col min="10093" max="10093" width="3" style="1234" hidden="1"/>
    <col min="10094" max="10333" width="8.6328125" style="1234" hidden="1"/>
    <col min="10334" max="10339" width="14.90625" style="1234" hidden="1"/>
    <col min="10340" max="10341" width="15.90625" style="1234" hidden="1"/>
    <col min="10342" max="10347" width="16.08984375" style="1234" hidden="1"/>
    <col min="10348" max="10348" width="6.08984375" style="1234" hidden="1"/>
    <col min="10349" max="10349" width="3" style="1234" hidden="1"/>
    <col min="10350" max="10589" width="8.6328125" style="1234" hidden="1"/>
    <col min="10590" max="10595" width="14.90625" style="1234" hidden="1"/>
    <col min="10596" max="10597" width="15.90625" style="1234" hidden="1"/>
    <col min="10598" max="10603" width="16.08984375" style="1234" hidden="1"/>
    <col min="10604" max="10604" width="6.08984375" style="1234" hidden="1"/>
    <col min="10605" max="10605" width="3" style="1234" hidden="1"/>
    <col min="10606" max="10845" width="8.6328125" style="1234" hidden="1"/>
    <col min="10846" max="10851" width="14.90625" style="1234" hidden="1"/>
    <col min="10852" max="10853" width="15.90625" style="1234" hidden="1"/>
    <col min="10854" max="10859" width="16.08984375" style="1234" hidden="1"/>
    <col min="10860" max="10860" width="6.08984375" style="1234" hidden="1"/>
    <col min="10861" max="10861" width="3" style="1234" hidden="1"/>
    <col min="10862" max="11101" width="8.6328125" style="1234" hidden="1"/>
    <col min="11102" max="11107" width="14.90625" style="1234" hidden="1"/>
    <col min="11108" max="11109" width="15.90625" style="1234" hidden="1"/>
    <col min="11110" max="11115" width="16.08984375" style="1234" hidden="1"/>
    <col min="11116" max="11116" width="6.08984375" style="1234" hidden="1"/>
    <col min="11117" max="11117" width="3" style="1234" hidden="1"/>
    <col min="11118" max="11357" width="8.6328125" style="1234" hidden="1"/>
    <col min="11358" max="11363" width="14.90625" style="1234" hidden="1"/>
    <col min="11364" max="11365" width="15.90625" style="1234" hidden="1"/>
    <col min="11366" max="11371" width="16.08984375" style="1234" hidden="1"/>
    <col min="11372" max="11372" width="6.08984375" style="1234" hidden="1"/>
    <col min="11373" max="11373" width="3" style="1234" hidden="1"/>
    <col min="11374" max="11613" width="8.6328125" style="1234" hidden="1"/>
    <col min="11614" max="11619" width="14.90625" style="1234" hidden="1"/>
    <col min="11620" max="11621" width="15.90625" style="1234" hidden="1"/>
    <col min="11622" max="11627" width="16.08984375" style="1234" hidden="1"/>
    <col min="11628" max="11628" width="6.08984375" style="1234" hidden="1"/>
    <col min="11629" max="11629" width="3" style="1234" hidden="1"/>
    <col min="11630" max="11869" width="8.6328125" style="1234" hidden="1"/>
    <col min="11870" max="11875" width="14.90625" style="1234" hidden="1"/>
    <col min="11876" max="11877" width="15.90625" style="1234" hidden="1"/>
    <col min="11878" max="11883" width="16.08984375" style="1234" hidden="1"/>
    <col min="11884" max="11884" width="6.08984375" style="1234" hidden="1"/>
    <col min="11885" max="11885" width="3" style="1234" hidden="1"/>
    <col min="11886" max="12125" width="8.6328125" style="1234" hidden="1"/>
    <col min="12126" max="12131" width="14.90625" style="1234" hidden="1"/>
    <col min="12132" max="12133" width="15.90625" style="1234" hidden="1"/>
    <col min="12134" max="12139" width="16.08984375" style="1234" hidden="1"/>
    <col min="12140" max="12140" width="6.08984375" style="1234" hidden="1"/>
    <col min="12141" max="12141" width="3" style="1234" hidden="1"/>
    <col min="12142" max="12381" width="8.6328125" style="1234" hidden="1"/>
    <col min="12382" max="12387" width="14.90625" style="1234" hidden="1"/>
    <col min="12388" max="12389" width="15.90625" style="1234" hidden="1"/>
    <col min="12390" max="12395" width="16.08984375" style="1234" hidden="1"/>
    <col min="12396" max="12396" width="6.08984375" style="1234" hidden="1"/>
    <col min="12397" max="12397" width="3" style="1234" hidden="1"/>
    <col min="12398" max="12637" width="8.6328125" style="1234" hidden="1"/>
    <col min="12638" max="12643" width="14.90625" style="1234" hidden="1"/>
    <col min="12644" max="12645" width="15.90625" style="1234" hidden="1"/>
    <col min="12646" max="12651" width="16.08984375" style="1234" hidden="1"/>
    <col min="12652" max="12652" width="6.08984375" style="1234" hidden="1"/>
    <col min="12653" max="12653" width="3" style="1234" hidden="1"/>
    <col min="12654" max="12893" width="8.6328125" style="1234" hidden="1"/>
    <col min="12894" max="12899" width="14.90625" style="1234" hidden="1"/>
    <col min="12900" max="12901" width="15.90625" style="1234" hidden="1"/>
    <col min="12902" max="12907" width="16.08984375" style="1234" hidden="1"/>
    <col min="12908" max="12908" width="6.08984375" style="1234" hidden="1"/>
    <col min="12909" max="12909" width="3" style="1234" hidden="1"/>
    <col min="12910" max="13149" width="8.6328125" style="1234" hidden="1"/>
    <col min="13150" max="13155" width="14.90625" style="1234" hidden="1"/>
    <col min="13156" max="13157" width="15.90625" style="1234" hidden="1"/>
    <col min="13158" max="13163" width="16.08984375" style="1234" hidden="1"/>
    <col min="13164" max="13164" width="6.08984375" style="1234" hidden="1"/>
    <col min="13165" max="13165" width="3" style="1234" hidden="1"/>
    <col min="13166" max="13405" width="8.6328125" style="1234" hidden="1"/>
    <col min="13406" max="13411" width="14.90625" style="1234" hidden="1"/>
    <col min="13412" max="13413" width="15.90625" style="1234" hidden="1"/>
    <col min="13414" max="13419" width="16.08984375" style="1234" hidden="1"/>
    <col min="13420" max="13420" width="6.08984375" style="1234" hidden="1"/>
    <col min="13421" max="13421" width="3" style="1234" hidden="1"/>
    <col min="13422" max="13661" width="8.6328125" style="1234" hidden="1"/>
    <col min="13662" max="13667" width="14.90625" style="1234" hidden="1"/>
    <col min="13668" max="13669" width="15.90625" style="1234" hidden="1"/>
    <col min="13670" max="13675" width="16.08984375" style="1234" hidden="1"/>
    <col min="13676" max="13676" width="6.08984375" style="1234" hidden="1"/>
    <col min="13677" max="13677" width="3" style="1234" hidden="1"/>
    <col min="13678" max="13917" width="8.6328125" style="1234" hidden="1"/>
    <col min="13918" max="13923" width="14.90625" style="1234" hidden="1"/>
    <col min="13924" max="13925" width="15.90625" style="1234" hidden="1"/>
    <col min="13926" max="13931" width="16.08984375" style="1234" hidden="1"/>
    <col min="13932" max="13932" width="6.08984375" style="1234" hidden="1"/>
    <col min="13933" max="13933" width="3" style="1234" hidden="1"/>
    <col min="13934" max="14173" width="8.6328125" style="1234" hidden="1"/>
    <col min="14174" max="14179" width="14.90625" style="1234" hidden="1"/>
    <col min="14180" max="14181" width="15.90625" style="1234" hidden="1"/>
    <col min="14182" max="14187" width="16.08984375" style="1234" hidden="1"/>
    <col min="14188" max="14188" width="6.08984375" style="1234" hidden="1"/>
    <col min="14189" max="14189" width="3" style="1234" hidden="1"/>
    <col min="14190" max="14429" width="8.6328125" style="1234" hidden="1"/>
    <col min="14430" max="14435" width="14.90625" style="1234" hidden="1"/>
    <col min="14436" max="14437" width="15.90625" style="1234" hidden="1"/>
    <col min="14438" max="14443" width="16.08984375" style="1234" hidden="1"/>
    <col min="14444" max="14444" width="6.08984375" style="1234" hidden="1"/>
    <col min="14445" max="14445" width="3" style="1234" hidden="1"/>
    <col min="14446" max="14685" width="8.6328125" style="1234" hidden="1"/>
    <col min="14686" max="14691" width="14.90625" style="1234" hidden="1"/>
    <col min="14692" max="14693" width="15.90625" style="1234" hidden="1"/>
    <col min="14694" max="14699" width="16.08984375" style="1234" hidden="1"/>
    <col min="14700" max="14700" width="6.08984375" style="1234" hidden="1"/>
    <col min="14701" max="14701" width="3" style="1234" hidden="1"/>
    <col min="14702" max="14941" width="8.6328125" style="1234" hidden="1"/>
    <col min="14942" max="14947" width="14.90625" style="1234" hidden="1"/>
    <col min="14948" max="14949" width="15.90625" style="1234" hidden="1"/>
    <col min="14950" max="14955" width="16.08984375" style="1234" hidden="1"/>
    <col min="14956" max="14956" width="6.08984375" style="1234" hidden="1"/>
    <col min="14957" max="14957" width="3" style="1234" hidden="1"/>
    <col min="14958" max="15197" width="8.6328125" style="1234" hidden="1"/>
    <col min="15198" max="15203" width="14.90625" style="1234" hidden="1"/>
    <col min="15204" max="15205" width="15.90625" style="1234" hidden="1"/>
    <col min="15206" max="15211" width="16.08984375" style="1234" hidden="1"/>
    <col min="15212" max="15212" width="6.08984375" style="1234" hidden="1"/>
    <col min="15213" max="15213" width="3" style="1234" hidden="1"/>
    <col min="15214" max="15453" width="8.6328125" style="1234" hidden="1"/>
    <col min="15454" max="15459" width="14.90625" style="1234" hidden="1"/>
    <col min="15460" max="15461" width="15.90625" style="1234" hidden="1"/>
    <col min="15462" max="15467" width="16.08984375" style="1234" hidden="1"/>
    <col min="15468" max="15468" width="6.08984375" style="1234" hidden="1"/>
    <col min="15469" max="15469" width="3" style="1234" hidden="1"/>
    <col min="15470" max="15709" width="8.6328125" style="1234" hidden="1"/>
    <col min="15710" max="15715" width="14.90625" style="1234" hidden="1"/>
    <col min="15716" max="15717" width="15.90625" style="1234" hidden="1"/>
    <col min="15718" max="15723" width="16.08984375" style="1234" hidden="1"/>
    <col min="15724" max="15724" width="6.08984375" style="1234" hidden="1"/>
    <col min="15725" max="15725" width="3" style="1234" hidden="1"/>
    <col min="15726" max="15965" width="8.6328125" style="1234" hidden="1"/>
    <col min="15966" max="15971" width="14.90625" style="1234" hidden="1"/>
    <col min="15972" max="15973" width="15.90625" style="1234" hidden="1"/>
    <col min="15974" max="15979" width="16.08984375" style="1234" hidden="1"/>
    <col min="15980" max="15980" width="6.08984375" style="1234" hidden="1"/>
    <col min="15981" max="15981" width="3" style="1234" hidden="1"/>
    <col min="15982" max="16221" width="8.6328125" style="1234" hidden="1"/>
    <col min="16222" max="16227" width="14.90625" style="1234" hidden="1"/>
    <col min="16228" max="16229" width="15.90625" style="1234" hidden="1"/>
    <col min="16230" max="16235" width="16.08984375" style="1234" hidden="1"/>
    <col min="16236" max="16236" width="6.08984375" style="1234" hidden="1"/>
    <col min="16237" max="16237" width="3" style="1234" hidden="1"/>
    <col min="16238" max="16384" width="8.6328125" style="1234" hidden="1"/>
  </cols>
  <sheetData>
    <row r="1" spans="1:143" ht="42.75" customHeight="1" x14ac:dyDescent="0.2">
      <c r="A1" s="1232"/>
      <c r="B1" s="1233"/>
      <c r="DD1" s="1234"/>
      <c r="DE1" s="1234"/>
    </row>
    <row r="2" spans="1:143" ht="25.5" customHeight="1" x14ac:dyDescent="0.2">
      <c r="A2" s="1235"/>
      <c r="C2" s="1235"/>
      <c r="O2" s="1235"/>
      <c r="P2" s="1235"/>
      <c r="Q2" s="1235"/>
      <c r="R2" s="1235"/>
      <c r="S2" s="1235"/>
      <c r="T2" s="1235"/>
      <c r="U2" s="1235"/>
      <c r="V2" s="1235"/>
      <c r="W2" s="1235"/>
      <c r="X2" s="1235"/>
      <c r="Y2" s="1235"/>
      <c r="Z2" s="1235"/>
      <c r="AA2" s="1235"/>
      <c r="AB2" s="1235"/>
      <c r="AC2" s="1235"/>
      <c r="AD2" s="1235"/>
      <c r="AE2" s="1235"/>
      <c r="AF2" s="1235"/>
      <c r="AG2" s="1235"/>
      <c r="AH2" s="1235"/>
      <c r="AI2" s="1235"/>
      <c r="AU2" s="1235"/>
      <c r="BG2" s="1235"/>
      <c r="BS2" s="1235"/>
      <c r="CE2" s="1235"/>
      <c r="CQ2" s="1235"/>
      <c r="DD2" s="1234"/>
      <c r="DE2" s="1234"/>
    </row>
    <row r="3" spans="1:143" ht="25.5" customHeight="1" x14ac:dyDescent="0.2">
      <c r="A3" s="1235"/>
      <c r="C3" s="1235"/>
      <c r="O3" s="1235"/>
      <c r="P3" s="1235"/>
      <c r="Q3" s="1235"/>
      <c r="R3" s="1235"/>
      <c r="S3" s="1235"/>
      <c r="T3" s="1235"/>
      <c r="U3" s="1235"/>
      <c r="V3" s="1235"/>
      <c r="W3" s="1235"/>
      <c r="X3" s="1235"/>
      <c r="Y3" s="1235"/>
      <c r="Z3" s="1235"/>
      <c r="AA3" s="1235"/>
      <c r="AB3" s="1235"/>
      <c r="AC3" s="1235"/>
      <c r="AD3" s="1235"/>
      <c r="AE3" s="1235"/>
      <c r="AF3" s="1235"/>
      <c r="AG3" s="1235"/>
      <c r="AH3" s="1235"/>
      <c r="AI3" s="1235"/>
      <c r="AU3" s="1235"/>
      <c r="BG3" s="1235"/>
      <c r="BS3" s="1235"/>
      <c r="CE3" s="1235"/>
      <c r="CQ3" s="1235"/>
      <c r="DD3" s="1234"/>
      <c r="DE3" s="1234"/>
    </row>
    <row r="4" spans="1:143" s="277" customFormat="1" ht="13" x14ac:dyDescent="0.2">
      <c r="A4" s="1235"/>
      <c r="B4" s="1235"/>
      <c r="C4" s="1235"/>
      <c r="D4" s="1235"/>
      <c r="E4" s="1235"/>
      <c r="F4" s="1235"/>
      <c r="G4" s="1235"/>
      <c r="H4" s="1235"/>
      <c r="I4" s="1235"/>
      <c r="J4" s="1235"/>
      <c r="K4" s="1235"/>
      <c r="L4" s="1235"/>
      <c r="M4" s="1235"/>
      <c r="N4" s="1235"/>
      <c r="O4" s="1235"/>
      <c r="P4" s="1235"/>
      <c r="Q4" s="1235"/>
      <c r="R4" s="1235"/>
      <c r="S4" s="1235"/>
      <c r="T4" s="1235"/>
      <c r="U4" s="1235"/>
      <c r="V4" s="1235"/>
      <c r="W4" s="1235"/>
      <c r="X4" s="1235"/>
      <c r="Y4" s="1235"/>
      <c r="Z4" s="1235"/>
      <c r="AA4" s="1235"/>
      <c r="AB4" s="1235"/>
      <c r="AC4" s="1235"/>
      <c r="AD4" s="1235"/>
      <c r="AE4" s="1235"/>
      <c r="AF4" s="1235"/>
      <c r="AG4" s="1235"/>
      <c r="AH4" s="1235"/>
      <c r="AI4" s="1235"/>
      <c r="AJ4" s="1235"/>
      <c r="AK4" s="1235"/>
      <c r="AL4" s="1235"/>
      <c r="AM4" s="1235"/>
      <c r="AN4" s="1235"/>
      <c r="AO4" s="1235"/>
      <c r="AP4" s="1235"/>
      <c r="AQ4" s="1235"/>
      <c r="AR4" s="1235"/>
      <c r="AS4" s="1235"/>
      <c r="AT4" s="1235"/>
      <c r="AU4" s="1235"/>
      <c r="AV4" s="1235"/>
      <c r="AW4" s="1235"/>
      <c r="AX4" s="1235"/>
      <c r="AY4" s="1235"/>
      <c r="AZ4" s="1235"/>
      <c r="BA4" s="1235"/>
      <c r="BB4" s="1235"/>
      <c r="BC4" s="1235"/>
      <c r="BD4" s="1235"/>
      <c r="BE4" s="1235"/>
      <c r="BF4" s="1235"/>
      <c r="BG4" s="1235"/>
      <c r="BH4" s="1235"/>
      <c r="BI4" s="1235"/>
      <c r="BJ4" s="1235"/>
      <c r="BK4" s="1235"/>
      <c r="BL4" s="1235"/>
      <c r="BM4" s="1235"/>
      <c r="BN4" s="1235"/>
      <c r="BO4" s="1235"/>
      <c r="BP4" s="1235"/>
      <c r="BQ4" s="1235"/>
      <c r="BR4" s="1235"/>
      <c r="BS4" s="1235"/>
      <c r="BT4" s="1235"/>
      <c r="BU4" s="1235"/>
      <c r="BV4" s="1235"/>
      <c r="BW4" s="1235"/>
      <c r="BX4" s="1235"/>
      <c r="BY4" s="1235"/>
      <c r="BZ4" s="1235"/>
      <c r="CA4" s="1235"/>
      <c r="CB4" s="1235"/>
      <c r="CC4" s="1235"/>
      <c r="CD4" s="1235"/>
      <c r="CE4" s="1235"/>
      <c r="CF4" s="1235"/>
      <c r="CG4" s="1235"/>
      <c r="CH4" s="1235"/>
      <c r="CI4" s="1235"/>
      <c r="CJ4" s="1235"/>
      <c r="CK4" s="1235"/>
      <c r="CL4" s="1235"/>
      <c r="CM4" s="1235"/>
      <c r="CN4" s="1235"/>
      <c r="CO4" s="1235"/>
      <c r="CP4" s="1235"/>
      <c r="CQ4" s="1235"/>
      <c r="CR4" s="1235"/>
      <c r="CS4" s="1235"/>
      <c r="CT4" s="1235"/>
      <c r="CU4" s="1235"/>
      <c r="CV4" s="1235"/>
      <c r="CW4" s="1235"/>
      <c r="CX4" s="1235"/>
      <c r="CY4" s="1235"/>
      <c r="CZ4" s="1235"/>
      <c r="DA4" s="1235"/>
      <c r="DB4" s="1235"/>
      <c r="DC4" s="1235"/>
      <c r="DD4" s="1235"/>
      <c r="DE4" s="1235"/>
      <c r="DF4" s="278"/>
      <c r="DG4" s="278"/>
      <c r="DH4" s="278"/>
      <c r="DI4" s="278"/>
      <c r="DJ4" s="278"/>
      <c r="DK4" s="278"/>
      <c r="DL4" s="278"/>
      <c r="DM4" s="278"/>
      <c r="DN4" s="278"/>
      <c r="DO4" s="278"/>
      <c r="DP4" s="278"/>
      <c r="DQ4" s="278"/>
      <c r="DR4" s="278"/>
      <c r="DS4" s="278"/>
      <c r="DT4" s="278"/>
      <c r="DU4" s="278"/>
      <c r="DV4" s="278"/>
      <c r="DW4" s="278"/>
    </row>
    <row r="5" spans="1:143" s="277" customFormat="1" ht="13" x14ac:dyDescent="0.2">
      <c r="A5" s="1235"/>
      <c r="B5" s="1235"/>
      <c r="C5" s="1235"/>
      <c r="D5" s="1235"/>
      <c r="E5" s="1235"/>
      <c r="F5" s="1235"/>
      <c r="G5" s="1235"/>
      <c r="H5" s="1235"/>
      <c r="I5" s="1235"/>
      <c r="J5" s="1235"/>
      <c r="K5" s="1235"/>
      <c r="L5" s="1235"/>
      <c r="M5" s="1235"/>
      <c r="N5" s="1235"/>
      <c r="O5" s="1235"/>
      <c r="P5" s="1235"/>
      <c r="Q5" s="1235"/>
      <c r="R5" s="1235"/>
      <c r="S5" s="1235"/>
      <c r="T5" s="1235"/>
      <c r="U5" s="1235"/>
      <c r="V5" s="1235"/>
      <c r="W5" s="1235"/>
      <c r="X5" s="1235"/>
      <c r="Y5" s="1235"/>
      <c r="Z5" s="1235"/>
      <c r="AA5" s="1235"/>
      <c r="AB5" s="1235"/>
      <c r="AC5" s="1235"/>
      <c r="AD5" s="1235"/>
      <c r="AE5" s="1235"/>
      <c r="AF5" s="1235"/>
      <c r="AG5" s="1235"/>
      <c r="AH5" s="1235"/>
      <c r="AI5" s="1235"/>
      <c r="AJ5" s="1235"/>
      <c r="AK5" s="1235"/>
      <c r="AL5" s="1235"/>
      <c r="AM5" s="1235"/>
      <c r="AN5" s="1235"/>
      <c r="AO5" s="1235"/>
      <c r="AP5" s="1235"/>
      <c r="AQ5" s="1235"/>
      <c r="AR5" s="1235"/>
      <c r="AS5" s="1235"/>
      <c r="AT5" s="1235"/>
      <c r="AU5" s="1235"/>
      <c r="AV5" s="1235"/>
      <c r="AW5" s="1235"/>
      <c r="AX5" s="1235"/>
      <c r="AY5" s="1235"/>
      <c r="AZ5" s="1235"/>
      <c r="BA5" s="1235"/>
      <c r="BB5" s="1235"/>
      <c r="BC5" s="1235"/>
      <c r="BD5" s="1235"/>
      <c r="BE5" s="1235"/>
      <c r="BF5" s="1235"/>
      <c r="BG5" s="1235"/>
      <c r="BH5" s="1235"/>
      <c r="BI5" s="1235"/>
      <c r="BJ5" s="1235"/>
      <c r="BK5" s="1235"/>
      <c r="BL5" s="1235"/>
      <c r="BM5" s="1235"/>
      <c r="BN5" s="1235"/>
      <c r="BO5" s="1235"/>
      <c r="BP5" s="1235"/>
      <c r="BQ5" s="1235"/>
      <c r="BR5" s="1235"/>
      <c r="BS5" s="1235"/>
      <c r="BT5" s="1235"/>
      <c r="BU5" s="1235"/>
      <c r="BV5" s="1235"/>
      <c r="BW5" s="1235"/>
      <c r="BX5" s="1235"/>
      <c r="BY5" s="1235"/>
      <c r="BZ5" s="1235"/>
      <c r="CA5" s="1235"/>
      <c r="CB5" s="1235"/>
      <c r="CC5" s="1235"/>
      <c r="CD5" s="1235"/>
      <c r="CE5" s="1235"/>
      <c r="CF5" s="1235"/>
      <c r="CG5" s="1235"/>
      <c r="CH5" s="1235"/>
      <c r="CI5" s="1235"/>
      <c r="CJ5" s="1235"/>
      <c r="CK5" s="1235"/>
      <c r="CL5" s="1235"/>
      <c r="CM5" s="1235"/>
      <c r="CN5" s="1235"/>
      <c r="CO5" s="1235"/>
      <c r="CP5" s="1235"/>
      <c r="CQ5" s="1235"/>
      <c r="CR5" s="1235"/>
      <c r="CS5" s="1235"/>
      <c r="CT5" s="1235"/>
      <c r="CU5" s="1235"/>
      <c r="CV5" s="1235"/>
      <c r="CW5" s="1235"/>
      <c r="CX5" s="1235"/>
      <c r="CY5" s="1235"/>
      <c r="CZ5" s="1235"/>
      <c r="DA5" s="1235"/>
      <c r="DB5" s="1235"/>
      <c r="DC5" s="1235"/>
      <c r="DD5" s="1235"/>
      <c r="DE5" s="1235"/>
      <c r="DF5" s="278"/>
      <c r="DG5" s="278"/>
      <c r="DH5" s="278"/>
      <c r="DI5" s="278"/>
      <c r="DJ5" s="278"/>
      <c r="DK5" s="278"/>
      <c r="DL5" s="278"/>
      <c r="DM5" s="278"/>
      <c r="DN5" s="278"/>
      <c r="DO5" s="278"/>
      <c r="DP5" s="278"/>
      <c r="DQ5" s="278"/>
      <c r="DR5" s="278"/>
      <c r="DS5" s="278"/>
      <c r="DT5" s="278"/>
      <c r="DU5" s="278"/>
      <c r="DV5" s="278"/>
      <c r="DW5" s="278"/>
    </row>
    <row r="6" spans="1:143" s="277" customFormat="1" ht="13" x14ac:dyDescent="0.2">
      <c r="A6" s="1235"/>
      <c r="B6" s="1235"/>
      <c r="C6" s="1235"/>
      <c r="D6" s="1235"/>
      <c r="E6" s="1235"/>
      <c r="F6" s="1235"/>
      <c r="G6" s="1235"/>
      <c r="H6" s="1235"/>
      <c r="I6" s="1235"/>
      <c r="J6" s="1235"/>
      <c r="K6" s="1235"/>
      <c r="L6" s="1235"/>
      <c r="M6" s="1235"/>
      <c r="N6" s="1235"/>
      <c r="O6" s="1235"/>
      <c r="P6" s="1235"/>
      <c r="Q6" s="1235"/>
      <c r="R6" s="1235"/>
      <c r="S6" s="1235"/>
      <c r="T6" s="1235"/>
      <c r="U6" s="1235"/>
      <c r="V6" s="1235"/>
      <c r="W6" s="1235"/>
      <c r="X6" s="1235"/>
      <c r="Y6" s="1235"/>
      <c r="Z6" s="1235"/>
      <c r="AA6" s="1235"/>
      <c r="AB6" s="1235"/>
      <c r="AC6" s="1235"/>
      <c r="AD6" s="1235"/>
      <c r="AE6" s="1235"/>
      <c r="AF6" s="1235"/>
      <c r="AG6" s="1235"/>
      <c r="AH6" s="1235"/>
      <c r="AI6" s="1235"/>
      <c r="AJ6" s="1235"/>
      <c r="AK6" s="1235"/>
      <c r="AL6" s="1235"/>
      <c r="AM6" s="1235"/>
      <c r="AN6" s="1235"/>
      <c r="AO6" s="1235"/>
      <c r="AP6" s="1235"/>
      <c r="AQ6" s="1235"/>
      <c r="AR6" s="1235"/>
      <c r="AS6" s="1235"/>
      <c r="AT6" s="1235"/>
      <c r="AU6" s="1235"/>
      <c r="AV6" s="1235"/>
      <c r="AW6" s="1235"/>
      <c r="AX6" s="1235"/>
      <c r="AY6" s="1235"/>
      <c r="AZ6" s="1235"/>
      <c r="BA6" s="1235"/>
      <c r="BB6" s="1235"/>
      <c r="BC6" s="1235"/>
      <c r="BD6" s="1235"/>
      <c r="BE6" s="1235"/>
      <c r="BF6" s="1235"/>
      <c r="BG6" s="1235"/>
      <c r="BH6" s="1235"/>
      <c r="BI6" s="1235"/>
      <c r="BJ6" s="1235"/>
      <c r="BK6" s="1235"/>
      <c r="BL6" s="1235"/>
      <c r="BM6" s="1235"/>
      <c r="BN6" s="1235"/>
      <c r="BO6" s="1235"/>
      <c r="BP6" s="1235"/>
      <c r="BQ6" s="1235"/>
      <c r="BR6" s="1235"/>
      <c r="BS6" s="1235"/>
      <c r="BT6" s="1235"/>
      <c r="BU6" s="1235"/>
      <c r="BV6" s="1235"/>
      <c r="BW6" s="1235"/>
      <c r="BX6" s="1235"/>
      <c r="BY6" s="1235"/>
      <c r="BZ6" s="1235"/>
      <c r="CA6" s="1235"/>
      <c r="CB6" s="1235"/>
      <c r="CC6" s="1235"/>
      <c r="CD6" s="1235"/>
      <c r="CE6" s="1235"/>
      <c r="CF6" s="1235"/>
      <c r="CG6" s="1235"/>
      <c r="CH6" s="1235"/>
      <c r="CI6" s="1235"/>
      <c r="CJ6" s="1235"/>
      <c r="CK6" s="1235"/>
      <c r="CL6" s="1235"/>
      <c r="CM6" s="1235"/>
      <c r="CN6" s="1235"/>
      <c r="CO6" s="1235"/>
      <c r="CP6" s="1235"/>
      <c r="CQ6" s="1235"/>
      <c r="CR6" s="1235"/>
      <c r="CS6" s="1235"/>
      <c r="CT6" s="1235"/>
      <c r="CU6" s="1235"/>
      <c r="CV6" s="1235"/>
      <c r="CW6" s="1235"/>
      <c r="CX6" s="1235"/>
      <c r="CY6" s="1235"/>
      <c r="CZ6" s="1235"/>
      <c r="DA6" s="1235"/>
      <c r="DB6" s="1235"/>
      <c r="DC6" s="1235"/>
      <c r="DD6" s="1235"/>
      <c r="DE6" s="1235"/>
      <c r="DF6" s="278"/>
      <c r="DG6" s="278"/>
      <c r="DH6" s="278"/>
      <c r="DI6" s="278"/>
      <c r="DJ6" s="278"/>
      <c r="DK6" s="278"/>
      <c r="DL6" s="278"/>
      <c r="DM6" s="278"/>
      <c r="DN6" s="278"/>
      <c r="DO6" s="278"/>
      <c r="DP6" s="278"/>
      <c r="DQ6" s="278"/>
      <c r="DR6" s="278"/>
      <c r="DS6" s="278"/>
      <c r="DT6" s="278"/>
      <c r="DU6" s="278"/>
      <c r="DV6" s="278"/>
      <c r="DW6" s="278"/>
    </row>
    <row r="7" spans="1:143" s="277" customFormat="1" ht="13" x14ac:dyDescent="0.2">
      <c r="A7" s="1235"/>
      <c r="B7" s="1235"/>
      <c r="C7" s="1235"/>
      <c r="D7" s="1235"/>
      <c r="E7" s="1235"/>
      <c r="F7" s="1235"/>
      <c r="G7" s="1235"/>
      <c r="H7" s="1235"/>
      <c r="I7" s="1235"/>
      <c r="J7" s="1235"/>
      <c r="K7" s="1235"/>
      <c r="L7" s="1235"/>
      <c r="M7" s="1235"/>
      <c r="N7" s="1235"/>
      <c r="O7" s="1235"/>
      <c r="P7" s="1235"/>
      <c r="Q7" s="1235"/>
      <c r="R7" s="1235"/>
      <c r="S7" s="1235"/>
      <c r="T7" s="1235"/>
      <c r="U7" s="1235"/>
      <c r="V7" s="1235"/>
      <c r="W7" s="1235"/>
      <c r="X7" s="1235"/>
      <c r="Y7" s="1235"/>
      <c r="Z7" s="1235"/>
      <c r="AA7" s="1235"/>
      <c r="AB7" s="1235"/>
      <c r="AC7" s="1235"/>
      <c r="AD7" s="1235"/>
      <c r="AE7" s="1235"/>
      <c r="AF7" s="1235"/>
      <c r="AG7" s="1235"/>
      <c r="AH7" s="1235"/>
      <c r="AI7" s="1235"/>
      <c r="AJ7" s="1235"/>
      <c r="AK7" s="1235"/>
      <c r="AL7" s="1235"/>
      <c r="AM7" s="1235"/>
      <c r="AN7" s="1235"/>
      <c r="AO7" s="1235"/>
      <c r="AP7" s="1235"/>
      <c r="AQ7" s="1235"/>
      <c r="AR7" s="1235"/>
      <c r="AS7" s="1235"/>
      <c r="AT7" s="1235"/>
      <c r="AU7" s="1235"/>
      <c r="AV7" s="1235"/>
      <c r="AW7" s="1235"/>
      <c r="AX7" s="1235"/>
      <c r="AY7" s="1235"/>
      <c r="AZ7" s="1235"/>
      <c r="BA7" s="1235"/>
      <c r="BB7" s="1235"/>
      <c r="BC7" s="1235"/>
      <c r="BD7" s="1235"/>
      <c r="BE7" s="1235"/>
      <c r="BF7" s="1235"/>
      <c r="BG7" s="1235"/>
      <c r="BH7" s="1235"/>
      <c r="BI7" s="1235"/>
      <c r="BJ7" s="1235"/>
      <c r="BK7" s="1235"/>
      <c r="BL7" s="1235"/>
      <c r="BM7" s="1235"/>
      <c r="BN7" s="1235"/>
      <c r="BO7" s="1235"/>
      <c r="BP7" s="1235"/>
      <c r="BQ7" s="1235"/>
      <c r="BR7" s="1235"/>
      <c r="BS7" s="1235"/>
      <c r="BT7" s="1235"/>
      <c r="BU7" s="1235"/>
      <c r="BV7" s="1235"/>
      <c r="BW7" s="1235"/>
      <c r="BX7" s="1235"/>
      <c r="BY7" s="1235"/>
      <c r="BZ7" s="1235"/>
      <c r="CA7" s="1235"/>
      <c r="CB7" s="1235"/>
      <c r="CC7" s="1235"/>
      <c r="CD7" s="1235"/>
      <c r="CE7" s="1235"/>
      <c r="CF7" s="1235"/>
      <c r="CG7" s="1235"/>
      <c r="CH7" s="1235"/>
      <c r="CI7" s="1235"/>
      <c r="CJ7" s="1235"/>
      <c r="CK7" s="1235"/>
      <c r="CL7" s="1235"/>
      <c r="CM7" s="1235"/>
      <c r="CN7" s="1235"/>
      <c r="CO7" s="1235"/>
      <c r="CP7" s="1235"/>
      <c r="CQ7" s="1235"/>
      <c r="CR7" s="1235"/>
      <c r="CS7" s="1235"/>
      <c r="CT7" s="1235"/>
      <c r="CU7" s="1235"/>
      <c r="CV7" s="1235"/>
      <c r="CW7" s="1235"/>
      <c r="CX7" s="1235"/>
      <c r="CY7" s="1235"/>
      <c r="CZ7" s="1235"/>
      <c r="DA7" s="1235"/>
      <c r="DB7" s="1235"/>
      <c r="DC7" s="1235"/>
      <c r="DD7" s="1235"/>
      <c r="DE7" s="1235"/>
      <c r="DF7" s="278"/>
      <c r="DG7" s="278"/>
      <c r="DH7" s="278"/>
      <c r="DI7" s="278"/>
      <c r="DJ7" s="278"/>
      <c r="DK7" s="278"/>
      <c r="DL7" s="278"/>
      <c r="DM7" s="278"/>
      <c r="DN7" s="278"/>
      <c r="DO7" s="278"/>
      <c r="DP7" s="278"/>
      <c r="DQ7" s="278"/>
      <c r="DR7" s="278"/>
      <c r="DS7" s="278"/>
      <c r="DT7" s="278"/>
      <c r="DU7" s="278"/>
      <c r="DV7" s="278"/>
      <c r="DW7" s="278"/>
    </row>
    <row r="8" spans="1:143" s="277" customFormat="1" ht="13" x14ac:dyDescent="0.2">
      <c r="A8" s="1235"/>
      <c r="B8" s="1235"/>
      <c r="C8" s="1235"/>
      <c r="D8" s="1235"/>
      <c r="E8" s="1235"/>
      <c r="F8" s="1235"/>
      <c r="G8" s="1235"/>
      <c r="H8" s="1235"/>
      <c r="I8" s="1235"/>
      <c r="J8" s="1235"/>
      <c r="K8" s="1235"/>
      <c r="L8" s="1235"/>
      <c r="M8" s="1235"/>
      <c r="N8" s="1235"/>
      <c r="O8" s="1235"/>
      <c r="P8" s="1235"/>
      <c r="Q8" s="1235"/>
      <c r="R8" s="1235"/>
      <c r="S8" s="1235"/>
      <c r="T8" s="1235"/>
      <c r="U8" s="1235"/>
      <c r="V8" s="1235"/>
      <c r="W8" s="1235"/>
      <c r="X8" s="1235"/>
      <c r="Y8" s="1235"/>
      <c r="Z8" s="1235"/>
      <c r="AA8" s="1235"/>
      <c r="AB8" s="1235"/>
      <c r="AC8" s="1235"/>
      <c r="AD8" s="1235"/>
      <c r="AE8" s="1235"/>
      <c r="AF8" s="1235"/>
      <c r="AG8" s="1235"/>
      <c r="AH8" s="1235"/>
      <c r="AI8" s="1235"/>
      <c r="AJ8" s="1235"/>
      <c r="AK8" s="1235"/>
      <c r="AL8" s="1235"/>
      <c r="AM8" s="1235"/>
      <c r="AN8" s="1235"/>
      <c r="AO8" s="1235"/>
      <c r="AP8" s="1235"/>
      <c r="AQ8" s="1235"/>
      <c r="AR8" s="1235"/>
      <c r="AS8" s="1235"/>
      <c r="AT8" s="1235"/>
      <c r="AU8" s="1235"/>
      <c r="AV8" s="1235"/>
      <c r="AW8" s="1235"/>
      <c r="AX8" s="1235"/>
      <c r="AY8" s="1235"/>
      <c r="AZ8" s="1235"/>
      <c r="BA8" s="1235"/>
      <c r="BB8" s="1235"/>
      <c r="BC8" s="1235"/>
      <c r="BD8" s="1235"/>
      <c r="BE8" s="1235"/>
      <c r="BF8" s="1235"/>
      <c r="BG8" s="1235"/>
      <c r="BH8" s="1235"/>
      <c r="BI8" s="1235"/>
      <c r="BJ8" s="1235"/>
      <c r="BK8" s="1235"/>
      <c r="BL8" s="1235"/>
      <c r="BM8" s="1235"/>
      <c r="BN8" s="1235"/>
      <c r="BO8" s="1235"/>
      <c r="BP8" s="1235"/>
      <c r="BQ8" s="1235"/>
      <c r="BR8" s="1235"/>
      <c r="BS8" s="1235"/>
      <c r="BT8" s="1235"/>
      <c r="BU8" s="1235"/>
      <c r="BV8" s="1235"/>
      <c r="BW8" s="1235"/>
      <c r="BX8" s="1235"/>
      <c r="BY8" s="1235"/>
      <c r="BZ8" s="1235"/>
      <c r="CA8" s="1235"/>
      <c r="CB8" s="1235"/>
      <c r="CC8" s="1235"/>
      <c r="CD8" s="1235"/>
      <c r="CE8" s="1235"/>
      <c r="CF8" s="1235"/>
      <c r="CG8" s="1235"/>
      <c r="CH8" s="1235"/>
      <c r="CI8" s="1235"/>
      <c r="CJ8" s="1235"/>
      <c r="CK8" s="1235"/>
      <c r="CL8" s="1235"/>
      <c r="CM8" s="1235"/>
      <c r="CN8" s="1235"/>
      <c r="CO8" s="1235"/>
      <c r="CP8" s="1235"/>
      <c r="CQ8" s="1235"/>
      <c r="CR8" s="1235"/>
      <c r="CS8" s="1235"/>
      <c r="CT8" s="1235"/>
      <c r="CU8" s="1235"/>
      <c r="CV8" s="1235"/>
      <c r="CW8" s="1235"/>
      <c r="CX8" s="1235"/>
      <c r="CY8" s="1235"/>
      <c r="CZ8" s="1235"/>
      <c r="DA8" s="1235"/>
      <c r="DB8" s="1235"/>
      <c r="DC8" s="1235"/>
      <c r="DD8" s="1235"/>
      <c r="DE8" s="1235"/>
      <c r="DF8" s="278"/>
      <c r="DG8" s="278"/>
      <c r="DH8" s="278"/>
      <c r="DI8" s="278"/>
      <c r="DJ8" s="278"/>
      <c r="DK8" s="278"/>
      <c r="DL8" s="278"/>
      <c r="DM8" s="278"/>
      <c r="DN8" s="278"/>
      <c r="DO8" s="278"/>
      <c r="DP8" s="278"/>
      <c r="DQ8" s="278"/>
      <c r="DR8" s="278"/>
      <c r="DS8" s="278"/>
      <c r="DT8" s="278"/>
      <c r="DU8" s="278"/>
      <c r="DV8" s="278"/>
      <c r="DW8" s="278"/>
    </row>
    <row r="9" spans="1:143" s="277" customFormat="1" ht="13" x14ac:dyDescent="0.2">
      <c r="A9" s="1235"/>
      <c r="B9" s="1235"/>
      <c r="C9" s="1235"/>
      <c r="D9" s="1235"/>
      <c r="E9" s="1235"/>
      <c r="F9" s="1235"/>
      <c r="G9" s="1235"/>
      <c r="H9" s="1235"/>
      <c r="I9" s="1235"/>
      <c r="J9" s="1235"/>
      <c r="K9" s="1235"/>
      <c r="L9" s="1235"/>
      <c r="M9" s="1235"/>
      <c r="N9" s="1235"/>
      <c r="O9" s="1235"/>
      <c r="P9" s="1235"/>
      <c r="Q9" s="1235"/>
      <c r="R9" s="1235"/>
      <c r="S9" s="1235"/>
      <c r="T9" s="1235"/>
      <c r="U9" s="1235"/>
      <c r="V9" s="1235"/>
      <c r="W9" s="1235"/>
      <c r="X9" s="1235"/>
      <c r="Y9" s="1235"/>
      <c r="Z9" s="1235"/>
      <c r="AA9" s="1235"/>
      <c r="AB9" s="1235"/>
      <c r="AC9" s="1235"/>
      <c r="AD9" s="1235"/>
      <c r="AE9" s="1235"/>
      <c r="AF9" s="1235"/>
      <c r="AG9" s="1235"/>
      <c r="AH9" s="1235"/>
      <c r="AI9" s="1235"/>
      <c r="AJ9" s="1235"/>
      <c r="AK9" s="1235"/>
      <c r="AL9" s="1235"/>
      <c r="AM9" s="1235"/>
      <c r="AN9" s="1235"/>
      <c r="AO9" s="1235"/>
      <c r="AP9" s="1235"/>
      <c r="AQ9" s="1235"/>
      <c r="AR9" s="1235"/>
      <c r="AS9" s="1235"/>
      <c r="AT9" s="1235"/>
      <c r="AU9" s="1235"/>
      <c r="AV9" s="1235"/>
      <c r="AW9" s="1235"/>
      <c r="AX9" s="1235"/>
      <c r="AY9" s="1235"/>
      <c r="AZ9" s="1235"/>
      <c r="BA9" s="1235"/>
      <c r="BB9" s="1235"/>
      <c r="BC9" s="1235"/>
      <c r="BD9" s="1235"/>
      <c r="BE9" s="1235"/>
      <c r="BF9" s="1235"/>
      <c r="BG9" s="1235"/>
      <c r="BH9" s="1235"/>
      <c r="BI9" s="1235"/>
      <c r="BJ9" s="1235"/>
      <c r="BK9" s="1235"/>
      <c r="BL9" s="1235"/>
      <c r="BM9" s="1235"/>
      <c r="BN9" s="1235"/>
      <c r="BO9" s="1235"/>
      <c r="BP9" s="1235"/>
      <c r="BQ9" s="1235"/>
      <c r="BR9" s="1235"/>
      <c r="BS9" s="1235"/>
      <c r="BT9" s="1235"/>
      <c r="BU9" s="1235"/>
      <c r="BV9" s="1235"/>
      <c r="BW9" s="1235"/>
      <c r="BX9" s="1235"/>
      <c r="BY9" s="1235"/>
      <c r="BZ9" s="1235"/>
      <c r="CA9" s="1235"/>
      <c r="CB9" s="1235"/>
      <c r="CC9" s="1235"/>
      <c r="CD9" s="1235"/>
      <c r="CE9" s="1235"/>
      <c r="CF9" s="1235"/>
      <c r="CG9" s="1235"/>
      <c r="CH9" s="1235"/>
      <c r="CI9" s="1235"/>
      <c r="CJ9" s="1235"/>
      <c r="CK9" s="1235"/>
      <c r="CL9" s="1235"/>
      <c r="CM9" s="1235"/>
      <c r="CN9" s="1235"/>
      <c r="CO9" s="1235"/>
      <c r="CP9" s="1235"/>
      <c r="CQ9" s="1235"/>
      <c r="CR9" s="1235"/>
      <c r="CS9" s="1235"/>
      <c r="CT9" s="1235"/>
      <c r="CU9" s="1235"/>
      <c r="CV9" s="1235"/>
      <c r="CW9" s="1235"/>
      <c r="CX9" s="1235"/>
      <c r="CY9" s="1235"/>
      <c r="CZ9" s="1235"/>
      <c r="DA9" s="1235"/>
      <c r="DB9" s="1235"/>
      <c r="DC9" s="1235"/>
      <c r="DD9" s="1235"/>
      <c r="DE9" s="1235"/>
      <c r="DF9" s="278"/>
      <c r="DG9" s="278"/>
      <c r="DH9" s="278"/>
      <c r="DI9" s="278"/>
      <c r="DJ9" s="278"/>
      <c r="DK9" s="278"/>
      <c r="DL9" s="278"/>
      <c r="DM9" s="278"/>
      <c r="DN9" s="278"/>
      <c r="DO9" s="278"/>
      <c r="DP9" s="278"/>
      <c r="DQ9" s="278"/>
      <c r="DR9" s="278"/>
      <c r="DS9" s="278"/>
      <c r="DT9" s="278"/>
      <c r="DU9" s="278"/>
      <c r="DV9" s="278"/>
      <c r="DW9" s="278"/>
    </row>
    <row r="10" spans="1:143" s="277" customFormat="1" ht="13" x14ac:dyDescent="0.2">
      <c r="A10" s="1235"/>
      <c r="B10" s="1235"/>
      <c r="C10" s="1235"/>
      <c r="D10" s="1235"/>
      <c r="E10" s="1235"/>
      <c r="F10" s="1235"/>
      <c r="G10" s="1235"/>
      <c r="H10" s="1235"/>
      <c r="I10" s="1235"/>
      <c r="J10" s="1235"/>
      <c r="K10" s="1235"/>
      <c r="L10" s="1235"/>
      <c r="M10" s="1235"/>
      <c r="N10" s="1235"/>
      <c r="O10" s="1235"/>
      <c r="P10" s="1235"/>
      <c r="Q10" s="1235"/>
      <c r="R10" s="1235"/>
      <c r="S10" s="1235"/>
      <c r="T10" s="1235"/>
      <c r="U10" s="1235"/>
      <c r="V10" s="1235"/>
      <c r="W10" s="1235"/>
      <c r="X10" s="1235"/>
      <c r="Y10" s="1235"/>
      <c r="Z10" s="1235"/>
      <c r="AA10" s="1235"/>
      <c r="AB10" s="1235"/>
      <c r="AC10" s="1235"/>
      <c r="AD10" s="1235"/>
      <c r="AE10" s="1235"/>
      <c r="AF10" s="1235"/>
      <c r="AG10" s="1235"/>
      <c r="AH10" s="1235"/>
      <c r="AI10" s="1235"/>
      <c r="AJ10" s="1235"/>
      <c r="AK10" s="1235"/>
      <c r="AL10" s="1235"/>
      <c r="AM10" s="1235"/>
      <c r="AN10" s="1235"/>
      <c r="AO10" s="1235"/>
      <c r="AP10" s="1235"/>
      <c r="AQ10" s="1235"/>
      <c r="AR10" s="1235"/>
      <c r="AS10" s="1235"/>
      <c r="AT10" s="1235"/>
      <c r="AU10" s="1235"/>
      <c r="AV10" s="1235"/>
      <c r="AW10" s="1235"/>
      <c r="AX10" s="1235"/>
      <c r="AY10" s="1235"/>
      <c r="AZ10" s="1235"/>
      <c r="BA10" s="1235"/>
      <c r="BB10" s="1235"/>
      <c r="BC10" s="1235"/>
      <c r="BD10" s="1235"/>
      <c r="BE10" s="1235"/>
      <c r="BF10" s="1235"/>
      <c r="BG10" s="1235"/>
      <c r="BH10" s="1235"/>
      <c r="BI10" s="1235"/>
      <c r="BJ10" s="1235"/>
      <c r="BK10" s="1235"/>
      <c r="BL10" s="1235"/>
      <c r="BM10" s="1235"/>
      <c r="BN10" s="1235"/>
      <c r="BO10" s="1235"/>
      <c r="BP10" s="1235"/>
      <c r="BQ10" s="1235"/>
      <c r="BR10" s="1235"/>
      <c r="BS10" s="1235"/>
      <c r="BT10" s="1235"/>
      <c r="BU10" s="1235"/>
      <c r="BV10" s="1235"/>
      <c r="BW10" s="1235"/>
      <c r="BX10" s="1235"/>
      <c r="BY10" s="1235"/>
      <c r="BZ10" s="1235"/>
      <c r="CA10" s="1235"/>
      <c r="CB10" s="1235"/>
      <c r="CC10" s="1235"/>
      <c r="CD10" s="1235"/>
      <c r="CE10" s="1235"/>
      <c r="CF10" s="1235"/>
      <c r="CG10" s="1235"/>
      <c r="CH10" s="1235"/>
      <c r="CI10" s="1235"/>
      <c r="CJ10" s="1235"/>
      <c r="CK10" s="1235"/>
      <c r="CL10" s="1235"/>
      <c r="CM10" s="1235"/>
      <c r="CN10" s="1235"/>
      <c r="CO10" s="1235"/>
      <c r="CP10" s="1235"/>
      <c r="CQ10" s="1235"/>
      <c r="CR10" s="1235"/>
      <c r="CS10" s="1235"/>
      <c r="CT10" s="1235"/>
      <c r="CU10" s="1235"/>
      <c r="CV10" s="1235"/>
      <c r="CW10" s="1235"/>
      <c r="CX10" s="1235"/>
      <c r="CY10" s="1235"/>
      <c r="CZ10" s="1235"/>
      <c r="DA10" s="1235"/>
      <c r="DB10" s="1235"/>
      <c r="DC10" s="1235"/>
      <c r="DD10" s="1235"/>
      <c r="DE10" s="1235"/>
      <c r="DF10" s="278"/>
      <c r="DG10" s="278"/>
      <c r="DH10" s="278"/>
      <c r="DI10" s="278"/>
      <c r="DJ10" s="278"/>
      <c r="DK10" s="278"/>
      <c r="DL10" s="278"/>
      <c r="DM10" s="278"/>
      <c r="DN10" s="278"/>
      <c r="DO10" s="278"/>
      <c r="DP10" s="278"/>
      <c r="DQ10" s="278"/>
      <c r="DR10" s="278"/>
      <c r="DS10" s="278"/>
      <c r="DT10" s="278"/>
      <c r="DU10" s="278"/>
      <c r="DV10" s="278"/>
      <c r="DW10" s="278"/>
      <c r="EM10" s="277" t="s">
        <v>612</v>
      </c>
    </row>
    <row r="11" spans="1:143" s="277" customFormat="1" ht="13" x14ac:dyDescent="0.2">
      <c r="A11" s="1235"/>
      <c r="B11" s="1235"/>
      <c r="C11" s="1235"/>
      <c r="D11" s="1235"/>
      <c r="E11" s="1235"/>
      <c r="F11" s="1235"/>
      <c r="G11" s="1235"/>
      <c r="H11" s="1235"/>
      <c r="I11" s="1235"/>
      <c r="J11" s="1235"/>
      <c r="K11" s="1235"/>
      <c r="L11" s="1235"/>
      <c r="M11" s="1235"/>
      <c r="N11" s="1235"/>
      <c r="O11" s="1235"/>
      <c r="P11" s="1235"/>
      <c r="Q11" s="1235"/>
      <c r="R11" s="1235"/>
      <c r="S11" s="1235"/>
      <c r="T11" s="1235"/>
      <c r="U11" s="1235"/>
      <c r="V11" s="1235"/>
      <c r="W11" s="1235"/>
      <c r="X11" s="1235"/>
      <c r="Y11" s="1235"/>
      <c r="Z11" s="1235"/>
      <c r="AA11" s="1235"/>
      <c r="AB11" s="1235"/>
      <c r="AC11" s="1235"/>
      <c r="AD11" s="1235"/>
      <c r="AE11" s="1235"/>
      <c r="AF11" s="1235"/>
      <c r="AG11" s="1235"/>
      <c r="AH11" s="1235"/>
      <c r="AI11" s="1235"/>
      <c r="AJ11" s="1235"/>
      <c r="AK11" s="1235"/>
      <c r="AL11" s="1235"/>
      <c r="AM11" s="1235"/>
      <c r="AN11" s="1235"/>
      <c r="AO11" s="1235"/>
      <c r="AP11" s="1235"/>
      <c r="AQ11" s="1235"/>
      <c r="AR11" s="1235"/>
      <c r="AS11" s="1235"/>
      <c r="AT11" s="1235"/>
      <c r="AU11" s="1235"/>
      <c r="AV11" s="1235"/>
      <c r="AW11" s="1235"/>
      <c r="AX11" s="1235"/>
      <c r="AY11" s="1235"/>
      <c r="AZ11" s="1235"/>
      <c r="BA11" s="1235"/>
      <c r="BB11" s="1235"/>
      <c r="BC11" s="1235"/>
      <c r="BD11" s="1235"/>
      <c r="BE11" s="1235"/>
      <c r="BF11" s="1235"/>
      <c r="BG11" s="1235"/>
      <c r="BH11" s="1235"/>
      <c r="BI11" s="1235"/>
      <c r="BJ11" s="1235"/>
      <c r="BK11" s="1235"/>
      <c r="BL11" s="1235"/>
      <c r="BM11" s="1235"/>
      <c r="BN11" s="1235"/>
      <c r="BO11" s="1235"/>
      <c r="BP11" s="1235"/>
      <c r="BQ11" s="1235"/>
      <c r="BR11" s="1235"/>
      <c r="BS11" s="1235"/>
      <c r="BT11" s="1235"/>
      <c r="BU11" s="1235"/>
      <c r="BV11" s="1235"/>
      <c r="BW11" s="1235"/>
      <c r="BX11" s="1235"/>
      <c r="BY11" s="1235"/>
      <c r="BZ11" s="1235"/>
      <c r="CA11" s="1235"/>
      <c r="CB11" s="1235"/>
      <c r="CC11" s="1235"/>
      <c r="CD11" s="1235"/>
      <c r="CE11" s="1235"/>
      <c r="CF11" s="1235"/>
      <c r="CG11" s="1235"/>
      <c r="CH11" s="1235"/>
      <c r="CI11" s="1235"/>
      <c r="CJ11" s="1235"/>
      <c r="CK11" s="1235"/>
      <c r="CL11" s="1235"/>
      <c r="CM11" s="1235"/>
      <c r="CN11" s="1235"/>
      <c r="CO11" s="1235"/>
      <c r="CP11" s="1235"/>
      <c r="CQ11" s="1235"/>
      <c r="CR11" s="1235"/>
      <c r="CS11" s="1235"/>
      <c r="CT11" s="1235"/>
      <c r="CU11" s="1235"/>
      <c r="CV11" s="1235"/>
      <c r="CW11" s="1235"/>
      <c r="CX11" s="1235"/>
      <c r="CY11" s="1235"/>
      <c r="CZ11" s="1235"/>
      <c r="DA11" s="1235"/>
      <c r="DB11" s="1235"/>
      <c r="DC11" s="1235"/>
      <c r="DD11" s="1235"/>
      <c r="DE11" s="1235"/>
      <c r="DF11" s="278"/>
      <c r="DG11" s="278"/>
      <c r="DH11" s="278"/>
      <c r="DI11" s="278"/>
      <c r="DJ11" s="278"/>
      <c r="DK11" s="278"/>
      <c r="DL11" s="278"/>
      <c r="DM11" s="278"/>
      <c r="DN11" s="278"/>
      <c r="DO11" s="278"/>
      <c r="DP11" s="278"/>
      <c r="DQ11" s="278"/>
      <c r="DR11" s="278"/>
      <c r="DS11" s="278"/>
      <c r="DT11" s="278"/>
      <c r="DU11" s="278"/>
      <c r="DV11" s="278"/>
      <c r="DW11" s="278"/>
    </row>
    <row r="12" spans="1:143" s="277" customFormat="1" ht="13" x14ac:dyDescent="0.2">
      <c r="A12" s="1235"/>
      <c r="B12" s="1235"/>
      <c r="C12" s="1235"/>
      <c r="D12" s="1235"/>
      <c r="E12" s="1235"/>
      <c r="F12" s="1235"/>
      <c r="G12" s="1235"/>
      <c r="H12" s="1235"/>
      <c r="I12" s="1235"/>
      <c r="J12" s="1235"/>
      <c r="K12" s="1235"/>
      <c r="L12" s="1235"/>
      <c r="M12" s="1235"/>
      <c r="N12" s="1235"/>
      <c r="O12" s="1235"/>
      <c r="P12" s="1235"/>
      <c r="Q12" s="1235"/>
      <c r="R12" s="1235"/>
      <c r="S12" s="1235"/>
      <c r="T12" s="1235"/>
      <c r="U12" s="1235"/>
      <c r="V12" s="1235"/>
      <c r="W12" s="1235"/>
      <c r="X12" s="1235"/>
      <c r="Y12" s="1235"/>
      <c r="Z12" s="1235"/>
      <c r="AA12" s="1235"/>
      <c r="AB12" s="1235"/>
      <c r="AC12" s="1235"/>
      <c r="AD12" s="1235"/>
      <c r="AE12" s="1235"/>
      <c r="AF12" s="1235"/>
      <c r="AG12" s="1235"/>
      <c r="AH12" s="1235"/>
      <c r="AI12" s="1235"/>
      <c r="AJ12" s="1235"/>
      <c r="AK12" s="1235"/>
      <c r="AL12" s="1235"/>
      <c r="AM12" s="1235"/>
      <c r="AN12" s="1235"/>
      <c r="AO12" s="1235"/>
      <c r="AP12" s="1235"/>
      <c r="AQ12" s="1235"/>
      <c r="AR12" s="1235"/>
      <c r="AS12" s="1235"/>
      <c r="AT12" s="1235"/>
      <c r="AU12" s="1235"/>
      <c r="AV12" s="1235"/>
      <c r="AW12" s="1235"/>
      <c r="AX12" s="1235"/>
      <c r="AY12" s="1235"/>
      <c r="AZ12" s="1235"/>
      <c r="BA12" s="1235"/>
      <c r="BB12" s="1235"/>
      <c r="BC12" s="1235"/>
      <c r="BD12" s="1235"/>
      <c r="BE12" s="1235"/>
      <c r="BF12" s="1235"/>
      <c r="BG12" s="1235"/>
      <c r="BH12" s="1235"/>
      <c r="BI12" s="1235"/>
      <c r="BJ12" s="1235"/>
      <c r="BK12" s="1235"/>
      <c r="BL12" s="1235"/>
      <c r="BM12" s="1235"/>
      <c r="BN12" s="1235"/>
      <c r="BO12" s="1235"/>
      <c r="BP12" s="1235"/>
      <c r="BQ12" s="1235"/>
      <c r="BR12" s="1235"/>
      <c r="BS12" s="1235"/>
      <c r="BT12" s="1235"/>
      <c r="BU12" s="1235"/>
      <c r="BV12" s="1235"/>
      <c r="BW12" s="1235"/>
      <c r="BX12" s="1235"/>
      <c r="BY12" s="1235"/>
      <c r="BZ12" s="1235"/>
      <c r="CA12" s="1235"/>
      <c r="CB12" s="1235"/>
      <c r="CC12" s="1235"/>
      <c r="CD12" s="1235"/>
      <c r="CE12" s="1235"/>
      <c r="CF12" s="1235"/>
      <c r="CG12" s="1235"/>
      <c r="CH12" s="1235"/>
      <c r="CI12" s="1235"/>
      <c r="CJ12" s="1235"/>
      <c r="CK12" s="1235"/>
      <c r="CL12" s="1235"/>
      <c r="CM12" s="1235"/>
      <c r="CN12" s="1235"/>
      <c r="CO12" s="1235"/>
      <c r="CP12" s="1235"/>
      <c r="CQ12" s="1235"/>
      <c r="CR12" s="1235"/>
      <c r="CS12" s="1235"/>
      <c r="CT12" s="1235"/>
      <c r="CU12" s="1235"/>
      <c r="CV12" s="1235"/>
      <c r="CW12" s="1235"/>
      <c r="CX12" s="1235"/>
      <c r="CY12" s="1235"/>
      <c r="CZ12" s="1235"/>
      <c r="DA12" s="1235"/>
      <c r="DB12" s="1235"/>
      <c r="DC12" s="1235"/>
      <c r="DD12" s="1235"/>
      <c r="DE12" s="1235"/>
      <c r="DF12" s="278"/>
      <c r="DG12" s="278"/>
      <c r="DH12" s="278"/>
      <c r="DI12" s="278"/>
      <c r="DJ12" s="278"/>
      <c r="DK12" s="278"/>
      <c r="DL12" s="278"/>
      <c r="DM12" s="278"/>
      <c r="DN12" s="278"/>
      <c r="DO12" s="278"/>
      <c r="DP12" s="278"/>
      <c r="DQ12" s="278"/>
      <c r="DR12" s="278"/>
      <c r="DS12" s="278"/>
      <c r="DT12" s="278"/>
      <c r="DU12" s="278"/>
      <c r="DV12" s="278"/>
      <c r="DW12" s="278"/>
      <c r="EM12" s="277" t="s">
        <v>612</v>
      </c>
    </row>
    <row r="13" spans="1:143" s="277" customFormat="1" ht="13" x14ac:dyDescent="0.2">
      <c r="A13" s="1235"/>
      <c r="B13" s="1235"/>
      <c r="C13" s="1235"/>
      <c r="D13" s="1235"/>
      <c r="E13" s="1235"/>
      <c r="F13" s="1235"/>
      <c r="G13" s="1235"/>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5"/>
      <c r="AK13" s="1235"/>
      <c r="AL13" s="1235"/>
      <c r="AM13" s="1235"/>
      <c r="AN13" s="1235"/>
      <c r="AO13" s="1235"/>
      <c r="AP13" s="1235"/>
      <c r="AQ13" s="1235"/>
      <c r="AR13" s="1235"/>
      <c r="AS13" s="1235"/>
      <c r="AT13" s="1235"/>
      <c r="AU13" s="1235"/>
      <c r="AV13" s="1235"/>
      <c r="AW13" s="1235"/>
      <c r="AX13" s="1235"/>
      <c r="AY13" s="1235"/>
      <c r="AZ13" s="1235"/>
      <c r="BA13" s="1235"/>
      <c r="BB13" s="1235"/>
      <c r="BC13" s="1235"/>
      <c r="BD13" s="1235"/>
      <c r="BE13" s="1235"/>
      <c r="BF13" s="1235"/>
      <c r="BG13" s="1235"/>
      <c r="BH13" s="1235"/>
      <c r="BI13" s="1235"/>
      <c r="BJ13" s="1235"/>
      <c r="BK13" s="1235"/>
      <c r="BL13" s="1235"/>
      <c r="BM13" s="1235"/>
      <c r="BN13" s="1235"/>
      <c r="BO13" s="1235"/>
      <c r="BP13" s="1235"/>
      <c r="BQ13" s="1235"/>
      <c r="BR13" s="1235"/>
      <c r="BS13" s="1235"/>
      <c r="BT13" s="1235"/>
      <c r="BU13" s="1235"/>
      <c r="BV13" s="1235"/>
      <c r="BW13" s="1235"/>
      <c r="BX13" s="1235"/>
      <c r="BY13" s="1235"/>
      <c r="BZ13" s="1235"/>
      <c r="CA13" s="1235"/>
      <c r="CB13" s="1235"/>
      <c r="CC13" s="1235"/>
      <c r="CD13" s="1235"/>
      <c r="CE13" s="1235"/>
      <c r="CF13" s="1235"/>
      <c r="CG13" s="1235"/>
      <c r="CH13" s="1235"/>
      <c r="CI13" s="1235"/>
      <c r="CJ13" s="1235"/>
      <c r="CK13" s="1235"/>
      <c r="CL13" s="1235"/>
      <c r="CM13" s="1235"/>
      <c r="CN13" s="1235"/>
      <c r="CO13" s="1235"/>
      <c r="CP13" s="1235"/>
      <c r="CQ13" s="1235"/>
      <c r="CR13" s="1235"/>
      <c r="CS13" s="1235"/>
      <c r="CT13" s="1235"/>
      <c r="CU13" s="1235"/>
      <c r="CV13" s="1235"/>
      <c r="CW13" s="1235"/>
      <c r="CX13" s="1235"/>
      <c r="CY13" s="1235"/>
      <c r="CZ13" s="1235"/>
      <c r="DA13" s="1235"/>
      <c r="DB13" s="1235"/>
      <c r="DC13" s="1235"/>
      <c r="DD13" s="1235"/>
      <c r="DE13" s="1235"/>
      <c r="DF13" s="278"/>
      <c r="DG13" s="278"/>
      <c r="DH13" s="278"/>
      <c r="DI13" s="278"/>
      <c r="DJ13" s="278"/>
      <c r="DK13" s="278"/>
      <c r="DL13" s="278"/>
      <c r="DM13" s="278"/>
      <c r="DN13" s="278"/>
      <c r="DO13" s="278"/>
      <c r="DP13" s="278"/>
      <c r="DQ13" s="278"/>
      <c r="DR13" s="278"/>
      <c r="DS13" s="278"/>
      <c r="DT13" s="278"/>
      <c r="DU13" s="278"/>
      <c r="DV13" s="278"/>
      <c r="DW13" s="278"/>
    </row>
    <row r="14" spans="1:143" s="277" customFormat="1" ht="13" x14ac:dyDescent="0.2">
      <c r="A14" s="1235"/>
      <c r="B14" s="1235"/>
      <c r="C14" s="1235"/>
      <c r="D14" s="1235"/>
      <c r="E14" s="1235"/>
      <c r="F14" s="1235"/>
      <c r="G14" s="1235"/>
      <c r="H14" s="1235"/>
      <c r="I14" s="1235"/>
      <c r="J14" s="1235"/>
      <c r="K14" s="1235"/>
      <c r="L14" s="1235"/>
      <c r="M14" s="1235"/>
      <c r="N14" s="1235"/>
      <c r="O14" s="1235"/>
      <c r="P14" s="1235"/>
      <c r="Q14" s="1235"/>
      <c r="R14" s="1235"/>
      <c r="S14" s="1235"/>
      <c r="T14" s="1235"/>
      <c r="U14" s="1235"/>
      <c r="V14" s="1235"/>
      <c r="W14" s="1235"/>
      <c r="X14" s="1235"/>
      <c r="Y14" s="1235"/>
      <c r="Z14" s="1235"/>
      <c r="AA14" s="1235"/>
      <c r="AB14" s="1235"/>
      <c r="AC14" s="1235"/>
      <c r="AD14" s="1235"/>
      <c r="AE14" s="1235"/>
      <c r="AF14" s="1235"/>
      <c r="AG14" s="1235"/>
      <c r="AH14" s="1235"/>
      <c r="AI14" s="1235"/>
      <c r="AJ14" s="1235"/>
      <c r="AK14" s="1235"/>
      <c r="AL14" s="1235"/>
      <c r="AM14" s="1235"/>
      <c r="AN14" s="1235"/>
      <c r="AO14" s="1235"/>
      <c r="AP14" s="1235"/>
      <c r="AQ14" s="1235"/>
      <c r="AR14" s="1235"/>
      <c r="AS14" s="1235"/>
      <c r="AT14" s="1235"/>
      <c r="AU14" s="1235"/>
      <c r="AV14" s="1235"/>
      <c r="AW14" s="1235"/>
      <c r="AX14" s="1235"/>
      <c r="AY14" s="1235"/>
      <c r="AZ14" s="1235"/>
      <c r="BA14" s="1235"/>
      <c r="BB14" s="1235"/>
      <c r="BC14" s="1235"/>
      <c r="BD14" s="1235"/>
      <c r="BE14" s="1235"/>
      <c r="BF14" s="1235"/>
      <c r="BG14" s="1235"/>
      <c r="BH14" s="1235"/>
      <c r="BI14" s="1235"/>
      <c r="BJ14" s="1235"/>
      <c r="BK14" s="1235"/>
      <c r="BL14" s="1235"/>
      <c r="BM14" s="1235"/>
      <c r="BN14" s="1235"/>
      <c r="BO14" s="1235"/>
      <c r="BP14" s="1235"/>
      <c r="BQ14" s="1235"/>
      <c r="BR14" s="1235"/>
      <c r="BS14" s="1235"/>
      <c r="BT14" s="1235"/>
      <c r="BU14" s="1235"/>
      <c r="BV14" s="1235"/>
      <c r="BW14" s="1235"/>
      <c r="BX14" s="1235"/>
      <c r="BY14" s="1235"/>
      <c r="BZ14" s="1235"/>
      <c r="CA14" s="1235"/>
      <c r="CB14" s="1235"/>
      <c r="CC14" s="1235"/>
      <c r="CD14" s="1235"/>
      <c r="CE14" s="1235"/>
      <c r="CF14" s="1235"/>
      <c r="CG14" s="1235"/>
      <c r="CH14" s="1235"/>
      <c r="CI14" s="1235"/>
      <c r="CJ14" s="1235"/>
      <c r="CK14" s="1235"/>
      <c r="CL14" s="1235"/>
      <c r="CM14" s="1235"/>
      <c r="CN14" s="1235"/>
      <c r="CO14" s="1235"/>
      <c r="CP14" s="1235"/>
      <c r="CQ14" s="1235"/>
      <c r="CR14" s="1235"/>
      <c r="CS14" s="1235"/>
      <c r="CT14" s="1235"/>
      <c r="CU14" s="1235"/>
      <c r="CV14" s="1235"/>
      <c r="CW14" s="1235"/>
      <c r="CX14" s="1235"/>
      <c r="CY14" s="1235"/>
      <c r="CZ14" s="1235"/>
      <c r="DA14" s="1235"/>
      <c r="DB14" s="1235"/>
      <c r="DC14" s="1235"/>
      <c r="DD14" s="1235"/>
      <c r="DE14" s="1235"/>
      <c r="DF14" s="278"/>
      <c r="DG14" s="278"/>
      <c r="DH14" s="278"/>
      <c r="DI14" s="278"/>
      <c r="DJ14" s="278"/>
      <c r="DK14" s="278"/>
      <c r="DL14" s="278"/>
      <c r="DM14" s="278"/>
      <c r="DN14" s="278"/>
      <c r="DO14" s="278"/>
      <c r="DP14" s="278"/>
      <c r="DQ14" s="278"/>
      <c r="DR14" s="278"/>
      <c r="DS14" s="278"/>
      <c r="DT14" s="278"/>
      <c r="DU14" s="278"/>
      <c r="DV14" s="278"/>
      <c r="DW14" s="278"/>
    </row>
    <row r="15" spans="1:143" s="277" customFormat="1" ht="13" x14ac:dyDescent="0.2">
      <c r="A15" s="1234"/>
      <c r="B15" s="1235"/>
      <c r="C15" s="1235"/>
      <c r="D15" s="1235"/>
      <c r="E15" s="1235"/>
      <c r="F15" s="1235"/>
      <c r="G15" s="1235"/>
      <c r="H15" s="1235"/>
      <c r="I15" s="1235"/>
      <c r="J15" s="1235"/>
      <c r="K15" s="1235"/>
      <c r="L15" s="1235"/>
      <c r="M15" s="1235"/>
      <c r="N15" s="1235"/>
      <c r="O15" s="1235"/>
      <c r="P15" s="1235"/>
      <c r="Q15" s="1235"/>
      <c r="R15" s="1235"/>
      <c r="S15" s="1235"/>
      <c r="T15" s="1235"/>
      <c r="U15" s="1235"/>
      <c r="V15" s="1235"/>
      <c r="W15" s="1235"/>
      <c r="X15" s="1235"/>
      <c r="Y15" s="1235"/>
      <c r="Z15" s="1235"/>
      <c r="AA15" s="1235"/>
      <c r="AB15" s="1235"/>
      <c r="AC15" s="1235"/>
      <c r="AD15" s="1235"/>
      <c r="AE15" s="1235"/>
      <c r="AF15" s="1235"/>
      <c r="AG15" s="1235"/>
      <c r="AH15" s="1235"/>
      <c r="AI15" s="1235"/>
      <c r="AJ15" s="1235"/>
      <c r="AK15" s="1235"/>
      <c r="AL15" s="1235"/>
      <c r="AM15" s="1235"/>
      <c r="AN15" s="1235"/>
      <c r="AO15" s="1235"/>
      <c r="AP15" s="1235"/>
      <c r="AQ15" s="1235"/>
      <c r="AR15" s="1235"/>
      <c r="AS15" s="1235"/>
      <c r="AT15" s="1235"/>
      <c r="AU15" s="1235"/>
      <c r="AV15" s="1235"/>
      <c r="AW15" s="1235"/>
      <c r="AX15" s="1235"/>
      <c r="AY15" s="1235"/>
      <c r="AZ15" s="1235"/>
      <c r="BA15" s="1235"/>
      <c r="BB15" s="1235"/>
      <c r="BC15" s="1235"/>
      <c r="BD15" s="1235"/>
      <c r="BE15" s="1235"/>
      <c r="BF15" s="1235"/>
      <c r="BG15" s="1235"/>
      <c r="BH15" s="1235"/>
      <c r="BI15" s="1235"/>
      <c r="BJ15" s="1235"/>
      <c r="BK15" s="1235"/>
      <c r="BL15" s="1235"/>
      <c r="BM15" s="1235"/>
      <c r="BN15" s="1235"/>
      <c r="BO15" s="1235"/>
      <c r="BP15" s="1235"/>
      <c r="BQ15" s="1235"/>
      <c r="BR15" s="1235"/>
      <c r="BS15" s="1235"/>
      <c r="BT15" s="1235"/>
      <c r="BU15" s="1235"/>
      <c r="BV15" s="1235"/>
      <c r="BW15" s="1235"/>
      <c r="BX15" s="1235"/>
      <c r="BY15" s="1235"/>
      <c r="BZ15" s="1235"/>
      <c r="CA15" s="1235"/>
      <c r="CB15" s="1235"/>
      <c r="CC15" s="1235"/>
      <c r="CD15" s="1235"/>
      <c r="CE15" s="1235"/>
      <c r="CF15" s="1235"/>
      <c r="CG15" s="1235"/>
      <c r="CH15" s="1235"/>
      <c r="CI15" s="1235"/>
      <c r="CJ15" s="1235"/>
      <c r="CK15" s="1235"/>
      <c r="CL15" s="1235"/>
      <c r="CM15" s="1235"/>
      <c r="CN15" s="1235"/>
      <c r="CO15" s="1235"/>
      <c r="CP15" s="1235"/>
      <c r="CQ15" s="1235"/>
      <c r="CR15" s="1235"/>
      <c r="CS15" s="1235"/>
      <c r="CT15" s="1235"/>
      <c r="CU15" s="1235"/>
      <c r="CV15" s="1235"/>
      <c r="CW15" s="1235"/>
      <c r="CX15" s="1235"/>
      <c r="CY15" s="1235"/>
      <c r="CZ15" s="1235"/>
      <c r="DA15" s="1235"/>
      <c r="DB15" s="1235"/>
      <c r="DC15" s="1235"/>
      <c r="DD15" s="1235"/>
      <c r="DE15" s="1235"/>
      <c r="DF15" s="278"/>
      <c r="DG15" s="278"/>
      <c r="DH15" s="278"/>
      <c r="DI15" s="278"/>
      <c r="DJ15" s="278"/>
      <c r="DK15" s="278"/>
      <c r="DL15" s="278"/>
      <c r="DM15" s="278"/>
      <c r="DN15" s="278"/>
      <c r="DO15" s="278"/>
      <c r="DP15" s="278"/>
      <c r="DQ15" s="278"/>
      <c r="DR15" s="278"/>
      <c r="DS15" s="278"/>
      <c r="DT15" s="278"/>
      <c r="DU15" s="278"/>
      <c r="DV15" s="278"/>
      <c r="DW15" s="278"/>
    </row>
    <row r="16" spans="1:143" s="277" customFormat="1" ht="13" x14ac:dyDescent="0.2">
      <c r="A16" s="1234"/>
      <c r="B16" s="1235"/>
      <c r="C16" s="1235"/>
      <c r="D16" s="1235"/>
      <c r="E16" s="1235"/>
      <c r="F16" s="1235"/>
      <c r="G16" s="1235"/>
      <c r="H16" s="1235"/>
      <c r="I16" s="1235"/>
      <c r="J16" s="1235"/>
      <c r="K16" s="1235"/>
      <c r="L16" s="1235"/>
      <c r="M16" s="1235"/>
      <c r="N16" s="1235"/>
      <c r="O16" s="1235"/>
      <c r="P16" s="1235"/>
      <c r="Q16" s="1235"/>
      <c r="R16" s="1235"/>
      <c r="S16" s="1235"/>
      <c r="T16" s="1235"/>
      <c r="U16" s="1235"/>
      <c r="V16" s="1235"/>
      <c r="W16" s="1235"/>
      <c r="X16" s="1235"/>
      <c r="Y16" s="1235"/>
      <c r="Z16" s="1235"/>
      <c r="AA16" s="1235"/>
      <c r="AB16" s="1235"/>
      <c r="AC16" s="1235"/>
      <c r="AD16" s="1235"/>
      <c r="AE16" s="1235"/>
      <c r="AF16" s="1235"/>
      <c r="AG16" s="1235"/>
      <c r="AH16" s="1235"/>
      <c r="AI16" s="1235"/>
      <c r="AJ16" s="1235"/>
      <c r="AK16" s="1235"/>
      <c r="AL16" s="1235"/>
      <c r="AM16" s="1235"/>
      <c r="AN16" s="1235"/>
      <c r="AO16" s="1235"/>
      <c r="AP16" s="1235"/>
      <c r="AQ16" s="1235"/>
      <c r="AR16" s="1235"/>
      <c r="AS16" s="1235"/>
      <c r="AT16" s="1235"/>
      <c r="AU16" s="1235"/>
      <c r="AV16" s="1235"/>
      <c r="AW16" s="1235"/>
      <c r="AX16" s="1235"/>
      <c r="AY16" s="1235"/>
      <c r="AZ16" s="1235"/>
      <c r="BA16" s="1235"/>
      <c r="BB16" s="1235"/>
      <c r="BC16" s="1235"/>
      <c r="BD16" s="1235"/>
      <c r="BE16" s="1235"/>
      <c r="BF16" s="1235"/>
      <c r="BG16" s="1235"/>
      <c r="BH16" s="1235"/>
      <c r="BI16" s="1235"/>
      <c r="BJ16" s="1235"/>
      <c r="BK16" s="1235"/>
      <c r="BL16" s="1235"/>
      <c r="BM16" s="1235"/>
      <c r="BN16" s="1235"/>
      <c r="BO16" s="1235"/>
      <c r="BP16" s="1235"/>
      <c r="BQ16" s="1235"/>
      <c r="BR16" s="1235"/>
      <c r="BS16" s="1235"/>
      <c r="BT16" s="1235"/>
      <c r="BU16" s="1235"/>
      <c r="BV16" s="1235"/>
      <c r="BW16" s="1235"/>
      <c r="BX16" s="1235"/>
      <c r="BY16" s="1235"/>
      <c r="BZ16" s="1235"/>
      <c r="CA16" s="1235"/>
      <c r="CB16" s="1235"/>
      <c r="CC16" s="1235"/>
      <c r="CD16" s="1235"/>
      <c r="CE16" s="1235"/>
      <c r="CF16" s="1235"/>
      <c r="CG16" s="1235"/>
      <c r="CH16" s="1235"/>
      <c r="CI16" s="1235"/>
      <c r="CJ16" s="1235"/>
      <c r="CK16" s="1235"/>
      <c r="CL16" s="1235"/>
      <c r="CM16" s="1235"/>
      <c r="CN16" s="1235"/>
      <c r="CO16" s="1235"/>
      <c r="CP16" s="1235"/>
      <c r="CQ16" s="1235"/>
      <c r="CR16" s="1235"/>
      <c r="CS16" s="1235"/>
      <c r="CT16" s="1235"/>
      <c r="CU16" s="1235"/>
      <c r="CV16" s="1235"/>
      <c r="CW16" s="1235"/>
      <c r="CX16" s="1235"/>
      <c r="CY16" s="1235"/>
      <c r="CZ16" s="1235"/>
      <c r="DA16" s="1235"/>
      <c r="DB16" s="1235"/>
      <c r="DC16" s="1235"/>
      <c r="DD16" s="1235"/>
      <c r="DE16" s="1235"/>
      <c r="DF16" s="278"/>
      <c r="DG16" s="278"/>
      <c r="DH16" s="278"/>
      <c r="DI16" s="278"/>
      <c r="DJ16" s="278"/>
      <c r="DK16" s="278"/>
      <c r="DL16" s="278"/>
      <c r="DM16" s="278"/>
      <c r="DN16" s="278"/>
      <c r="DO16" s="278"/>
      <c r="DP16" s="278"/>
      <c r="DQ16" s="278"/>
      <c r="DR16" s="278"/>
      <c r="DS16" s="278"/>
      <c r="DT16" s="278"/>
      <c r="DU16" s="278"/>
      <c r="DV16" s="278"/>
      <c r="DW16" s="278"/>
    </row>
    <row r="17" spans="1:351" s="277" customFormat="1" ht="13" x14ac:dyDescent="0.2">
      <c r="A17" s="1234"/>
      <c r="B17" s="1235"/>
      <c r="C17" s="1235"/>
      <c r="D17" s="1235"/>
      <c r="E17" s="1235"/>
      <c r="F17" s="1235"/>
      <c r="G17" s="1235"/>
      <c r="H17" s="1235"/>
      <c r="I17" s="1235"/>
      <c r="J17" s="1235"/>
      <c r="K17" s="1235"/>
      <c r="L17" s="1235"/>
      <c r="M17" s="1235"/>
      <c r="N17" s="1235"/>
      <c r="O17" s="1235"/>
      <c r="P17" s="1235"/>
      <c r="Q17" s="1235"/>
      <c r="R17" s="1235"/>
      <c r="S17" s="1235"/>
      <c r="T17" s="1235"/>
      <c r="U17" s="1235"/>
      <c r="V17" s="1235"/>
      <c r="W17" s="1235"/>
      <c r="X17" s="1235"/>
      <c r="Y17" s="1235"/>
      <c r="Z17" s="1235"/>
      <c r="AA17" s="1235"/>
      <c r="AB17" s="1235"/>
      <c r="AC17" s="1235"/>
      <c r="AD17" s="1235"/>
      <c r="AE17" s="1235"/>
      <c r="AF17" s="1235"/>
      <c r="AG17" s="1235"/>
      <c r="AH17" s="1235"/>
      <c r="AI17" s="1235"/>
      <c r="AJ17" s="1235"/>
      <c r="AK17" s="1235"/>
      <c r="AL17" s="1235"/>
      <c r="AM17" s="1235"/>
      <c r="AN17" s="1235"/>
      <c r="AO17" s="1235"/>
      <c r="AP17" s="1235"/>
      <c r="AQ17" s="1235"/>
      <c r="AR17" s="1235"/>
      <c r="AS17" s="1235"/>
      <c r="AT17" s="1235"/>
      <c r="AU17" s="1235"/>
      <c r="AV17" s="1235"/>
      <c r="AW17" s="1235"/>
      <c r="AX17" s="1235"/>
      <c r="AY17" s="1235"/>
      <c r="AZ17" s="1235"/>
      <c r="BA17" s="1235"/>
      <c r="BB17" s="1235"/>
      <c r="BC17" s="1235"/>
      <c r="BD17" s="1235"/>
      <c r="BE17" s="1235"/>
      <c r="BF17" s="1235"/>
      <c r="BG17" s="1235"/>
      <c r="BH17" s="1235"/>
      <c r="BI17" s="1235"/>
      <c r="BJ17" s="1235"/>
      <c r="BK17" s="1235"/>
      <c r="BL17" s="1235"/>
      <c r="BM17" s="1235"/>
      <c r="BN17" s="1235"/>
      <c r="BO17" s="1235"/>
      <c r="BP17" s="1235"/>
      <c r="BQ17" s="1235"/>
      <c r="BR17" s="1235"/>
      <c r="BS17" s="1235"/>
      <c r="BT17" s="1235"/>
      <c r="BU17" s="1235"/>
      <c r="BV17" s="1235"/>
      <c r="BW17" s="1235"/>
      <c r="BX17" s="1235"/>
      <c r="BY17" s="1235"/>
      <c r="BZ17" s="1235"/>
      <c r="CA17" s="1235"/>
      <c r="CB17" s="1235"/>
      <c r="CC17" s="1235"/>
      <c r="CD17" s="1235"/>
      <c r="CE17" s="1235"/>
      <c r="CF17" s="1235"/>
      <c r="CG17" s="1235"/>
      <c r="CH17" s="1235"/>
      <c r="CI17" s="1235"/>
      <c r="CJ17" s="1235"/>
      <c r="CK17" s="1235"/>
      <c r="CL17" s="1235"/>
      <c r="CM17" s="1235"/>
      <c r="CN17" s="1235"/>
      <c r="CO17" s="1235"/>
      <c r="CP17" s="1235"/>
      <c r="CQ17" s="1235"/>
      <c r="CR17" s="1235"/>
      <c r="CS17" s="1235"/>
      <c r="CT17" s="1235"/>
      <c r="CU17" s="1235"/>
      <c r="CV17" s="1235"/>
      <c r="CW17" s="1235"/>
      <c r="CX17" s="1235"/>
      <c r="CY17" s="1235"/>
      <c r="CZ17" s="1235"/>
      <c r="DA17" s="1235"/>
      <c r="DB17" s="1235"/>
      <c r="DC17" s="1235"/>
      <c r="DD17" s="1235"/>
      <c r="DE17" s="1235"/>
      <c r="DF17" s="278"/>
      <c r="DG17" s="278"/>
      <c r="DH17" s="278"/>
      <c r="DI17" s="278"/>
      <c r="DJ17" s="278"/>
      <c r="DK17" s="278"/>
      <c r="DL17" s="278"/>
      <c r="DM17" s="278"/>
      <c r="DN17" s="278"/>
      <c r="DO17" s="278"/>
      <c r="DP17" s="278"/>
      <c r="DQ17" s="278"/>
      <c r="DR17" s="278"/>
      <c r="DS17" s="278"/>
      <c r="DT17" s="278"/>
      <c r="DU17" s="278"/>
      <c r="DV17" s="278"/>
      <c r="DW17" s="278"/>
    </row>
    <row r="18" spans="1:351" s="277" customFormat="1" ht="13" x14ac:dyDescent="0.2">
      <c r="A18" s="1234"/>
      <c r="B18" s="1235"/>
      <c r="C18" s="1235"/>
      <c r="D18" s="1235"/>
      <c r="E18" s="1235"/>
      <c r="F18" s="1235"/>
      <c r="G18" s="1235"/>
      <c r="H18" s="1235"/>
      <c r="I18" s="1235"/>
      <c r="J18" s="1235"/>
      <c r="K18" s="1235"/>
      <c r="L18" s="1235"/>
      <c r="M18" s="1235"/>
      <c r="N18" s="1235"/>
      <c r="O18" s="1235"/>
      <c r="P18" s="1235"/>
      <c r="Q18" s="1235"/>
      <c r="R18" s="1235"/>
      <c r="S18" s="1235"/>
      <c r="T18" s="1235"/>
      <c r="U18" s="1235"/>
      <c r="V18" s="1235"/>
      <c r="W18" s="1235"/>
      <c r="X18" s="1235"/>
      <c r="Y18" s="1235"/>
      <c r="Z18" s="1235"/>
      <c r="AA18" s="1235"/>
      <c r="AB18" s="1235"/>
      <c r="AC18" s="1235"/>
      <c r="AD18" s="1235"/>
      <c r="AE18" s="1235"/>
      <c r="AF18" s="1235"/>
      <c r="AG18" s="1235"/>
      <c r="AH18" s="1235"/>
      <c r="AI18" s="1235"/>
      <c r="AJ18" s="1235"/>
      <c r="AK18" s="1235"/>
      <c r="AL18" s="1235"/>
      <c r="AM18" s="1235"/>
      <c r="AN18" s="1235"/>
      <c r="AO18" s="1235"/>
      <c r="AP18" s="1235"/>
      <c r="AQ18" s="1235"/>
      <c r="AR18" s="1235"/>
      <c r="AS18" s="1235"/>
      <c r="AT18" s="1235"/>
      <c r="AU18" s="1235"/>
      <c r="AV18" s="1235"/>
      <c r="AW18" s="1235"/>
      <c r="AX18" s="1235"/>
      <c r="AY18" s="1235"/>
      <c r="AZ18" s="1235"/>
      <c r="BA18" s="1235"/>
      <c r="BB18" s="1235"/>
      <c r="BC18" s="1235"/>
      <c r="BD18" s="1235"/>
      <c r="BE18" s="1235"/>
      <c r="BF18" s="1235"/>
      <c r="BG18" s="1235"/>
      <c r="BH18" s="1235"/>
      <c r="BI18" s="1235"/>
      <c r="BJ18" s="1235"/>
      <c r="BK18" s="1235"/>
      <c r="BL18" s="1235"/>
      <c r="BM18" s="1235"/>
      <c r="BN18" s="1235"/>
      <c r="BO18" s="1235"/>
      <c r="BP18" s="1235"/>
      <c r="BQ18" s="1235"/>
      <c r="BR18" s="1235"/>
      <c r="BS18" s="1235"/>
      <c r="BT18" s="1235"/>
      <c r="BU18" s="1235"/>
      <c r="BV18" s="1235"/>
      <c r="BW18" s="1235"/>
      <c r="BX18" s="1235"/>
      <c r="BY18" s="1235"/>
      <c r="BZ18" s="1235"/>
      <c r="CA18" s="1235"/>
      <c r="CB18" s="1235"/>
      <c r="CC18" s="1235"/>
      <c r="CD18" s="1235"/>
      <c r="CE18" s="1235"/>
      <c r="CF18" s="1235"/>
      <c r="CG18" s="1235"/>
      <c r="CH18" s="1235"/>
      <c r="CI18" s="1235"/>
      <c r="CJ18" s="1235"/>
      <c r="CK18" s="1235"/>
      <c r="CL18" s="1235"/>
      <c r="CM18" s="1235"/>
      <c r="CN18" s="1235"/>
      <c r="CO18" s="1235"/>
      <c r="CP18" s="1235"/>
      <c r="CQ18" s="1235"/>
      <c r="CR18" s="1235"/>
      <c r="CS18" s="1235"/>
      <c r="CT18" s="1235"/>
      <c r="CU18" s="1235"/>
      <c r="CV18" s="1235"/>
      <c r="CW18" s="1235"/>
      <c r="CX18" s="1235"/>
      <c r="CY18" s="1235"/>
      <c r="CZ18" s="1235"/>
      <c r="DA18" s="1235"/>
      <c r="DB18" s="1235"/>
      <c r="DC18" s="1235"/>
      <c r="DD18" s="1235"/>
      <c r="DE18" s="1235"/>
      <c r="DF18" s="278"/>
      <c r="DG18" s="278"/>
      <c r="DH18" s="278"/>
      <c r="DI18" s="278"/>
      <c r="DJ18" s="278"/>
      <c r="DK18" s="278"/>
      <c r="DL18" s="278"/>
      <c r="DM18" s="278"/>
      <c r="DN18" s="278"/>
      <c r="DO18" s="278"/>
      <c r="DP18" s="278"/>
      <c r="DQ18" s="278"/>
      <c r="DR18" s="278"/>
      <c r="DS18" s="278"/>
      <c r="DT18" s="278"/>
      <c r="DU18" s="278"/>
      <c r="DV18" s="278"/>
      <c r="DW18" s="278"/>
    </row>
    <row r="19" spans="1:351" ht="13" x14ac:dyDescent="0.2">
      <c r="DD19" s="1234"/>
      <c r="DE19" s="1234"/>
    </row>
    <row r="20" spans="1:351" ht="13" x14ac:dyDescent="0.2">
      <c r="DD20" s="1234"/>
      <c r="DE20" s="1234"/>
    </row>
    <row r="21" spans="1:351" ht="16.5" x14ac:dyDescent="0.2">
      <c r="B21" s="1236"/>
      <c r="C21" s="1237"/>
      <c r="D21" s="1237"/>
      <c r="E21" s="1237"/>
      <c r="F21" s="1237"/>
      <c r="G21" s="1237"/>
      <c r="H21" s="1237"/>
      <c r="I21" s="1237"/>
      <c r="J21" s="1237"/>
      <c r="K21" s="1237"/>
      <c r="L21" s="1237"/>
      <c r="M21" s="1237"/>
      <c r="N21" s="1238"/>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38"/>
      <c r="AU21" s="1237"/>
      <c r="AV21" s="1237"/>
      <c r="AW21" s="1237"/>
      <c r="AX21" s="1237"/>
      <c r="AY21" s="1237"/>
      <c r="AZ21" s="1237"/>
      <c r="BA21" s="1237"/>
      <c r="BB21" s="1237"/>
      <c r="BC21" s="1237"/>
      <c r="BD21" s="1237"/>
      <c r="BE21" s="1237"/>
      <c r="BF21" s="1238"/>
      <c r="BG21" s="1237"/>
      <c r="BH21" s="1237"/>
      <c r="BI21" s="1237"/>
      <c r="BJ21" s="1237"/>
      <c r="BK21" s="1237"/>
      <c r="BL21" s="1237"/>
      <c r="BM21" s="1237"/>
      <c r="BN21" s="1237"/>
      <c r="BO21" s="1237"/>
      <c r="BP21" s="1237"/>
      <c r="BQ21" s="1237"/>
      <c r="BR21" s="1238"/>
      <c r="BS21" s="1237"/>
      <c r="BT21" s="1237"/>
      <c r="BU21" s="1237"/>
      <c r="BV21" s="1237"/>
      <c r="BW21" s="1237"/>
      <c r="BX21" s="1237"/>
      <c r="BY21" s="1237"/>
      <c r="BZ21" s="1237"/>
      <c r="CA21" s="1237"/>
      <c r="CB21" s="1237"/>
      <c r="CC21" s="1237"/>
      <c r="CD21" s="1238"/>
      <c r="CE21" s="1237"/>
      <c r="CF21" s="1237"/>
      <c r="CG21" s="1237"/>
      <c r="CH21" s="1237"/>
      <c r="CI21" s="1237"/>
      <c r="CJ21" s="1237"/>
      <c r="CK21" s="1237"/>
      <c r="CL21" s="1237"/>
      <c r="CM21" s="1237"/>
      <c r="CN21" s="1237"/>
      <c r="CO21" s="1237"/>
      <c r="CP21" s="1238"/>
      <c r="CQ21" s="1237"/>
      <c r="CR21" s="1237"/>
      <c r="CS21" s="1237"/>
      <c r="CT21" s="1237"/>
      <c r="CU21" s="1237"/>
      <c r="CV21" s="1237"/>
      <c r="CW21" s="1237"/>
      <c r="CX21" s="1237"/>
      <c r="CY21" s="1237"/>
      <c r="CZ21" s="1237"/>
      <c r="DA21" s="1237"/>
      <c r="DB21" s="1238"/>
      <c r="DC21" s="1237"/>
      <c r="DD21" s="1239"/>
      <c r="DE21" s="1234"/>
      <c r="MM21" s="1240"/>
    </row>
    <row r="22" spans="1:351" ht="16.5" x14ac:dyDescent="0.2">
      <c r="B22" s="1241"/>
      <c r="MM22" s="1240"/>
    </row>
    <row r="23" spans="1:351" ht="13" x14ac:dyDescent="0.2">
      <c r="B23" s="1241"/>
    </row>
    <row r="24" spans="1:351" ht="13" x14ac:dyDescent="0.2">
      <c r="B24" s="1241"/>
    </row>
    <row r="25" spans="1:351" ht="13" x14ac:dyDescent="0.2">
      <c r="B25" s="1241"/>
    </row>
    <row r="26" spans="1:351" ht="13" x14ac:dyDescent="0.2">
      <c r="B26" s="1241"/>
    </row>
    <row r="27" spans="1:351" ht="13" x14ac:dyDescent="0.2">
      <c r="B27" s="1241"/>
    </row>
    <row r="28" spans="1:351" ht="13" x14ac:dyDescent="0.2">
      <c r="B28" s="1241"/>
    </row>
    <row r="29" spans="1:351" ht="13" x14ac:dyDescent="0.2">
      <c r="B29" s="1241"/>
    </row>
    <row r="30" spans="1:351" ht="13" x14ac:dyDescent="0.2">
      <c r="B30" s="1241"/>
    </row>
    <row r="31" spans="1:351" ht="13" x14ac:dyDescent="0.2">
      <c r="B31" s="1241"/>
    </row>
    <row r="32" spans="1:351" ht="13" x14ac:dyDescent="0.2">
      <c r="B32" s="1241"/>
    </row>
    <row r="33" spans="2:109" ht="13" x14ac:dyDescent="0.2">
      <c r="B33" s="1241"/>
    </row>
    <row r="34" spans="2:109" ht="13" x14ac:dyDescent="0.2">
      <c r="B34" s="1241"/>
    </row>
    <row r="35" spans="2:109" ht="13" x14ac:dyDescent="0.2">
      <c r="B35" s="1241"/>
    </row>
    <row r="36" spans="2:109" ht="13" x14ac:dyDescent="0.2">
      <c r="B36" s="1241"/>
    </row>
    <row r="37" spans="2:109" ht="13" x14ac:dyDescent="0.2">
      <c r="B37" s="1241"/>
    </row>
    <row r="38" spans="2:109" ht="13" x14ac:dyDescent="0.2">
      <c r="B38" s="1241"/>
    </row>
    <row r="39" spans="2:109" ht="13" x14ac:dyDescent="0.2">
      <c r="B39" s="1243"/>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5"/>
    </row>
    <row r="40" spans="2:109" ht="13" x14ac:dyDescent="0.2">
      <c r="B40" s="1246"/>
      <c r="DD40" s="1246"/>
      <c r="DE40" s="1234"/>
    </row>
    <row r="41" spans="2:109" ht="16.5" x14ac:dyDescent="0.2">
      <c r="B41" s="1247" t="s">
        <v>613</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37"/>
      <c r="BC41" s="1237"/>
      <c r="BD41" s="1237"/>
      <c r="BE41" s="1237"/>
      <c r="BF41" s="1237"/>
      <c r="BG41" s="1237"/>
      <c r="BH41" s="1237"/>
      <c r="BI41" s="1237"/>
      <c r="BJ41" s="1237"/>
      <c r="BK41" s="1237"/>
      <c r="BL41" s="1237"/>
      <c r="BM41" s="1237"/>
      <c r="BN41" s="1237"/>
      <c r="BO41" s="1237"/>
      <c r="BP41" s="1237"/>
      <c r="BQ41" s="1237"/>
      <c r="BR41" s="1237"/>
      <c r="BS41" s="1237"/>
      <c r="BT41" s="1237"/>
      <c r="BU41" s="1237"/>
      <c r="BV41" s="1237"/>
      <c r="BW41" s="1237"/>
      <c r="BX41" s="1237"/>
      <c r="BY41" s="1237"/>
      <c r="BZ41" s="1237"/>
      <c r="CA41" s="1237"/>
      <c r="CB41" s="1237"/>
      <c r="CC41" s="1237"/>
      <c r="CD41" s="1237"/>
      <c r="CE41" s="1237"/>
      <c r="CF41" s="1237"/>
      <c r="CG41" s="1237"/>
      <c r="CH41" s="1237"/>
      <c r="CI41" s="1237"/>
      <c r="CJ41" s="1237"/>
      <c r="CK41" s="1237"/>
      <c r="CL41" s="1237"/>
      <c r="CM41" s="1237"/>
      <c r="CN41" s="1237"/>
      <c r="CO41" s="1237"/>
      <c r="CP41" s="1237"/>
      <c r="CQ41" s="1237"/>
      <c r="CR41" s="1237"/>
      <c r="CS41" s="1237"/>
      <c r="CT41" s="1237"/>
      <c r="CU41" s="1237"/>
      <c r="CV41" s="1237"/>
      <c r="CW41" s="1237"/>
      <c r="CX41" s="1237"/>
      <c r="CY41" s="1237"/>
      <c r="CZ41" s="1237"/>
      <c r="DA41" s="1237"/>
      <c r="DB41" s="1237"/>
      <c r="DC41" s="1237"/>
      <c r="DD41" s="1239"/>
    </row>
    <row r="42" spans="2:109" ht="13" x14ac:dyDescent="0.2">
      <c r="B42" s="1241"/>
      <c r="G42" s="1248"/>
      <c r="I42" s="1249"/>
      <c r="J42" s="1249"/>
      <c r="K42" s="1249"/>
      <c r="AM42" s="1248"/>
      <c r="AN42" s="1248" t="s">
        <v>614</v>
      </c>
      <c r="AP42" s="1249"/>
      <c r="AQ42" s="1249"/>
      <c r="AR42" s="1249"/>
      <c r="AY42" s="1248"/>
      <c r="BA42" s="1249"/>
      <c r="BB42" s="1249"/>
      <c r="BC42" s="1249"/>
      <c r="BK42" s="1248"/>
      <c r="BM42" s="1249"/>
      <c r="BN42" s="1249"/>
      <c r="BO42" s="1249"/>
      <c r="BW42" s="1248"/>
      <c r="BY42" s="1249"/>
      <c r="BZ42" s="1249"/>
      <c r="CA42" s="1249"/>
      <c r="CI42" s="1248"/>
      <c r="CK42" s="1249"/>
      <c r="CL42" s="1249"/>
      <c r="CM42" s="1249"/>
      <c r="CU42" s="1248"/>
      <c r="CW42" s="1249"/>
      <c r="CX42" s="1249"/>
      <c r="CY42" s="1249"/>
    </row>
    <row r="43" spans="2:109" ht="13.5" customHeight="1" x14ac:dyDescent="0.2">
      <c r="B43" s="1241"/>
      <c r="AN43" s="1250" t="s">
        <v>615</v>
      </c>
      <c r="AO43" s="1251"/>
      <c r="AP43" s="1251"/>
      <c r="AQ43" s="1251"/>
      <c r="AR43" s="1251"/>
      <c r="AS43" s="1251"/>
      <c r="AT43" s="1251"/>
      <c r="AU43" s="1251"/>
      <c r="AV43" s="1251"/>
      <c r="AW43" s="1251"/>
      <c r="AX43" s="1251"/>
      <c r="AY43" s="1251"/>
      <c r="AZ43" s="1251"/>
      <c r="BA43" s="1251"/>
      <c r="BB43" s="1251"/>
      <c r="BC43" s="1251"/>
      <c r="BD43" s="1251"/>
      <c r="BE43" s="1251"/>
      <c r="BF43" s="1251"/>
      <c r="BG43" s="1251"/>
      <c r="BH43" s="1251"/>
      <c r="BI43" s="1251"/>
      <c r="BJ43" s="1251"/>
      <c r="BK43" s="1251"/>
      <c r="BL43" s="1251"/>
      <c r="BM43" s="1251"/>
      <c r="BN43" s="1251"/>
      <c r="BO43" s="1251"/>
      <c r="BP43" s="1251"/>
      <c r="BQ43" s="1251"/>
      <c r="BR43" s="1251"/>
      <c r="BS43" s="1251"/>
      <c r="BT43" s="1251"/>
      <c r="BU43" s="1251"/>
      <c r="BV43" s="1251"/>
      <c r="BW43" s="1251"/>
      <c r="BX43" s="1251"/>
      <c r="BY43" s="1251"/>
      <c r="BZ43" s="1251"/>
      <c r="CA43" s="1251"/>
      <c r="CB43" s="1251"/>
      <c r="CC43" s="1251"/>
      <c r="CD43" s="1251"/>
      <c r="CE43" s="1251"/>
      <c r="CF43" s="1251"/>
      <c r="CG43" s="1251"/>
      <c r="CH43" s="1251"/>
      <c r="CI43" s="1251"/>
      <c r="CJ43" s="1251"/>
      <c r="CK43" s="1251"/>
      <c r="CL43" s="1251"/>
      <c r="CM43" s="1251"/>
      <c r="CN43" s="1251"/>
      <c r="CO43" s="1251"/>
      <c r="CP43" s="1251"/>
      <c r="CQ43" s="1251"/>
      <c r="CR43" s="1251"/>
      <c r="CS43" s="1251"/>
      <c r="CT43" s="1251"/>
      <c r="CU43" s="1251"/>
      <c r="CV43" s="1251"/>
      <c r="CW43" s="1251"/>
      <c r="CX43" s="1251"/>
      <c r="CY43" s="1251"/>
      <c r="CZ43" s="1251"/>
      <c r="DA43" s="1251"/>
      <c r="DB43" s="1251"/>
      <c r="DC43" s="1252"/>
    </row>
    <row r="44" spans="2:109" ht="13" x14ac:dyDescent="0.2">
      <c r="B44" s="1241"/>
      <c r="AN44" s="1253"/>
      <c r="AO44" s="1254"/>
      <c r="AP44" s="1254"/>
      <c r="AQ44" s="1254"/>
      <c r="AR44" s="1254"/>
      <c r="AS44" s="1254"/>
      <c r="AT44" s="1254"/>
      <c r="AU44" s="1254"/>
      <c r="AV44" s="1254"/>
      <c r="AW44" s="1254"/>
      <c r="AX44" s="1254"/>
      <c r="AY44" s="1254"/>
      <c r="AZ44" s="1254"/>
      <c r="BA44" s="1254"/>
      <c r="BB44" s="1254"/>
      <c r="BC44" s="1254"/>
      <c r="BD44" s="1254"/>
      <c r="BE44" s="1254"/>
      <c r="BF44" s="1254"/>
      <c r="BG44" s="1254"/>
      <c r="BH44" s="1254"/>
      <c r="BI44" s="1254"/>
      <c r="BJ44" s="1254"/>
      <c r="BK44" s="1254"/>
      <c r="BL44" s="1254"/>
      <c r="BM44" s="1254"/>
      <c r="BN44" s="1254"/>
      <c r="BO44" s="1254"/>
      <c r="BP44" s="1254"/>
      <c r="BQ44" s="1254"/>
      <c r="BR44" s="1254"/>
      <c r="BS44" s="1254"/>
      <c r="BT44" s="1254"/>
      <c r="BU44" s="1254"/>
      <c r="BV44" s="1254"/>
      <c r="BW44" s="1254"/>
      <c r="BX44" s="1254"/>
      <c r="BY44" s="1254"/>
      <c r="BZ44" s="1254"/>
      <c r="CA44" s="1254"/>
      <c r="CB44" s="1254"/>
      <c r="CC44" s="1254"/>
      <c r="CD44" s="1254"/>
      <c r="CE44" s="1254"/>
      <c r="CF44" s="1254"/>
      <c r="CG44" s="1254"/>
      <c r="CH44" s="1254"/>
      <c r="CI44" s="1254"/>
      <c r="CJ44" s="1254"/>
      <c r="CK44" s="1254"/>
      <c r="CL44" s="1254"/>
      <c r="CM44" s="1254"/>
      <c r="CN44" s="1254"/>
      <c r="CO44" s="1254"/>
      <c r="CP44" s="1254"/>
      <c r="CQ44" s="1254"/>
      <c r="CR44" s="1254"/>
      <c r="CS44" s="1254"/>
      <c r="CT44" s="1254"/>
      <c r="CU44" s="1254"/>
      <c r="CV44" s="1254"/>
      <c r="CW44" s="1254"/>
      <c r="CX44" s="1254"/>
      <c r="CY44" s="1254"/>
      <c r="CZ44" s="1254"/>
      <c r="DA44" s="1254"/>
      <c r="DB44" s="1254"/>
      <c r="DC44" s="1255"/>
    </row>
    <row r="45" spans="2:109" ht="13" x14ac:dyDescent="0.2">
      <c r="B45" s="1241"/>
      <c r="AN45" s="1253"/>
      <c r="AO45" s="1254"/>
      <c r="AP45" s="1254"/>
      <c r="AQ45" s="1254"/>
      <c r="AR45" s="1254"/>
      <c r="AS45" s="1254"/>
      <c r="AT45" s="1254"/>
      <c r="AU45" s="1254"/>
      <c r="AV45" s="1254"/>
      <c r="AW45" s="1254"/>
      <c r="AX45" s="1254"/>
      <c r="AY45" s="1254"/>
      <c r="AZ45" s="1254"/>
      <c r="BA45" s="1254"/>
      <c r="BB45" s="1254"/>
      <c r="BC45" s="1254"/>
      <c r="BD45" s="1254"/>
      <c r="BE45" s="1254"/>
      <c r="BF45" s="1254"/>
      <c r="BG45" s="1254"/>
      <c r="BH45" s="1254"/>
      <c r="BI45" s="1254"/>
      <c r="BJ45" s="1254"/>
      <c r="BK45" s="1254"/>
      <c r="BL45" s="1254"/>
      <c r="BM45" s="1254"/>
      <c r="BN45" s="1254"/>
      <c r="BO45" s="1254"/>
      <c r="BP45" s="1254"/>
      <c r="BQ45" s="1254"/>
      <c r="BR45" s="1254"/>
      <c r="BS45" s="1254"/>
      <c r="BT45" s="1254"/>
      <c r="BU45" s="1254"/>
      <c r="BV45" s="1254"/>
      <c r="BW45" s="1254"/>
      <c r="BX45" s="1254"/>
      <c r="BY45" s="1254"/>
      <c r="BZ45" s="1254"/>
      <c r="CA45" s="1254"/>
      <c r="CB45" s="1254"/>
      <c r="CC45" s="1254"/>
      <c r="CD45" s="1254"/>
      <c r="CE45" s="1254"/>
      <c r="CF45" s="1254"/>
      <c r="CG45" s="1254"/>
      <c r="CH45" s="1254"/>
      <c r="CI45" s="1254"/>
      <c r="CJ45" s="1254"/>
      <c r="CK45" s="1254"/>
      <c r="CL45" s="1254"/>
      <c r="CM45" s="1254"/>
      <c r="CN45" s="1254"/>
      <c r="CO45" s="1254"/>
      <c r="CP45" s="1254"/>
      <c r="CQ45" s="1254"/>
      <c r="CR45" s="1254"/>
      <c r="CS45" s="1254"/>
      <c r="CT45" s="1254"/>
      <c r="CU45" s="1254"/>
      <c r="CV45" s="1254"/>
      <c r="CW45" s="1254"/>
      <c r="CX45" s="1254"/>
      <c r="CY45" s="1254"/>
      <c r="CZ45" s="1254"/>
      <c r="DA45" s="1254"/>
      <c r="DB45" s="1254"/>
      <c r="DC45" s="1255"/>
    </row>
    <row r="46" spans="2:109" ht="13" x14ac:dyDescent="0.2">
      <c r="B46" s="1241"/>
      <c r="AN46" s="1253"/>
      <c r="AO46" s="1254"/>
      <c r="AP46" s="1254"/>
      <c r="AQ46" s="1254"/>
      <c r="AR46" s="1254"/>
      <c r="AS46" s="1254"/>
      <c r="AT46" s="1254"/>
      <c r="AU46" s="1254"/>
      <c r="AV46" s="1254"/>
      <c r="AW46" s="1254"/>
      <c r="AX46" s="1254"/>
      <c r="AY46" s="1254"/>
      <c r="AZ46" s="1254"/>
      <c r="BA46" s="1254"/>
      <c r="BB46" s="1254"/>
      <c r="BC46" s="1254"/>
      <c r="BD46" s="1254"/>
      <c r="BE46" s="1254"/>
      <c r="BF46" s="1254"/>
      <c r="BG46" s="1254"/>
      <c r="BH46" s="1254"/>
      <c r="BI46" s="1254"/>
      <c r="BJ46" s="1254"/>
      <c r="BK46" s="1254"/>
      <c r="BL46" s="1254"/>
      <c r="BM46" s="1254"/>
      <c r="BN46" s="1254"/>
      <c r="BO46" s="1254"/>
      <c r="BP46" s="1254"/>
      <c r="BQ46" s="1254"/>
      <c r="BR46" s="1254"/>
      <c r="BS46" s="1254"/>
      <c r="BT46" s="1254"/>
      <c r="BU46" s="1254"/>
      <c r="BV46" s="1254"/>
      <c r="BW46" s="1254"/>
      <c r="BX46" s="1254"/>
      <c r="BY46" s="1254"/>
      <c r="BZ46" s="1254"/>
      <c r="CA46" s="1254"/>
      <c r="CB46" s="1254"/>
      <c r="CC46" s="1254"/>
      <c r="CD46" s="1254"/>
      <c r="CE46" s="1254"/>
      <c r="CF46" s="1254"/>
      <c r="CG46" s="1254"/>
      <c r="CH46" s="1254"/>
      <c r="CI46" s="1254"/>
      <c r="CJ46" s="1254"/>
      <c r="CK46" s="1254"/>
      <c r="CL46" s="1254"/>
      <c r="CM46" s="1254"/>
      <c r="CN46" s="1254"/>
      <c r="CO46" s="1254"/>
      <c r="CP46" s="1254"/>
      <c r="CQ46" s="1254"/>
      <c r="CR46" s="1254"/>
      <c r="CS46" s="1254"/>
      <c r="CT46" s="1254"/>
      <c r="CU46" s="1254"/>
      <c r="CV46" s="1254"/>
      <c r="CW46" s="1254"/>
      <c r="CX46" s="1254"/>
      <c r="CY46" s="1254"/>
      <c r="CZ46" s="1254"/>
      <c r="DA46" s="1254"/>
      <c r="DB46" s="1254"/>
      <c r="DC46" s="1255"/>
    </row>
    <row r="47" spans="2:109" ht="13" x14ac:dyDescent="0.2">
      <c r="B47" s="1241"/>
      <c r="AN47" s="1256"/>
      <c r="AO47" s="1257"/>
      <c r="AP47" s="1257"/>
      <c r="AQ47" s="1257"/>
      <c r="AR47" s="1257"/>
      <c r="AS47" s="1257"/>
      <c r="AT47" s="1257"/>
      <c r="AU47" s="1257"/>
      <c r="AV47" s="1257"/>
      <c r="AW47" s="1257"/>
      <c r="AX47" s="1257"/>
      <c r="AY47" s="1257"/>
      <c r="AZ47" s="1257"/>
      <c r="BA47" s="1257"/>
      <c r="BB47" s="1257"/>
      <c r="BC47" s="1257"/>
      <c r="BD47" s="1257"/>
      <c r="BE47" s="1257"/>
      <c r="BF47" s="1257"/>
      <c r="BG47" s="1257"/>
      <c r="BH47" s="1257"/>
      <c r="BI47" s="1257"/>
      <c r="BJ47" s="1257"/>
      <c r="BK47" s="1257"/>
      <c r="BL47" s="1257"/>
      <c r="BM47" s="1257"/>
      <c r="BN47" s="1257"/>
      <c r="BO47" s="1257"/>
      <c r="BP47" s="1257"/>
      <c r="BQ47" s="1257"/>
      <c r="BR47" s="1257"/>
      <c r="BS47" s="1257"/>
      <c r="BT47" s="1257"/>
      <c r="BU47" s="1257"/>
      <c r="BV47" s="1257"/>
      <c r="BW47" s="1257"/>
      <c r="BX47" s="1257"/>
      <c r="BY47" s="1257"/>
      <c r="BZ47" s="1257"/>
      <c r="CA47" s="1257"/>
      <c r="CB47" s="1257"/>
      <c r="CC47" s="1257"/>
      <c r="CD47" s="1257"/>
      <c r="CE47" s="1257"/>
      <c r="CF47" s="1257"/>
      <c r="CG47" s="1257"/>
      <c r="CH47" s="1257"/>
      <c r="CI47" s="1257"/>
      <c r="CJ47" s="1257"/>
      <c r="CK47" s="1257"/>
      <c r="CL47" s="1257"/>
      <c r="CM47" s="1257"/>
      <c r="CN47" s="1257"/>
      <c r="CO47" s="1257"/>
      <c r="CP47" s="1257"/>
      <c r="CQ47" s="1257"/>
      <c r="CR47" s="1257"/>
      <c r="CS47" s="1257"/>
      <c r="CT47" s="1257"/>
      <c r="CU47" s="1257"/>
      <c r="CV47" s="1257"/>
      <c r="CW47" s="1257"/>
      <c r="CX47" s="1257"/>
      <c r="CY47" s="1257"/>
      <c r="CZ47" s="1257"/>
      <c r="DA47" s="1257"/>
      <c r="DB47" s="1257"/>
      <c r="DC47" s="1258"/>
    </row>
    <row r="48" spans="2:109" ht="13" x14ac:dyDescent="0.2">
      <c r="B48" s="1241"/>
      <c r="H48" s="1259"/>
      <c r="I48" s="1259"/>
      <c r="J48" s="1259"/>
      <c r="AN48" s="1259"/>
      <c r="AO48" s="1259"/>
      <c r="AP48" s="1259"/>
      <c r="AZ48" s="1259"/>
      <c r="BA48" s="1259"/>
      <c r="BB48" s="1259"/>
      <c r="BL48" s="1259"/>
      <c r="BM48" s="1259"/>
      <c r="BN48" s="1259"/>
      <c r="BX48" s="1259"/>
      <c r="BY48" s="1259"/>
      <c r="BZ48" s="1259"/>
      <c r="CJ48" s="1259"/>
      <c r="CK48" s="1259"/>
      <c r="CL48" s="1259"/>
      <c r="CV48" s="1259"/>
      <c r="CW48" s="1259"/>
      <c r="CX48" s="1259"/>
    </row>
    <row r="49" spans="1:109" ht="13" x14ac:dyDescent="0.2">
      <c r="B49" s="1241"/>
      <c r="AN49" s="1234" t="s">
        <v>616</v>
      </c>
    </row>
    <row r="50" spans="1:109" ht="13" x14ac:dyDescent="0.2">
      <c r="B50" s="1241"/>
      <c r="G50" s="1260"/>
      <c r="H50" s="1260"/>
      <c r="I50" s="1260"/>
      <c r="J50" s="1260"/>
      <c r="K50" s="1261"/>
      <c r="L50" s="1261"/>
      <c r="M50" s="1262"/>
      <c r="N50" s="1262"/>
      <c r="AN50" s="1263"/>
      <c r="AO50" s="1264"/>
      <c r="AP50" s="1264"/>
      <c r="AQ50" s="1264"/>
      <c r="AR50" s="1264"/>
      <c r="AS50" s="1264"/>
      <c r="AT50" s="1264"/>
      <c r="AU50" s="1264"/>
      <c r="AV50" s="1264"/>
      <c r="AW50" s="1264"/>
      <c r="AX50" s="1264"/>
      <c r="AY50" s="1264"/>
      <c r="AZ50" s="1264"/>
      <c r="BA50" s="1264"/>
      <c r="BB50" s="1264"/>
      <c r="BC50" s="1264"/>
      <c r="BD50" s="1264"/>
      <c r="BE50" s="1264"/>
      <c r="BF50" s="1264"/>
      <c r="BG50" s="1264"/>
      <c r="BH50" s="1264"/>
      <c r="BI50" s="1264"/>
      <c r="BJ50" s="1264"/>
      <c r="BK50" s="1264"/>
      <c r="BL50" s="1264"/>
      <c r="BM50" s="1264"/>
      <c r="BN50" s="1264"/>
      <c r="BO50" s="1265"/>
      <c r="BP50" s="1266" t="s">
        <v>524</v>
      </c>
      <c r="BQ50" s="1266"/>
      <c r="BR50" s="1266"/>
      <c r="BS50" s="1266"/>
      <c r="BT50" s="1266"/>
      <c r="BU50" s="1266"/>
      <c r="BV50" s="1266"/>
      <c r="BW50" s="1266"/>
      <c r="BX50" s="1266" t="s">
        <v>525</v>
      </c>
      <c r="BY50" s="1266"/>
      <c r="BZ50" s="1266"/>
      <c r="CA50" s="1266"/>
      <c r="CB50" s="1266"/>
      <c r="CC50" s="1266"/>
      <c r="CD50" s="1266"/>
      <c r="CE50" s="1266"/>
      <c r="CF50" s="1266" t="s">
        <v>526</v>
      </c>
      <c r="CG50" s="1266"/>
      <c r="CH50" s="1266"/>
      <c r="CI50" s="1266"/>
      <c r="CJ50" s="1266"/>
      <c r="CK50" s="1266"/>
      <c r="CL50" s="1266"/>
      <c r="CM50" s="1266"/>
      <c r="CN50" s="1266" t="s">
        <v>527</v>
      </c>
      <c r="CO50" s="1266"/>
      <c r="CP50" s="1266"/>
      <c r="CQ50" s="1266"/>
      <c r="CR50" s="1266"/>
      <c r="CS50" s="1266"/>
      <c r="CT50" s="1266"/>
      <c r="CU50" s="1266"/>
      <c r="CV50" s="1266" t="s">
        <v>528</v>
      </c>
      <c r="CW50" s="1266"/>
      <c r="CX50" s="1266"/>
      <c r="CY50" s="1266"/>
      <c r="CZ50" s="1266"/>
      <c r="DA50" s="1266"/>
      <c r="DB50" s="1266"/>
      <c r="DC50" s="1266"/>
    </row>
    <row r="51" spans="1:109" ht="13.5" customHeight="1" x14ac:dyDescent="0.2">
      <c r="B51" s="1241"/>
      <c r="G51" s="1267"/>
      <c r="H51" s="1267"/>
      <c r="I51" s="1268"/>
      <c r="J51" s="1268"/>
      <c r="K51" s="1269"/>
      <c r="L51" s="1269"/>
      <c r="M51" s="1269"/>
      <c r="N51" s="1269"/>
      <c r="AM51" s="1259"/>
      <c r="AN51" s="1270" t="s">
        <v>617</v>
      </c>
      <c r="AO51" s="1270"/>
      <c r="AP51" s="1270"/>
      <c r="AQ51" s="1270"/>
      <c r="AR51" s="1270"/>
      <c r="AS51" s="1270"/>
      <c r="AT51" s="1270"/>
      <c r="AU51" s="1270"/>
      <c r="AV51" s="1270"/>
      <c r="AW51" s="1270"/>
      <c r="AX51" s="1270"/>
      <c r="AY51" s="1270"/>
      <c r="AZ51" s="1270"/>
      <c r="BA51" s="1270"/>
      <c r="BB51" s="1270" t="s">
        <v>618</v>
      </c>
      <c r="BC51" s="1270"/>
      <c r="BD51" s="1270"/>
      <c r="BE51" s="1270"/>
      <c r="BF51" s="1270"/>
      <c r="BG51" s="1270"/>
      <c r="BH51" s="1270"/>
      <c r="BI51" s="1270"/>
      <c r="BJ51" s="1270"/>
      <c r="BK51" s="1270"/>
      <c r="BL51" s="1270"/>
      <c r="BM51" s="1270"/>
      <c r="BN51" s="1270"/>
      <c r="BO51" s="1270"/>
      <c r="BP51" s="1271"/>
      <c r="BQ51" s="1272"/>
      <c r="BR51" s="1272"/>
      <c r="BS51" s="1272"/>
      <c r="BT51" s="1272"/>
      <c r="BU51" s="1272"/>
      <c r="BV51" s="1272"/>
      <c r="BW51" s="1272"/>
      <c r="BX51" s="1272">
        <v>189.7</v>
      </c>
      <c r="BY51" s="1272"/>
      <c r="BZ51" s="1272"/>
      <c r="CA51" s="1272"/>
      <c r="CB51" s="1272"/>
      <c r="CC51" s="1272"/>
      <c r="CD51" s="1272"/>
      <c r="CE51" s="1272"/>
      <c r="CF51" s="1272">
        <v>195.8</v>
      </c>
      <c r="CG51" s="1272"/>
      <c r="CH51" s="1272"/>
      <c r="CI51" s="1272"/>
      <c r="CJ51" s="1272"/>
      <c r="CK51" s="1272"/>
      <c r="CL51" s="1272"/>
      <c r="CM51" s="1272"/>
      <c r="CN51" s="1272">
        <v>199.1</v>
      </c>
      <c r="CO51" s="1272"/>
      <c r="CP51" s="1272"/>
      <c r="CQ51" s="1272"/>
      <c r="CR51" s="1272"/>
      <c r="CS51" s="1272"/>
      <c r="CT51" s="1272"/>
      <c r="CU51" s="1272"/>
      <c r="CV51" s="1272">
        <v>206.1</v>
      </c>
      <c r="CW51" s="1272"/>
      <c r="CX51" s="1272"/>
      <c r="CY51" s="1272"/>
      <c r="CZ51" s="1272"/>
      <c r="DA51" s="1272"/>
      <c r="DB51" s="1272"/>
      <c r="DC51" s="1272"/>
    </row>
    <row r="52" spans="1:109" ht="13" x14ac:dyDescent="0.2">
      <c r="B52" s="1241"/>
      <c r="G52" s="1267"/>
      <c r="H52" s="1267"/>
      <c r="I52" s="1268"/>
      <c r="J52" s="1268"/>
      <c r="K52" s="1269"/>
      <c r="L52" s="1269"/>
      <c r="M52" s="1269"/>
      <c r="N52" s="1269"/>
      <c r="AM52" s="1259"/>
      <c r="AN52" s="1270"/>
      <c r="AO52" s="1270"/>
      <c r="AP52" s="1270"/>
      <c r="AQ52" s="1270"/>
      <c r="AR52" s="1270"/>
      <c r="AS52" s="1270"/>
      <c r="AT52" s="1270"/>
      <c r="AU52" s="1270"/>
      <c r="AV52" s="1270"/>
      <c r="AW52" s="1270"/>
      <c r="AX52" s="1270"/>
      <c r="AY52" s="1270"/>
      <c r="AZ52" s="1270"/>
      <c r="BA52" s="1270"/>
      <c r="BB52" s="1270"/>
      <c r="BC52" s="1270"/>
      <c r="BD52" s="1270"/>
      <c r="BE52" s="1270"/>
      <c r="BF52" s="1270"/>
      <c r="BG52" s="1270"/>
      <c r="BH52" s="1270"/>
      <c r="BI52" s="1270"/>
      <c r="BJ52" s="1270"/>
      <c r="BK52" s="1270"/>
      <c r="BL52" s="1270"/>
      <c r="BM52" s="1270"/>
      <c r="BN52" s="1270"/>
      <c r="BO52" s="1270"/>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ht="13" x14ac:dyDescent="0.2">
      <c r="A53" s="1249"/>
      <c r="B53" s="1241"/>
      <c r="G53" s="1267"/>
      <c r="H53" s="1267"/>
      <c r="I53" s="1260"/>
      <c r="J53" s="1260"/>
      <c r="K53" s="1269"/>
      <c r="L53" s="1269"/>
      <c r="M53" s="1269"/>
      <c r="N53" s="1269"/>
      <c r="AM53" s="1259"/>
      <c r="AN53" s="1270"/>
      <c r="AO53" s="1270"/>
      <c r="AP53" s="1270"/>
      <c r="AQ53" s="1270"/>
      <c r="AR53" s="1270"/>
      <c r="AS53" s="1270"/>
      <c r="AT53" s="1270"/>
      <c r="AU53" s="1270"/>
      <c r="AV53" s="1270"/>
      <c r="AW53" s="1270"/>
      <c r="AX53" s="1270"/>
      <c r="AY53" s="1270"/>
      <c r="AZ53" s="1270"/>
      <c r="BA53" s="1270"/>
      <c r="BB53" s="1270" t="s">
        <v>619</v>
      </c>
      <c r="BC53" s="1270"/>
      <c r="BD53" s="1270"/>
      <c r="BE53" s="1270"/>
      <c r="BF53" s="1270"/>
      <c r="BG53" s="1270"/>
      <c r="BH53" s="1270"/>
      <c r="BI53" s="1270"/>
      <c r="BJ53" s="1270"/>
      <c r="BK53" s="1270"/>
      <c r="BL53" s="1270"/>
      <c r="BM53" s="1270"/>
      <c r="BN53" s="1270"/>
      <c r="BO53" s="1270"/>
      <c r="BP53" s="1271"/>
      <c r="BQ53" s="1272"/>
      <c r="BR53" s="1272"/>
      <c r="BS53" s="1272"/>
      <c r="BT53" s="1272"/>
      <c r="BU53" s="1272"/>
      <c r="BV53" s="1272"/>
      <c r="BW53" s="1272"/>
      <c r="BX53" s="1272">
        <v>54.2</v>
      </c>
      <c r="BY53" s="1272"/>
      <c r="BZ53" s="1272"/>
      <c r="CA53" s="1272"/>
      <c r="CB53" s="1272"/>
      <c r="CC53" s="1272"/>
      <c r="CD53" s="1272"/>
      <c r="CE53" s="1272"/>
      <c r="CF53" s="1272">
        <v>55.6</v>
      </c>
      <c r="CG53" s="1272"/>
      <c r="CH53" s="1272"/>
      <c r="CI53" s="1272"/>
      <c r="CJ53" s="1272"/>
      <c r="CK53" s="1272"/>
      <c r="CL53" s="1272"/>
      <c r="CM53" s="1272"/>
      <c r="CN53" s="1272">
        <v>57</v>
      </c>
      <c r="CO53" s="1272"/>
      <c r="CP53" s="1272"/>
      <c r="CQ53" s="1272"/>
      <c r="CR53" s="1272"/>
      <c r="CS53" s="1272"/>
      <c r="CT53" s="1272"/>
      <c r="CU53" s="1272"/>
      <c r="CV53" s="1272">
        <v>58.2</v>
      </c>
      <c r="CW53" s="1272"/>
      <c r="CX53" s="1272"/>
      <c r="CY53" s="1272"/>
      <c r="CZ53" s="1272"/>
      <c r="DA53" s="1272"/>
      <c r="DB53" s="1272"/>
      <c r="DC53" s="1272"/>
    </row>
    <row r="54" spans="1:109" ht="13" x14ac:dyDescent="0.2">
      <c r="A54" s="1249"/>
      <c r="B54" s="1241"/>
      <c r="G54" s="1267"/>
      <c r="H54" s="1267"/>
      <c r="I54" s="1260"/>
      <c r="J54" s="1260"/>
      <c r="K54" s="1269"/>
      <c r="L54" s="1269"/>
      <c r="M54" s="1269"/>
      <c r="N54" s="1269"/>
      <c r="AM54" s="1259"/>
      <c r="AN54" s="1270"/>
      <c r="AO54" s="1270"/>
      <c r="AP54" s="1270"/>
      <c r="AQ54" s="1270"/>
      <c r="AR54" s="1270"/>
      <c r="AS54" s="1270"/>
      <c r="AT54" s="1270"/>
      <c r="AU54" s="1270"/>
      <c r="AV54" s="1270"/>
      <c r="AW54" s="1270"/>
      <c r="AX54" s="1270"/>
      <c r="AY54" s="1270"/>
      <c r="AZ54" s="1270"/>
      <c r="BA54" s="1270"/>
      <c r="BB54" s="1270"/>
      <c r="BC54" s="1270"/>
      <c r="BD54" s="1270"/>
      <c r="BE54" s="1270"/>
      <c r="BF54" s="1270"/>
      <c r="BG54" s="1270"/>
      <c r="BH54" s="1270"/>
      <c r="BI54" s="1270"/>
      <c r="BJ54" s="1270"/>
      <c r="BK54" s="1270"/>
      <c r="BL54" s="1270"/>
      <c r="BM54" s="1270"/>
      <c r="BN54" s="1270"/>
      <c r="BO54" s="1270"/>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ht="13" x14ac:dyDescent="0.2">
      <c r="A55" s="1249"/>
      <c r="B55" s="1241"/>
      <c r="G55" s="1260"/>
      <c r="H55" s="1260"/>
      <c r="I55" s="1260"/>
      <c r="J55" s="1260"/>
      <c r="K55" s="1269"/>
      <c r="L55" s="1269"/>
      <c r="M55" s="1269"/>
      <c r="N55" s="1269"/>
      <c r="AN55" s="1266" t="s">
        <v>620</v>
      </c>
      <c r="AO55" s="1266"/>
      <c r="AP55" s="1266"/>
      <c r="AQ55" s="1266"/>
      <c r="AR55" s="1266"/>
      <c r="AS55" s="1266"/>
      <c r="AT55" s="1266"/>
      <c r="AU55" s="1266"/>
      <c r="AV55" s="1266"/>
      <c r="AW55" s="1266"/>
      <c r="AX55" s="1266"/>
      <c r="AY55" s="1266"/>
      <c r="AZ55" s="1266"/>
      <c r="BA55" s="1266"/>
      <c r="BB55" s="1270" t="s">
        <v>618</v>
      </c>
      <c r="BC55" s="1270"/>
      <c r="BD55" s="1270"/>
      <c r="BE55" s="1270"/>
      <c r="BF55" s="1270"/>
      <c r="BG55" s="1270"/>
      <c r="BH55" s="1270"/>
      <c r="BI55" s="1270"/>
      <c r="BJ55" s="1270"/>
      <c r="BK55" s="1270"/>
      <c r="BL55" s="1270"/>
      <c r="BM55" s="1270"/>
      <c r="BN55" s="1270"/>
      <c r="BO55" s="1270"/>
      <c r="BP55" s="1271"/>
      <c r="BQ55" s="1272"/>
      <c r="BR55" s="1272"/>
      <c r="BS55" s="1272"/>
      <c r="BT55" s="1272"/>
      <c r="BU55" s="1272"/>
      <c r="BV55" s="1272"/>
      <c r="BW55" s="1272"/>
      <c r="BX55" s="1272">
        <v>196.3</v>
      </c>
      <c r="BY55" s="1272"/>
      <c r="BZ55" s="1272"/>
      <c r="CA55" s="1272"/>
      <c r="CB55" s="1272"/>
      <c r="CC55" s="1272"/>
      <c r="CD55" s="1272"/>
      <c r="CE55" s="1272"/>
      <c r="CF55" s="1272">
        <v>196.2</v>
      </c>
      <c r="CG55" s="1272"/>
      <c r="CH55" s="1272"/>
      <c r="CI55" s="1272"/>
      <c r="CJ55" s="1272"/>
      <c r="CK55" s="1272"/>
      <c r="CL55" s="1272"/>
      <c r="CM55" s="1272"/>
      <c r="CN55" s="1272">
        <v>198</v>
      </c>
      <c r="CO55" s="1272"/>
      <c r="CP55" s="1272"/>
      <c r="CQ55" s="1272"/>
      <c r="CR55" s="1272"/>
      <c r="CS55" s="1272"/>
      <c r="CT55" s="1272"/>
      <c r="CU55" s="1272"/>
      <c r="CV55" s="1272">
        <v>195.2</v>
      </c>
      <c r="CW55" s="1272"/>
      <c r="CX55" s="1272"/>
      <c r="CY55" s="1272"/>
      <c r="CZ55" s="1272"/>
      <c r="DA55" s="1272"/>
      <c r="DB55" s="1272"/>
      <c r="DC55" s="1272"/>
    </row>
    <row r="56" spans="1:109" ht="13" x14ac:dyDescent="0.2">
      <c r="A56" s="1249"/>
      <c r="B56" s="1241"/>
      <c r="G56" s="1260"/>
      <c r="H56" s="1260"/>
      <c r="I56" s="1260"/>
      <c r="J56" s="1260"/>
      <c r="K56" s="1269"/>
      <c r="L56" s="1269"/>
      <c r="M56" s="1269"/>
      <c r="N56" s="1269"/>
      <c r="AN56" s="1266"/>
      <c r="AO56" s="1266"/>
      <c r="AP56" s="1266"/>
      <c r="AQ56" s="1266"/>
      <c r="AR56" s="1266"/>
      <c r="AS56" s="1266"/>
      <c r="AT56" s="1266"/>
      <c r="AU56" s="1266"/>
      <c r="AV56" s="1266"/>
      <c r="AW56" s="1266"/>
      <c r="AX56" s="1266"/>
      <c r="AY56" s="1266"/>
      <c r="AZ56" s="1266"/>
      <c r="BA56" s="1266"/>
      <c r="BB56" s="1270"/>
      <c r="BC56" s="1270"/>
      <c r="BD56" s="1270"/>
      <c r="BE56" s="1270"/>
      <c r="BF56" s="1270"/>
      <c r="BG56" s="1270"/>
      <c r="BH56" s="1270"/>
      <c r="BI56" s="1270"/>
      <c r="BJ56" s="1270"/>
      <c r="BK56" s="1270"/>
      <c r="BL56" s="1270"/>
      <c r="BM56" s="1270"/>
      <c r="BN56" s="1270"/>
      <c r="BO56" s="1270"/>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1249" customFormat="1" ht="13" x14ac:dyDescent="0.2">
      <c r="B57" s="1273"/>
      <c r="G57" s="1260"/>
      <c r="H57" s="1260"/>
      <c r="I57" s="1274"/>
      <c r="J57" s="1274"/>
      <c r="K57" s="1269"/>
      <c r="L57" s="1269"/>
      <c r="M57" s="1269"/>
      <c r="N57" s="1269"/>
      <c r="AM57" s="1234"/>
      <c r="AN57" s="1266"/>
      <c r="AO57" s="1266"/>
      <c r="AP57" s="1266"/>
      <c r="AQ57" s="1266"/>
      <c r="AR57" s="1266"/>
      <c r="AS57" s="1266"/>
      <c r="AT57" s="1266"/>
      <c r="AU57" s="1266"/>
      <c r="AV57" s="1266"/>
      <c r="AW57" s="1266"/>
      <c r="AX57" s="1266"/>
      <c r="AY57" s="1266"/>
      <c r="AZ57" s="1266"/>
      <c r="BA57" s="1266"/>
      <c r="BB57" s="1270" t="s">
        <v>619</v>
      </c>
      <c r="BC57" s="1270"/>
      <c r="BD57" s="1270"/>
      <c r="BE57" s="1270"/>
      <c r="BF57" s="1270"/>
      <c r="BG57" s="1270"/>
      <c r="BH57" s="1270"/>
      <c r="BI57" s="1270"/>
      <c r="BJ57" s="1270"/>
      <c r="BK57" s="1270"/>
      <c r="BL57" s="1270"/>
      <c r="BM57" s="1270"/>
      <c r="BN57" s="1270"/>
      <c r="BO57" s="1270"/>
      <c r="BP57" s="1271"/>
      <c r="BQ57" s="1272"/>
      <c r="BR57" s="1272"/>
      <c r="BS57" s="1272"/>
      <c r="BT57" s="1272"/>
      <c r="BU57" s="1272"/>
      <c r="BV57" s="1272"/>
      <c r="BW57" s="1272"/>
      <c r="BX57" s="1272">
        <v>56.1</v>
      </c>
      <c r="BY57" s="1272"/>
      <c r="BZ57" s="1272"/>
      <c r="CA57" s="1272"/>
      <c r="CB57" s="1272"/>
      <c r="CC57" s="1272"/>
      <c r="CD57" s="1272"/>
      <c r="CE57" s="1272"/>
      <c r="CF57" s="1272">
        <v>57.3</v>
      </c>
      <c r="CG57" s="1272"/>
      <c r="CH57" s="1272"/>
      <c r="CI57" s="1272"/>
      <c r="CJ57" s="1272"/>
      <c r="CK57" s="1272"/>
      <c r="CL57" s="1272"/>
      <c r="CM57" s="1272"/>
      <c r="CN57" s="1272">
        <v>60.1</v>
      </c>
      <c r="CO57" s="1272"/>
      <c r="CP57" s="1272"/>
      <c r="CQ57" s="1272"/>
      <c r="CR57" s="1272"/>
      <c r="CS57" s="1272"/>
      <c r="CT57" s="1272"/>
      <c r="CU57" s="1272"/>
      <c r="CV57" s="1272">
        <v>60.7</v>
      </c>
      <c r="CW57" s="1272"/>
      <c r="CX57" s="1272"/>
      <c r="CY57" s="1272"/>
      <c r="CZ57" s="1272"/>
      <c r="DA57" s="1272"/>
      <c r="DB57" s="1272"/>
      <c r="DC57" s="1272"/>
      <c r="DD57" s="1275"/>
      <c r="DE57" s="1273"/>
    </row>
    <row r="58" spans="1:109" s="1249" customFormat="1" ht="13" x14ac:dyDescent="0.2">
      <c r="A58" s="1234"/>
      <c r="B58" s="1273"/>
      <c r="G58" s="1260"/>
      <c r="H58" s="1260"/>
      <c r="I58" s="1274"/>
      <c r="J58" s="1274"/>
      <c r="K58" s="1269"/>
      <c r="L58" s="1269"/>
      <c r="M58" s="1269"/>
      <c r="N58" s="1269"/>
      <c r="AM58" s="1234"/>
      <c r="AN58" s="1266"/>
      <c r="AO58" s="1266"/>
      <c r="AP58" s="1266"/>
      <c r="AQ58" s="1266"/>
      <c r="AR58" s="1266"/>
      <c r="AS58" s="1266"/>
      <c r="AT58" s="1266"/>
      <c r="AU58" s="1266"/>
      <c r="AV58" s="1266"/>
      <c r="AW58" s="1266"/>
      <c r="AX58" s="1266"/>
      <c r="AY58" s="1266"/>
      <c r="AZ58" s="1266"/>
      <c r="BA58" s="1266"/>
      <c r="BB58" s="1270"/>
      <c r="BC58" s="1270"/>
      <c r="BD58" s="1270"/>
      <c r="BE58" s="1270"/>
      <c r="BF58" s="1270"/>
      <c r="BG58" s="1270"/>
      <c r="BH58" s="1270"/>
      <c r="BI58" s="1270"/>
      <c r="BJ58" s="1270"/>
      <c r="BK58" s="1270"/>
      <c r="BL58" s="1270"/>
      <c r="BM58" s="1270"/>
      <c r="BN58" s="1270"/>
      <c r="BO58" s="1270"/>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1275"/>
      <c r="DE58" s="1273"/>
    </row>
    <row r="59" spans="1:109" s="1249" customFormat="1" ht="13" x14ac:dyDescent="0.2">
      <c r="A59" s="1234"/>
      <c r="B59" s="1273"/>
      <c r="K59" s="1276"/>
      <c r="L59" s="1276"/>
      <c r="M59" s="1276"/>
      <c r="N59" s="1276"/>
      <c r="AQ59" s="1276"/>
      <c r="AR59" s="1276"/>
      <c r="AS59" s="1276"/>
      <c r="AT59" s="1276"/>
      <c r="BC59" s="1276"/>
      <c r="BD59" s="1276"/>
      <c r="BE59" s="1276"/>
      <c r="BF59" s="1276"/>
      <c r="BO59" s="1276"/>
      <c r="BP59" s="1276"/>
      <c r="BQ59" s="1276"/>
      <c r="BR59" s="1276"/>
      <c r="CA59" s="1276"/>
      <c r="CB59" s="1276"/>
      <c r="CC59" s="1276"/>
      <c r="CD59" s="1276"/>
      <c r="CM59" s="1276"/>
      <c r="CN59" s="1276"/>
      <c r="CO59" s="1276"/>
      <c r="CP59" s="1276"/>
      <c r="CY59" s="1276"/>
      <c r="CZ59" s="1276"/>
      <c r="DA59" s="1276"/>
      <c r="DB59" s="1276"/>
      <c r="DC59" s="1276"/>
      <c r="DD59" s="1275"/>
      <c r="DE59" s="1273"/>
    </row>
    <row r="60" spans="1:109" s="1249" customFormat="1" ht="13" x14ac:dyDescent="0.2">
      <c r="A60" s="1234"/>
      <c r="B60" s="1273"/>
      <c r="K60" s="1276"/>
      <c r="L60" s="1276"/>
      <c r="M60" s="1276"/>
      <c r="N60" s="1276"/>
      <c r="AQ60" s="1276"/>
      <c r="AR60" s="1276"/>
      <c r="AS60" s="1276"/>
      <c r="AT60" s="1276"/>
      <c r="BC60" s="1276"/>
      <c r="BD60" s="1276"/>
      <c r="BE60" s="1276"/>
      <c r="BF60" s="1276"/>
      <c r="BO60" s="1276"/>
      <c r="BP60" s="1276"/>
      <c r="BQ60" s="1276"/>
      <c r="BR60" s="1276"/>
      <c r="CA60" s="1276"/>
      <c r="CB60" s="1276"/>
      <c r="CC60" s="1276"/>
      <c r="CD60" s="1276"/>
      <c r="CM60" s="1276"/>
      <c r="CN60" s="1276"/>
      <c r="CO60" s="1276"/>
      <c r="CP60" s="1276"/>
      <c r="CY60" s="1276"/>
      <c r="CZ60" s="1276"/>
      <c r="DA60" s="1276"/>
      <c r="DB60" s="1276"/>
      <c r="DC60" s="1276"/>
      <c r="DD60" s="1275"/>
      <c r="DE60" s="1273"/>
    </row>
    <row r="61" spans="1:109" s="1249" customFormat="1" ht="13" x14ac:dyDescent="0.2">
      <c r="A61" s="1234"/>
      <c r="B61" s="1277"/>
      <c r="C61" s="1278"/>
      <c r="D61" s="1278"/>
      <c r="E61" s="1278"/>
      <c r="F61" s="1278"/>
      <c r="G61" s="1278"/>
      <c r="H61" s="1278"/>
      <c r="I61" s="1278"/>
      <c r="J61" s="1278"/>
      <c r="K61" s="1278"/>
      <c r="L61" s="1278"/>
      <c r="M61" s="1279"/>
      <c r="N61" s="1279"/>
      <c r="O61" s="1278"/>
      <c r="P61" s="1278"/>
      <c r="Q61" s="1278"/>
      <c r="R61" s="1278"/>
      <c r="S61" s="1278"/>
      <c r="T61" s="1278"/>
      <c r="U61" s="1278"/>
      <c r="V61" s="1278"/>
      <c r="W61" s="1278"/>
      <c r="X61" s="1278"/>
      <c r="Y61" s="1278"/>
      <c r="Z61" s="1278"/>
      <c r="AA61" s="1278"/>
      <c r="AB61" s="1278"/>
      <c r="AC61" s="1278"/>
      <c r="AD61" s="1278"/>
      <c r="AE61" s="1278"/>
      <c r="AF61" s="1278"/>
      <c r="AG61" s="1278"/>
      <c r="AH61" s="1278"/>
      <c r="AI61" s="1278"/>
      <c r="AJ61" s="1278"/>
      <c r="AK61" s="1278"/>
      <c r="AL61" s="1278"/>
      <c r="AM61" s="1278"/>
      <c r="AN61" s="1278"/>
      <c r="AO61" s="1278"/>
      <c r="AP61" s="1278"/>
      <c r="AQ61" s="1278"/>
      <c r="AR61" s="1278"/>
      <c r="AS61" s="1279"/>
      <c r="AT61" s="1279"/>
      <c r="AU61" s="1278"/>
      <c r="AV61" s="1278"/>
      <c r="AW61" s="1278"/>
      <c r="AX61" s="1278"/>
      <c r="AY61" s="1278"/>
      <c r="AZ61" s="1278"/>
      <c r="BA61" s="1278"/>
      <c r="BB61" s="1278"/>
      <c r="BC61" s="1278"/>
      <c r="BD61" s="1278"/>
      <c r="BE61" s="1279"/>
      <c r="BF61" s="1279"/>
      <c r="BG61" s="1278"/>
      <c r="BH61" s="1278"/>
      <c r="BI61" s="1278"/>
      <c r="BJ61" s="1278"/>
      <c r="BK61" s="1278"/>
      <c r="BL61" s="1278"/>
      <c r="BM61" s="1278"/>
      <c r="BN61" s="1278"/>
      <c r="BO61" s="1278"/>
      <c r="BP61" s="1278"/>
      <c r="BQ61" s="1279"/>
      <c r="BR61" s="1279"/>
      <c r="BS61" s="1278"/>
      <c r="BT61" s="1278"/>
      <c r="BU61" s="1278"/>
      <c r="BV61" s="1278"/>
      <c r="BW61" s="1278"/>
      <c r="BX61" s="1278"/>
      <c r="BY61" s="1278"/>
      <c r="BZ61" s="1278"/>
      <c r="CA61" s="1278"/>
      <c r="CB61" s="1278"/>
      <c r="CC61" s="1279"/>
      <c r="CD61" s="1279"/>
      <c r="CE61" s="1278"/>
      <c r="CF61" s="1278"/>
      <c r="CG61" s="1278"/>
      <c r="CH61" s="1278"/>
      <c r="CI61" s="1278"/>
      <c r="CJ61" s="1278"/>
      <c r="CK61" s="1278"/>
      <c r="CL61" s="1278"/>
      <c r="CM61" s="1278"/>
      <c r="CN61" s="1278"/>
      <c r="CO61" s="1279"/>
      <c r="CP61" s="1279"/>
      <c r="CQ61" s="1278"/>
      <c r="CR61" s="1278"/>
      <c r="CS61" s="1278"/>
      <c r="CT61" s="1278"/>
      <c r="CU61" s="1278"/>
      <c r="CV61" s="1278"/>
      <c r="CW61" s="1278"/>
      <c r="CX61" s="1278"/>
      <c r="CY61" s="1278"/>
      <c r="CZ61" s="1278"/>
      <c r="DA61" s="1279"/>
      <c r="DB61" s="1279"/>
      <c r="DC61" s="1279"/>
      <c r="DD61" s="1280"/>
      <c r="DE61" s="1273"/>
    </row>
    <row r="62" spans="1:109" ht="13" x14ac:dyDescent="0.2">
      <c r="B62" s="1246"/>
      <c r="C62" s="1246"/>
      <c r="D62" s="1246"/>
      <c r="E62" s="1246"/>
      <c r="F62" s="1246"/>
      <c r="G62" s="1246"/>
      <c r="H62" s="1246"/>
      <c r="I62" s="1246"/>
      <c r="J62" s="1246"/>
      <c r="K62" s="1246"/>
      <c r="L62" s="1246"/>
      <c r="M62" s="1246"/>
      <c r="N62" s="1246"/>
      <c r="O62" s="1246"/>
      <c r="P62" s="1246"/>
      <c r="Q62" s="1246"/>
      <c r="R62" s="1246"/>
      <c r="S62" s="1246"/>
      <c r="T62" s="1246"/>
      <c r="U62" s="1246"/>
      <c r="V62" s="1246"/>
      <c r="W62" s="1246"/>
      <c r="X62" s="1246"/>
      <c r="Y62" s="1246"/>
      <c r="Z62" s="1246"/>
      <c r="AA62" s="1246"/>
      <c r="AB62" s="1246"/>
      <c r="AC62" s="1246"/>
      <c r="AD62" s="1246"/>
      <c r="AE62" s="1246"/>
      <c r="AF62" s="1246"/>
      <c r="AG62" s="1246"/>
      <c r="AH62" s="1246"/>
      <c r="AI62" s="1246"/>
      <c r="AJ62" s="1246"/>
      <c r="AK62" s="1246"/>
      <c r="AL62" s="1246"/>
      <c r="AM62" s="1246"/>
      <c r="AN62" s="1246"/>
      <c r="AO62" s="1246"/>
      <c r="AP62" s="1246"/>
      <c r="AQ62" s="1246"/>
      <c r="AR62" s="1246"/>
      <c r="AS62" s="1246"/>
      <c r="AT62" s="1246"/>
      <c r="AU62" s="1246"/>
      <c r="AV62" s="1246"/>
      <c r="AW62" s="1246"/>
      <c r="AX62" s="1246"/>
      <c r="AY62" s="1246"/>
      <c r="AZ62" s="1246"/>
      <c r="BA62" s="1246"/>
      <c r="BB62" s="1246"/>
      <c r="BC62" s="1246"/>
      <c r="BD62" s="1246"/>
      <c r="BE62" s="1246"/>
      <c r="BF62" s="1246"/>
      <c r="BG62" s="1246"/>
      <c r="BH62" s="1246"/>
      <c r="BI62" s="1246"/>
      <c r="BJ62" s="1246"/>
      <c r="BK62" s="1246"/>
      <c r="BL62" s="1246"/>
      <c r="BM62" s="1246"/>
      <c r="BN62" s="1246"/>
      <c r="BO62" s="1246"/>
      <c r="BP62" s="1246"/>
      <c r="BQ62" s="1246"/>
      <c r="BR62" s="1246"/>
      <c r="BS62" s="1246"/>
      <c r="BT62" s="1246"/>
      <c r="BU62" s="1246"/>
      <c r="BV62" s="1246"/>
      <c r="BW62" s="1246"/>
      <c r="BX62" s="1246"/>
      <c r="BY62" s="1246"/>
      <c r="BZ62" s="1246"/>
      <c r="CA62" s="1246"/>
      <c r="CB62" s="1246"/>
      <c r="CC62" s="1246"/>
      <c r="CD62" s="1246"/>
      <c r="CE62" s="1246"/>
      <c r="CF62" s="1246"/>
      <c r="CG62" s="1246"/>
      <c r="CH62" s="1246"/>
      <c r="CI62" s="1246"/>
      <c r="CJ62" s="1246"/>
      <c r="CK62" s="1246"/>
      <c r="CL62" s="1246"/>
      <c r="CM62" s="1246"/>
      <c r="CN62" s="1246"/>
      <c r="CO62" s="1246"/>
      <c r="CP62" s="1246"/>
      <c r="CQ62" s="1246"/>
      <c r="CR62" s="1246"/>
      <c r="CS62" s="1246"/>
      <c r="CT62" s="1246"/>
      <c r="CU62" s="1246"/>
      <c r="CV62" s="1246"/>
      <c r="CW62" s="1246"/>
      <c r="CX62" s="1246"/>
      <c r="CY62" s="1246"/>
      <c r="CZ62" s="1246"/>
      <c r="DA62" s="1246"/>
      <c r="DB62" s="1246"/>
      <c r="DC62" s="1246"/>
      <c r="DD62" s="1246"/>
      <c r="DE62" s="1234"/>
    </row>
    <row r="63" spans="1:109" ht="16.5" x14ac:dyDescent="0.2">
      <c r="B63" s="1281" t="s">
        <v>621</v>
      </c>
    </row>
    <row r="64" spans="1:109" ht="13" x14ac:dyDescent="0.2">
      <c r="B64" s="1241"/>
      <c r="G64" s="1248"/>
      <c r="I64" s="1282"/>
      <c r="J64" s="1282"/>
      <c r="K64" s="1282"/>
      <c r="L64" s="1282"/>
      <c r="M64" s="1282"/>
      <c r="N64" s="1283"/>
      <c r="AM64" s="1248"/>
      <c r="AN64" s="1248" t="s">
        <v>614</v>
      </c>
      <c r="AP64" s="1249"/>
      <c r="AQ64" s="1249"/>
      <c r="AR64" s="1249"/>
      <c r="AY64" s="1248"/>
      <c r="BA64" s="1249"/>
      <c r="BB64" s="1249"/>
      <c r="BC64" s="1249"/>
      <c r="BK64" s="1248"/>
      <c r="BM64" s="1249"/>
      <c r="BN64" s="1249"/>
      <c r="BO64" s="1249"/>
      <c r="BW64" s="1248"/>
      <c r="BY64" s="1249"/>
      <c r="BZ64" s="1249"/>
      <c r="CA64" s="1249"/>
      <c r="CI64" s="1248"/>
      <c r="CK64" s="1249"/>
      <c r="CL64" s="1249"/>
      <c r="CM64" s="1249"/>
      <c r="CU64" s="1248"/>
      <c r="CW64" s="1249"/>
      <c r="CX64" s="1249"/>
      <c r="CY64" s="1249"/>
    </row>
    <row r="65" spans="2:107" ht="13" x14ac:dyDescent="0.2">
      <c r="B65" s="1241"/>
      <c r="AN65" s="1250" t="s">
        <v>622</v>
      </c>
      <c r="AO65" s="1251"/>
      <c r="AP65" s="1251"/>
      <c r="AQ65" s="1251"/>
      <c r="AR65" s="1251"/>
      <c r="AS65" s="1251"/>
      <c r="AT65" s="1251"/>
      <c r="AU65" s="1251"/>
      <c r="AV65" s="1251"/>
      <c r="AW65" s="1251"/>
      <c r="AX65" s="1251"/>
      <c r="AY65" s="1251"/>
      <c r="AZ65" s="1251"/>
      <c r="BA65" s="1251"/>
      <c r="BB65" s="1251"/>
      <c r="BC65" s="1251"/>
      <c r="BD65" s="1251"/>
      <c r="BE65" s="1251"/>
      <c r="BF65" s="1251"/>
      <c r="BG65" s="1251"/>
      <c r="BH65" s="1251"/>
      <c r="BI65" s="1251"/>
      <c r="BJ65" s="1251"/>
      <c r="BK65" s="1251"/>
      <c r="BL65" s="1251"/>
      <c r="BM65" s="1251"/>
      <c r="BN65" s="1251"/>
      <c r="BO65" s="1251"/>
      <c r="BP65" s="1251"/>
      <c r="BQ65" s="1251"/>
      <c r="BR65" s="1251"/>
      <c r="BS65" s="1251"/>
      <c r="BT65" s="1251"/>
      <c r="BU65" s="1251"/>
      <c r="BV65" s="1251"/>
      <c r="BW65" s="1251"/>
      <c r="BX65" s="1251"/>
      <c r="BY65" s="1251"/>
      <c r="BZ65" s="1251"/>
      <c r="CA65" s="1251"/>
      <c r="CB65" s="1251"/>
      <c r="CC65" s="1251"/>
      <c r="CD65" s="1251"/>
      <c r="CE65" s="1251"/>
      <c r="CF65" s="1251"/>
      <c r="CG65" s="1251"/>
      <c r="CH65" s="1251"/>
      <c r="CI65" s="1251"/>
      <c r="CJ65" s="1251"/>
      <c r="CK65" s="1251"/>
      <c r="CL65" s="1251"/>
      <c r="CM65" s="1251"/>
      <c r="CN65" s="1251"/>
      <c r="CO65" s="1251"/>
      <c r="CP65" s="1251"/>
      <c r="CQ65" s="1251"/>
      <c r="CR65" s="1251"/>
      <c r="CS65" s="1251"/>
      <c r="CT65" s="1251"/>
      <c r="CU65" s="1251"/>
      <c r="CV65" s="1251"/>
      <c r="CW65" s="1251"/>
      <c r="CX65" s="1251"/>
      <c r="CY65" s="1251"/>
      <c r="CZ65" s="1251"/>
      <c r="DA65" s="1251"/>
      <c r="DB65" s="1251"/>
      <c r="DC65" s="1252"/>
    </row>
    <row r="66" spans="2:107" ht="13" x14ac:dyDescent="0.2">
      <c r="B66" s="1241"/>
      <c r="AN66" s="1253"/>
      <c r="AO66" s="1254"/>
      <c r="AP66" s="1254"/>
      <c r="AQ66" s="1254"/>
      <c r="AR66" s="1254"/>
      <c r="AS66" s="1254"/>
      <c r="AT66" s="1254"/>
      <c r="AU66" s="1254"/>
      <c r="AV66" s="1254"/>
      <c r="AW66" s="1254"/>
      <c r="AX66" s="1254"/>
      <c r="AY66" s="1254"/>
      <c r="AZ66" s="1254"/>
      <c r="BA66" s="1254"/>
      <c r="BB66" s="1254"/>
      <c r="BC66" s="1254"/>
      <c r="BD66" s="1254"/>
      <c r="BE66" s="1254"/>
      <c r="BF66" s="1254"/>
      <c r="BG66" s="1254"/>
      <c r="BH66" s="1254"/>
      <c r="BI66" s="1254"/>
      <c r="BJ66" s="1254"/>
      <c r="BK66" s="1254"/>
      <c r="BL66" s="1254"/>
      <c r="BM66" s="1254"/>
      <c r="BN66" s="1254"/>
      <c r="BO66" s="1254"/>
      <c r="BP66" s="1254"/>
      <c r="BQ66" s="1254"/>
      <c r="BR66" s="1254"/>
      <c r="BS66" s="1254"/>
      <c r="BT66" s="1254"/>
      <c r="BU66" s="1254"/>
      <c r="BV66" s="1254"/>
      <c r="BW66" s="1254"/>
      <c r="BX66" s="1254"/>
      <c r="BY66" s="1254"/>
      <c r="BZ66" s="1254"/>
      <c r="CA66" s="1254"/>
      <c r="CB66" s="1254"/>
      <c r="CC66" s="1254"/>
      <c r="CD66" s="1254"/>
      <c r="CE66" s="1254"/>
      <c r="CF66" s="1254"/>
      <c r="CG66" s="1254"/>
      <c r="CH66" s="1254"/>
      <c r="CI66" s="1254"/>
      <c r="CJ66" s="1254"/>
      <c r="CK66" s="1254"/>
      <c r="CL66" s="1254"/>
      <c r="CM66" s="1254"/>
      <c r="CN66" s="1254"/>
      <c r="CO66" s="1254"/>
      <c r="CP66" s="1254"/>
      <c r="CQ66" s="1254"/>
      <c r="CR66" s="1254"/>
      <c r="CS66" s="1254"/>
      <c r="CT66" s="1254"/>
      <c r="CU66" s="1254"/>
      <c r="CV66" s="1254"/>
      <c r="CW66" s="1254"/>
      <c r="CX66" s="1254"/>
      <c r="CY66" s="1254"/>
      <c r="CZ66" s="1254"/>
      <c r="DA66" s="1254"/>
      <c r="DB66" s="1254"/>
      <c r="DC66" s="1255"/>
    </row>
    <row r="67" spans="2:107" ht="13" x14ac:dyDescent="0.2">
      <c r="B67" s="1241"/>
      <c r="AN67" s="1253"/>
      <c r="AO67" s="1254"/>
      <c r="AP67" s="1254"/>
      <c r="AQ67" s="1254"/>
      <c r="AR67" s="1254"/>
      <c r="AS67" s="1254"/>
      <c r="AT67" s="1254"/>
      <c r="AU67" s="1254"/>
      <c r="AV67" s="1254"/>
      <c r="AW67" s="1254"/>
      <c r="AX67" s="1254"/>
      <c r="AY67" s="1254"/>
      <c r="AZ67" s="1254"/>
      <c r="BA67" s="1254"/>
      <c r="BB67" s="1254"/>
      <c r="BC67" s="1254"/>
      <c r="BD67" s="1254"/>
      <c r="BE67" s="1254"/>
      <c r="BF67" s="1254"/>
      <c r="BG67" s="1254"/>
      <c r="BH67" s="1254"/>
      <c r="BI67" s="1254"/>
      <c r="BJ67" s="1254"/>
      <c r="BK67" s="1254"/>
      <c r="BL67" s="1254"/>
      <c r="BM67" s="1254"/>
      <c r="BN67" s="1254"/>
      <c r="BO67" s="1254"/>
      <c r="BP67" s="1254"/>
      <c r="BQ67" s="1254"/>
      <c r="BR67" s="1254"/>
      <c r="BS67" s="1254"/>
      <c r="BT67" s="1254"/>
      <c r="BU67" s="1254"/>
      <c r="BV67" s="1254"/>
      <c r="BW67" s="1254"/>
      <c r="BX67" s="1254"/>
      <c r="BY67" s="1254"/>
      <c r="BZ67" s="1254"/>
      <c r="CA67" s="1254"/>
      <c r="CB67" s="1254"/>
      <c r="CC67" s="1254"/>
      <c r="CD67" s="1254"/>
      <c r="CE67" s="1254"/>
      <c r="CF67" s="1254"/>
      <c r="CG67" s="1254"/>
      <c r="CH67" s="1254"/>
      <c r="CI67" s="1254"/>
      <c r="CJ67" s="1254"/>
      <c r="CK67" s="1254"/>
      <c r="CL67" s="1254"/>
      <c r="CM67" s="1254"/>
      <c r="CN67" s="1254"/>
      <c r="CO67" s="1254"/>
      <c r="CP67" s="1254"/>
      <c r="CQ67" s="1254"/>
      <c r="CR67" s="1254"/>
      <c r="CS67" s="1254"/>
      <c r="CT67" s="1254"/>
      <c r="CU67" s="1254"/>
      <c r="CV67" s="1254"/>
      <c r="CW67" s="1254"/>
      <c r="CX67" s="1254"/>
      <c r="CY67" s="1254"/>
      <c r="CZ67" s="1254"/>
      <c r="DA67" s="1254"/>
      <c r="DB67" s="1254"/>
      <c r="DC67" s="1255"/>
    </row>
    <row r="68" spans="2:107" ht="13" x14ac:dyDescent="0.2">
      <c r="B68" s="1241"/>
      <c r="AN68" s="1253"/>
      <c r="AO68" s="1254"/>
      <c r="AP68" s="1254"/>
      <c r="AQ68" s="1254"/>
      <c r="AR68" s="1254"/>
      <c r="AS68" s="1254"/>
      <c r="AT68" s="1254"/>
      <c r="AU68" s="1254"/>
      <c r="AV68" s="1254"/>
      <c r="AW68" s="1254"/>
      <c r="AX68" s="1254"/>
      <c r="AY68" s="1254"/>
      <c r="AZ68" s="1254"/>
      <c r="BA68" s="1254"/>
      <c r="BB68" s="1254"/>
      <c r="BC68" s="1254"/>
      <c r="BD68" s="1254"/>
      <c r="BE68" s="1254"/>
      <c r="BF68" s="1254"/>
      <c r="BG68" s="1254"/>
      <c r="BH68" s="1254"/>
      <c r="BI68" s="1254"/>
      <c r="BJ68" s="1254"/>
      <c r="BK68" s="1254"/>
      <c r="BL68" s="1254"/>
      <c r="BM68" s="1254"/>
      <c r="BN68" s="1254"/>
      <c r="BO68" s="1254"/>
      <c r="BP68" s="1254"/>
      <c r="BQ68" s="1254"/>
      <c r="BR68" s="1254"/>
      <c r="BS68" s="1254"/>
      <c r="BT68" s="1254"/>
      <c r="BU68" s="1254"/>
      <c r="BV68" s="1254"/>
      <c r="BW68" s="1254"/>
      <c r="BX68" s="1254"/>
      <c r="BY68" s="1254"/>
      <c r="BZ68" s="1254"/>
      <c r="CA68" s="1254"/>
      <c r="CB68" s="1254"/>
      <c r="CC68" s="1254"/>
      <c r="CD68" s="1254"/>
      <c r="CE68" s="1254"/>
      <c r="CF68" s="1254"/>
      <c r="CG68" s="1254"/>
      <c r="CH68" s="1254"/>
      <c r="CI68" s="1254"/>
      <c r="CJ68" s="1254"/>
      <c r="CK68" s="1254"/>
      <c r="CL68" s="1254"/>
      <c r="CM68" s="1254"/>
      <c r="CN68" s="1254"/>
      <c r="CO68" s="1254"/>
      <c r="CP68" s="1254"/>
      <c r="CQ68" s="1254"/>
      <c r="CR68" s="1254"/>
      <c r="CS68" s="1254"/>
      <c r="CT68" s="1254"/>
      <c r="CU68" s="1254"/>
      <c r="CV68" s="1254"/>
      <c r="CW68" s="1254"/>
      <c r="CX68" s="1254"/>
      <c r="CY68" s="1254"/>
      <c r="CZ68" s="1254"/>
      <c r="DA68" s="1254"/>
      <c r="DB68" s="1254"/>
      <c r="DC68" s="1255"/>
    </row>
    <row r="69" spans="2:107" ht="13" x14ac:dyDescent="0.2">
      <c r="B69" s="1241"/>
      <c r="AN69" s="1256"/>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8"/>
    </row>
    <row r="70" spans="2:107" ht="13" x14ac:dyDescent="0.2">
      <c r="B70" s="1241"/>
      <c r="H70" s="1284"/>
      <c r="I70" s="1284"/>
      <c r="J70" s="1285"/>
      <c r="K70" s="1285"/>
      <c r="L70" s="1286"/>
      <c r="M70" s="1285"/>
      <c r="N70" s="1286"/>
      <c r="AN70" s="1259"/>
      <c r="AO70" s="1259"/>
      <c r="AP70" s="1259"/>
      <c r="AZ70" s="1259"/>
      <c r="BA70" s="1259"/>
      <c r="BB70" s="1259"/>
      <c r="BL70" s="1259"/>
      <c r="BM70" s="1259"/>
      <c r="BN70" s="1259"/>
      <c r="BX70" s="1259"/>
      <c r="BY70" s="1259"/>
      <c r="BZ70" s="1259"/>
      <c r="CJ70" s="1259"/>
      <c r="CK70" s="1259"/>
      <c r="CL70" s="1259"/>
      <c r="CV70" s="1259"/>
      <c r="CW70" s="1259"/>
      <c r="CX70" s="1259"/>
    </row>
    <row r="71" spans="2:107" ht="13" x14ac:dyDescent="0.2">
      <c r="B71" s="1241"/>
      <c r="G71" s="1287"/>
      <c r="I71" s="1288"/>
      <c r="J71" s="1285"/>
      <c r="K71" s="1285"/>
      <c r="L71" s="1286"/>
      <c r="M71" s="1285"/>
      <c r="N71" s="1286"/>
      <c r="AM71" s="1287"/>
      <c r="AN71" s="1234" t="s">
        <v>616</v>
      </c>
    </row>
    <row r="72" spans="2:107" ht="13" x14ac:dyDescent="0.2">
      <c r="B72" s="1241"/>
      <c r="G72" s="1260"/>
      <c r="H72" s="1260"/>
      <c r="I72" s="1260"/>
      <c r="J72" s="1260"/>
      <c r="K72" s="1261"/>
      <c r="L72" s="1261"/>
      <c r="M72" s="1262"/>
      <c r="N72" s="1262"/>
      <c r="AN72" s="1263"/>
      <c r="AO72" s="1264"/>
      <c r="AP72" s="1264"/>
      <c r="AQ72" s="1264"/>
      <c r="AR72" s="1264"/>
      <c r="AS72" s="1264"/>
      <c r="AT72" s="1264"/>
      <c r="AU72" s="1264"/>
      <c r="AV72" s="1264"/>
      <c r="AW72" s="1264"/>
      <c r="AX72" s="1264"/>
      <c r="AY72" s="1264"/>
      <c r="AZ72" s="1264"/>
      <c r="BA72" s="1264"/>
      <c r="BB72" s="1264"/>
      <c r="BC72" s="1264"/>
      <c r="BD72" s="1264"/>
      <c r="BE72" s="1264"/>
      <c r="BF72" s="1264"/>
      <c r="BG72" s="1264"/>
      <c r="BH72" s="1264"/>
      <c r="BI72" s="1264"/>
      <c r="BJ72" s="1264"/>
      <c r="BK72" s="1264"/>
      <c r="BL72" s="1264"/>
      <c r="BM72" s="1264"/>
      <c r="BN72" s="1264"/>
      <c r="BO72" s="1265"/>
      <c r="BP72" s="1266" t="s">
        <v>524</v>
      </c>
      <c r="BQ72" s="1266"/>
      <c r="BR72" s="1266"/>
      <c r="BS72" s="1266"/>
      <c r="BT72" s="1266"/>
      <c r="BU72" s="1266"/>
      <c r="BV72" s="1266"/>
      <c r="BW72" s="1266"/>
      <c r="BX72" s="1266" t="s">
        <v>525</v>
      </c>
      <c r="BY72" s="1266"/>
      <c r="BZ72" s="1266"/>
      <c r="CA72" s="1266"/>
      <c r="CB72" s="1266"/>
      <c r="CC72" s="1266"/>
      <c r="CD72" s="1266"/>
      <c r="CE72" s="1266"/>
      <c r="CF72" s="1266" t="s">
        <v>526</v>
      </c>
      <c r="CG72" s="1266"/>
      <c r="CH72" s="1266"/>
      <c r="CI72" s="1266"/>
      <c r="CJ72" s="1266"/>
      <c r="CK72" s="1266"/>
      <c r="CL72" s="1266"/>
      <c r="CM72" s="1266"/>
      <c r="CN72" s="1266" t="s">
        <v>527</v>
      </c>
      <c r="CO72" s="1266"/>
      <c r="CP72" s="1266"/>
      <c r="CQ72" s="1266"/>
      <c r="CR72" s="1266"/>
      <c r="CS72" s="1266"/>
      <c r="CT72" s="1266"/>
      <c r="CU72" s="1266"/>
      <c r="CV72" s="1266" t="s">
        <v>528</v>
      </c>
      <c r="CW72" s="1266"/>
      <c r="CX72" s="1266"/>
      <c r="CY72" s="1266"/>
      <c r="CZ72" s="1266"/>
      <c r="DA72" s="1266"/>
      <c r="DB72" s="1266"/>
      <c r="DC72" s="1266"/>
    </row>
    <row r="73" spans="2:107" ht="13" x14ac:dyDescent="0.2">
      <c r="B73" s="1241"/>
      <c r="G73" s="1267"/>
      <c r="H73" s="1267"/>
      <c r="I73" s="1267"/>
      <c r="J73" s="1267"/>
      <c r="K73" s="1289"/>
      <c r="L73" s="1289"/>
      <c r="M73" s="1289"/>
      <c r="N73" s="1289"/>
      <c r="AM73" s="1259"/>
      <c r="AN73" s="1270" t="s">
        <v>617</v>
      </c>
      <c r="AO73" s="1270"/>
      <c r="AP73" s="1270"/>
      <c r="AQ73" s="1270"/>
      <c r="AR73" s="1270"/>
      <c r="AS73" s="1270"/>
      <c r="AT73" s="1270"/>
      <c r="AU73" s="1270"/>
      <c r="AV73" s="1270"/>
      <c r="AW73" s="1270"/>
      <c r="AX73" s="1270"/>
      <c r="AY73" s="1270"/>
      <c r="AZ73" s="1270"/>
      <c r="BA73" s="1270"/>
      <c r="BB73" s="1270" t="s">
        <v>618</v>
      </c>
      <c r="BC73" s="1270"/>
      <c r="BD73" s="1270"/>
      <c r="BE73" s="1270"/>
      <c r="BF73" s="1270"/>
      <c r="BG73" s="1270"/>
      <c r="BH73" s="1270"/>
      <c r="BI73" s="1270"/>
      <c r="BJ73" s="1270"/>
      <c r="BK73" s="1270"/>
      <c r="BL73" s="1270"/>
      <c r="BM73" s="1270"/>
      <c r="BN73" s="1270"/>
      <c r="BO73" s="1270"/>
      <c r="BP73" s="1272">
        <v>195</v>
      </c>
      <c r="BQ73" s="1272"/>
      <c r="BR73" s="1272"/>
      <c r="BS73" s="1272"/>
      <c r="BT73" s="1272"/>
      <c r="BU73" s="1272"/>
      <c r="BV73" s="1272"/>
      <c r="BW73" s="1272"/>
      <c r="BX73" s="1272">
        <v>189.7</v>
      </c>
      <c r="BY73" s="1272"/>
      <c r="BZ73" s="1272"/>
      <c r="CA73" s="1272"/>
      <c r="CB73" s="1272"/>
      <c r="CC73" s="1272"/>
      <c r="CD73" s="1272"/>
      <c r="CE73" s="1272"/>
      <c r="CF73" s="1272">
        <v>195.8</v>
      </c>
      <c r="CG73" s="1272"/>
      <c r="CH73" s="1272"/>
      <c r="CI73" s="1272"/>
      <c r="CJ73" s="1272"/>
      <c r="CK73" s="1272"/>
      <c r="CL73" s="1272"/>
      <c r="CM73" s="1272"/>
      <c r="CN73" s="1272">
        <v>199.1</v>
      </c>
      <c r="CO73" s="1272"/>
      <c r="CP73" s="1272"/>
      <c r="CQ73" s="1272"/>
      <c r="CR73" s="1272"/>
      <c r="CS73" s="1272"/>
      <c r="CT73" s="1272"/>
      <c r="CU73" s="1272"/>
      <c r="CV73" s="1272">
        <v>206.1</v>
      </c>
      <c r="CW73" s="1272"/>
      <c r="CX73" s="1272"/>
      <c r="CY73" s="1272"/>
      <c r="CZ73" s="1272"/>
      <c r="DA73" s="1272"/>
      <c r="DB73" s="1272"/>
      <c r="DC73" s="1272"/>
    </row>
    <row r="74" spans="2:107" ht="13" x14ac:dyDescent="0.2">
      <c r="B74" s="1241"/>
      <c r="G74" s="1267"/>
      <c r="H74" s="1267"/>
      <c r="I74" s="1267"/>
      <c r="J74" s="1267"/>
      <c r="K74" s="1289"/>
      <c r="L74" s="1289"/>
      <c r="M74" s="1289"/>
      <c r="N74" s="1289"/>
      <c r="AM74" s="1259"/>
      <c r="AN74" s="1270"/>
      <c r="AO74" s="1270"/>
      <c r="AP74" s="1270"/>
      <c r="AQ74" s="1270"/>
      <c r="AR74" s="1270"/>
      <c r="AS74" s="1270"/>
      <c r="AT74" s="1270"/>
      <c r="AU74" s="1270"/>
      <c r="AV74" s="1270"/>
      <c r="AW74" s="1270"/>
      <c r="AX74" s="1270"/>
      <c r="AY74" s="1270"/>
      <c r="AZ74" s="1270"/>
      <c r="BA74" s="1270"/>
      <c r="BB74" s="1270"/>
      <c r="BC74" s="1270"/>
      <c r="BD74" s="1270"/>
      <c r="BE74" s="1270"/>
      <c r="BF74" s="1270"/>
      <c r="BG74" s="1270"/>
      <c r="BH74" s="1270"/>
      <c r="BI74" s="1270"/>
      <c r="BJ74" s="1270"/>
      <c r="BK74" s="1270"/>
      <c r="BL74" s="1270"/>
      <c r="BM74" s="1270"/>
      <c r="BN74" s="1270"/>
      <c r="BO74" s="1270"/>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ht="13" x14ac:dyDescent="0.2">
      <c r="B75" s="1241"/>
      <c r="G75" s="1267"/>
      <c r="H75" s="1267"/>
      <c r="I75" s="1260"/>
      <c r="J75" s="1260"/>
      <c r="K75" s="1269"/>
      <c r="L75" s="1269"/>
      <c r="M75" s="1269"/>
      <c r="N75" s="1269"/>
      <c r="AM75" s="1259"/>
      <c r="AN75" s="1270"/>
      <c r="AO75" s="1270"/>
      <c r="AP75" s="1270"/>
      <c r="AQ75" s="1270"/>
      <c r="AR75" s="1270"/>
      <c r="AS75" s="1270"/>
      <c r="AT75" s="1270"/>
      <c r="AU75" s="1270"/>
      <c r="AV75" s="1270"/>
      <c r="AW75" s="1270"/>
      <c r="AX75" s="1270"/>
      <c r="AY75" s="1270"/>
      <c r="AZ75" s="1270"/>
      <c r="BA75" s="1270"/>
      <c r="BB75" s="1270" t="s">
        <v>623</v>
      </c>
      <c r="BC75" s="1270"/>
      <c r="BD75" s="1270"/>
      <c r="BE75" s="1270"/>
      <c r="BF75" s="1270"/>
      <c r="BG75" s="1270"/>
      <c r="BH75" s="1270"/>
      <c r="BI75" s="1270"/>
      <c r="BJ75" s="1270"/>
      <c r="BK75" s="1270"/>
      <c r="BL75" s="1270"/>
      <c r="BM75" s="1270"/>
      <c r="BN75" s="1270"/>
      <c r="BO75" s="1270"/>
      <c r="BP75" s="1272">
        <v>15.3</v>
      </c>
      <c r="BQ75" s="1272"/>
      <c r="BR75" s="1272"/>
      <c r="BS75" s="1272"/>
      <c r="BT75" s="1272"/>
      <c r="BU75" s="1272"/>
      <c r="BV75" s="1272"/>
      <c r="BW75" s="1272"/>
      <c r="BX75" s="1272">
        <v>13.6</v>
      </c>
      <c r="BY75" s="1272"/>
      <c r="BZ75" s="1272"/>
      <c r="CA75" s="1272"/>
      <c r="CB75" s="1272"/>
      <c r="CC75" s="1272"/>
      <c r="CD75" s="1272"/>
      <c r="CE75" s="1272"/>
      <c r="CF75" s="1272">
        <v>11.8</v>
      </c>
      <c r="CG75" s="1272"/>
      <c r="CH75" s="1272"/>
      <c r="CI75" s="1272"/>
      <c r="CJ75" s="1272"/>
      <c r="CK75" s="1272"/>
      <c r="CL75" s="1272"/>
      <c r="CM75" s="1272"/>
      <c r="CN75" s="1272">
        <v>10</v>
      </c>
      <c r="CO75" s="1272"/>
      <c r="CP75" s="1272"/>
      <c r="CQ75" s="1272"/>
      <c r="CR75" s="1272"/>
      <c r="CS75" s="1272"/>
      <c r="CT75" s="1272"/>
      <c r="CU75" s="1272"/>
      <c r="CV75" s="1272">
        <v>8.1999999999999993</v>
      </c>
      <c r="CW75" s="1272"/>
      <c r="CX75" s="1272"/>
      <c r="CY75" s="1272"/>
      <c r="CZ75" s="1272"/>
      <c r="DA75" s="1272"/>
      <c r="DB75" s="1272"/>
      <c r="DC75" s="1272"/>
    </row>
    <row r="76" spans="2:107" ht="13" x14ac:dyDescent="0.2">
      <c r="B76" s="1241"/>
      <c r="G76" s="1267"/>
      <c r="H76" s="1267"/>
      <c r="I76" s="1260"/>
      <c r="J76" s="1260"/>
      <c r="K76" s="1269"/>
      <c r="L76" s="1269"/>
      <c r="M76" s="1269"/>
      <c r="N76" s="1269"/>
      <c r="AM76" s="1259"/>
      <c r="AN76" s="1270"/>
      <c r="AO76" s="1270"/>
      <c r="AP76" s="1270"/>
      <c r="AQ76" s="1270"/>
      <c r="AR76" s="1270"/>
      <c r="AS76" s="1270"/>
      <c r="AT76" s="1270"/>
      <c r="AU76" s="1270"/>
      <c r="AV76" s="1270"/>
      <c r="AW76" s="1270"/>
      <c r="AX76" s="1270"/>
      <c r="AY76" s="1270"/>
      <c r="AZ76" s="1270"/>
      <c r="BA76" s="1270"/>
      <c r="BB76" s="1270"/>
      <c r="BC76" s="1270"/>
      <c r="BD76" s="1270"/>
      <c r="BE76" s="1270"/>
      <c r="BF76" s="1270"/>
      <c r="BG76" s="1270"/>
      <c r="BH76" s="1270"/>
      <c r="BI76" s="1270"/>
      <c r="BJ76" s="1270"/>
      <c r="BK76" s="1270"/>
      <c r="BL76" s="1270"/>
      <c r="BM76" s="1270"/>
      <c r="BN76" s="1270"/>
      <c r="BO76" s="1270"/>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ht="13" x14ac:dyDescent="0.2">
      <c r="B77" s="1241"/>
      <c r="G77" s="1260"/>
      <c r="H77" s="1260"/>
      <c r="I77" s="1260"/>
      <c r="J77" s="1260"/>
      <c r="K77" s="1289"/>
      <c r="L77" s="1289"/>
      <c r="M77" s="1289"/>
      <c r="N77" s="1289"/>
      <c r="AN77" s="1266" t="s">
        <v>620</v>
      </c>
      <c r="AO77" s="1266"/>
      <c r="AP77" s="1266"/>
      <c r="AQ77" s="1266"/>
      <c r="AR77" s="1266"/>
      <c r="AS77" s="1266"/>
      <c r="AT77" s="1266"/>
      <c r="AU77" s="1266"/>
      <c r="AV77" s="1266"/>
      <c r="AW77" s="1266"/>
      <c r="AX77" s="1266"/>
      <c r="AY77" s="1266"/>
      <c r="AZ77" s="1266"/>
      <c r="BA77" s="1266"/>
      <c r="BB77" s="1270" t="s">
        <v>618</v>
      </c>
      <c r="BC77" s="1270"/>
      <c r="BD77" s="1270"/>
      <c r="BE77" s="1270"/>
      <c r="BF77" s="1270"/>
      <c r="BG77" s="1270"/>
      <c r="BH77" s="1270"/>
      <c r="BI77" s="1270"/>
      <c r="BJ77" s="1270"/>
      <c r="BK77" s="1270"/>
      <c r="BL77" s="1270"/>
      <c r="BM77" s="1270"/>
      <c r="BN77" s="1270"/>
      <c r="BO77" s="1270"/>
      <c r="BP77" s="1272">
        <v>209.6</v>
      </c>
      <c r="BQ77" s="1272"/>
      <c r="BR77" s="1272"/>
      <c r="BS77" s="1272"/>
      <c r="BT77" s="1272"/>
      <c r="BU77" s="1272"/>
      <c r="BV77" s="1272"/>
      <c r="BW77" s="1272"/>
      <c r="BX77" s="1272">
        <v>196.3</v>
      </c>
      <c r="BY77" s="1272"/>
      <c r="BZ77" s="1272"/>
      <c r="CA77" s="1272"/>
      <c r="CB77" s="1272"/>
      <c r="CC77" s="1272"/>
      <c r="CD77" s="1272"/>
      <c r="CE77" s="1272"/>
      <c r="CF77" s="1272">
        <v>196.2</v>
      </c>
      <c r="CG77" s="1272"/>
      <c r="CH77" s="1272"/>
      <c r="CI77" s="1272"/>
      <c r="CJ77" s="1272"/>
      <c r="CK77" s="1272"/>
      <c r="CL77" s="1272"/>
      <c r="CM77" s="1272"/>
      <c r="CN77" s="1272">
        <v>198</v>
      </c>
      <c r="CO77" s="1272"/>
      <c r="CP77" s="1272"/>
      <c r="CQ77" s="1272"/>
      <c r="CR77" s="1272"/>
      <c r="CS77" s="1272"/>
      <c r="CT77" s="1272"/>
      <c r="CU77" s="1272"/>
      <c r="CV77" s="1272">
        <v>195.2</v>
      </c>
      <c r="CW77" s="1272"/>
      <c r="CX77" s="1272"/>
      <c r="CY77" s="1272"/>
      <c r="CZ77" s="1272"/>
      <c r="DA77" s="1272"/>
      <c r="DB77" s="1272"/>
      <c r="DC77" s="1272"/>
    </row>
    <row r="78" spans="2:107" ht="13" x14ac:dyDescent="0.2">
      <c r="B78" s="1241"/>
      <c r="G78" s="1260"/>
      <c r="H78" s="1260"/>
      <c r="I78" s="1260"/>
      <c r="J78" s="1260"/>
      <c r="K78" s="1289"/>
      <c r="L78" s="1289"/>
      <c r="M78" s="1289"/>
      <c r="N78" s="1289"/>
      <c r="AN78" s="1266"/>
      <c r="AO78" s="1266"/>
      <c r="AP78" s="1266"/>
      <c r="AQ78" s="1266"/>
      <c r="AR78" s="1266"/>
      <c r="AS78" s="1266"/>
      <c r="AT78" s="1266"/>
      <c r="AU78" s="1266"/>
      <c r="AV78" s="1266"/>
      <c r="AW78" s="1266"/>
      <c r="AX78" s="1266"/>
      <c r="AY78" s="1266"/>
      <c r="AZ78" s="1266"/>
      <c r="BA78" s="1266"/>
      <c r="BB78" s="1270"/>
      <c r="BC78" s="1270"/>
      <c r="BD78" s="1270"/>
      <c r="BE78" s="1270"/>
      <c r="BF78" s="1270"/>
      <c r="BG78" s="1270"/>
      <c r="BH78" s="1270"/>
      <c r="BI78" s="1270"/>
      <c r="BJ78" s="1270"/>
      <c r="BK78" s="1270"/>
      <c r="BL78" s="1270"/>
      <c r="BM78" s="1270"/>
      <c r="BN78" s="1270"/>
      <c r="BO78" s="1270"/>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ht="13" x14ac:dyDescent="0.2">
      <c r="B79" s="1241"/>
      <c r="G79" s="1260"/>
      <c r="H79" s="1260"/>
      <c r="I79" s="1274"/>
      <c r="J79" s="1274"/>
      <c r="K79" s="1290"/>
      <c r="L79" s="1290"/>
      <c r="M79" s="1290"/>
      <c r="N79" s="1290"/>
      <c r="AN79" s="1266"/>
      <c r="AO79" s="1266"/>
      <c r="AP79" s="1266"/>
      <c r="AQ79" s="1266"/>
      <c r="AR79" s="1266"/>
      <c r="AS79" s="1266"/>
      <c r="AT79" s="1266"/>
      <c r="AU79" s="1266"/>
      <c r="AV79" s="1266"/>
      <c r="AW79" s="1266"/>
      <c r="AX79" s="1266"/>
      <c r="AY79" s="1266"/>
      <c r="AZ79" s="1266"/>
      <c r="BA79" s="1266"/>
      <c r="BB79" s="1270" t="s">
        <v>623</v>
      </c>
      <c r="BC79" s="1270"/>
      <c r="BD79" s="1270"/>
      <c r="BE79" s="1270"/>
      <c r="BF79" s="1270"/>
      <c r="BG79" s="1270"/>
      <c r="BH79" s="1270"/>
      <c r="BI79" s="1270"/>
      <c r="BJ79" s="1270"/>
      <c r="BK79" s="1270"/>
      <c r="BL79" s="1270"/>
      <c r="BM79" s="1270"/>
      <c r="BN79" s="1270"/>
      <c r="BO79" s="1270"/>
      <c r="BP79" s="1272">
        <v>14.3</v>
      </c>
      <c r="BQ79" s="1272"/>
      <c r="BR79" s="1272"/>
      <c r="BS79" s="1272"/>
      <c r="BT79" s="1272"/>
      <c r="BU79" s="1272"/>
      <c r="BV79" s="1272"/>
      <c r="BW79" s="1272"/>
      <c r="BX79" s="1272">
        <v>14</v>
      </c>
      <c r="BY79" s="1272"/>
      <c r="BZ79" s="1272"/>
      <c r="CA79" s="1272"/>
      <c r="CB79" s="1272"/>
      <c r="CC79" s="1272"/>
      <c r="CD79" s="1272"/>
      <c r="CE79" s="1272"/>
      <c r="CF79" s="1272">
        <v>13.3</v>
      </c>
      <c r="CG79" s="1272"/>
      <c r="CH79" s="1272"/>
      <c r="CI79" s="1272"/>
      <c r="CJ79" s="1272"/>
      <c r="CK79" s="1272"/>
      <c r="CL79" s="1272"/>
      <c r="CM79" s="1272"/>
      <c r="CN79" s="1272">
        <v>12.7</v>
      </c>
      <c r="CO79" s="1272"/>
      <c r="CP79" s="1272"/>
      <c r="CQ79" s="1272"/>
      <c r="CR79" s="1272"/>
      <c r="CS79" s="1272"/>
      <c r="CT79" s="1272"/>
      <c r="CU79" s="1272"/>
      <c r="CV79" s="1272">
        <v>12.3</v>
      </c>
      <c r="CW79" s="1272"/>
      <c r="CX79" s="1272"/>
      <c r="CY79" s="1272"/>
      <c r="CZ79" s="1272"/>
      <c r="DA79" s="1272"/>
      <c r="DB79" s="1272"/>
      <c r="DC79" s="1272"/>
    </row>
    <row r="80" spans="2:107" ht="13" x14ac:dyDescent="0.2">
      <c r="B80" s="1241"/>
      <c r="G80" s="1260"/>
      <c r="H80" s="1260"/>
      <c r="I80" s="1274"/>
      <c r="J80" s="1274"/>
      <c r="K80" s="1290"/>
      <c r="L80" s="1290"/>
      <c r="M80" s="1290"/>
      <c r="N80" s="1290"/>
      <c r="AN80" s="1266"/>
      <c r="AO80" s="1266"/>
      <c r="AP80" s="1266"/>
      <c r="AQ80" s="1266"/>
      <c r="AR80" s="1266"/>
      <c r="AS80" s="1266"/>
      <c r="AT80" s="1266"/>
      <c r="AU80" s="1266"/>
      <c r="AV80" s="1266"/>
      <c r="AW80" s="1266"/>
      <c r="AX80" s="1266"/>
      <c r="AY80" s="1266"/>
      <c r="AZ80" s="1266"/>
      <c r="BA80" s="1266"/>
      <c r="BB80" s="1270"/>
      <c r="BC80" s="1270"/>
      <c r="BD80" s="1270"/>
      <c r="BE80" s="1270"/>
      <c r="BF80" s="1270"/>
      <c r="BG80" s="1270"/>
      <c r="BH80" s="1270"/>
      <c r="BI80" s="1270"/>
      <c r="BJ80" s="1270"/>
      <c r="BK80" s="1270"/>
      <c r="BL80" s="1270"/>
      <c r="BM80" s="1270"/>
      <c r="BN80" s="1270"/>
      <c r="BO80" s="1270"/>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ht="13" x14ac:dyDescent="0.2">
      <c r="B81" s="1241"/>
    </row>
    <row r="82" spans="2:109" ht="16.5" x14ac:dyDescent="0.2">
      <c r="B82" s="1241"/>
      <c r="K82" s="1291"/>
      <c r="L82" s="1291"/>
      <c r="M82" s="1291"/>
      <c r="N82" s="1291"/>
      <c r="AQ82" s="1291"/>
      <c r="AR82" s="1291"/>
      <c r="AS82" s="1291"/>
      <c r="AT82" s="1291"/>
      <c r="BC82" s="1291"/>
      <c r="BD82" s="1291"/>
      <c r="BE82" s="1291"/>
      <c r="BF82" s="1291"/>
      <c r="BO82" s="1291"/>
      <c r="BP82" s="1291"/>
      <c r="BQ82" s="1291"/>
      <c r="BR82" s="1291"/>
      <c r="CA82" s="1291"/>
      <c r="CB82" s="1291"/>
      <c r="CC82" s="1291"/>
      <c r="CD82" s="1291"/>
      <c r="CM82" s="1291"/>
      <c r="CN82" s="1291"/>
      <c r="CO82" s="1291"/>
      <c r="CP82" s="1291"/>
      <c r="CY82" s="1291"/>
      <c r="CZ82" s="1291"/>
      <c r="DA82" s="1291"/>
      <c r="DB82" s="1291"/>
      <c r="DC82" s="1291"/>
    </row>
    <row r="83" spans="2:109" ht="13" x14ac:dyDescent="0.2">
      <c r="B83" s="1243"/>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5"/>
    </row>
    <row r="84" spans="2:109" ht="13" x14ac:dyDescent="0.2">
      <c r="DD84" s="1234"/>
      <c r="DE84" s="1234"/>
    </row>
    <row r="85" spans="2:109" ht="13" x14ac:dyDescent="0.2">
      <c r="DD85" s="1234"/>
      <c r="DE85" s="1234"/>
    </row>
    <row r="86" spans="2:109" ht="13" hidden="1" x14ac:dyDescent="0.2">
      <c r="DD86" s="1234"/>
      <c r="DE86" s="1234"/>
    </row>
    <row r="87" spans="2:109" ht="13" hidden="1" x14ac:dyDescent="0.2">
      <c r="K87" s="1292"/>
      <c r="AQ87" s="1292"/>
      <c r="BC87" s="1292"/>
      <c r="BO87" s="1292"/>
      <c r="CA87" s="1292"/>
      <c r="CM87" s="1292"/>
      <c r="CY87" s="1292"/>
      <c r="DD87" s="1234"/>
      <c r="DE87" s="1234"/>
    </row>
    <row r="88" spans="2:109" ht="13" hidden="1" x14ac:dyDescent="0.2">
      <c r="DD88" s="1234"/>
      <c r="DE88" s="1234"/>
    </row>
    <row r="89" spans="2:109" ht="13" hidden="1" x14ac:dyDescent="0.2">
      <c r="DD89" s="1234"/>
      <c r="DE89" s="1234"/>
    </row>
    <row r="90" spans="2:109" ht="13" hidden="1" x14ac:dyDescent="0.2">
      <c r="DD90" s="1234"/>
      <c r="DE90" s="1234"/>
    </row>
    <row r="91" spans="2:109" ht="13" hidden="1" x14ac:dyDescent="0.2">
      <c r="DD91" s="1234"/>
      <c r="DE91" s="1234"/>
    </row>
    <row r="92" spans="2:109" ht="13.5" hidden="1" customHeight="1" x14ac:dyDescent="0.2">
      <c r="DD92" s="1234"/>
      <c r="DE92" s="1234"/>
    </row>
    <row r="93" spans="2:109" ht="13.5" hidden="1" customHeight="1" x14ac:dyDescent="0.2">
      <c r="DD93" s="1234"/>
      <c r="DE93" s="1234"/>
    </row>
    <row r="94" spans="2:109" ht="13.5" hidden="1" customHeight="1" x14ac:dyDescent="0.2">
      <c r="DD94" s="1234"/>
      <c r="DE94" s="1234"/>
    </row>
    <row r="95" spans="2:109" ht="13.5" hidden="1" customHeight="1" x14ac:dyDescent="0.2">
      <c r="DD95" s="1234"/>
      <c r="DE95" s="1234"/>
    </row>
    <row r="96" spans="2:109" ht="13.5" hidden="1" customHeight="1" x14ac:dyDescent="0.2">
      <c r="DD96" s="1234"/>
      <c r="DE96" s="1234"/>
    </row>
    <row r="97" spans="108:109" ht="13.5" hidden="1" customHeight="1" x14ac:dyDescent="0.2">
      <c r="DD97" s="1234"/>
      <c r="DE97" s="1234"/>
    </row>
    <row r="98" spans="108:109" ht="13.5" hidden="1" customHeight="1" x14ac:dyDescent="0.2">
      <c r="DD98" s="1234"/>
      <c r="DE98" s="1234"/>
    </row>
    <row r="99" spans="108:109" ht="13.5" hidden="1" customHeight="1" x14ac:dyDescent="0.2">
      <c r="DD99" s="1234"/>
      <c r="DE99" s="1234"/>
    </row>
    <row r="100" spans="108:109" ht="13.5" hidden="1" customHeight="1" x14ac:dyDescent="0.2">
      <c r="DD100" s="1234"/>
      <c r="DE100" s="1234"/>
    </row>
    <row r="101" spans="108:109" ht="13.5" hidden="1" customHeight="1" x14ac:dyDescent="0.2">
      <c r="DD101" s="1234"/>
      <c r="DE101" s="1234"/>
    </row>
    <row r="102" spans="108:109" ht="13.5" hidden="1" customHeight="1" x14ac:dyDescent="0.2">
      <c r="DD102" s="1234"/>
      <c r="DE102" s="1234"/>
    </row>
    <row r="103" spans="108:109" ht="13.5" hidden="1" customHeight="1" x14ac:dyDescent="0.2">
      <c r="DD103" s="1234"/>
      <c r="DE103" s="1234"/>
    </row>
    <row r="104" spans="108:109" ht="13.5" hidden="1" customHeight="1" x14ac:dyDescent="0.2">
      <c r="DD104" s="1234"/>
      <c r="DE104" s="1234"/>
    </row>
    <row r="105" spans="108:109" ht="13.5" hidden="1" customHeight="1" x14ac:dyDescent="0.2">
      <c r="DD105" s="1234"/>
      <c r="DE105" s="1234"/>
    </row>
    <row r="106" spans="108:109" ht="13.5" hidden="1" customHeight="1" x14ac:dyDescent="0.2">
      <c r="DD106" s="1234"/>
      <c r="DE106" s="1234"/>
    </row>
    <row r="107" spans="108:109" ht="13.5" hidden="1" customHeight="1" x14ac:dyDescent="0.2">
      <c r="DD107" s="1234"/>
      <c r="DE107" s="1234"/>
    </row>
    <row r="108" spans="108:109" ht="13.5" hidden="1" customHeight="1" x14ac:dyDescent="0.2">
      <c r="DD108" s="1234"/>
      <c r="DE108" s="1234"/>
    </row>
    <row r="109" spans="108:109" ht="13.5" hidden="1" customHeight="1" x14ac:dyDescent="0.2">
      <c r="DD109" s="1234"/>
      <c r="DE109" s="1234"/>
    </row>
    <row r="110" spans="108:109" ht="13.5" hidden="1" customHeight="1" x14ac:dyDescent="0.2">
      <c r="DD110" s="1234"/>
      <c r="DE110" s="1234"/>
    </row>
    <row r="111" spans="108:109" ht="13.5" hidden="1" customHeight="1" x14ac:dyDescent="0.2">
      <c r="DD111" s="1234"/>
      <c r="DE111" s="1234"/>
    </row>
    <row r="112" spans="108:109" ht="13.5" hidden="1" customHeight="1" x14ac:dyDescent="0.2">
      <c r="DD112" s="1234"/>
      <c r="DE112" s="1234"/>
    </row>
    <row r="113" spans="108:109" ht="13.5" hidden="1" customHeight="1" x14ac:dyDescent="0.2">
      <c r="DD113" s="1234"/>
      <c r="DE113" s="1234"/>
    </row>
    <row r="114" spans="108:109" ht="13.5" hidden="1" customHeight="1" x14ac:dyDescent="0.2">
      <c r="DD114" s="1234"/>
      <c r="DE114" s="1234"/>
    </row>
    <row r="115" spans="108:109" ht="13.5" hidden="1" customHeight="1" x14ac:dyDescent="0.2">
      <c r="DD115" s="1234"/>
      <c r="DE115" s="1234"/>
    </row>
    <row r="116" spans="108:109" ht="13.5" hidden="1" customHeight="1" x14ac:dyDescent="0.2">
      <c r="DD116" s="1234"/>
      <c r="DE116" s="1234"/>
    </row>
    <row r="117" spans="108:109" ht="13.5" hidden="1" customHeight="1" x14ac:dyDescent="0.2">
      <c r="DD117" s="1234"/>
      <c r="DE117" s="1234"/>
    </row>
    <row r="118" spans="108:109" ht="13.5" hidden="1" customHeight="1" x14ac:dyDescent="0.2">
      <c r="DD118" s="1234"/>
      <c r="DE118" s="1234"/>
    </row>
    <row r="119" spans="108:109" ht="13.5" hidden="1" customHeight="1" x14ac:dyDescent="0.2">
      <c r="DD119" s="1234"/>
      <c r="DE119" s="1234"/>
    </row>
    <row r="120" spans="108:109" ht="13.5" hidden="1" customHeight="1" x14ac:dyDescent="0.2">
      <c r="DD120" s="1234"/>
      <c r="DE120" s="1234"/>
    </row>
    <row r="121" spans="108:109" ht="13.5" hidden="1" customHeight="1" x14ac:dyDescent="0.2">
      <c r="DD121" s="1234"/>
      <c r="DE121" s="1234"/>
    </row>
    <row r="122" spans="108:109" ht="13.5" hidden="1" customHeight="1" x14ac:dyDescent="0.2">
      <c r="DD122" s="1234"/>
      <c r="DE122" s="1234"/>
    </row>
    <row r="123" spans="108:109" ht="13.5" hidden="1" customHeight="1" x14ac:dyDescent="0.2">
      <c r="DD123" s="1234"/>
      <c r="DE123" s="1234"/>
    </row>
    <row r="124" spans="108:109" ht="13.5" hidden="1" customHeight="1" x14ac:dyDescent="0.2">
      <c r="DD124" s="1234"/>
      <c r="DE124" s="1234"/>
    </row>
    <row r="125" spans="108:109" ht="13.5" hidden="1" customHeight="1" x14ac:dyDescent="0.2">
      <c r="DD125" s="1234"/>
      <c r="DE125" s="1234"/>
    </row>
    <row r="126" spans="108:109" ht="13.5" hidden="1" customHeight="1" x14ac:dyDescent="0.2">
      <c r="DD126" s="1234"/>
      <c r="DE126" s="1234"/>
    </row>
    <row r="127" spans="108:109" ht="13.5" hidden="1" customHeight="1" x14ac:dyDescent="0.2">
      <c r="DD127" s="1234"/>
      <c r="DE127" s="1234"/>
    </row>
    <row r="128" spans="108:109" ht="13.5" hidden="1" customHeight="1" x14ac:dyDescent="0.2">
      <c r="DD128" s="1234"/>
      <c r="DE128" s="1234"/>
    </row>
    <row r="129" spans="108:109" ht="13.5" hidden="1" customHeight="1" x14ac:dyDescent="0.2">
      <c r="DD129" s="1234"/>
      <c r="DE129" s="1234"/>
    </row>
    <row r="130" spans="108:109" ht="13.5" hidden="1" customHeight="1" x14ac:dyDescent="0.2">
      <c r="DD130" s="1234"/>
      <c r="DE130" s="1234"/>
    </row>
    <row r="131" spans="108:109" ht="13.5" hidden="1" customHeight="1" x14ac:dyDescent="0.2">
      <c r="DD131" s="1234"/>
      <c r="DE131" s="1234"/>
    </row>
    <row r="132" spans="108:109" ht="13.5" hidden="1" customHeight="1" x14ac:dyDescent="0.2">
      <c r="DD132" s="1234"/>
      <c r="DE132" s="1234"/>
    </row>
    <row r="133" spans="108:109" ht="13.5" hidden="1" customHeight="1" x14ac:dyDescent="0.2">
      <c r="DD133" s="1234"/>
      <c r="DE133" s="1234"/>
    </row>
    <row r="134" spans="108:109" ht="13.5" hidden="1" customHeight="1" x14ac:dyDescent="0.2">
      <c r="DD134" s="1234"/>
      <c r="DE134" s="1234"/>
    </row>
    <row r="135" spans="108:109" ht="13.5" hidden="1" customHeight="1" x14ac:dyDescent="0.2">
      <c r="DD135" s="1234"/>
      <c r="DE135" s="1234"/>
    </row>
    <row r="136" spans="108:109" ht="13.5" hidden="1" customHeight="1" x14ac:dyDescent="0.2">
      <c r="DD136" s="1234"/>
      <c r="DE136" s="1234"/>
    </row>
    <row r="137" spans="108:109" ht="13.5" hidden="1" customHeight="1" x14ac:dyDescent="0.2">
      <c r="DD137" s="1234"/>
      <c r="DE137" s="1234"/>
    </row>
    <row r="138" spans="108:109" ht="13.5" hidden="1" customHeight="1" x14ac:dyDescent="0.2">
      <c r="DD138" s="1234"/>
      <c r="DE138" s="1234"/>
    </row>
    <row r="139" spans="108:109" ht="13.5" hidden="1" customHeight="1" x14ac:dyDescent="0.2">
      <c r="DD139" s="1234"/>
      <c r="DE139" s="1234"/>
    </row>
    <row r="140" spans="108:109" ht="13.5" hidden="1" customHeight="1" x14ac:dyDescent="0.2">
      <c r="DD140" s="1234"/>
      <c r="DE140" s="1234"/>
    </row>
    <row r="141" spans="108:109" ht="13.5" hidden="1" customHeight="1" x14ac:dyDescent="0.2">
      <c r="DD141" s="1234"/>
      <c r="DE141" s="1234"/>
    </row>
    <row r="142" spans="108:109" ht="13.5" hidden="1" customHeight="1" x14ac:dyDescent="0.2">
      <c r="DD142" s="1234"/>
      <c r="DE142" s="1234"/>
    </row>
    <row r="143" spans="108:109" ht="13.5" hidden="1" customHeight="1" x14ac:dyDescent="0.2">
      <c r="DD143" s="1234"/>
      <c r="DE143" s="1234"/>
    </row>
    <row r="144" spans="108:109" ht="13.5" hidden="1" customHeight="1" x14ac:dyDescent="0.2">
      <c r="DD144" s="1234"/>
      <c r="DE144" s="1234"/>
    </row>
    <row r="145" spans="108:109" ht="13.5" hidden="1" customHeight="1" x14ac:dyDescent="0.2">
      <c r="DD145" s="1234"/>
      <c r="DE145" s="1234"/>
    </row>
    <row r="146" spans="108:109" ht="13.5" hidden="1" customHeight="1" x14ac:dyDescent="0.2">
      <c r="DD146" s="1234"/>
      <c r="DE146" s="1234"/>
    </row>
    <row r="147" spans="108:109" ht="13.5" hidden="1" customHeight="1" x14ac:dyDescent="0.2">
      <c r="DD147" s="1234"/>
      <c r="DE147" s="1234"/>
    </row>
    <row r="148" spans="108:109" ht="13.5" hidden="1" customHeight="1" x14ac:dyDescent="0.2">
      <c r="DD148" s="1234"/>
      <c r="DE148" s="1234"/>
    </row>
    <row r="149" spans="108:109" ht="13.5" hidden="1" customHeight="1" x14ac:dyDescent="0.2">
      <c r="DD149" s="1234"/>
      <c r="DE149" s="1234"/>
    </row>
    <row r="150" spans="108:109" ht="13.5" hidden="1" customHeight="1" x14ac:dyDescent="0.2">
      <c r="DD150" s="1234"/>
      <c r="DE150" s="1234"/>
    </row>
    <row r="151" spans="108:109" ht="13.5" hidden="1" customHeight="1" x14ac:dyDescent="0.2">
      <c r="DD151" s="1234"/>
      <c r="DE151" s="1234"/>
    </row>
    <row r="152" spans="108:109" ht="13.5" hidden="1" customHeight="1" x14ac:dyDescent="0.2">
      <c r="DD152" s="1234"/>
      <c r="DE152" s="1234"/>
    </row>
    <row r="153" spans="108:109" ht="13.5" hidden="1" customHeight="1" x14ac:dyDescent="0.2">
      <c r="DD153" s="1234"/>
      <c r="DE153" s="1234"/>
    </row>
    <row r="154" spans="108:109" ht="13.5" hidden="1" customHeight="1" x14ac:dyDescent="0.2">
      <c r="DD154" s="1234"/>
      <c r="DE154" s="1234"/>
    </row>
    <row r="155" spans="108:109" ht="13.5" hidden="1" customHeight="1" x14ac:dyDescent="0.2">
      <c r="DD155" s="1234"/>
      <c r="DE155" s="1234"/>
    </row>
    <row r="156" spans="108:109" ht="13.5" hidden="1" customHeight="1" x14ac:dyDescent="0.2">
      <c r="DD156" s="1234"/>
      <c r="DE156" s="1234"/>
    </row>
    <row r="157" spans="108:109" ht="13.5" hidden="1" customHeight="1" x14ac:dyDescent="0.2">
      <c r="DD157" s="1234"/>
      <c r="DE157" s="1234"/>
    </row>
    <row r="158" spans="108:109" ht="13.5" hidden="1" customHeight="1" x14ac:dyDescent="0.2">
      <c r="DD158" s="1234"/>
      <c r="DE158" s="1234"/>
    </row>
    <row r="159" spans="108:109" ht="13.5" hidden="1" customHeight="1" x14ac:dyDescent="0.2">
      <c r="DD159" s="1234"/>
      <c r="DE159" s="1234"/>
    </row>
    <row r="160" spans="108:109" ht="13.5" hidden="1" customHeight="1" x14ac:dyDescent="0.2">
      <c r="DD160" s="1234"/>
      <c r="DE160" s="123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2D20vRBcIEzy32lE2D9qLc5M65PLUQ8OzI57MHmzVatD4IKMgcxc/6iPYNCBrf8T67QoFYDkxZQL6ZR8EkGI+w==" saltValue="q7Xb8U9nnhOp3fGw8rW8B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row>
    <row r="32" spans="12:34" ht="13" x14ac:dyDescent="0.2">
      <c r="L32" s="277"/>
    </row>
    <row r="33" spans="2:34" ht="13" x14ac:dyDescent="0.2">
      <c r="C33" s="277"/>
      <c r="E33" s="277"/>
      <c r="G33" s="277"/>
      <c r="I33" s="277"/>
      <c r="X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AG38" s="277"/>
      <c r="AH38" s="277"/>
    </row>
    <row r="39" spans="2:34" ht="13" x14ac:dyDescent="0.2"/>
    <row r="40" spans="2:34" ht="13" x14ac:dyDescent="0.2">
      <c r="X40" s="277"/>
    </row>
    <row r="41" spans="2:34" ht="13" x14ac:dyDescent="0.2">
      <c r="R41" s="277"/>
    </row>
    <row r="42" spans="2:34" ht="13" x14ac:dyDescent="0.2">
      <c r="W42" s="277"/>
    </row>
    <row r="43" spans="2:34" ht="13" x14ac:dyDescent="0.2">
      <c r="V43" s="277"/>
      <c r="Y43" s="277"/>
      <c r="Z43" s="277"/>
      <c r="AA43" s="277"/>
      <c r="AB43" s="277"/>
      <c r="AC43" s="277"/>
      <c r="AD43" s="277"/>
      <c r="AE43" s="277"/>
      <c r="AF43" s="277"/>
      <c r="AG43" s="277"/>
      <c r="AH43" s="277"/>
    </row>
    <row r="44" spans="2:34" ht="13" x14ac:dyDescent="0.2">
      <c r="AH44" s="277"/>
    </row>
    <row r="45" spans="2:34" ht="13" x14ac:dyDescent="0.2">
      <c r="X45" s="277"/>
    </row>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row r="125" spans="34:122" ht="13.5" customHeight="1" x14ac:dyDescent="0.2">
      <c r="DR125" s="277" t="s">
        <v>471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2bSyw0I7FHDILM/ZqmAf5NC+ixlqCvh3fqWTpVc1ygblG39CY5BsXX8TmzsuAFGm71OSl9DjZMvC6QyjCuN5A==" saltValue="A2sHAy6jPp/Z3V1FcIM2e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c r="X31" s="277"/>
    </row>
    <row r="32" spans="12:34" ht="13" x14ac:dyDescent="0.2">
      <c r="L32" s="277"/>
    </row>
    <row r="33" spans="2:34" ht="13" x14ac:dyDescent="0.2">
      <c r="C33" s="277"/>
      <c r="E33" s="277"/>
      <c r="G33" s="277"/>
      <c r="I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X38" s="277"/>
      <c r="AG38" s="277"/>
      <c r="AH38" s="277"/>
    </row>
    <row r="39" spans="2:34" ht="13" x14ac:dyDescent="0.2"/>
    <row r="40" spans="2:34" ht="13" x14ac:dyDescent="0.2"/>
    <row r="41" spans="2:34" ht="13" x14ac:dyDescent="0.2">
      <c r="R41" s="277"/>
    </row>
    <row r="42" spans="2:34" ht="13" x14ac:dyDescent="0.2">
      <c r="W42" s="277"/>
    </row>
    <row r="43" spans="2:34" ht="13" x14ac:dyDescent="0.2">
      <c r="V43" s="277"/>
      <c r="X43" s="277"/>
      <c r="Y43" s="277"/>
      <c r="Z43" s="277"/>
      <c r="AA43" s="277"/>
      <c r="AB43" s="277"/>
      <c r="AC43" s="277"/>
      <c r="AD43" s="277"/>
      <c r="AE43" s="277"/>
      <c r="AF43" s="277"/>
      <c r="AG43" s="277"/>
      <c r="AH43" s="277"/>
    </row>
    <row r="44" spans="2:34" ht="13" x14ac:dyDescent="0.2">
      <c r="AH44" s="277"/>
    </row>
    <row r="45" spans="2:34" ht="13" x14ac:dyDescent="0.2"/>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c r="AH124" s="277"/>
    </row>
    <row r="125" spans="34:122" ht="13.5" customHeight="1" x14ac:dyDescent="0.2">
      <c r="DR125" s="277" t="s">
        <v>471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qQ7Q5m9rz3MlmVk7spLCdmRBeZONAFmjTgC+06zB6UL37PQjZkNLDGROvgOpH711a/LpDfKAphZ9xtpFFp3bQ==" saltValue="jWGCLoseTyFQMjXdcoK1h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515</v>
      </c>
      <c r="B3" s="130"/>
      <c r="C3" s="131"/>
      <c r="D3" s="132">
        <v>63026</v>
      </c>
      <c r="E3" s="133"/>
      <c r="F3" s="134">
        <v>35216</v>
      </c>
      <c r="G3" s="135"/>
      <c r="H3" s="136"/>
    </row>
    <row r="4" spans="1:8" x14ac:dyDescent="0.2">
      <c r="A4" s="137"/>
      <c r="B4" s="138"/>
      <c r="C4" s="139"/>
      <c r="D4" s="140">
        <v>19854</v>
      </c>
      <c r="E4" s="141"/>
      <c r="F4" s="142">
        <v>12644</v>
      </c>
      <c r="G4" s="143"/>
      <c r="H4" s="144"/>
    </row>
    <row r="5" spans="1:8" x14ac:dyDescent="0.2">
      <c r="A5" s="125" t="s">
        <v>517</v>
      </c>
      <c r="B5" s="130"/>
      <c r="C5" s="131"/>
      <c r="D5" s="132">
        <v>61458</v>
      </c>
      <c r="E5" s="133"/>
      <c r="F5" s="134">
        <v>36736</v>
      </c>
      <c r="G5" s="135"/>
      <c r="H5" s="136"/>
    </row>
    <row r="6" spans="1:8" x14ac:dyDescent="0.2">
      <c r="A6" s="137"/>
      <c r="B6" s="138"/>
      <c r="C6" s="139"/>
      <c r="D6" s="140">
        <v>23214</v>
      </c>
      <c r="E6" s="141"/>
      <c r="F6" s="142">
        <v>13410</v>
      </c>
      <c r="G6" s="143"/>
      <c r="H6" s="144"/>
    </row>
    <row r="7" spans="1:8" x14ac:dyDescent="0.2">
      <c r="A7" s="125" t="s">
        <v>518</v>
      </c>
      <c r="B7" s="130"/>
      <c r="C7" s="131"/>
      <c r="D7" s="132">
        <v>68618</v>
      </c>
      <c r="E7" s="133"/>
      <c r="F7" s="134">
        <v>38259</v>
      </c>
      <c r="G7" s="135"/>
      <c r="H7" s="136"/>
    </row>
    <row r="8" spans="1:8" x14ac:dyDescent="0.2">
      <c r="A8" s="137"/>
      <c r="B8" s="138"/>
      <c r="C8" s="139"/>
      <c r="D8" s="140">
        <v>25796</v>
      </c>
      <c r="E8" s="141"/>
      <c r="F8" s="142">
        <v>13379</v>
      </c>
      <c r="G8" s="143"/>
      <c r="H8" s="144"/>
    </row>
    <row r="9" spans="1:8" x14ac:dyDescent="0.2">
      <c r="A9" s="125" t="s">
        <v>519</v>
      </c>
      <c r="B9" s="130"/>
      <c r="C9" s="131"/>
      <c r="D9" s="132">
        <v>64823</v>
      </c>
      <c r="E9" s="133"/>
      <c r="F9" s="134">
        <v>39075</v>
      </c>
      <c r="G9" s="135"/>
      <c r="H9" s="136"/>
    </row>
    <row r="10" spans="1:8" x14ac:dyDescent="0.2">
      <c r="A10" s="137"/>
      <c r="B10" s="138"/>
      <c r="C10" s="139"/>
      <c r="D10" s="140">
        <v>26425</v>
      </c>
      <c r="E10" s="141"/>
      <c r="F10" s="142">
        <v>13441</v>
      </c>
      <c r="G10" s="143"/>
      <c r="H10" s="144"/>
    </row>
    <row r="11" spans="1:8" x14ac:dyDescent="0.2">
      <c r="A11" s="125" t="s">
        <v>520</v>
      </c>
      <c r="B11" s="130"/>
      <c r="C11" s="131"/>
      <c r="D11" s="132">
        <v>69301</v>
      </c>
      <c r="E11" s="133"/>
      <c r="F11" s="134">
        <v>39072</v>
      </c>
      <c r="G11" s="135"/>
      <c r="H11" s="136"/>
    </row>
    <row r="12" spans="1:8" x14ac:dyDescent="0.2">
      <c r="A12" s="137"/>
      <c r="B12" s="138"/>
      <c r="C12" s="145"/>
      <c r="D12" s="140">
        <v>27837</v>
      </c>
      <c r="E12" s="141"/>
      <c r="F12" s="142">
        <v>14106</v>
      </c>
      <c r="G12" s="143"/>
      <c r="H12" s="144"/>
    </row>
    <row r="13" spans="1:8" x14ac:dyDescent="0.2">
      <c r="A13" s="125"/>
      <c r="B13" s="130"/>
      <c r="C13" s="146"/>
      <c r="D13" s="147">
        <v>65445</v>
      </c>
      <c r="E13" s="148"/>
      <c r="F13" s="149">
        <v>37672</v>
      </c>
      <c r="G13" s="150"/>
      <c r="H13" s="136"/>
    </row>
    <row r="14" spans="1:8" x14ac:dyDescent="0.2">
      <c r="A14" s="137"/>
      <c r="B14" s="138"/>
      <c r="C14" s="139"/>
      <c r="D14" s="140">
        <v>24625</v>
      </c>
      <c r="E14" s="141"/>
      <c r="F14" s="142">
        <v>13396</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1.37</v>
      </c>
      <c r="C19" s="151">
        <f>ROUND(VALUE(SUBSTITUTE(実質収支比率等に係る経年分析!G$48,"▲","-")),2)</f>
        <v>1.46</v>
      </c>
      <c r="D19" s="151">
        <f>ROUND(VALUE(SUBSTITUTE(実質収支比率等に係る経年分析!H$48,"▲","-")),2)</f>
        <v>1.37</v>
      </c>
      <c r="E19" s="151">
        <f>ROUND(VALUE(SUBSTITUTE(実質収支比率等に係る経年分析!I$48,"▲","-")),2)</f>
        <v>1.17</v>
      </c>
      <c r="F19" s="151">
        <f>ROUND(VALUE(SUBSTITUTE(実質収支比率等に係る経年分析!J$48,"▲","-")),2)</f>
        <v>1.45</v>
      </c>
    </row>
    <row r="20" spans="1:11" x14ac:dyDescent="0.2">
      <c r="A20" s="151" t="s">
        <v>53</v>
      </c>
      <c r="B20" s="151">
        <f>ROUND(VALUE(SUBSTITUTE(実質収支比率等に係る経年分析!F$47,"▲","-")),2)</f>
        <v>6.12</v>
      </c>
      <c r="C20" s="151">
        <f>ROUND(VALUE(SUBSTITUTE(実質収支比率等に係る経年分析!G$47,"▲","-")),2)</f>
        <v>6.8</v>
      </c>
      <c r="D20" s="151">
        <f>ROUND(VALUE(SUBSTITUTE(実質収支比率等に係る経年分析!H$47,"▲","-")),2)</f>
        <v>5.36</v>
      </c>
      <c r="E20" s="151">
        <f>ROUND(VALUE(SUBSTITUTE(実質収支比率等に係る経年分析!I$47,"▲","-")),2)</f>
        <v>4.45</v>
      </c>
      <c r="F20" s="151">
        <f>ROUND(VALUE(SUBSTITUTE(実質収支比率等に係る経年分析!J$47,"▲","-")),2)</f>
        <v>4.58</v>
      </c>
    </row>
    <row r="21" spans="1:11" x14ac:dyDescent="0.2">
      <c r="A21" s="151" t="s">
        <v>54</v>
      </c>
      <c r="B21" s="151">
        <f>IF(ISNUMBER(VALUE(SUBSTITUTE(実質収支比率等に係る経年分析!F$49,"▲","-"))),ROUND(VALUE(SUBSTITUTE(実質収支比率等に係る経年分析!F$49,"▲","-")),2),NA())</f>
        <v>1.18</v>
      </c>
      <c r="C21" s="151">
        <f>IF(ISNUMBER(VALUE(SUBSTITUTE(実質収支比率等に係る経年分析!G$49,"▲","-"))),ROUND(VALUE(SUBSTITUTE(実質収支比率等に係る経年分析!G$49,"▲","-")),2),NA())</f>
        <v>0.98</v>
      </c>
      <c r="D21" s="151">
        <f>IF(ISNUMBER(VALUE(SUBSTITUTE(実質収支比率等に係る経年分析!H$49,"▲","-"))),ROUND(VALUE(SUBSTITUTE(実質収支比率等に係る経年分析!H$49,"▲","-")),2),NA())</f>
        <v>-1.55</v>
      </c>
      <c r="E21" s="151">
        <f>IF(ISNUMBER(VALUE(SUBSTITUTE(実質収支比率等に係る経年分析!I$49,"▲","-"))),ROUND(VALUE(SUBSTITUTE(実質収支比率等に係る経年分析!I$49,"▲","-")),2),NA())</f>
        <v>-1.1200000000000001</v>
      </c>
      <c r="F21" s="151">
        <f>IF(ISNUMBER(VALUE(SUBSTITUTE(実質収支比率等に係る経年分析!J$49,"▲","-"))),ROUND(VALUE(SUBSTITUTE(実質収支比率等に係る経年分析!J$49,"▲","-")),2),NA())</f>
        <v>1.26</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用度事業特別会計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流域下水道特別会計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0.01</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0.02</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0.02</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0.01</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0.01</v>
      </c>
    </row>
    <row r="31" spans="1:11" x14ac:dyDescent="0.2">
      <c r="A31" s="152" t="str">
        <f>IF(連結実質赤字比率に係る赤字・黒字の構成分析!C$39="",NA(),連結実質赤字比率に係る赤字・黒字の構成分析!C$39)</f>
        <v>県営住宅特別会計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0.04</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0.01</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0.04</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0.09</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0.01</v>
      </c>
    </row>
    <row r="32" spans="1:11" x14ac:dyDescent="0.2">
      <c r="A32" s="152" t="str">
        <f>IF(連結実質赤字比率に係る赤字・黒字の構成分析!C$38="",NA(),連結実質赤字比率に係る赤字・黒字の構成分析!C$38)</f>
        <v>工業用水道事業会計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0.01</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0.02</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0.02</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0.02</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0.02</v>
      </c>
    </row>
    <row r="33" spans="1:16" x14ac:dyDescent="0.2">
      <c r="A33" s="152" t="str">
        <f>IF(連結実質赤字比率に係る赤字・黒字の構成分析!C$37="",NA(),連結実質赤字比率に係る赤字・黒字の構成分析!C$37)</f>
        <v>就農支援資金貸付特別会計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0.02</v>
      </c>
    </row>
    <row r="34" spans="1:16" x14ac:dyDescent="0.2">
      <c r="A34" s="152" t="str">
        <f>IF(連結実質赤字比率に係る赤字・黒字の構成分析!C$36="",NA(),連結実質赤字比率に係る赤字・黒字の構成分析!C$36)</f>
        <v>国民健康保険特別会計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0.28000000000000003</v>
      </c>
    </row>
    <row r="35" spans="1:16" x14ac:dyDescent="0.2">
      <c r="A35" s="152" t="str">
        <f>IF(連結実質赤字比率に係る赤字・黒字の構成分析!C$35="",NA(),連結実質赤字比率に係る赤字・黒字の構成分析!C$35)</f>
        <v>一般会計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1.31</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1.43</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1.31</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1.07</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1.4</v>
      </c>
    </row>
    <row r="36" spans="1:16" x14ac:dyDescent="0.2">
      <c r="A36" s="152" t="str">
        <f>IF(連結実質赤字比率に係る赤字・黒字の構成分析!C$34="",NA(),連結実質赤字比率に係る赤字・黒字の構成分析!C$34)</f>
        <v>水道事業会計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3.09</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3.13</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3.19</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3.23</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3.35</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75270</v>
      </c>
      <c r="E42" s="153"/>
      <c r="F42" s="153"/>
      <c r="G42" s="153">
        <f>'実質公債費比率（分子）の構造'!L$52</f>
        <v>78588</v>
      </c>
      <c r="H42" s="153"/>
      <c r="I42" s="153"/>
      <c r="J42" s="153">
        <f>'実質公債費比率（分子）の構造'!M$52</f>
        <v>79599</v>
      </c>
      <c r="K42" s="153"/>
      <c r="L42" s="153"/>
      <c r="M42" s="153">
        <f>'実質公債費比率（分子）の構造'!N$52</f>
        <v>79495</v>
      </c>
      <c r="N42" s="153"/>
      <c r="O42" s="153"/>
      <c r="P42" s="153">
        <f>'実質公債費比率（分子）の構造'!O$52</f>
        <v>79566</v>
      </c>
    </row>
    <row r="43" spans="1:16" x14ac:dyDescent="0.2">
      <c r="A43" s="153" t="s">
        <v>17</v>
      </c>
      <c r="B43" s="153">
        <f>'実質公債費比率（分子）の構造'!K$51</f>
        <v>19</v>
      </c>
      <c r="C43" s="153"/>
      <c r="D43" s="153"/>
      <c r="E43" s="153">
        <f>'実質公債費比率（分子）の構造'!L$51</f>
        <v>22</v>
      </c>
      <c r="F43" s="153"/>
      <c r="G43" s="153"/>
      <c r="H43" s="153">
        <f>'実質公債費比率（分子）の構造'!M$51</f>
        <v>10</v>
      </c>
      <c r="I43" s="153"/>
      <c r="J43" s="153"/>
      <c r="K43" s="153">
        <f>'実質公債費比率（分子）の構造'!N$51</f>
        <v>6</v>
      </c>
      <c r="L43" s="153"/>
      <c r="M43" s="153"/>
      <c r="N43" s="153">
        <f>'実質公債費比率（分子）の構造'!O$51</f>
        <v>3</v>
      </c>
      <c r="O43" s="153"/>
      <c r="P43" s="153"/>
    </row>
    <row r="44" spans="1:16" x14ac:dyDescent="0.2">
      <c r="A44" s="153" t="s">
        <v>62</v>
      </c>
      <c r="B44" s="153">
        <f>'実質公債費比率（分子）の構造'!K$50</f>
        <v>3546</v>
      </c>
      <c r="C44" s="153"/>
      <c r="D44" s="153"/>
      <c r="E44" s="153">
        <f>'実質公債費比率（分子）の構造'!L$50</f>
        <v>3448</v>
      </c>
      <c r="F44" s="153"/>
      <c r="G44" s="153"/>
      <c r="H44" s="153">
        <f>'実質公債費比率（分子）の構造'!M$50</f>
        <v>3311</v>
      </c>
      <c r="I44" s="153"/>
      <c r="J44" s="153"/>
      <c r="K44" s="153">
        <f>'実質公債費比率（分子）の構造'!N$50</f>
        <v>3103</v>
      </c>
      <c r="L44" s="153"/>
      <c r="M44" s="153"/>
      <c r="N44" s="153">
        <f>'実質公債費比率（分子）の構造'!O$50</f>
        <v>3020</v>
      </c>
      <c r="O44" s="153"/>
      <c r="P44" s="153"/>
    </row>
    <row r="45" spans="1:16" x14ac:dyDescent="0.2">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64</v>
      </c>
      <c r="B46" s="153">
        <f>'実質公債費比率（分子）の構造'!K$48</f>
        <v>507</v>
      </c>
      <c r="C46" s="153"/>
      <c r="D46" s="153"/>
      <c r="E46" s="153">
        <f>'実質公債費比率（分子）の構造'!L$48</f>
        <v>502</v>
      </c>
      <c r="F46" s="153"/>
      <c r="G46" s="153"/>
      <c r="H46" s="153">
        <f>'実質公債費比率（分子）の構造'!M$48</f>
        <v>504</v>
      </c>
      <c r="I46" s="153"/>
      <c r="J46" s="153"/>
      <c r="K46" s="153">
        <f>'実質公債費比率（分子）の構造'!N$48</f>
        <v>432</v>
      </c>
      <c r="L46" s="153"/>
      <c r="M46" s="153"/>
      <c r="N46" s="153">
        <f>'実質公債費比率（分子）の構造'!O$48</f>
        <v>396</v>
      </c>
      <c r="O46" s="153"/>
      <c r="P46" s="153"/>
    </row>
    <row r="47" spans="1:16" x14ac:dyDescent="0.2">
      <c r="A47" s="153" t="s">
        <v>65</v>
      </c>
      <c r="B47" s="153">
        <f>'実質公債費比率（分子）の構造'!K$47</f>
        <v>14885</v>
      </c>
      <c r="C47" s="153"/>
      <c r="D47" s="153"/>
      <c r="E47" s="153">
        <f>'実質公債費比率（分子）の構造'!L$47</f>
        <v>14304</v>
      </c>
      <c r="F47" s="153"/>
      <c r="G47" s="153"/>
      <c r="H47" s="153">
        <f>'実質公債費比率（分子）の構造'!M$47</f>
        <v>14264</v>
      </c>
      <c r="I47" s="153"/>
      <c r="J47" s="153"/>
      <c r="K47" s="153">
        <f>'実質公債費比率（分子）の構造'!N$47</f>
        <v>14151</v>
      </c>
      <c r="L47" s="153"/>
      <c r="M47" s="153"/>
      <c r="N47" s="153">
        <f>'実質公債費比率（分子）の構造'!O$47</f>
        <v>13495</v>
      </c>
      <c r="O47" s="153"/>
      <c r="P47" s="153"/>
    </row>
    <row r="48" spans="1:16" x14ac:dyDescent="0.2">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f>'実質公債費比率（分子）の構造'!N$46</f>
        <v>351</v>
      </c>
      <c r="L48" s="153"/>
      <c r="M48" s="153"/>
      <c r="N48" s="153" t="str">
        <f>'実質公債費比率（分子）の構造'!O$46</f>
        <v>-</v>
      </c>
      <c r="O48" s="153"/>
      <c r="P48" s="153"/>
    </row>
    <row r="49" spans="1:16" x14ac:dyDescent="0.2">
      <c r="A49" s="153" t="s">
        <v>67</v>
      </c>
      <c r="B49" s="153">
        <f>'実質公債費比率（分子）の構造'!K$45</f>
        <v>109427</v>
      </c>
      <c r="C49" s="153"/>
      <c r="D49" s="153"/>
      <c r="E49" s="153">
        <f>'実質公債費比率（分子）の構造'!L$45</f>
        <v>107688</v>
      </c>
      <c r="F49" s="153"/>
      <c r="G49" s="153"/>
      <c r="H49" s="153">
        <f>'実質公債費比率（分子）の構造'!M$45</f>
        <v>101483</v>
      </c>
      <c r="I49" s="153"/>
      <c r="J49" s="153"/>
      <c r="K49" s="153">
        <f>'実質公債費比率（分子）の構造'!N$45</f>
        <v>94338</v>
      </c>
      <c r="L49" s="153"/>
      <c r="M49" s="153"/>
      <c r="N49" s="153">
        <f>'実質公債費比率（分子）の構造'!O$45</f>
        <v>88127</v>
      </c>
      <c r="O49" s="153"/>
      <c r="P49" s="153"/>
    </row>
    <row r="50" spans="1:16" x14ac:dyDescent="0.2">
      <c r="A50" s="153" t="s">
        <v>68</v>
      </c>
      <c r="B50" s="153" t="e">
        <f>NA()</f>
        <v>#N/A</v>
      </c>
      <c r="C50" s="153">
        <f>IF(ISNUMBER('実質公債費比率（分子）の構造'!K$53),'実質公債費比率（分子）の構造'!K$53,NA())</f>
        <v>53114</v>
      </c>
      <c r="D50" s="153" t="e">
        <f>NA()</f>
        <v>#N/A</v>
      </c>
      <c r="E50" s="153" t="e">
        <f>NA()</f>
        <v>#N/A</v>
      </c>
      <c r="F50" s="153">
        <f>IF(ISNUMBER('実質公債費比率（分子）の構造'!L$53),'実質公債費比率（分子）の構造'!L$53,NA())</f>
        <v>47376</v>
      </c>
      <c r="G50" s="153" t="e">
        <f>NA()</f>
        <v>#N/A</v>
      </c>
      <c r="H50" s="153" t="e">
        <f>NA()</f>
        <v>#N/A</v>
      </c>
      <c r="I50" s="153">
        <f>IF(ISNUMBER('実質公債費比率（分子）の構造'!M$53),'実質公債費比率（分子）の構造'!M$53,NA())</f>
        <v>39973</v>
      </c>
      <c r="J50" s="153" t="e">
        <f>NA()</f>
        <v>#N/A</v>
      </c>
      <c r="K50" s="153" t="e">
        <f>NA()</f>
        <v>#N/A</v>
      </c>
      <c r="L50" s="153">
        <f>IF(ISNUMBER('実質公債費比率（分子）の構造'!N$53),'実質公債費比率（分子）の構造'!N$53,NA())</f>
        <v>32886</v>
      </c>
      <c r="M50" s="153" t="e">
        <f>NA()</f>
        <v>#N/A</v>
      </c>
      <c r="N50" s="153" t="e">
        <f>NA()</f>
        <v>#N/A</v>
      </c>
      <c r="O50" s="153">
        <f>IF(ISNUMBER('実質公債費比率（分子）の構造'!O$53),'実質公債費比率（分子）の構造'!O$53,NA())</f>
        <v>25475</v>
      </c>
      <c r="P50" s="153" t="e">
        <f>NA()</f>
        <v>#N/A</v>
      </c>
    </row>
    <row r="53" spans="1:16" x14ac:dyDescent="0.2">
      <c r="A53" s="121" t="s">
        <v>69</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2">
      <c r="A56" s="152" t="s">
        <v>41</v>
      </c>
      <c r="B56" s="152"/>
      <c r="C56" s="152"/>
      <c r="D56" s="152">
        <f>'将来負担比率（分子）の構造'!I$52</f>
        <v>944595</v>
      </c>
      <c r="E56" s="152"/>
      <c r="F56" s="152"/>
      <c r="G56" s="152">
        <f>'将来負担比率（分子）の構造'!J$52</f>
        <v>946760</v>
      </c>
      <c r="H56" s="152"/>
      <c r="I56" s="152"/>
      <c r="J56" s="152">
        <f>'将来負担比率（分子）の構造'!K$52</f>
        <v>944705</v>
      </c>
      <c r="K56" s="152"/>
      <c r="L56" s="152"/>
      <c r="M56" s="152">
        <f>'将来負担比率（分子）の構造'!L$52</f>
        <v>944046</v>
      </c>
      <c r="N56" s="152"/>
      <c r="O56" s="152"/>
      <c r="P56" s="152">
        <f>'将来負担比率（分子）の構造'!M$52</f>
        <v>935472</v>
      </c>
    </row>
    <row r="57" spans="1:16" x14ac:dyDescent="0.2">
      <c r="A57" s="152" t="s">
        <v>40</v>
      </c>
      <c r="B57" s="152"/>
      <c r="C57" s="152"/>
      <c r="D57" s="152">
        <f>'将来負担比率（分子）の構造'!I$51</f>
        <v>36717</v>
      </c>
      <c r="E57" s="152"/>
      <c r="F57" s="152"/>
      <c r="G57" s="152">
        <f>'将来負担比率（分子）の構造'!J$51</f>
        <v>37515</v>
      </c>
      <c r="H57" s="152"/>
      <c r="I57" s="152"/>
      <c r="J57" s="152">
        <f>'将来負担比率（分子）の構造'!K$51</f>
        <v>35489</v>
      </c>
      <c r="K57" s="152"/>
      <c r="L57" s="152"/>
      <c r="M57" s="152">
        <f>'将来負担比率（分子）の構造'!L$51</f>
        <v>34648</v>
      </c>
      <c r="N57" s="152"/>
      <c r="O57" s="152"/>
      <c r="P57" s="152">
        <f>'将来負担比率（分子）の構造'!M$51</f>
        <v>33027</v>
      </c>
    </row>
    <row r="58" spans="1:16" x14ac:dyDescent="0.2">
      <c r="A58" s="152" t="s">
        <v>39</v>
      </c>
      <c r="B58" s="152"/>
      <c r="C58" s="152"/>
      <c r="D58" s="152">
        <f>'将来負担比率（分子）の構造'!I$50</f>
        <v>103506</v>
      </c>
      <c r="E58" s="152"/>
      <c r="F58" s="152"/>
      <c r="G58" s="152">
        <f>'将来負担比率（分子）の構造'!J$50</f>
        <v>120096</v>
      </c>
      <c r="H58" s="152"/>
      <c r="I58" s="152"/>
      <c r="J58" s="152">
        <f>'将来負担比率（分子）の構造'!K$50</f>
        <v>120644</v>
      </c>
      <c r="K58" s="152"/>
      <c r="L58" s="152"/>
      <c r="M58" s="152">
        <f>'将来負担比率（分子）の構造'!L$50</f>
        <v>127449</v>
      </c>
      <c r="N58" s="152"/>
      <c r="O58" s="152"/>
      <c r="P58" s="152">
        <f>'将来負担比率（分子）の構造'!M$50</f>
        <v>134513</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22814</v>
      </c>
      <c r="C61" s="152"/>
      <c r="D61" s="152"/>
      <c r="E61" s="152">
        <f>'将来負担比率（分子）の構造'!J$46</f>
        <v>23340</v>
      </c>
      <c r="F61" s="152"/>
      <c r="G61" s="152"/>
      <c r="H61" s="152">
        <f>'将来負担比率（分子）の構造'!K$46</f>
        <v>24237</v>
      </c>
      <c r="I61" s="152"/>
      <c r="J61" s="152"/>
      <c r="K61" s="152">
        <f>'将来負担比率（分子）の構造'!L$46</f>
        <v>24578</v>
      </c>
      <c r="L61" s="152"/>
      <c r="M61" s="152"/>
      <c r="N61" s="152">
        <f>'将来負担比率（分子）の構造'!M$46</f>
        <v>23910</v>
      </c>
      <c r="O61" s="152"/>
      <c r="P61" s="152"/>
    </row>
    <row r="62" spans="1:16" x14ac:dyDescent="0.2">
      <c r="A62" s="152" t="s">
        <v>33</v>
      </c>
      <c r="B62" s="152">
        <f>'将来負担比率（分子）の構造'!I$45</f>
        <v>204108</v>
      </c>
      <c r="C62" s="152"/>
      <c r="D62" s="152"/>
      <c r="E62" s="152">
        <f>'将来負担比率（分子）の構造'!J$45</f>
        <v>198498</v>
      </c>
      <c r="F62" s="152"/>
      <c r="G62" s="152"/>
      <c r="H62" s="152">
        <f>'将来負担比率（分子）の構造'!K$45</f>
        <v>194089</v>
      </c>
      <c r="I62" s="152"/>
      <c r="J62" s="152"/>
      <c r="K62" s="152">
        <f>'将来負担比率（分子）の構造'!L$45</f>
        <v>190750</v>
      </c>
      <c r="L62" s="152"/>
      <c r="M62" s="152"/>
      <c r="N62" s="152">
        <f>'将来負担比率（分子）の構造'!M$45</f>
        <v>185963</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15399</v>
      </c>
      <c r="C64" s="152"/>
      <c r="D64" s="152"/>
      <c r="E64" s="152">
        <f>'将来負担比率（分子）の構造'!J$43</f>
        <v>14883</v>
      </c>
      <c r="F64" s="152"/>
      <c r="G64" s="152"/>
      <c r="H64" s="152">
        <f>'将来負担比率（分子）の構造'!K$43</f>
        <v>14251</v>
      </c>
      <c r="I64" s="152"/>
      <c r="J64" s="152"/>
      <c r="K64" s="152">
        <f>'将来負担比率（分子）の構造'!L$43</f>
        <v>11152</v>
      </c>
      <c r="L64" s="152"/>
      <c r="M64" s="152"/>
      <c r="N64" s="152">
        <f>'将来負担比率（分子）の構造'!M$43</f>
        <v>8167</v>
      </c>
      <c r="O64" s="152"/>
      <c r="P64" s="152"/>
    </row>
    <row r="65" spans="1:16" x14ac:dyDescent="0.2">
      <c r="A65" s="152" t="s">
        <v>30</v>
      </c>
      <c r="B65" s="152">
        <f>'将来負担比率（分子）の構造'!I$42</f>
        <v>42611</v>
      </c>
      <c r="C65" s="152"/>
      <c r="D65" s="152"/>
      <c r="E65" s="152">
        <f>'将来負担比率（分子）の構造'!J$42</f>
        <v>41033</v>
      </c>
      <c r="F65" s="152"/>
      <c r="G65" s="152"/>
      <c r="H65" s="152">
        <f>'将来負担比率（分子）の構造'!K$42</f>
        <v>36693</v>
      </c>
      <c r="I65" s="152"/>
      <c r="J65" s="152"/>
      <c r="K65" s="152">
        <f>'将来負担比率（分子）の構造'!L$42</f>
        <v>33878</v>
      </c>
      <c r="L65" s="152"/>
      <c r="M65" s="152"/>
      <c r="N65" s="152">
        <f>'将来負担比率（分子）の構造'!M$42</f>
        <v>31923</v>
      </c>
      <c r="O65" s="152"/>
      <c r="P65" s="152"/>
    </row>
    <row r="66" spans="1:16" x14ac:dyDescent="0.2">
      <c r="A66" s="152" t="s">
        <v>29</v>
      </c>
      <c r="B66" s="152">
        <f>'将来負担比率（分子）の構造'!I$41</f>
        <v>1557022</v>
      </c>
      <c r="C66" s="152"/>
      <c r="D66" s="152"/>
      <c r="E66" s="152">
        <f>'将来負担比率（分子）の構造'!J$41</f>
        <v>1582539</v>
      </c>
      <c r="F66" s="152"/>
      <c r="G66" s="152"/>
      <c r="H66" s="152">
        <f>'将来負担比率（分子）の構造'!K$41</f>
        <v>1607975</v>
      </c>
      <c r="I66" s="152"/>
      <c r="J66" s="152"/>
      <c r="K66" s="152">
        <f>'将来負担比率（分子）の構造'!L$41</f>
        <v>1635334</v>
      </c>
      <c r="L66" s="152"/>
      <c r="M66" s="152"/>
      <c r="N66" s="152">
        <f>'将来負担比率（分子）の構造'!M$41</f>
        <v>1668945</v>
      </c>
      <c r="O66" s="152"/>
      <c r="P66" s="152"/>
    </row>
    <row r="67" spans="1:16" x14ac:dyDescent="0.2">
      <c r="A67" s="152" t="s">
        <v>72</v>
      </c>
      <c r="B67" s="152" t="e">
        <f>NA()</f>
        <v>#N/A</v>
      </c>
      <c r="C67" s="152">
        <f>IF(ISNUMBER('将来負担比率（分子）の構造'!I$53), IF('将来負担比率（分子）の構造'!I$53 &lt; 0, 0, '将来負担比率（分子）の構造'!I$53), NA())</f>
        <v>757136</v>
      </c>
      <c r="D67" s="152" t="e">
        <f>NA()</f>
        <v>#N/A</v>
      </c>
      <c r="E67" s="152" t="e">
        <f>NA()</f>
        <v>#N/A</v>
      </c>
      <c r="F67" s="152">
        <f>IF(ISNUMBER('将来負担比率（分子）の構造'!J$53), IF('将来負担比率（分子）の構造'!J$53 &lt; 0, 0, '将来負担比率（分子）の構造'!J$53), NA())</f>
        <v>755921</v>
      </c>
      <c r="G67" s="152" t="e">
        <f>NA()</f>
        <v>#N/A</v>
      </c>
      <c r="H67" s="152" t="e">
        <f>NA()</f>
        <v>#N/A</v>
      </c>
      <c r="I67" s="152">
        <f>IF(ISNUMBER('将来負担比率（分子）の構造'!K$53), IF('将来負担比率（分子）の構造'!K$53 &lt; 0, 0, '将来負担比率（分子）の構造'!K$53), NA())</f>
        <v>776406</v>
      </c>
      <c r="J67" s="152" t="e">
        <f>NA()</f>
        <v>#N/A</v>
      </c>
      <c r="K67" s="152" t="e">
        <f>NA()</f>
        <v>#N/A</v>
      </c>
      <c r="L67" s="152">
        <f>IF(ISNUMBER('将来負担比率（分子）の構造'!L$53), IF('将来負担比率（分子）の構造'!L$53 &lt; 0, 0, '将来負担比率（分子）の構造'!L$53), NA())</f>
        <v>789548</v>
      </c>
      <c r="M67" s="152" t="e">
        <f>NA()</f>
        <v>#N/A</v>
      </c>
      <c r="N67" s="152" t="e">
        <f>NA()</f>
        <v>#N/A</v>
      </c>
      <c r="O67" s="152">
        <f>IF(ISNUMBER('将来負担比率（分子）の構造'!M$53), IF('将来負担比率（分子）の構造'!M$53 &lt; 0, 0, '将来負担比率（分子）の構造'!M$53), NA())</f>
        <v>815897</v>
      </c>
      <c r="P67" s="152" t="e">
        <f>NA()</f>
        <v>#N/A</v>
      </c>
    </row>
    <row r="70" spans="1:16" x14ac:dyDescent="0.2">
      <c r="A70" s="154" t="s">
        <v>73</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74</v>
      </c>
      <c r="B72" s="156">
        <f>基金残高に係る経年分析!F55</f>
        <v>25386</v>
      </c>
      <c r="C72" s="156">
        <f>基金残高に係る経年分析!G55</f>
        <v>21054</v>
      </c>
      <c r="D72" s="156">
        <f>基金残高に係る経年分析!H55</f>
        <v>21673</v>
      </c>
    </row>
    <row r="73" spans="1:16" x14ac:dyDescent="0.2">
      <c r="A73" s="155" t="s">
        <v>75</v>
      </c>
      <c r="B73" s="156">
        <f>基金残高に係る経年分析!F56</f>
        <v>15121</v>
      </c>
      <c r="C73" s="156">
        <f>基金残高に係る経年分析!G56</f>
        <v>11638</v>
      </c>
      <c r="D73" s="156">
        <f>基金残高に係る経年分析!H56</f>
        <v>11678</v>
      </c>
    </row>
    <row r="74" spans="1:16" x14ac:dyDescent="0.2">
      <c r="A74" s="155" t="s">
        <v>76</v>
      </c>
      <c r="B74" s="156">
        <f>基金残高に係る経年分析!F57</f>
        <v>43233</v>
      </c>
      <c r="C74" s="156">
        <f>基金残高に係る経年分析!G57</f>
        <v>47399</v>
      </c>
      <c r="D74" s="156">
        <f>基金残高に係る経年分析!H57</f>
        <v>48889</v>
      </c>
    </row>
  </sheetData>
  <sheetProtection algorithmName="SHA-512" hashValue="Ck2FVWpWh/dIVqd/nNswffuKB5RZoH9pEm68tGxiBqkEpgURuFlcLRgtw6FlOSXatdO5xZ1Euep/Zompr3pmEQ==" saltValue="3HYLN2ZdLSo3TNkaF+qr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8" t="s">
        <v>185</v>
      </c>
      <c r="DD1" s="699"/>
      <c r="DE1" s="699"/>
      <c r="DF1" s="699"/>
      <c r="DG1" s="699"/>
      <c r="DH1" s="699"/>
      <c r="DI1" s="700"/>
      <c r="DK1" s="698" t="s">
        <v>186</v>
      </c>
      <c r="DL1" s="699"/>
      <c r="DM1" s="699"/>
      <c r="DN1" s="699"/>
      <c r="DO1" s="699"/>
      <c r="DP1" s="699"/>
      <c r="DQ1" s="699"/>
      <c r="DR1" s="699"/>
      <c r="DS1" s="699"/>
      <c r="DT1" s="699"/>
      <c r="DU1" s="699"/>
      <c r="DV1" s="699"/>
      <c r="DW1" s="699"/>
      <c r="DX1" s="700"/>
      <c r="DY1" s="207"/>
      <c r="DZ1" s="207"/>
      <c r="EA1" s="207"/>
      <c r="EB1" s="207"/>
      <c r="EC1" s="207"/>
      <c r="ED1" s="207"/>
      <c r="EE1" s="207"/>
      <c r="EF1" s="207"/>
      <c r="EG1" s="207"/>
      <c r="EH1" s="207"/>
    </row>
    <row r="2" spans="2:138" ht="22.5" customHeight="1" x14ac:dyDescent="0.2">
      <c r="B2" s="209" t="s">
        <v>187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8" t="s">
        <v>188</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8" t="s">
        <v>189</v>
      </c>
      <c r="AQ3" s="669"/>
      <c r="AR3" s="669"/>
      <c r="AS3" s="669"/>
      <c r="AT3" s="669"/>
      <c r="AU3" s="669"/>
      <c r="AV3" s="669"/>
      <c r="AW3" s="669"/>
      <c r="AX3" s="669"/>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670"/>
      <c r="BY3" s="668" t="s">
        <v>190</v>
      </c>
      <c r="BZ3" s="669"/>
      <c r="CA3" s="669"/>
      <c r="CB3" s="669"/>
      <c r="CC3" s="669"/>
      <c r="CD3" s="669"/>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70"/>
    </row>
    <row r="4" spans="2:138" ht="11.25" customHeight="1" x14ac:dyDescent="0.2">
      <c r="B4" s="668" t="s">
        <v>1</v>
      </c>
      <c r="C4" s="669"/>
      <c r="D4" s="669"/>
      <c r="E4" s="669"/>
      <c r="F4" s="669"/>
      <c r="G4" s="669"/>
      <c r="H4" s="669"/>
      <c r="I4" s="669"/>
      <c r="J4" s="669"/>
      <c r="K4" s="669"/>
      <c r="L4" s="669"/>
      <c r="M4" s="669"/>
      <c r="N4" s="669"/>
      <c r="O4" s="669"/>
      <c r="P4" s="669"/>
      <c r="Q4" s="670"/>
      <c r="R4" s="668" t="s">
        <v>191</v>
      </c>
      <c r="S4" s="669"/>
      <c r="T4" s="669"/>
      <c r="U4" s="669"/>
      <c r="V4" s="669"/>
      <c r="W4" s="669"/>
      <c r="X4" s="669"/>
      <c r="Y4" s="670"/>
      <c r="Z4" s="668" t="s">
        <v>192</v>
      </c>
      <c r="AA4" s="669"/>
      <c r="AB4" s="669"/>
      <c r="AC4" s="670"/>
      <c r="AD4" s="668" t="s">
        <v>193</v>
      </c>
      <c r="AE4" s="669"/>
      <c r="AF4" s="669"/>
      <c r="AG4" s="669"/>
      <c r="AH4" s="669"/>
      <c r="AI4" s="669"/>
      <c r="AJ4" s="669"/>
      <c r="AK4" s="670"/>
      <c r="AL4" s="668" t="s">
        <v>192</v>
      </c>
      <c r="AM4" s="669"/>
      <c r="AN4" s="669"/>
      <c r="AO4" s="670"/>
      <c r="AP4" s="701" t="s">
        <v>194</v>
      </c>
      <c r="AQ4" s="701"/>
      <c r="AR4" s="701"/>
      <c r="AS4" s="701"/>
      <c r="AT4" s="701"/>
      <c r="AU4" s="701"/>
      <c r="AV4" s="701"/>
      <c r="AW4" s="701"/>
      <c r="AX4" s="701"/>
      <c r="AY4" s="701"/>
      <c r="AZ4" s="701"/>
      <c r="BA4" s="701"/>
      <c r="BB4" s="701"/>
      <c r="BC4" s="701"/>
      <c r="BD4" s="701" t="s">
        <v>195</v>
      </c>
      <c r="BE4" s="701"/>
      <c r="BF4" s="701"/>
      <c r="BG4" s="701"/>
      <c r="BH4" s="701"/>
      <c r="BI4" s="701"/>
      <c r="BJ4" s="701"/>
      <c r="BK4" s="701"/>
      <c r="BL4" s="701" t="s">
        <v>192</v>
      </c>
      <c r="BM4" s="701"/>
      <c r="BN4" s="701"/>
      <c r="BO4" s="701"/>
      <c r="BP4" s="701" t="s">
        <v>196</v>
      </c>
      <c r="BQ4" s="701"/>
      <c r="BR4" s="701"/>
      <c r="BS4" s="701"/>
      <c r="BT4" s="701"/>
      <c r="BU4" s="701"/>
      <c r="BV4" s="701"/>
      <c r="BW4" s="701"/>
      <c r="BY4" s="668" t="s">
        <v>197</v>
      </c>
      <c r="BZ4" s="669"/>
      <c r="CA4" s="669"/>
      <c r="CB4" s="669"/>
      <c r="CC4" s="669"/>
      <c r="CD4" s="669"/>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70"/>
    </row>
    <row r="5" spans="2:138" s="212" customFormat="1" ht="11.25" customHeight="1" x14ac:dyDescent="0.2">
      <c r="B5" s="665" t="s">
        <v>198</v>
      </c>
      <c r="C5" s="666"/>
      <c r="D5" s="666"/>
      <c r="E5" s="666"/>
      <c r="F5" s="666"/>
      <c r="G5" s="666"/>
      <c r="H5" s="666"/>
      <c r="I5" s="666"/>
      <c r="J5" s="666"/>
      <c r="K5" s="666"/>
      <c r="L5" s="666"/>
      <c r="M5" s="666"/>
      <c r="N5" s="666"/>
      <c r="O5" s="666"/>
      <c r="P5" s="666"/>
      <c r="Q5" s="667"/>
      <c r="R5" s="677">
        <v>275571603</v>
      </c>
      <c r="S5" s="678"/>
      <c r="T5" s="678"/>
      <c r="U5" s="678"/>
      <c r="V5" s="678"/>
      <c r="W5" s="678"/>
      <c r="X5" s="678"/>
      <c r="Y5" s="679"/>
      <c r="Z5" s="696">
        <v>35.700000000000003</v>
      </c>
      <c r="AA5" s="696"/>
      <c r="AB5" s="696"/>
      <c r="AC5" s="696"/>
      <c r="AD5" s="697">
        <v>228051028</v>
      </c>
      <c r="AE5" s="697"/>
      <c r="AF5" s="697"/>
      <c r="AG5" s="697"/>
      <c r="AH5" s="697"/>
      <c r="AI5" s="697"/>
      <c r="AJ5" s="697"/>
      <c r="AK5" s="697"/>
      <c r="AL5" s="680">
        <v>52</v>
      </c>
      <c r="AM5" s="681"/>
      <c r="AN5" s="681"/>
      <c r="AO5" s="684"/>
      <c r="AP5" s="665" t="s">
        <v>199</v>
      </c>
      <c r="AQ5" s="666"/>
      <c r="AR5" s="666"/>
      <c r="AS5" s="666"/>
      <c r="AT5" s="666"/>
      <c r="AU5" s="666"/>
      <c r="AV5" s="666"/>
      <c r="AW5" s="666"/>
      <c r="AX5" s="666"/>
      <c r="AY5" s="666"/>
      <c r="AZ5" s="666"/>
      <c r="BA5" s="666"/>
      <c r="BB5" s="666"/>
      <c r="BC5" s="667"/>
      <c r="BD5" s="596">
        <v>275538449</v>
      </c>
      <c r="BE5" s="597"/>
      <c r="BF5" s="597"/>
      <c r="BG5" s="597"/>
      <c r="BH5" s="597"/>
      <c r="BI5" s="597"/>
      <c r="BJ5" s="597"/>
      <c r="BK5" s="598"/>
      <c r="BL5" s="685">
        <v>100</v>
      </c>
      <c r="BM5" s="685"/>
      <c r="BN5" s="685"/>
      <c r="BO5" s="685"/>
      <c r="BP5" s="686">
        <v>2475259</v>
      </c>
      <c r="BQ5" s="686"/>
      <c r="BR5" s="686"/>
      <c r="BS5" s="686"/>
      <c r="BT5" s="686"/>
      <c r="BU5" s="686"/>
      <c r="BV5" s="686"/>
      <c r="BW5" s="689"/>
      <c r="BY5" s="668" t="s">
        <v>194</v>
      </c>
      <c r="BZ5" s="669"/>
      <c r="CA5" s="669"/>
      <c r="CB5" s="669"/>
      <c r="CC5" s="669"/>
      <c r="CD5" s="669"/>
      <c r="CE5" s="669"/>
      <c r="CF5" s="669"/>
      <c r="CG5" s="669"/>
      <c r="CH5" s="669"/>
      <c r="CI5" s="669"/>
      <c r="CJ5" s="669"/>
      <c r="CK5" s="669"/>
      <c r="CL5" s="670"/>
      <c r="CM5" s="668" t="s">
        <v>200</v>
      </c>
      <c r="CN5" s="669"/>
      <c r="CO5" s="669"/>
      <c r="CP5" s="669"/>
      <c r="CQ5" s="669"/>
      <c r="CR5" s="669"/>
      <c r="CS5" s="669"/>
      <c r="CT5" s="670"/>
      <c r="CU5" s="668" t="s">
        <v>192</v>
      </c>
      <c r="CV5" s="669"/>
      <c r="CW5" s="669"/>
      <c r="CX5" s="670"/>
      <c r="CY5" s="668" t="s">
        <v>201</v>
      </c>
      <c r="CZ5" s="669"/>
      <c r="DA5" s="669"/>
      <c r="DB5" s="669"/>
      <c r="DC5" s="669"/>
      <c r="DD5" s="669"/>
      <c r="DE5" s="669"/>
      <c r="DF5" s="669"/>
      <c r="DG5" s="669"/>
      <c r="DH5" s="669"/>
      <c r="DI5" s="669"/>
      <c r="DJ5" s="669"/>
      <c r="DK5" s="670"/>
      <c r="DL5" s="668" t="s">
        <v>202</v>
      </c>
      <c r="DM5" s="669"/>
      <c r="DN5" s="669"/>
      <c r="DO5" s="669"/>
      <c r="DP5" s="669"/>
      <c r="DQ5" s="669"/>
      <c r="DR5" s="669"/>
      <c r="DS5" s="669"/>
      <c r="DT5" s="669"/>
      <c r="DU5" s="669"/>
      <c r="DV5" s="669"/>
      <c r="DW5" s="669"/>
      <c r="DX5" s="670"/>
    </row>
    <row r="6" spans="2:138" ht="11.25" customHeight="1" x14ac:dyDescent="0.2">
      <c r="B6" s="593" t="s">
        <v>203</v>
      </c>
      <c r="C6" s="594"/>
      <c r="D6" s="594"/>
      <c r="E6" s="594"/>
      <c r="F6" s="594"/>
      <c r="G6" s="594"/>
      <c r="H6" s="594"/>
      <c r="I6" s="594"/>
      <c r="J6" s="594"/>
      <c r="K6" s="594"/>
      <c r="L6" s="594"/>
      <c r="M6" s="594"/>
      <c r="N6" s="594"/>
      <c r="O6" s="594"/>
      <c r="P6" s="594"/>
      <c r="Q6" s="595"/>
      <c r="R6" s="596">
        <v>36391059</v>
      </c>
      <c r="S6" s="597"/>
      <c r="T6" s="597"/>
      <c r="U6" s="597"/>
      <c r="V6" s="597"/>
      <c r="W6" s="597"/>
      <c r="X6" s="597"/>
      <c r="Y6" s="598"/>
      <c r="Z6" s="685">
        <v>4.7</v>
      </c>
      <c r="AA6" s="685"/>
      <c r="AB6" s="685"/>
      <c r="AC6" s="685"/>
      <c r="AD6" s="686">
        <v>36391059</v>
      </c>
      <c r="AE6" s="686"/>
      <c r="AF6" s="686"/>
      <c r="AG6" s="686"/>
      <c r="AH6" s="686"/>
      <c r="AI6" s="686"/>
      <c r="AJ6" s="686"/>
      <c r="AK6" s="686"/>
      <c r="AL6" s="599">
        <v>8.3000000000000007</v>
      </c>
      <c r="AM6" s="687"/>
      <c r="AN6" s="687"/>
      <c r="AO6" s="688"/>
      <c r="AP6" s="593" t="s">
        <v>204</v>
      </c>
      <c r="AQ6" s="594"/>
      <c r="AR6" s="594"/>
      <c r="AS6" s="594"/>
      <c r="AT6" s="594"/>
      <c r="AU6" s="594"/>
      <c r="AV6" s="594"/>
      <c r="AW6" s="594"/>
      <c r="AX6" s="594"/>
      <c r="AY6" s="594"/>
      <c r="AZ6" s="594"/>
      <c r="BA6" s="594"/>
      <c r="BB6" s="594"/>
      <c r="BC6" s="595"/>
      <c r="BD6" s="596">
        <v>275538449</v>
      </c>
      <c r="BE6" s="597"/>
      <c r="BF6" s="597"/>
      <c r="BG6" s="597"/>
      <c r="BH6" s="597"/>
      <c r="BI6" s="597"/>
      <c r="BJ6" s="597"/>
      <c r="BK6" s="598"/>
      <c r="BL6" s="685">
        <v>100</v>
      </c>
      <c r="BM6" s="685"/>
      <c r="BN6" s="685"/>
      <c r="BO6" s="685"/>
      <c r="BP6" s="686">
        <v>2475259</v>
      </c>
      <c r="BQ6" s="686"/>
      <c r="BR6" s="686"/>
      <c r="BS6" s="686"/>
      <c r="BT6" s="686"/>
      <c r="BU6" s="686"/>
      <c r="BV6" s="686"/>
      <c r="BW6" s="689"/>
      <c r="BY6" s="665" t="s">
        <v>205</v>
      </c>
      <c r="BZ6" s="666"/>
      <c r="CA6" s="666"/>
      <c r="CB6" s="666"/>
      <c r="CC6" s="666"/>
      <c r="CD6" s="666"/>
      <c r="CE6" s="666"/>
      <c r="CF6" s="666"/>
      <c r="CG6" s="666"/>
      <c r="CH6" s="666"/>
      <c r="CI6" s="666"/>
      <c r="CJ6" s="666"/>
      <c r="CK6" s="666"/>
      <c r="CL6" s="667"/>
      <c r="CM6" s="596">
        <v>1212098</v>
      </c>
      <c r="CN6" s="597"/>
      <c r="CO6" s="597"/>
      <c r="CP6" s="597"/>
      <c r="CQ6" s="597"/>
      <c r="CR6" s="597"/>
      <c r="CS6" s="597"/>
      <c r="CT6" s="598"/>
      <c r="CU6" s="685">
        <v>0.2</v>
      </c>
      <c r="CV6" s="685"/>
      <c r="CW6" s="685"/>
      <c r="CX6" s="685"/>
      <c r="CY6" s="602">
        <v>8170</v>
      </c>
      <c r="CZ6" s="597"/>
      <c r="DA6" s="597"/>
      <c r="DB6" s="597"/>
      <c r="DC6" s="597"/>
      <c r="DD6" s="597"/>
      <c r="DE6" s="597"/>
      <c r="DF6" s="597"/>
      <c r="DG6" s="597"/>
      <c r="DH6" s="597"/>
      <c r="DI6" s="597"/>
      <c r="DJ6" s="597"/>
      <c r="DK6" s="598"/>
      <c r="DL6" s="602">
        <v>1212068</v>
      </c>
      <c r="DM6" s="597"/>
      <c r="DN6" s="597"/>
      <c r="DO6" s="597"/>
      <c r="DP6" s="597"/>
      <c r="DQ6" s="597"/>
      <c r="DR6" s="597"/>
      <c r="DS6" s="597"/>
      <c r="DT6" s="597"/>
      <c r="DU6" s="597"/>
      <c r="DV6" s="597"/>
      <c r="DW6" s="597"/>
      <c r="DX6" s="691"/>
    </row>
    <row r="7" spans="2:138" ht="11.25" customHeight="1" x14ac:dyDescent="0.2">
      <c r="B7" s="593" t="s">
        <v>206</v>
      </c>
      <c r="C7" s="594"/>
      <c r="D7" s="594"/>
      <c r="E7" s="594"/>
      <c r="F7" s="594"/>
      <c r="G7" s="594"/>
      <c r="H7" s="594"/>
      <c r="I7" s="594"/>
      <c r="J7" s="594"/>
      <c r="K7" s="594"/>
      <c r="L7" s="594"/>
      <c r="M7" s="594"/>
      <c r="N7" s="594"/>
      <c r="O7" s="594"/>
      <c r="P7" s="594"/>
      <c r="Q7" s="595"/>
      <c r="R7" s="596">
        <v>3421595</v>
      </c>
      <c r="S7" s="597"/>
      <c r="T7" s="597"/>
      <c r="U7" s="597"/>
      <c r="V7" s="597"/>
      <c r="W7" s="597"/>
      <c r="X7" s="597"/>
      <c r="Y7" s="598"/>
      <c r="Z7" s="685">
        <v>0.4</v>
      </c>
      <c r="AA7" s="685"/>
      <c r="AB7" s="685"/>
      <c r="AC7" s="685"/>
      <c r="AD7" s="686">
        <v>3421595</v>
      </c>
      <c r="AE7" s="686"/>
      <c r="AF7" s="686"/>
      <c r="AG7" s="686"/>
      <c r="AH7" s="686"/>
      <c r="AI7" s="686"/>
      <c r="AJ7" s="686"/>
      <c r="AK7" s="686"/>
      <c r="AL7" s="599">
        <v>0.8</v>
      </c>
      <c r="AM7" s="687"/>
      <c r="AN7" s="687"/>
      <c r="AO7" s="688"/>
      <c r="AP7" s="593" t="s">
        <v>207</v>
      </c>
      <c r="AQ7" s="594"/>
      <c r="AR7" s="594"/>
      <c r="AS7" s="594"/>
      <c r="AT7" s="594"/>
      <c r="AU7" s="594"/>
      <c r="AV7" s="594"/>
      <c r="AW7" s="594"/>
      <c r="AX7" s="594"/>
      <c r="AY7" s="594"/>
      <c r="AZ7" s="594"/>
      <c r="BA7" s="594"/>
      <c r="BB7" s="594"/>
      <c r="BC7" s="595"/>
      <c r="BD7" s="596">
        <v>84738400</v>
      </c>
      <c r="BE7" s="597"/>
      <c r="BF7" s="597"/>
      <c r="BG7" s="597"/>
      <c r="BH7" s="597"/>
      <c r="BI7" s="597"/>
      <c r="BJ7" s="597"/>
      <c r="BK7" s="598"/>
      <c r="BL7" s="685">
        <v>30.8</v>
      </c>
      <c r="BM7" s="685"/>
      <c r="BN7" s="685"/>
      <c r="BO7" s="685"/>
      <c r="BP7" s="686">
        <v>2475259</v>
      </c>
      <c r="BQ7" s="686"/>
      <c r="BR7" s="686"/>
      <c r="BS7" s="686"/>
      <c r="BT7" s="686"/>
      <c r="BU7" s="686"/>
      <c r="BV7" s="686"/>
      <c r="BW7" s="689"/>
      <c r="BY7" s="593" t="s">
        <v>208</v>
      </c>
      <c r="BZ7" s="594"/>
      <c r="CA7" s="594"/>
      <c r="CB7" s="594"/>
      <c r="CC7" s="594"/>
      <c r="CD7" s="594"/>
      <c r="CE7" s="594"/>
      <c r="CF7" s="594"/>
      <c r="CG7" s="594"/>
      <c r="CH7" s="594"/>
      <c r="CI7" s="594"/>
      <c r="CJ7" s="594"/>
      <c r="CK7" s="594"/>
      <c r="CL7" s="595"/>
      <c r="CM7" s="596">
        <v>38746666</v>
      </c>
      <c r="CN7" s="597"/>
      <c r="CO7" s="597"/>
      <c r="CP7" s="597"/>
      <c r="CQ7" s="597"/>
      <c r="CR7" s="597"/>
      <c r="CS7" s="597"/>
      <c r="CT7" s="598"/>
      <c r="CU7" s="685">
        <v>5.0999999999999996</v>
      </c>
      <c r="CV7" s="685"/>
      <c r="CW7" s="685"/>
      <c r="CX7" s="685"/>
      <c r="CY7" s="602">
        <v>7624802</v>
      </c>
      <c r="CZ7" s="597"/>
      <c r="DA7" s="597"/>
      <c r="DB7" s="597"/>
      <c r="DC7" s="597"/>
      <c r="DD7" s="597"/>
      <c r="DE7" s="597"/>
      <c r="DF7" s="597"/>
      <c r="DG7" s="597"/>
      <c r="DH7" s="597"/>
      <c r="DI7" s="597"/>
      <c r="DJ7" s="597"/>
      <c r="DK7" s="598"/>
      <c r="DL7" s="602">
        <v>31581200</v>
      </c>
      <c r="DM7" s="597"/>
      <c r="DN7" s="597"/>
      <c r="DO7" s="597"/>
      <c r="DP7" s="597"/>
      <c r="DQ7" s="597"/>
      <c r="DR7" s="597"/>
      <c r="DS7" s="597"/>
      <c r="DT7" s="597"/>
      <c r="DU7" s="597"/>
      <c r="DV7" s="597"/>
      <c r="DW7" s="597"/>
      <c r="DX7" s="691"/>
    </row>
    <row r="8" spans="2:138" ht="11.25" customHeight="1" x14ac:dyDescent="0.2">
      <c r="B8" s="593" t="s">
        <v>209</v>
      </c>
      <c r="C8" s="594"/>
      <c r="D8" s="594"/>
      <c r="E8" s="594"/>
      <c r="F8" s="594"/>
      <c r="G8" s="594"/>
      <c r="H8" s="594"/>
      <c r="I8" s="594"/>
      <c r="J8" s="594"/>
      <c r="K8" s="594"/>
      <c r="L8" s="594"/>
      <c r="M8" s="594"/>
      <c r="N8" s="594"/>
      <c r="O8" s="594"/>
      <c r="P8" s="594"/>
      <c r="Q8" s="595"/>
      <c r="R8" s="596" t="s">
        <v>210</v>
      </c>
      <c r="S8" s="597"/>
      <c r="T8" s="597"/>
      <c r="U8" s="597"/>
      <c r="V8" s="597"/>
      <c r="W8" s="597"/>
      <c r="X8" s="597"/>
      <c r="Y8" s="598"/>
      <c r="Z8" s="685" t="s">
        <v>210</v>
      </c>
      <c r="AA8" s="685"/>
      <c r="AB8" s="685"/>
      <c r="AC8" s="685"/>
      <c r="AD8" s="686" t="s">
        <v>210</v>
      </c>
      <c r="AE8" s="686"/>
      <c r="AF8" s="686"/>
      <c r="AG8" s="686"/>
      <c r="AH8" s="686"/>
      <c r="AI8" s="686"/>
      <c r="AJ8" s="686"/>
      <c r="AK8" s="686"/>
      <c r="AL8" s="599" t="s">
        <v>210</v>
      </c>
      <c r="AM8" s="687"/>
      <c r="AN8" s="687"/>
      <c r="AO8" s="688"/>
      <c r="AP8" s="593" t="s">
        <v>211</v>
      </c>
      <c r="AQ8" s="594"/>
      <c r="AR8" s="594"/>
      <c r="AS8" s="594"/>
      <c r="AT8" s="594"/>
      <c r="AU8" s="594"/>
      <c r="AV8" s="594"/>
      <c r="AW8" s="594"/>
      <c r="AX8" s="594"/>
      <c r="AY8" s="594"/>
      <c r="AZ8" s="594"/>
      <c r="BA8" s="594"/>
      <c r="BB8" s="594"/>
      <c r="BC8" s="595"/>
      <c r="BD8" s="596">
        <v>2604440</v>
      </c>
      <c r="BE8" s="597"/>
      <c r="BF8" s="597"/>
      <c r="BG8" s="597"/>
      <c r="BH8" s="597"/>
      <c r="BI8" s="597"/>
      <c r="BJ8" s="597"/>
      <c r="BK8" s="598"/>
      <c r="BL8" s="685">
        <v>0.9</v>
      </c>
      <c r="BM8" s="685"/>
      <c r="BN8" s="685"/>
      <c r="BO8" s="685"/>
      <c r="BP8" s="686">
        <v>1025818</v>
      </c>
      <c r="BQ8" s="686"/>
      <c r="BR8" s="686"/>
      <c r="BS8" s="686"/>
      <c r="BT8" s="686"/>
      <c r="BU8" s="686"/>
      <c r="BV8" s="686"/>
      <c r="BW8" s="689"/>
      <c r="BY8" s="593" t="s">
        <v>212</v>
      </c>
      <c r="BZ8" s="594"/>
      <c r="CA8" s="594"/>
      <c r="CB8" s="594"/>
      <c r="CC8" s="594"/>
      <c r="CD8" s="594"/>
      <c r="CE8" s="594"/>
      <c r="CF8" s="594"/>
      <c r="CG8" s="594"/>
      <c r="CH8" s="594"/>
      <c r="CI8" s="594"/>
      <c r="CJ8" s="594"/>
      <c r="CK8" s="594"/>
      <c r="CL8" s="595"/>
      <c r="CM8" s="596">
        <v>116933932</v>
      </c>
      <c r="CN8" s="597"/>
      <c r="CO8" s="597"/>
      <c r="CP8" s="597"/>
      <c r="CQ8" s="597"/>
      <c r="CR8" s="597"/>
      <c r="CS8" s="597"/>
      <c r="CT8" s="598"/>
      <c r="CU8" s="685">
        <v>15.4</v>
      </c>
      <c r="CV8" s="685"/>
      <c r="CW8" s="685"/>
      <c r="CX8" s="685"/>
      <c r="CY8" s="602">
        <v>5144259</v>
      </c>
      <c r="CZ8" s="597"/>
      <c r="DA8" s="597"/>
      <c r="DB8" s="597"/>
      <c r="DC8" s="597"/>
      <c r="DD8" s="597"/>
      <c r="DE8" s="597"/>
      <c r="DF8" s="597"/>
      <c r="DG8" s="597"/>
      <c r="DH8" s="597"/>
      <c r="DI8" s="597"/>
      <c r="DJ8" s="597"/>
      <c r="DK8" s="598"/>
      <c r="DL8" s="602">
        <v>106307502</v>
      </c>
      <c r="DM8" s="597"/>
      <c r="DN8" s="597"/>
      <c r="DO8" s="597"/>
      <c r="DP8" s="597"/>
      <c r="DQ8" s="597"/>
      <c r="DR8" s="597"/>
      <c r="DS8" s="597"/>
      <c r="DT8" s="597"/>
      <c r="DU8" s="597"/>
      <c r="DV8" s="597"/>
      <c r="DW8" s="597"/>
      <c r="DX8" s="691"/>
    </row>
    <row r="9" spans="2:138" ht="11.25" customHeight="1" x14ac:dyDescent="0.2">
      <c r="B9" s="593" t="s">
        <v>213</v>
      </c>
      <c r="C9" s="594"/>
      <c r="D9" s="594"/>
      <c r="E9" s="594"/>
      <c r="F9" s="594"/>
      <c r="G9" s="594"/>
      <c r="H9" s="594"/>
      <c r="I9" s="594"/>
      <c r="J9" s="594"/>
      <c r="K9" s="594"/>
      <c r="L9" s="594"/>
      <c r="M9" s="594"/>
      <c r="N9" s="594"/>
      <c r="O9" s="594"/>
      <c r="P9" s="594"/>
      <c r="Q9" s="595"/>
      <c r="R9" s="596" t="s">
        <v>210</v>
      </c>
      <c r="S9" s="597"/>
      <c r="T9" s="597"/>
      <c r="U9" s="597"/>
      <c r="V9" s="597"/>
      <c r="W9" s="597"/>
      <c r="X9" s="597"/>
      <c r="Y9" s="598"/>
      <c r="Z9" s="685" t="s">
        <v>119</v>
      </c>
      <c r="AA9" s="685"/>
      <c r="AB9" s="685"/>
      <c r="AC9" s="685"/>
      <c r="AD9" s="686" t="s">
        <v>210</v>
      </c>
      <c r="AE9" s="686"/>
      <c r="AF9" s="686"/>
      <c r="AG9" s="686"/>
      <c r="AH9" s="686"/>
      <c r="AI9" s="686"/>
      <c r="AJ9" s="686"/>
      <c r="AK9" s="686"/>
      <c r="AL9" s="599" t="s">
        <v>210</v>
      </c>
      <c r="AM9" s="687"/>
      <c r="AN9" s="687"/>
      <c r="AO9" s="688"/>
      <c r="AP9" s="593" t="s">
        <v>214</v>
      </c>
      <c r="AQ9" s="594"/>
      <c r="AR9" s="594"/>
      <c r="AS9" s="594"/>
      <c r="AT9" s="594"/>
      <c r="AU9" s="594"/>
      <c r="AV9" s="594"/>
      <c r="AW9" s="594"/>
      <c r="AX9" s="594"/>
      <c r="AY9" s="594"/>
      <c r="AZ9" s="594"/>
      <c r="BA9" s="594"/>
      <c r="BB9" s="594"/>
      <c r="BC9" s="595"/>
      <c r="BD9" s="596">
        <v>68582905</v>
      </c>
      <c r="BE9" s="597"/>
      <c r="BF9" s="597"/>
      <c r="BG9" s="597"/>
      <c r="BH9" s="597"/>
      <c r="BI9" s="597"/>
      <c r="BJ9" s="597"/>
      <c r="BK9" s="598"/>
      <c r="BL9" s="685">
        <v>24.9</v>
      </c>
      <c r="BM9" s="685"/>
      <c r="BN9" s="685"/>
      <c r="BO9" s="685"/>
      <c r="BP9" s="686" t="s">
        <v>118</v>
      </c>
      <c r="BQ9" s="686"/>
      <c r="BR9" s="686"/>
      <c r="BS9" s="686"/>
      <c r="BT9" s="686"/>
      <c r="BU9" s="686"/>
      <c r="BV9" s="686"/>
      <c r="BW9" s="689"/>
      <c r="BY9" s="593" t="s">
        <v>215</v>
      </c>
      <c r="BZ9" s="594"/>
      <c r="CA9" s="594"/>
      <c r="CB9" s="594"/>
      <c r="CC9" s="594"/>
      <c r="CD9" s="594"/>
      <c r="CE9" s="594"/>
      <c r="CF9" s="594"/>
      <c r="CG9" s="594"/>
      <c r="CH9" s="594"/>
      <c r="CI9" s="594"/>
      <c r="CJ9" s="594"/>
      <c r="CK9" s="594"/>
      <c r="CL9" s="595"/>
      <c r="CM9" s="596">
        <v>22304316</v>
      </c>
      <c r="CN9" s="597"/>
      <c r="CO9" s="597"/>
      <c r="CP9" s="597"/>
      <c r="CQ9" s="597"/>
      <c r="CR9" s="597"/>
      <c r="CS9" s="597"/>
      <c r="CT9" s="598"/>
      <c r="CU9" s="685">
        <v>2.9</v>
      </c>
      <c r="CV9" s="685"/>
      <c r="CW9" s="685"/>
      <c r="CX9" s="685"/>
      <c r="CY9" s="602">
        <v>2048645</v>
      </c>
      <c r="CZ9" s="597"/>
      <c r="DA9" s="597"/>
      <c r="DB9" s="597"/>
      <c r="DC9" s="597"/>
      <c r="DD9" s="597"/>
      <c r="DE9" s="597"/>
      <c r="DF9" s="597"/>
      <c r="DG9" s="597"/>
      <c r="DH9" s="597"/>
      <c r="DI9" s="597"/>
      <c r="DJ9" s="597"/>
      <c r="DK9" s="598"/>
      <c r="DL9" s="602">
        <v>15764276</v>
      </c>
      <c r="DM9" s="597"/>
      <c r="DN9" s="597"/>
      <c r="DO9" s="597"/>
      <c r="DP9" s="597"/>
      <c r="DQ9" s="597"/>
      <c r="DR9" s="597"/>
      <c r="DS9" s="597"/>
      <c r="DT9" s="597"/>
      <c r="DU9" s="597"/>
      <c r="DV9" s="597"/>
      <c r="DW9" s="597"/>
      <c r="DX9" s="691"/>
    </row>
    <row r="10" spans="2:138" ht="11.25" customHeight="1" x14ac:dyDescent="0.2">
      <c r="B10" s="593" t="s">
        <v>216</v>
      </c>
      <c r="C10" s="594"/>
      <c r="D10" s="594"/>
      <c r="E10" s="594"/>
      <c r="F10" s="594"/>
      <c r="G10" s="594"/>
      <c r="H10" s="594"/>
      <c r="I10" s="594"/>
      <c r="J10" s="594"/>
      <c r="K10" s="594"/>
      <c r="L10" s="594"/>
      <c r="M10" s="594"/>
      <c r="N10" s="594"/>
      <c r="O10" s="594"/>
      <c r="P10" s="594"/>
      <c r="Q10" s="595"/>
      <c r="R10" s="596">
        <v>153366</v>
      </c>
      <c r="S10" s="597"/>
      <c r="T10" s="597"/>
      <c r="U10" s="597"/>
      <c r="V10" s="597"/>
      <c r="W10" s="597"/>
      <c r="X10" s="597"/>
      <c r="Y10" s="598"/>
      <c r="Z10" s="685">
        <v>0</v>
      </c>
      <c r="AA10" s="685"/>
      <c r="AB10" s="685"/>
      <c r="AC10" s="685"/>
      <c r="AD10" s="686">
        <v>153366</v>
      </c>
      <c r="AE10" s="686"/>
      <c r="AF10" s="686"/>
      <c r="AG10" s="686"/>
      <c r="AH10" s="686"/>
      <c r="AI10" s="686"/>
      <c r="AJ10" s="686"/>
      <c r="AK10" s="686"/>
      <c r="AL10" s="599">
        <v>0</v>
      </c>
      <c r="AM10" s="687"/>
      <c r="AN10" s="687"/>
      <c r="AO10" s="688"/>
      <c r="AP10" s="593" t="s">
        <v>217</v>
      </c>
      <c r="AQ10" s="594"/>
      <c r="AR10" s="594"/>
      <c r="AS10" s="594"/>
      <c r="AT10" s="594"/>
      <c r="AU10" s="594"/>
      <c r="AV10" s="594"/>
      <c r="AW10" s="594"/>
      <c r="AX10" s="594"/>
      <c r="AY10" s="594"/>
      <c r="AZ10" s="594"/>
      <c r="BA10" s="594"/>
      <c r="BB10" s="594"/>
      <c r="BC10" s="595"/>
      <c r="BD10" s="596">
        <v>2246681</v>
      </c>
      <c r="BE10" s="597"/>
      <c r="BF10" s="597"/>
      <c r="BG10" s="597"/>
      <c r="BH10" s="597"/>
      <c r="BI10" s="597"/>
      <c r="BJ10" s="597"/>
      <c r="BK10" s="598"/>
      <c r="BL10" s="685">
        <v>0.8</v>
      </c>
      <c r="BM10" s="685"/>
      <c r="BN10" s="685"/>
      <c r="BO10" s="685"/>
      <c r="BP10" s="686">
        <v>203646</v>
      </c>
      <c r="BQ10" s="686"/>
      <c r="BR10" s="686"/>
      <c r="BS10" s="686"/>
      <c r="BT10" s="686"/>
      <c r="BU10" s="686"/>
      <c r="BV10" s="686"/>
      <c r="BW10" s="689"/>
      <c r="BY10" s="593" t="s">
        <v>218</v>
      </c>
      <c r="BZ10" s="594"/>
      <c r="CA10" s="594"/>
      <c r="CB10" s="594"/>
      <c r="CC10" s="594"/>
      <c r="CD10" s="594"/>
      <c r="CE10" s="594"/>
      <c r="CF10" s="594"/>
      <c r="CG10" s="594"/>
      <c r="CH10" s="594"/>
      <c r="CI10" s="594"/>
      <c r="CJ10" s="594"/>
      <c r="CK10" s="594"/>
      <c r="CL10" s="595"/>
      <c r="CM10" s="596">
        <v>1682416</v>
      </c>
      <c r="CN10" s="597"/>
      <c r="CO10" s="597"/>
      <c r="CP10" s="597"/>
      <c r="CQ10" s="597"/>
      <c r="CR10" s="597"/>
      <c r="CS10" s="597"/>
      <c r="CT10" s="598"/>
      <c r="CU10" s="685">
        <v>0.2</v>
      </c>
      <c r="CV10" s="685"/>
      <c r="CW10" s="685"/>
      <c r="CX10" s="685"/>
      <c r="CY10" s="602">
        <v>232474</v>
      </c>
      <c r="CZ10" s="597"/>
      <c r="DA10" s="597"/>
      <c r="DB10" s="597"/>
      <c r="DC10" s="597"/>
      <c r="DD10" s="597"/>
      <c r="DE10" s="597"/>
      <c r="DF10" s="597"/>
      <c r="DG10" s="597"/>
      <c r="DH10" s="597"/>
      <c r="DI10" s="597"/>
      <c r="DJ10" s="597"/>
      <c r="DK10" s="598"/>
      <c r="DL10" s="602">
        <v>976817</v>
      </c>
      <c r="DM10" s="597"/>
      <c r="DN10" s="597"/>
      <c r="DO10" s="597"/>
      <c r="DP10" s="597"/>
      <c r="DQ10" s="597"/>
      <c r="DR10" s="597"/>
      <c r="DS10" s="597"/>
      <c r="DT10" s="597"/>
      <c r="DU10" s="597"/>
      <c r="DV10" s="597"/>
      <c r="DW10" s="597"/>
      <c r="DX10" s="691"/>
    </row>
    <row r="11" spans="2:138" ht="11.25" customHeight="1" x14ac:dyDescent="0.2">
      <c r="B11" s="593" t="s">
        <v>219</v>
      </c>
      <c r="C11" s="594"/>
      <c r="D11" s="594"/>
      <c r="E11" s="594"/>
      <c r="F11" s="594"/>
      <c r="G11" s="594"/>
      <c r="H11" s="594"/>
      <c r="I11" s="594"/>
      <c r="J11" s="594"/>
      <c r="K11" s="594"/>
      <c r="L11" s="594"/>
      <c r="M11" s="594"/>
      <c r="N11" s="594"/>
      <c r="O11" s="594"/>
      <c r="P11" s="594"/>
      <c r="Q11" s="595"/>
      <c r="R11" s="596" t="s">
        <v>119</v>
      </c>
      <c r="S11" s="597"/>
      <c r="T11" s="597"/>
      <c r="U11" s="597"/>
      <c r="V11" s="597"/>
      <c r="W11" s="597"/>
      <c r="X11" s="597"/>
      <c r="Y11" s="598"/>
      <c r="Z11" s="685" t="s">
        <v>119</v>
      </c>
      <c r="AA11" s="685"/>
      <c r="AB11" s="685"/>
      <c r="AC11" s="685"/>
      <c r="AD11" s="686" t="s">
        <v>210</v>
      </c>
      <c r="AE11" s="686"/>
      <c r="AF11" s="686"/>
      <c r="AG11" s="686"/>
      <c r="AH11" s="686"/>
      <c r="AI11" s="686"/>
      <c r="AJ11" s="686"/>
      <c r="AK11" s="686"/>
      <c r="AL11" s="599" t="s">
        <v>119</v>
      </c>
      <c r="AM11" s="687"/>
      <c r="AN11" s="687"/>
      <c r="AO11" s="688"/>
      <c r="AP11" s="593" t="s">
        <v>220</v>
      </c>
      <c r="AQ11" s="594"/>
      <c r="AR11" s="594"/>
      <c r="AS11" s="594"/>
      <c r="AT11" s="594"/>
      <c r="AU11" s="594"/>
      <c r="AV11" s="594"/>
      <c r="AW11" s="594"/>
      <c r="AX11" s="594"/>
      <c r="AY11" s="594"/>
      <c r="AZ11" s="594"/>
      <c r="BA11" s="594"/>
      <c r="BB11" s="594"/>
      <c r="BC11" s="595"/>
      <c r="BD11" s="596">
        <v>6799679</v>
      </c>
      <c r="BE11" s="597"/>
      <c r="BF11" s="597"/>
      <c r="BG11" s="597"/>
      <c r="BH11" s="597"/>
      <c r="BI11" s="597"/>
      <c r="BJ11" s="597"/>
      <c r="BK11" s="598"/>
      <c r="BL11" s="685">
        <v>2.5</v>
      </c>
      <c r="BM11" s="685"/>
      <c r="BN11" s="685"/>
      <c r="BO11" s="685"/>
      <c r="BP11" s="686">
        <v>1245795</v>
      </c>
      <c r="BQ11" s="686"/>
      <c r="BR11" s="686"/>
      <c r="BS11" s="686"/>
      <c r="BT11" s="686"/>
      <c r="BU11" s="686"/>
      <c r="BV11" s="686"/>
      <c r="BW11" s="689"/>
      <c r="BY11" s="593" t="s">
        <v>221</v>
      </c>
      <c r="BZ11" s="594"/>
      <c r="CA11" s="594"/>
      <c r="CB11" s="594"/>
      <c r="CC11" s="594"/>
      <c r="CD11" s="594"/>
      <c r="CE11" s="594"/>
      <c r="CF11" s="594"/>
      <c r="CG11" s="594"/>
      <c r="CH11" s="594"/>
      <c r="CI11" s="594"/>
      <c r="CJ11" s="594"/>
      <c r="CK11" s="594"/>
      <c r="CL11" s="595"/>
      <c r="CM11" s="596">
        <v>44847867</v>
      </c>
      <c r="CN11" s="597"/>
      <c r="CO11" s="597"/>
      <c r="CP11" s="597"/>
      <c r="CQ11" s="597"/>
      <c r="CR11" s="597"/>
      <c r="CS11" s="597"/>
      <c r="CT11" s="598"/>
      <c r="CU11" s="685">
        <v>5.9</v>
      </c>
      <c r="CV11" s="685"/>
      <c r="CW11" s="685"/>
      <c r="CX11" s="685"/>
      <c r="CY11" s="602">
        <v>28384812</v>
      </c>
      <c r="CZ11" s="597"/>
      <c r="DA11" s="597"/>
      <c r="DB11" s="597"/>
      <c r="DC11" s="597"/>
      <c r="DD11" s="597"/>
      <c r="DE11" s="597"/>
      <c r="DF11" s="597"/>
      <c r="DG11" s="597"/>
      <c r="DH11" s="597"/>
      <c r="DI11" s="597"/>
      <c r="DJ11" s="597"/>
      <c r="DK11" s="598"/>
      <c r="DL11" s="602">
        <v>16723074</v>
      </c>
      <c r="DM11" s="597"/>
      <c r="DN11" s="597"/>
      <c r="DO11" s="597"/>
      <c r="DP11" s="597"/>
      <c r="DQ11" s="597"/>
      <c r="DR11" s="597"/>
      <c r="DS11" s="597"/>
      <c r="DT11" s="597"/>
      <c r="DU11" s="597"/>
      <c r="DV11" s="597"/>
      <c r="DW11" s="597"/>
      <c r="DX11" s="691"/>
    </row>
    <row r="12" spans="2:138" ht="11.25" customHeight="1" x14ac:dyDescent="0.2">
      <c r="B12" s="593" t="s">
        <v>222</v>
      </c>
      <c r="C12" s="594"/>
      <c r="D12" s="594"/>
      <c r="E12" s="594"/>
      <c r="F12" s="594"/>
      <c r="G12" s="594"/>
      <c r="H12" s="594"/>
      <c r="I12" s="594"/>
      <c r="J12" s="594"/>
      <c r="K12" s="594"/>
      <c r="L12" s="594"/>
      <c r="M12" s="594"/>
      <c r="N12" s="594"/>
      <c r="O12" s="594"/>
      <c r="P12" s="594"/>
      <c r="Q12" s="595"/>
      <c r="R12" s="596">
        <v>32816098</v>
      </c>
      <c r="S12" s="597"/>
      <c r="T12" s="597"/>
      <c r="U12" s="597"/>
      <c r="V12" s="597"/>
      <c r="W12" s="597"/>
      <c r="X12" s="597"/>
      <c r="Y12" s="598"/>
      <c r="Z12" s="685">
        <v>4.2</v>
      </c>
      <c r="AA12" s="685"/>
      <c r="AB12" s="685"/>
      <c r="AC12" s="685"/>
      <c r="AD12" s="686">
        <v>32816098</v>
      </c>
      <c r="AE12" s="686"/>
      <c r="AF12" s="686"/>
      <c r="AG12" s="686"/>
      <c r="AH12" s="686"/>
      <c r="AI12" s="686"/>
      <c r="AJ12" s="686"/>
      <c r="AK12" s="686"/>
      <c r="AL12" s="599">
        <v>7.5</v>
      </c>
      <c r="AM12" s="687"/>
      <c r="AN12" s="687"/>
      <c r="AO12" s="688"/>
      <c r="AP12" s="593" t="s">
        <v>223</v>
      </c>
      <c r="AQ12" s="594"/>
      <c r="AR12" s="594"/>
      <c r="AS12" s="594"/>
      <c r="AT12" s="594"/>
      <c r="AU12" s="594"/>
      <c r="AV12" s="594"/>
      <c r="AW12" s="594"/>
      <c r="AX12" s="594"/>
      <c r="AY12" s="594"/>
      <c r="AZ12" s="594"/>
      <c r="BA12" s="594"/>
      <c r="BB12" s="594"/>
      <c r="BC12" s="595"/>
      <c r="BD12" s="596">
        <v>1119104</v>
      </c>
      <c r="BE12" s="597"/>
      <c r="BF12" s="597"/>
      <c r="BG12" s="597"/>
      <c r="BH12" s="597"/>
      <c r="BI12" s="597"/>
      <c r="BJ12" s="597"/>
      <c r="BK12" s="598"/>
      <c r="BL12" s="685">
        <v>0.4</v>
      </c>
      <c r="BM12" s="685"/>
      <c r="BN12" s="685"/>
      <c r="BO12" s="685"/>
      <c r="BP12" s="686" t="s">
        <v>210</v>
      </c>
      <c r="BQ12" s="686"/>
      <c r="BR12" s="686"/>
      <c r="BS12" s="686"/>
      <c r="BT12" s="686"/>
      <c r="BU12" s="686"/>
      <c r="BV12" s="686"/>
      <c r="BW12" s="689"/>
      <c r="BY12" s="593" t="s">
        <v>224</v>
      </c>
      <c r="BZ12" s="594"/>
      <c r="CA12" s="594"/>
      <c r="CB12" s="594"/>
      <c r="CC12" s="594"/>
      <c r="CD12" s="594"/>
      <c r="CE12" s="594"/>
      <c r="CF12" s="594"/>
      <c r="CG12" s="594"/>
      <c r="CH12" s="594"/>
      <c r="CI12" s="594"/>
      <c r="CJ12" s="594"/>
      <c r="CK12" s="594"/>
      <c r="CL12" s="595"/>
      <c r="CM12" s="596">
        <v>41874090</v>
      </c>
      <c r="CN12" s="597"/>
      <c r="CO12" s="597"/>
      <c r="CP12" s="597"/>
      <c r="CQ12" s="597"/>
      <c r="CR12" s="597"/>
      <c r="CS12" s="597"/>
      <c r="CT12" s="598"/>
      <c r="CU12" s="685">
        <v>5.5</v>
      </c>
      <c r="CV12" s="685"/>
      <c r="CW12" s="685"/>
      <c r="CX12" s="685"/>
      <c r="CY12" s="602">
        <v>8711382</v>
      </c>
      <c r="CZ12" s="597"/>
      <c r="DA12" s="597"/>
      <c r="DB12" s="597"/>
      <c r="DC12" s="597"/>
      <c r="DD12" s="597"/>
      <c r="DE12" s="597"/>
      <c r="DF12" s="597"/>
      <c r="DG12" s="597"/>
      <c r="DH12" s="597"/>
      <c r="DI12" s="597"/>
      <c r="DJ12" s="597"/>
      <c r="DK12" s="598"/>
      <c r="DL12" s="602">
        <v>13743648</v>
      </c>
      <c r="DM12" s="597"/>
      <c r="DN12" s="597"/>
      <c r="DO12" s="597"/>
      <c r="DP12" s="597"/>
      <c r="DQ12" s="597"/>
      <c r="DR12" s="597"/>
      <c r="DS12" s="597"/>
      <c r="DT12" s="597"/>
      <c r="DU12" s="597"/>
      <c r="DV12" s="597"/>
      <c r="DW12" s="597"/>
      <c r="DX12" s="691"/>
    </row>
    <row r="13" spans="2:138" ht="11.25" customHeight="1" x14ac:dyDescent="0.2">
      <c r="B13" s="593" t="s">
        <v>225</v>
      </c>
      <c r="C13" s="594"/>
      <c r="D13" s="594"/>
      <c r="E13" s="594"/>
      <c r="F13" s="594"/>
      <c r="G13" s="594"/>
      <c r="H13" s="594"/>
      <c r="I13" s="594"/>
      <c r="J13" s="594"/>
      <c r="K13" s="594"/>
      <c r="L13" s="594"/>
      <c r="M13" s="594"/>
      <c r="N13" s="594"/>
      <c r="O13" s="594"/>
      <c r="P13" s="594"/>
      <c r="Q13" s="595"/>
      <c r="R13" s="596" t="s">
        <v>210</v>
      </c>
      <c r="S13" s="597"/>
      <c r="T13" s="597"/>
      <c r="U13" s="597"/>
      <c r="V13" s="597"/>
      <c r="W13" s="597"/>
      <c r="X13" s="597"/>
      <c r="Y13" s="598"/>
      <c r="Z13" s="685" t="s">
        <v>119</v>
      </c>
      <c r="AA13" s="685"/>
      <c r="AB13" s="685"/>
      <c r="AC13" s="685"/>
      <c r="AD13" s="686" t="s">
        <v>119</v>
      </c>
      <c r="AE13" s="686"/>
      <c r="AF13" s="686"/>
      <c r="AG13" s="686"/>
      <c r="AH13" s="686"/>
      <c r="AI13" s="686"/>
      <c r="AJ13" s="686"/>
      <c r="AK13" s="686"/>
      <c r="AL13" s="599" t="s">
        <v>118</v>
      </c>
      <c r="AM13" s="687"/>
      <c r="AN13" s="687"/>
      <c r="AO13" s="688"/>
      <c r="AP13" s="593" t="s">
        <v>226</v>
      </c>
      <c r="AQ13" s="594"/>
      <c r="AR13" s="594"/>
      <c r="AS13" s="594"/>
      <c r="AT13" s="594"/>
      <c r="AU13" s="594"/>
      <c r="AV13" s="594"/>
      <c r="AW13" s="594"/>
      <c r="AX13" s="594"/>
      <c r="AY13" s="594"/>
      <c r="AZ13" s="594"/>
      <c r="BA13" s="594"/>
      <c r="BB13" s="594"/>
      <c r="BC13" s="595"/>
      <c r="BD13" s="596">
        <v>1828766</v>
      </c>
      <c r="BE13" s="597"/>
      <c r="BF13" s="597"/>
      <c r="BG13" s="597"/>
      <c r="BH13" s="597"/>
      <c r="BI13" s="597"/>
      <c r="BJ13" s="597"/>
      <c r="BK13" s="598"/>
      <c r="BL13" s="685">
        <v>0.7</v>
      </c>
      <c r="BM13" s="685"/>
      <c r="BN13" s="685"/>
      <c r="BO13" s="685"/>
      <c r="BP13" s="686" t="s">
        <v>210</v>
      </c>
      <c r="BQ13" s="686"/>
      <c r="BR13" s="686"/>
      <c r="BS13" s="686"/>
      <c r="BT13" s="686"/>
      <c r="BU13" s="686"/>
      <c r="BV13" s="686"/>
      <c r="BW13" s="689"/>
      <c r="BY13" s="593" t="s">
        <v>227</v>
      </c>
      <c r="BZ13" s="594"/>
      <c r="CA13" s="594"/>
      <c r="CB13" s="594"/>
      <c r="CC13" s="594"/>
      <c r="CD13" s="594"/>
      <c r="CE13" s="594"/>
      <c r="CF13" s="594"/>
      <c r="CG13" s="594"/>
      <c r="CH13" s="594"/>
      <c r="CI13" s="594"/>
      <c r="CJ13" s="594"/>
      <c r="CK13" s="594"/>
      <c r="CL13" s="595"/>
      <c r="CM13" s="596">
        <v>98447874</v>
      </c>
      <c r="CN13" s="597"/>
      <c r="CO13" s="597"/>
      <c r="CP13" s="597"/>
      <c r="CQ13" s="597"/>
      <c r="CR13" s="597"/>
      <c r="CS13" s="597"/>
      <c r="CT13" s="598"/>
      <c r="CU13" s="685">
        <v>13</v>
      </c>
      <c r="CV13" s="685"/>
      <c r="CW13" s="685"/>
      <c r="CX13" s="685"/>
      <c r="CY13" s="602">
        <v>80624330</v>
      </c>
      <c r="CZ13" s="597"/>
      <c r="DA13" s="597"/>
      <c r="DB13" s="597"/>
      <c r="DC13" s="597"/>
      <c r="DD13" s="597"/>
      <c r="DE13" s="597"/>
      <c r="DF13" s="597"/>
      <c r="DG13" s="597"/>
      <c r="DH13" s="597"/>
      <c r="DI13" s="597"/>
      <c r="DJ13" s="597"/>
      <c r="DK13" s="598"/>
      <c r="DL13" s="602">
        <v>21476677</v>
      </c>
      <c r="DM13" s="597"/>
      <c r="DN13" s="597"/>
      <c r="DO13" s="597"/>
      <c r="DP13" s="597"/>
      <c r="DQ13" s="597"/>
      <c r="DR13" s="597"/>
      <c r="DS13" s="597"/>
      <c r="DT13" s="597"/>
      <c r="DU13" s="597"/>
      <c r="DV13" s="597"/>
      <c r="DW13" s="597"/>
      <c r="DX13" s="691"/>
    </row>
    <row r="14" spans="2:138" ht="11.25" customHeight="1" x14ac:dyDescent="0.2">
      <c r="B14" s="593" t="s">
        <v>228</v>
      </c>
      <c r="C14" s="594"/>
      <c r="D14" s="594"/>
      <c r="E14" s="594"/>
      <c r="F14" s="594"/>
      <c r="G14" s="594"/>
      <c r="H14" s="594"/>
      <c r="I14" s="594"/>
      <c r="J14" s="594"/>
      <c r="K14" s="594"/>
      <c r="L14" s="594"/>
      <c r="M14" s="594"/>
      <c r="N14" s="594"/>
      <c r="O14" s="594"/>
      <c r="P14" s="594"/>
      <c r="Q14" s="595"/>
      <c r="R14" s="596">
        <v>1041667</v>
      </c>
      <c r="S14" s="597"/>
      <c r="T14" s="597"/>
      <c r="U14" s="597"/>
      <c r="V14" s="597"/>
      <c r="W14" s="597"/>
      <c r="X14" s="597"/>
      <c r="Y14" s="598"/>
      <c r="Z14" s="685">
        <v>0.1</v>
      </c>
      <c r="AA14" s="685"/>
      <c r="AB14" s="685"/>
      <c r="AC14" s="685"/>
      <c r="AD14" s="686">
        <v>1041667</v>
      </c>
      <c r="AE14" s="686"/>
      <c r="AF14" s="686"/>
      <c r="AG14" s="686"/>
      <c r="AH14" s="686"/>
      <c r="AI14" s="686"/>
      <c r="AJ14" s="686"/>
      <c r="AK14" s="686"/>
      <c r="AL14" s="599">
        <v>0.2</v>
      </c>
      <c r="AM14" s="687"/>
      <c r="AN14" s="687"/>
      <c r="AO14" s="688"/>
      <c r="AP14" s="593" t="s">
        <v>229</v>
      </c>
      <c r="AQ14" s="594"/>
      <c r="AR14" s="594"/>
      <c r="AS14" s="594"/>
      <c r="AT14" s="594"/>
      <c r="AU14" s="594"/>
      <c r="AV14" s="594"/>
      <c r="AW14" s="594"/>
      <c r="AX14" s="594"/>
      <c r="AY14" s="594"/>
      <c r="AZ14" s="594"/>
      <c r="BA14" s="594"/>
      <c r="BB14" s="594"/>
      <c r="BC14" s="595"/>
      <c r="BD14" s="596">
        <v>1556825</v>
      </c>
      <c r="BE14" s="597"/>
      <c r="BF14" s="597"/>
      <c r="BG14" s="597"/>
      <c r="BH14" s="597"/>
      <c r="BI14" s="597"/>
      <c r="BJ14" s="597"/>
      <c r="BK14" s="598"/>
      <c r="BL14" s="685">
        <v>0.6</v>
      </c>
      <c r="BM14" s="685"/>
      <c r="BN14" s="685"/>
      <c r="BO14" s="685"/>
      <c r="BP14" s="686" t="s">
        <v>210</v>
      </c>
      <c r="BQ14" s="686"/>
      <c r="BR14" s="686"/>
      <c r="BS14" s="686"/>
      <c r="BT14" s="686"/>
      <c r="BU14" s="686"/>
      <c r="BV14" s="686"/>
      <c r="BW14" s="689"/>
      <c r="BY14" s="593" t="s">
        <v>230</v>
      </c>
      <c r="BZ14" s="594"/>
      <c r="CA14" s="594"/>
      <c r="CB14" s="594"/>
      <c r="CC14" s="594"/>
      <c r="CD14" s="594"/>
      <c r="CE14" s="594"/>
      <c r="CF14" s="594"/>
      <c r="CG14" s="594"/>
      <c r="CH14" s="594"/>
      <c r="CI14" s="594"/>
      <c r="CJ14" s="594"/>
      <c r="CK14" s="594"/>
      <c r="CL14" s="595"/>
      <c r="CM14" s="596">
        <v>44652556</v>
      </c>
      <c r="CN14" s="597"/>
      <c r="CO14" s="597"/>
      <c r="CP14" s="597"/>
      <c r="CQ14" s="597"/>
      <c r="CR14" s="597"/>
      <c r="CS14" s="597"/>
      <c r="CT14" s="598"/>
      <c r="CU14" s="685">
        <v>5.9</v>
      </c>
      <c r="CV14" s="685"/>
      <c r="CW14" s="685"/>
      <c r="CX14" s="685"/>
      <c r="CY14" s="602">
        <v>2812459</v>
      </c>
      <c r="CZ14" s="597"/>
      <c r="DA14" s="597"/>
      <c r="DB14" s="597"/>
      <c r="DC14" s="597"/>
      <c r="DD14" s="597"/>
      <c r="DE14" s="597"/>
      <c r="DF14" s="597"/>
      <c r="DG14" s="597"/>
      <c r="DH14" s="597"/>
      <c r="DI14" s="597"/>
      <c r="DJ14" s="597"/>
      <c r="DK14" s="598"/>
      <c r="DL14" s="602">
        <v>40405329</v>
      </c>
      <c r="DM14" s="597"/>
      <c r="DN14" s="597"/>
      <c r="DO14" s="597"/>
      <c r="DP14" s="597"/>
      <c r="DQ14" s="597"/>
      <c r="DR14" s="597"/>
      <c r="DS14" s="597"/>
      <c r="DT14" s="597"/>
      <c r="DU14" s="597"/>
      <c r="DV14" s="597"/>
      <c r="DW14" s="597"/>
      <c r="DX14" s="691"/>
    </row>
    <row r="15" spans="2:138" ht="11.25" customHeight="1" x14ac:dyDescent="0.2">
      <c r="B15" s="593" t="s">
        <v>231</v>
      </c>
      <c r="C15" s="594"/>
      <c r="D15" s="594"/>
      <c r="E15" s="594"/>
      <c r="F15" s="594"/>
      <c r="G15" s="594"/>
      <c r="H15" s="594"/>
      <c r="I15" s="594"/>
      <c r="J15" s="594"/>
      <c r="K15" s="594"/>
      <c r="L15" s="594"/>
      <c r="M15" s="594"/>
      <c r="N15" s="594"/>
      <c r="O15" s="594"/>
      <c r="P15" s="594"/>
      <c r="Q15" s="595"/>
      <c r="R15" s="596">
        <v>172325381</v>
      </c>
      <c r="S15" s="597"/>
      <c r="T15" s="597"/>
      <c r="U15" s="597"/>
      <c r="V15" s="597"/>
      <c r="W15" s="597"/>
      <c r="X15" s="597"/>
      <c r="Y15" s="598"/>
      <c r="Z15" s="685">
        <v>22.3</v>
      </c>
      <c r="AA15" s="685"/>
      <c r="AB15" s="685"/>
      <c r="AC15" s="685"/>
      <c r="AD15" s="686">
        <v>167878839</v>
      </c>
      <c r="AE15" s="686"/>
      <c r="AF15" s="686"/>
      <c r="AG15" s="686"/>
      <c r="AH15" s="686"/>
      <c r="AI15" s="686"/>
      <c r="AJ15" s="686"/>
      <c r="AK15" s="686"/>
      <c r="AL15" s="599">
        <v>38.299999999999997</v>
      </c>
      <c r="AM15" s="687"/>
      <c r="AN15" s="687"/>
      <c r="AO15" s="688"/>
      <c r="AP15" s="593" t="s">
        <v>232</v>
      </c>
      <c r="AQ15" s="594"/>
      <c r="AR15" s="594"/>
      <c r="AS15" s="594"/>
      <c r="AT15" s="594"/>
      <c r="AU15" s="594"/>
      <c r="AV15" s="594"/>
      <c r="AW15" s="594"/>
      <c r="AX15" s="594"/>
      <c r="AY15" s="594"/>
      <c r="AZ15" s="594"/>
      <c r="BA15" s="594"/>
      <c r="BB15" s="594"/>
      <c r="BC15" s="595"/>
      <c r="BD15" s="596">
        <v>51948028</v>
      </c>
      <c r="BE15" s="597"/>
      <c r="BF15" s="597"/>
      <c r="BG15" s="597"/>
      <c r="BH15" s="597"/>
      <c r="BI15" s="597"/>
      <c r="BJ15" s="597"/>
      <c r="BK15" s="598"/>
      <c r="BL15" s="685">
        <v>18.899999999999999</v>
      </c>
      <c r="BM15" s="685"/>
      <c r="BN15" s="685"/>
      <c r="BO15" s="685"/>
      <c r="BP15" s="686" t="s">
        <v>210</v>
      </c>
      <c r="BQ15" s="686"/>
      <c r="BR15" s="686"/>
      <c r="BS15" s="686"/>
      <c r="BT15" s="686"/>
      <c r="BU15" s="686"/>
      <c r="BV15" s="686"/>
      <c r="BW15" s="689"/>
      <c r="BY15" s="593" t="s">
        <v>233</v>
      </c>
      <c r="BZ15" s="594"/>
      <c r="CA15" s="594"/>
      <c r="CB15" s="594"/>
      <c r="CC15" s="594"/>
      <c r="CD15" s="594"/>
      <c r="CE15" s="594"/>
      <c r="CF15" s="594"/>
      <c r="CG15" s="594"/>
      <c r="CH15" s="594"/>
      <c r="CI15" s="594"/>
      <c r="CJ15" s="594"/>
      <c r="CK15" s="594"/>
      <c r="CL15" s="595"/>
      <c r="CM15" s="596" t="s">
        <v>210</v>
      </c>
      <c r="CN15" s="597"/>
      <c r="CO15" s="597"/>
      <c r="CP15" s="597"/>
      <c r="CQ15" s="597"/>
      <c r="CR15" s="597"/>
      <c r="CS15" s="597"/>
      <c r="CT15" s="598"/>
      <c r="CU15" s="685" t="s">
        <v>210</v>
      </c>
      <c r="CV15" s="685"/>
      <c r="CW15" s="685"/>
      <c r="CX15" s="685"/>
      <c r="CY15" s="602" t="s">
        <v>210</v>
      </c>
      <c r="CZ15" s="597"/>
      <c r="DA15" s="597"/>
      <c r="DB15" s="597"/>
      <c r="DC15" s="597"/>
      <c r="DD15" s="597"/>
      <c r="DE15" s="597"/>
      <c r="DF15" s="597"/>
      <c r="DG15" s="597"/>
      <c r="DH15" s="597"/>
      <c r="DI15" s="597"/>
      <c r="DJ15" s="597"/>
      <c r="DK15" s="598"/>
      <c r="DL15" s="602" t="s">
        <v>210</v>
      </c>
      <c r="DM15" s="597"/>
      <c r="DN15" s="597"/>
      <c r="DO15" s="597"/>
      <c r="DP15" s="597"/>
      <c r="DQ15" s="597"/>
      <c r="DR15" s="597"/>
      <c r="DS15" s="597"/>
      <c r="DT15" s="597"/>
      <c r="DU15" s="597"/>
      <c r="DV15" s="597"/>
      <c r="DW15" s="597"/>
      <c r="DX15" s="691"/>
    </row>
    <row r="16" spans="2:138" ht="11.25" customHeight="1" x14ac:dyDescent="0.2">
      <c r="B16" s="593" t="s">
        <v>234</v>
      </c>
      <c r="C16" s="594"/>
      <c r="D16" s="594"/>
      <c r="E16" s="594"/>
      <c r="F16" s="594"/>
      <c r="G16" s="594"/>
      <c r="H16" s="594"/>
      <c r="I16" s="594"/>
      <c r="J16" s="594"/>
      <c r="K16" s="594"/>
      <c r="L16" s="594"/>
      <c r="M16" s="594"/>
      <c r="N16" s="594"/>
      <c r="O16" s="594"/>
      <c r="P16" s="594"/>
      <c r="Q16" s="595"/>
      <c r="R16" s="596">
        <v>167878839</v>
      </c>
      <c r="S16" s="597"/>
      <c r="T16" s="597"/>
      <c r="U16" s="597"/>
      <c r="V16" s="597"/>
      <c r="W16" s="597"/>
      <c r="X16" s="597"/>
      <c r="Y16" s="598"/>
      <c r="Z16" s="599">
        <v>21.7</v>
      </c>
      <c r="AA16" s="687"/>
      <c r="AB16" s="687"/>
      <c r="AC16" s="690"/>
      <c r="AD16" s="602">
        <v>167878839</v>
      </c>
      <c r="AE16" s="597"/>
      <c r="AF16" s="597"/>
      <c r="AG16" s="597"/>
      <c r="AH16" s="597"/>
      <c r="AI16" s="597"/>
      <c r="AJ16" s="597"/>
      <c r="AK16" s="598"/>
      <c r="AL16" s="599">
        <v>38.299999999999997</v>
      </c>
      <c r="AM16" s="687"/>
      <c r="AN16" s="687"/>
      <c r="AO16" s="688"/>
      <c r="AP16" s="593" t="s">
        <v>235</v>
      </c>
      <c r="AQ16" s="594"/>
      <c r="AR16" s="594"/>
      <c r="AS16" s="594"/>
      <c r="AT16" s="594"/>
      <c r="AU16" s="594"/>
      <c r="AV16" s="594"/>
      <c r="AW16" s="594"/>
      <c r="AX16" s="594"/>
      <c r="AY16" s="594"/>
      <c r="AZ16" s="594"/>
      <c r="BA16" s="594"/>
      <c r="BB16" s="594"/>
      <c r="BC16" s="595"/>
      <c r="BD16" s="596">
        <v>2650145</v>
      </c>
      <c r="BE16" s="597"/>
      <c r="BF16" s="597"/>
      <c r="BG16" s="597"/>
      <c r="BH16" s="597"/>
      <c r="BI16" s="597"/>
      <c r="BJ16" s="597"/>
      <c r="BK16" s="598"/>
      <c r="BL16" s="685">
        <v>1</v>
      </c>
      <c r="BM16" s="685"/>
      <c r="BN16" s="685"/>
      <c r="BO16" s="685"/>
      <c r="BP16" s="686" t="s">
        <v>210</v>
      </c>
      <c r="BQ16" s="686"/>
      <c r="BR16" s="686"/>
      <c r="BS16" s="686"/>
      <c r="BT16" s="686"/>
      <c r="BU16" s="686"/>
      <c r="BV16" s="686"/>
      <c r="BW16" s="689"/>
      <c r="BY16" s="593" t="s">
        <v>236</v>
      </c>
      <c r="BZ16" s="594"/>
      <c r="CA16" s="594"/>
      <c r="CB16" s="594"/>
      <c r="CC16" s="594"/>
      <c r="CD16" s="594"/>
      <c r="CE16" s="594"/>
      <c r="CF16" s="594"/>
      <c r="CG16" s="594"/>
      <c r="CH16" s="594"/>
      <c r="CI16" s="594"/>
      <c r="CJ16" s="594"/>
      <c r="CK16" s="594"/>
      <c r="CL16" s="595"/>
      <c r="CM16" s="596">
        <v>188200710</v>
      </c>
      <c r="CN16" s="597"/>
      <c r="CO16" s="597"/>
      <c r="CP16" s="597"/>
      <c r="CQ16" s="597"/>
      <c r="CR16" s="597"/>
      <c r="CS16" s="597"/>
      <c r="CT16" s="598"/>
      <c r="CU16" s="685">
        <v>24.9</v>
      </c>
      <c r="CV16" s="685"/>
      <c r="CW16" s="685"/>
      <c r="CX16" s="685"/>
      <c r="CY16" s="602">
        <v>6068202</v>
      </c>
      <c r="CZ16" s="597"/>
      <c r="DA16" s="597"/>
      <c r="DB16" s="597"/>
      <c r="DC16" s="597"/>
      <c r="DD16" s="597"/>
      <c r="DE16" s="597"/>
      <c r="DF16" s="597"/>
      <c r="DG16" s="597"/>
      <c r="DH16" s="597"/>
      <c r="DI16" s="597"/>
      <c r="DJ16" s="597"/>
      <c r="DK16" s="598"/>
      <c r="DL16" s="602">
        <v>142573172</v>
      </c>
      <c r="DM16" s="597"/>
      <c r="DN16" s="597"/>
      <c r="DO16" s="597"/>
      <c r="DP16" s="597"/>
      <c r="DQ16" s="597"/>
      <c r="DR16" s="597"/>
      <c r="DS16" s="597"/>
      <c r="DT16" s="597"/>
      <c r="DU16" s="597"/>
      <c r="DV16" s="597"/>
      <c r="DW16" s="597"/>
      <c r="DX16" s="691"/>
    </row>
    <row r="17" spans="2:128" ht="11.25" customHeight="1" x14ac:dyDescent="0.2">
      <c r="B17" s="593" t="s">
        <v>237</v>
      </c>
      <c r="C17" s="594"/>
      <c r="D17" s="594"/>
      <c r="E17" s="594"/>
      <c r="F17" s="594"/>
      <c r="G17" s="594"/>
      <c r="H17" s="594"/>
      <c r="I17" s="594"/>
      <c r="J17" s="594"/>
      <c r="K17" s="594"/>
      <c r="L17" s="594"/>
      <c r="M17" s="594"/>
      <c r="N17" s="594"/>
      <c r="O17" s="594"/>
      <c r="P17" s="594"/>
      <c r="Q17" s="595"/>
      <c r="R17" s="596">
        <v>4429047</v>
      </c>
      <c r="S17" s="597"/>
      <c r="T17" s="597"/>
      <c r="U17" s="597"/>
      <c r="V17" s="597"/>
      <c r="W17" s="597"/>
      <c r="X17" s="597"/>
      <c r="Y17" s="598"/>
      <c r="Z17" s="599">
        <v>0.6</v>
      </c>
      <c r="AA17" s="687"/>
      <c r="AB17" s="687"/>
      <c r="AC17" s="690"/>
      <c r="AD17" s="602" t="s">
        <v>119</v>
      </c>
      <c r="AE17" s="597"/>
      <c r="AF17" s="597"/>
      <c r="AG17" s="597"/>
      <c r="AH17" s="597"/>
      <c r="AI17" s="597"/>
      <c r="AJ17" s="597"/>
      <c r="AK17" s="598"/>
      <c r="AL17" s="599" t="s">
        <v>119</v>
      </c>
      <c r="AM17" s="687"/>
      <c r="AN17" s="687"/>
      <c r="AO17" s="688"/>
      <c r="AP17" s="593" t="s">
        <v>238</v>
      </c>
      <c r="AQ17" s="594"/>
      <c r="AR17" s="594"/>
      <c r="AS17" s="594"/>
      <c r="AT17" s="594"/>
      <c r="AU17" s="594"/>
      <c r="AV17" s="594"/>
      <c r="AW17" s="594"/>
      <c r="AX17" s="594"/>
      <c r="AY17" s="594"/>
      <c r="AZ17" s="594"/>
      <c r="BA17" s="594"/>
      <c r="BB17" s="594"/>
      <c r="BC17" s="595"/>
      <c r="BD17" s="596">
        <v>49297883</v>
      </c>
      <c r="BE17" s="597"/>
      <c r="BF17" s="597"/>
      <c r="BG17" s="597"/>
      <c r="BH17" s="597"/>
      <c r="BI17" s="597"/>
      <c r="BJ17" s="597"/>
      <c r="BK17" s="598"/>
      <c r="BL17" s="685">
        <v>17.899999999999999</v>
      </c>
      <c r="BM17" s="685"/>
      <c r="BN17" s="685"/>
      <c r="BO17" s="685"/>
      <c r="BP17" s="686" t="s">
        <v>119</v>
      </c>
      <c r="BQ17" s="686"/>
      <c r="BR17" s="686"/>
      <c r="BS17" s="686"/>
      <c r="BT17" s="686"/>
      <c r="BU17" s="686"/>
      <c r="BV17" s="686"/>
      <c r="BW17" s="689"/>
      <c r="BY17" s="593" t="s">
        <v>239</v>
      </c>
      <c r="BZ17" s="594"/>
      <c r="CA17" s="594"/>
      <c r="CB17" s="594"/>
      <c r="CC17" s="594"/>
      <c r="CD17" s="594"/>
      <c r="CE17" s="594"/>
      <c r="CF17" s="594"/>
      <c r="CG17" s="594"/>
      <c r="CH17" s="594"/>
      <c r="CI17" s="594"/>
      <c r="CJ17" s="594"/>
      <c r="CK17" s="594"/>
      <c r="CL17" s="595"/>
      <c r="CM17" s="596">
        <v>8005680</v>
      </c>
      <c r="CN17" s="597"/>
      <c r="CO17" s="597"/>
      <c r="CP17" s="597"/>
      <c r="CQ17" s="597"/>
      <c r="CR17" s="597"/>
      <c r="CS17" s="597"/>
      <c r="CT17" s="598"/>
      <c r="CU17" s="685">
        <v>1.1000000000000001</v>
      </c>
      <c r="CV17" s="685"/>
      <c r="CW17" s="685"/>
      <c r="CX17" s="685"/>
      <c r="CY17" s="602" t="s">
        <v>210</v>
      </c>
      <c r="CZ17" s="597"/>
      <c r="DA17" s="597"/>
      <c r="DB17" s="597"/>
      <c r="DC17" s="597"/>
      <c r="DD17" s="597"/>
      <c r="DE17" s="597"/>
      <c r="DF17" s="597"/>
      <c r="DG17" s="597"/>
      <c r="DH17" s="597"/>
      <c r="DI17" s="597"/>
      <c r="DJ17" s="597"/>
      <c r="DK17" s="598"/>
      <c r="DL17" s="602">
        <v>451140</v>
      </c>
      <c r="DM17" s="597"/>
      <c r="DN17" s="597"/>
      <c r="DO17" s="597"/>
      <c r="DP17" s="597"/>
      <c r="DQ17" s="597"/>
      <c r="DR17" s="597"/>
      <c r="DS17" s="597"/>
      <c r="DT17" s="597"/>
      <c r="DU17" s="597"/>
      <c r="DV17" s="597"/>
      <c r="DW17" s="597"/>
      <c r="DX17" s="691"/>
    </row>
    <row r="18" spans="2:128" ht="11.25" customHeight="1" x14ac:dyDescent="0.2">
      <c r="B18" s="593" t="s">
        <v>240</v>
      </c>
      <c r="C18" s="594"/>
      <c r="D18" s="594"/>
      <c r="E18" s="594"/>
      <c r="F18" s="594"/>
      <c r="G18" s="594"/>
      <c r="H18" s="594"/>
      <c r="I18" s="594"/>
      <c r="J18" s="594"/>
      <c r="K18" s="594"/>
      <c r="L18" s="594"/>
      <c r="M18" s="594"/>
      <c r="N18" s="594"/>
      <c r="O18" s="594"/>
      <c r="P18" s="594"/>
      <c r="Q18" s="595"/>
      <c r="R18" s="596">
        <v>17495</v>
      </c>
      <c r="S18" s="597"/>
      <c r="T18" s="597"/>
      <c r="U18" s="597"/>
      <c r="V18" s="597"/>
      <c r="W18" s="597"/>
      <c r="X18" s="597"/>
      <c r="Y18" s="598"/>
      <c r="Z18" s="599">
        <v>0</v>
      </c>
      <c r="AA18" s="687"/>
      <c r="AB18" s="687"/>
      <c r="AC18" s="690"/>
      <c r="AD18" s="602" t="s">
        <v>210</v>
      </c>
      <c r="AE18" s="597"/>
      <c r="AF18" s="597"/>
      <c r="AG18" s="597"/>
      <c r="AH18" s="597"/>
      <c r="AI18" s="597"/>
      <c r="AJ18" s="597"/>
      <c r="AK18" s="598"/>
      <c r="AL18" s="599" t="s">
        <v>210</v>
      </c>
      <c r="AM18" s="687"/>
      <c r="AN18" s="687"/>
      <c r="AO18" s="688"/>
      <c r="AP18" s="593" t="s">
        <v>241</v>
      </c>
      <c r="AQ18" s="594"/>
      <c r="AR18" s="594"/>
      <c r="AS18" s="594"/>
      <c r="AT18" s="594"/>
      <c r="AU18" s="594"/>
      <c r="AV18" s="594"/>
      <c r="AW18" s="594"/>
      <c r="AX18" s="594"/>
      <c r="AY18" s="594"/>
      <c r="AZ18" s="594"/>
      <c r="BA18" s="594"/>
      <c r="BB18" s="594"/>
      <c r="BC18" s="595"/>
      <c r="BD18" s="596">
        <v>77224053</v>
      </c>
      <c r="BE18" s="597"/>
      <c r="BF18" s="597"/>
      <c r="BG18" s="597"/>
      <c r="BH18" s="597"/>
      <c r="BI18" s="597"/>
      <c r="BJ18" s="597"/>
      <c r="BK18" s="598"/>
      <c r="BL18" s="685">
        <v>28</v>
      </c>
      <c r="BM18" s="685"/>
      <c r="BN18" s="685"/>
      <c r="BO18" s="685"/>
      <c r="BP18" s="686" t="s">
        <v>210</v>
      </c>
      <c r="BQ18" s="686"/>
      <c r="BR18" s="686"/>
      <c r="BS18" s="686"/>
      <c r="BT18" s="686"/>
      <c r="BU18" s="686"/>
      <c r="BV18" s="686"/>
      <c r="BW18" s="689"/>
      <c r="BY18" s="593" t="s">
        <v>242</v>
      </c>
      <c r="BZ18" s="594"/>
      <c r="CA18" s="594"/>
      <c r="CB18" s="594"/>
      <c r="CC18" s="594"/>
      <c r="CD18" s="594"/>
      <c r="CE18" s="594"/>
      <c r="CF18" s="594"/>
      <c r="CG18" s="594"/>
      <c r="CH18" s="594"/>
      <c r="CI18" s="594"/>
      <c r="CJ18" s="594"/>
      <c r="CK18" s="594"/>
      <c r="CL18" s="595"/>
      <c r="CM18" s="596">
        <v>105234765</v>
      </c>
      <c r="CN18" s="597"/>
      <c r="CO18" s="597"/>
      <c r="CP18" s="597"/>
      <c r="CQ18" s="597"/>
      <c r="CR18" s="597"/>
      <c r="CS18" s="597"/>
      <c r="CT18" s="598"/>
      <c r="CU18" s="685">
        <v>13.9</v>
      </c>
      <c r="CV18" s="685"/>
      <c r="CW18" s="685"/>
      <c r="CX18" s="685"/>
      <c r="CY18" s="602" t="s">
        <v>210</v>
      </c>
      <c r="CZ18" s="597"/>
      <c r="DA18" s="597"/>
      <c r="DB18" s="597"/>
      <c r="DC18" s="597"/>
      <c r="DD18" s="597"/>
      <c r="DE18" s="597"/>
      <c r="DF18" s="597"/>
      <c r="DG18" s="597"/>
      <c r="DH18" s="597"/>
      <c r="DI18" s="597"/>
      <c r="DJ18" s="597"/>
      <c r="DK18" s="598"/>
      <c r="DL18" s="602">
        <v>104042795</v>
      </c>
      <c r="DM18" s="597"/>
      <c r="DN18" s="597"/>
      <c r="DO18" s="597"/>
      <c r="DP18" s="597"/>
      <c r="DQ18" s="597"/>
      <c r="DR18" s="597"/>
      <c r="DS18" s="597"/>
      <c r="DT18" s="597"/>
      <c r="DU18" s="597"/>
      <c r="DV18" s="597"/>
      <c r="DW18" s="597"/>
      <c r="DX18" s="691"/>
    </row>
    <row r="19" spans="2:128" ht="11.25" customHeight="1" x14ac:dyDescent="0.2">
      <c r="B19" s="593" t="s">
        <v>243</v>
      </c>
      <c r="C19" s="594"/>
      <c r="D19" s="594"/>
      <c r="E19" s="594"/>
      <c r="F19" s="594"/>
      <c r="G19" s="594"/>
      <c r="H19" s="594"/>
      <c r="I19" s="594"/>
      <c r="J19" s="594"/>
      <c r="K19" s="594"/>
      <c r="L19" s="594"/>
      <c r="M19" s="594"/>
      <c r="N19" s="594"/>
      <c r="O19" s="594"/>
      <c r="P19" s="594"/>
      <c r="Q19" s="595"/>
      <c r="R19" s="596">
        <v>485329710</v>
      </c>
      <c r="S19" s="597"/>
      <c r="T19" s="597"/>
      <c r="U19" s="597"/>
      <c r="V19" s="597"/>
      <c r="W19" s="597"/>
      <c r="X19" s="597"/>
      <c r="Y19" s="598"/>
      <c r="Z19" s="599">
        <v>62.8</v>
      </c>
      <c r="AA19" s="687"/>
      <c r="AB19" s="687"/>
      <c r="AC19" s="690"/>
      <c r="AD19" s="602">
        <v>433362593</v>
      </c>
      <c r="AE19" s="597"/>
      <c r="AF19" s="597"/>
      <c r="AG19" s="597"/>
      <c r="AH19" s="597"/>
      <c r="AI19" s="597"/>
      <c r="AJ19" s="597"/>
      <c r="AK19" s="598"/>
      <c r="AL19" s="599">
        <v>98.8</v>
      </c>
      <c r="AM19" s="687"/>
      <c r="AN19" s="687"/>
      <c r="AO19" s="688"/>
      <c r="AP19" s="593" t="s">
        <v>244</v>
      </c>
      <c r="AQ19" s="594"/>
      <c r="AR19" s="594"/>
      <c r="AS19" s="594"/>
      <c r="AT19" s="594"/>
      <c r="AU19" s="594"/>
      <c r="AV19" s="594"/>
      <c r="AW19" s="594"/>
      <c r="AX19" s="594"/>
      <c r="AY19" s="594"/>
      <c r="AZ19" s="594"/>
      <c r="BA19" s="594"/>
      <c r="BB19" s="594"/>
      <c r="BC19" s="595"/>
      <c r="BD19" s="596">
        <v>5196947</v>
      </c>
      <c r="BE19" s="597"/>
      <c r="BF19" s="597"/>
      <c r="BG19" s="597"/>
      <c r="BH19" s="597"/>
      <c r="BI19" s="597"/>
      <c r="BJ19" s="597"/>
      <c r="BK19" s="598"/>
      <c r="BL19" s="685">
        <v>1.9</v>
      </c>
      <c r="BM19" s="685"/>
      <c r="BN19" s="685"/>
      <c r="BO19" s="685"/>
      <c r="BP19" s="686" t="s">
        <v>210</v>
      </c>
      <c r="BQ19" s="686"/>
      <c r="BR19" s="686"/>
      <c r="BS19" s="686"/>
      <c r="BT19" s="686"/>
      <c r="BU19" s="686"/>
      <c r="BV19" s="686"/>
      <c r="BW19" s="689"/>
      <c r="BY19" s="593" t="s">
        <v>245</v>
      </c>
      <c r="BZ19" s="594"/>
      <c r="CA19" s="594"/>
      <c r="CB19" s="594"/>
      <c r="CC19" s="594"/>
      <c r="CD19" s="594"/>
      <c r="CE19" s="594"/>
      <c r="CF19" s="594"/>
      <c r="CG19" s="594"/>
      <c r="CH19" s="594"/>
      <c r="CI19" s="594"/>
      <c r="CJ19" s="594"/>
      <c r="CK19" s="594"/>
      <c r="CL19" s="595"/>
      <c r="CM19" s="596" t="s">
        <v>119</v>
      </c>
      <c r="CN19" s="597"/>
      <c r="CO19" s="597"/>
      <c r="CP19" s="597"/>
      <c r="CQ19" s="597"/>
      <c r="CR19" s="597"/>
      <c r="CS19" s="597"/>
      <c r="CT19" s="598"/>
      <c r="CU19" s="685" t="s">
        <v>210</v>
      </c>
      <c r="CV19" s="685"/>
      <c r="CW19" s="685"/>
      <c r="CX19" s="685"/>
      <c r="CY19" s="602" t="s">
        <v>210</v>
      </c>
      <c r="CZ19" s="597"/>
      <c r="DA19" s="597"/>
      <c r="DB19" s="597"/>
      <c r="DC19" s="597"/>
      <c r="DD19" s="597"/>
      <c r="DE19" s="597"/>
      <c r="DF19" s="597"/>
      <c r="DG19" s="597"/>
      <c r="DH19" s="597"/>
      <c r="DI19" s="597"/>
      <c r="DJ19" s="597"/>
      <c r="DK19" s="598"/>
      <c r="DL19" s="602" t="s">
        <v>210</v>
      </c>
      <c r="DM19" s="597"/>
      <c r="DN19" s="597"/>
      <c r="DO19" s="597"/>
      <c r="DP19" s="597"/>
      <c r="DQ19" s="597"/>
      <c r="DR19" s="597"/>
      <c r="DS19" s="597"/>
      <c r="DT19" s="597"/>
      <c r="DU19" s="597"/>
      <c r="DV19" s="597"/>
      <c r="DW19" s="597"/>
      <c r="DX19" s="691"/>
    </row>
    <row r="20" spans="2:128" ht="11.25" customHeight="1" x14ac:dyDescent="0.2">
      <c r="B20" s="593" t="s">
        <v>246</v>
      </c>
      <c r="C20" s="594"/>
      <c r="D20" s="594"/>
      <c r="E20" s="594"/>
      <c r="F20" s="594"/>
      <c r="G20" s="594"/>
      <c r="H20" s="594"/>
      <c r="I20" s="594"/>
      <c r="J20" s="594"/>
      <c r="K20" s="594"/>
      <c r="L20" s="594"/>
      <c r="M20" s="594"/>
      <c r="N20" s="594"/>
      <c r="O20" s="594"/>
      <c r="P20" s="594"/>
      <c r="Q20" s="595"/>
      <c r="R20" s="596">
        <v>496493</v>
      </c>
      <c r="S20" s="597"/>
      <c r="T20" s="597"/>
      <c r="U20" s="597"/>
      <c r="V20" s="597"/>
      <c r="W20" s="597"/>
      <c r="X20" s="597"/>
      <c r="Y20" s="598"/>
      <c r="Z20" s="599">
        <v>0.1</v>
      </c>
      <c r="AA20" s="687"/>
      <c r="AB20" s="687"/>
      <c r="AC20" s="690"/>
      <c r="AD20" s="602">
        <v>496493</v>
      </c>
      <c r="AE20" s="597"/>
      <c r="AF20" s="597"/>
      <c r="AG20" s="597"/>
      <c r="AH20" s="597"/>
      <c r="AI20" s="597"/>
      <c r="AJ20" s="597"/>
      <c r="AK20" s="598"/>
      <c r="AL20" s="599">
        <v>0.1</v>
      </c>
      <c r="AM20" s="687"/>
      <c r="AN20" s="687"/>
      <c r="AO20" s="688"/>
      <c r="AP20" s="692" t="s">
        <v>247</v>
      </c>
      <c r="AQ20" s="693"/>
      <c r="AR20" s="693"/>
      <c r="AS20" s="693"/>
      <c r="AT20" s="693"/>
      <c r="AU20" s="693"/>
      <c r="AV20" s="693"/>
      <c r="AW20" s="693"/>
      <c r="AX20" s="693"/>
      <c r="AY20" s="693"/>
      <c r="AZ20" s="693"/>
      <c r="BA20" s="693"/>
      <c r="BB20" s="693"/>
      <c r="BC20" s="694"/>
      <c r="BD20" s="596">
        <v>1942968</v>
      </c>
      <c r="BE20" s="597"/>
      <c r="BF20" s="597"/>
      <c r="BG20" s="597"/>
      <c r="BH20" s="597"/>
      <c r="BI20" s="597"/>
      <c r="BJ20" s="597"/>
      <c r="BK20" s="598"/>
      <c r="BL20" s="685">
        <v>0.7</v>
      </c>
      <c r="BM20" s="685"/>
      <c r="BN20" s="685"/>
      <c r="BO20" s="685"/>
      <c r="BP20" s="686" t="s">
        <v>119</v>
      </c>
      <c r="BQ20" s="686"/>
      <c r="BR20" s="686"/>
      <c r="BS20" s="686"/>
      <c r="BT20" s="686"/>
      <c r="BU20" s="686"/>
      <c r="BV20" s="686"/>
      <c r="BW20" s="689"/>
      <c r="BY20" s="692" t="s">
        <v>248</v>
      </c>
      <c r="BZ20" s="693"/>
      <c r="CA20" s="693"/>
      <c r="CB20" s="693"/>
      <c r="CC20" s="693"/>
      <c r="CD20" s="693"/>
      <c r="CE20" s="693"/>
      <c r="CF20" s="693"/>
      <c r="CG20" s="693"/>
      <c r="CH20" s="693"/>
      <c r="CI20" s="693"/>
      <c r="CJ20" s="693"/>
      <c r="CK20" s="693"/>
      <c r="CL20" s="694"/>
      <c r="CM20" s="596" t="s">
        <v>119</v>
      </c>
      <c r="CN20" s="597"/>
      <c r="CO20" s="597"/>
      <c r="CP20" s="597"/>
      <c r="CQ20" s="597"/>
      <c r="CR20" s="597"/>
      <c r="CS20" s="597"/>
      <c r="CT20" s="598"/>
      <c r="CU20" s="685" t="s">
        <v>119</v>
      </c>
      <c r="CV20" s="685"/>
      <c r="CW20" s="685"/>
      <c r="CX20" s="685"/>
      <c r="CY20" s="602" t="s">
        <v>210</v>
      </c>
      <c r="CZ20" s="597"/>
      <c r="DA20" s="597"/>
      <c r="DB20" s="597"/>
      <c r="DC20" s="597"/>
      <c r="DD20" s="597"/>
      <c r="DE20" s="597"/>
      <c r="DF20" s="597"/>
      <c r="DG20" s="597"/>
      <c r="DH20" s="597"/>
      <c r="DI20" s="597"/>
      <c r="DJ20" s="597"/>
      <c r="DK20" s="598"/>
      <c r="DL20" s="602" t="s">
        <v>210</v>
      </c>
      <c r="DM20" s="597"/>
      <c r="DN20" s="597"/>
      <c r="DO20" s="597"/>
      <c r="DP20" s="597"/>
      <c r="DQ20" s="597"/>
      <c r="DR20" s="597"/>
      <c r="DS20" s="597"/>
      <c r="DT20" s="597"/>
      <c r="DU20" s="597"/>
      <c r="DV20" s="597"/>
      <c r="DW20" s="597"/>
      <c r="DX20" s="691"/>
    </row>
    <row r="21" spans="2:128" ht="11.25" customHeight="1" x14ac:dyDescent="0.2">
      <c r="B21" s="593" t="s">
        <v>249</v>
      </c>
      <c r="C21" s="594"/>
      <c r="D21" s="594"/>
      <c r="E21" s="594"/>
      <c r="F21" s="594"/>
      <c r="G21" s="594"/>
      <c r="H21" s="594"/>
      <c r="I21" s="594"/>
      <c r="J21" s="594"/>
      <c r="K21" s="594"/>
      <c r="L21" s="594"/>
      <c r="M21" s="594"/>
      <c r="N21" s="594"/>
      <c r="O21" s="594"/>
      <c r="P21" s="594"/>
      <c r="Q21" s="595"/>
      <c r="R21" s="596">
        <v>2889726</v>
      </c>
      <c r="S21" s="597"/>
      <c r="T21" s="597"/>
      <c r="U21" s="597"/>
      <c r="V21" s="597"/>
      <c r="W21" s="597"/>
      <c r="X21" s="597"/>
      <c r="Y21" s="598"/>
      <c r="Z21" s="599">
        <v>0.4</v>
      </c>
      <c r="AA21" s="687"/>
      <c r="AB21" s="687"/>
      <c r="AC21" s="690"/>
      <c r="AD21" s="602" t="s">
        <v>210</v>
      </c>
      <c r="AE21" s="597"/>
      <c r="AF21" s="597"/>
      <c r="AG21" s="597"/>
      <c r="AH21" s="597"/>
      <c r="AI21" s="597"/>
      <c r="AJ21" s="597"/>
      <c r="AK21" s="598"/>
      <c r="AL21" s="599" t="s">
        <v>210</v>
      </c>
      <c r="AM21" s="687"/>
      <c r="AN21" s="687"/>
      <c r="AO21" s="688"/>
      <c r="AP21" s="692" t="s">
        <v>250</v>
      </c>
      <c r="AQ21" s="693"/>
      <c r="AR21" s="693"/>
      <c r="AS21" s="693"/>
      <c r="AT21" s="693"/>
      <c r="AU21" s="693"/>
      <c r="AV21" s="693"/>
      <c r="AW21" s="693"/>
      <c r="AX21" s="693"/>
      <c r="AY21" s="693"/>
      <c r="AZ21" s="693"/>
      <c r="BA21" s="693"/>
      <c r="BB21" s="693"/>
      <c r="BC21" s="694"/>
      <c r="BD21" s="596">
        <v>1671647</v>
      </c>
      <c r="BE21" s="597"/>
      <c r="BF21" s="597"/>
      <c r="BG21" s="597"/>
      <c r="BH21" s="597"/>
      <c r="BI21" s="597"/>
      <c r="BJ21" s="597"/>
      <c r="BK21" s="598"/>
      <c r="BL21" s="685">
        <v>0.6</v>
      </c>
      <c r="BM21" s="685"/>
      <c r="BN21" s="685"/>
      <c r="BO21" s="685"/>
      <c r="BP21" s="686" t="s">
        <v>118</v>
      </c>
      <c r="BQ21" s="686"/>
      <c r="BR21" s="686"/>
      <c r="BS21" s="686"/>
      <c r="BT21" s="686"/>
      <c r="BU21" s="686"/>
      <c r="BV21" s="686"/>
      <c r="BW21" s="689"/>
      <c r="BY21" s="692" t="s">
        <v>251</v>
      </c>
      <c r="BZ21" s="693"/>
      <c r="CA21" s="693"/>
      <c r="CB21" s="693"/>
      <c r="CC21" s="693"/>
      <c r="CD21" s="693"/>
      <c r="CE21" s="693"/>
      <c r="CF21" s="693"/>
      <c r="CG21" s="693"/>
      <c r="CH21" s="693"/>
      <c r="CI21" s="693"/>
      <c r="CJ21" s="693"/>
      <c r="CK21" s="693"/>
      <c r="CL21" s="694"/>
      <c r="CM21" s="596">
        <v>703168</v>
      </c>
      <c r="CN21" s="597"/>
      <c r="CO21" s="597"/>
      <c r="CP21" s="597"/>
      <c r="CQ21" s="597"/>
      <c r="CR21" s="597"/>
      <c r="CS21" s="597"/>
      <c r="CT21" s="598"/>
      <c r="CU21" s="685">
        <v>0.1</v>
      </c>
      <c r="CV21" s="685"/>
      <c r="CW21" s="685"/>
      <c r="CX21" s="685"/>
      <c r="CY21" s="602" t="s">
        <v>119</v>
      </c>
      <c r="CZ21" s="597"/>
      <c r="DA21" s="597"/>
      <c r="DB21" s="597"/>
      <c r="DC21" s="597"/>
      <c r="DD21" s="597"/>
      <c r="DE21" s="597"/>
      <c r="DF21" s="597"/>
      <c r="DG21" s="597"/>
      <c r="DH21" s="597"/>
      <c r="DI21" s="597"/>
      <c r="DJ21" s="597"/>
      <c r="DK21" s="598"/>
      <c r="DL21" s="602">
        <v>703168</v>
      </c>
      <c r="DM21" s="597"/>
      <c r="DN21" s="597"/>
      <c r="DO21" s="597"/>
      <c r="DP21" s="597"/>
      <c r="DQ21" s="597"/>
      <c r="DR21" s="597"/>
      <c r="DS21" s="597"/>
      <c r="DT21" s="597"/>
      <c r="DU21" s="597"/>
      <c r="DV21" s="597"/>
      <c r="DW21" s="597"/>
      <c r="DX21" s="691"/>
    </row>
    <row r="22" spans="2:128" ht="11.25" customHeight="1" x14ac:dyDescent="0.2">
      <c r="B22" s="593" t="s">
        <v>252</v>
      </c>
      <c r="C22" s="594"/>
      <c r="D22" s="594"/>
      <c r="E22" s="594"/>
      <c r="F22" s="594"/>
      <c r="G22" s="594"/>
      <c r="H22" s="594"/>
      <c r="I22" s="594"/>
      <c r="J22" s="594"/>
      <c r="K22" s="594"/>
      <c r="L22" s="594"/>
      <c r="M22" s="594"/>
      <c r="N22" s="594"/>
      <c r="O22" s="594"/>
      <c r="P22" s="594"/>
      <c r="Q22" s="595"/>
      <c r="R22" s="596">
        <v>10916202</v>
      </c>
      <c r="S22" s="597"/>
      <c r="T22" s="597"/>
      <c r="U22" s="597"/>
      <c r="V22" s="597"/>
      <c r="W22" s="597"/>
      <c r="X22" s="597"/>
      <c r="Y22" s="598"/>
      <c r="Z22" s="599">
        <v>1.4</v>
      </c>
      <c r="AA22" s="687"/>
      <c r="AB22" s="687"/>
      <c r="AC22" s="690"/>
      <c r="AD22" s="602">
        <v>4155820</v>
      </c>
      <c r="AE22" s="597"/>
      <c r="AF22" s="597"/>
      <c r="AG22" s="597"/>
      <c r="AH22" s="597"/>
      <c r="AI22" s="597"/>
      <c r="AJ22" s="597"/>
      <c r="AK22" s="598"/>
      <c r="AL22" s="599">
        <v>0.9</v>
      </c>
      <c r="AM22" s="687"/>
      <c r="AN22" s="687"/>
      <c r="AO22" s="688"/>
      <c r="AP22" s="692" t="s">
        <v>253</v>
      </c>
      <c r="AQ22" s="693"/>
      <c r="AR22" s="693"/>
      <c r="AS22" s="693"/>
      <c r="AT22" s="693"/>
      <c r="AU22" s="693"/>
      <c r="AV22" s="693"/>
      <c r="AW22" s="693"/>
      <c r="AX22" s="693"/>
      <c r="AY22" s="693"/>
      <c r="AZ22" s="693"/>
      <c r="BA22" s="693"/>
      <c r="BB22" s="693"/>
      <c r="BC22" s="694"/>
      <c r="BD22" s="596">
        <v>3979853</v>
      </c>
      <c r="BE22" s="597"/>
      <c r="BF22" s="597"/>
      <c r="BG22" s="597"/>
      <c r="BH22" s="597"/>
      <c r="BI22" s="597"/>
      <c r="BJ22" s="597"/>
      <c r="BK22" s="598"/>
      <c r="BL22" s="685">
        <v>1.4</v>
      </c>
      <c r="BM22" s="685"/>
      <c r="BN22" s="685"/>
      <c r="BO22" s="685"/>
      <c r="BP22" s="686" t="s">
        <v>118</v>
      </c>
      <c r="BQ22" s="686"/>
      <c r="BR22" s="686"/>
      <c r="BS22" s="686"/>
      <c r="BT22" s="686"/>
      <c r="BU22" s="686"/>
      <c r="BV22" s="686"/>
      <c r="BW22" s="689"/>
      <c r="BY22" s="692" t="s">
        <v>254</v>
      </c>
      <c r="BZ22" s="693"/>
      <c r="CA22" s="693"/>
      <c r="CB22" s="693"/>
      <c r="CC22" s="693"/>
      <c r="CD22" s="693"/>
      <c r="CE22" s="693"/>
      <c r="CF22" s="693"/>
      <c r="CG22" s="693"/>
      <c r="CH22" s="693"/>
      <c r="CI22" s="693"/>
      <c r="CJ22" s="693"/>
      <c r="CK22" s="693"/>
      <c r="CL22" s="694"/>
      <c r="CM22" s="596">
        <v>1085585</v>
      </c>
      <c r="CN22" s="597"/>
      <c r="CO22" s="597"/>
      <c r="CP22" s="597"/>
      <c r="CQ22" s="597"/>
      <c r="CR22" s="597"/>
      <c r="CS22" s="597"/>
      <c r="CT22" s="598"/>
      <c r="CU22" s="685">
        <v>0.1</v>
      </c>
      <c r="CV22" s="685"/>
      <c r="CW22" s="685"/>
      <c r="CX22" s="685"/>
      <c r="CY22" s="602" t="s">
        <v>210</v>
      </c>
      <c r="CZ22" s="597"/>
      <c r="DA22" s="597"/>
      <c r="DB22" s="597"/>
      <c r="DC22" s="597"/>
      <c r="DD22" s="597"/>
      <c r="DE22" s="597"/>
      <c r="DF22" s="597"/>
      <c r="DG22" s="597"/>
      <c r="DH22" s="597"/>
      <c r="DI22" s="597"/>
      <c r="DJ22" s="597"/>
      <c r="DK22" s="598"/>
      <c r="DL22" s="602">
        <v>1085585</v>
      </c>
      <c r="DM22" s="597"/>
      <c r="DN22" s="597"/>
      <c r="DO22" s="597"/>
      <c r="DP22" s="597"/>
      <c r="DQ22" s="597"/>
      <c r="DR22" s="597"/>
      <c r="DS22" s="597"/>
      <c r="DT22" s="597"/>
      <c r="DU22" s="597"/>
      <c r="DV22" s="597"/>
      <c r="DW22" s="597"/>
      <c r="DX22" s="691"/>
    </row>
    <row r="23" spans="2:128" ht="11.25" customHeight="1" x14ac:dyDescent="0.2">
      <c r="B23" s="593" t="s">
        <v>255</v>
      </c>
      <c r="C23" s="594"/>
      <c r="D23" s="594"/>
      <c r="E23" s="594"/>
      <c r="F23" s="594"/>
      <c r="G23" s="594"/>
      <c r="H23" s="594"/>
      <c r="I23" s="594"/>
      <c r="J23" s="594"/>
      <c r="K23" s="594"/>
      <c r="L23" s="594"/>
      <c r="M23" s="594"/>
      <c r="N23" s="594"/>
      <c r="O23" s="594"/>
      <c r="P23" s="594"/>
      <c r="Q23" s="595"/>
      <c r="R23" s="596">
        <v>3100605</v>
      </c>
      <c r="S23" s="597"/>
      <c r="T23" s="597"/>
      <c r="U23" s="597"/>
      <c r="V23" s="597"/>
      <c r="W23" s="597"/>
      <c r="X23" s="597"/>
      <c r="Y23" s="598"/>
      <c r="Z23" s="599">
        <v>0.4</v>
      </c>
      <c r="AA23" s="687"/>
      <c r="AB23" s="687"/>
      <c r="AC23" s="690"/>
      <c r="AD23" s="602">
        <v>2</v>
      </c>
      <c r="AE23" s="597"/>
      <c r="AF23" s="597"/>
      <c r="AG23" s="597"/>
      <c r="AH23" s="597"/>
      <c r="AI23" s="597"/>
      <c r="AJ23" s="597"/>
      <c r="AK23" s="598"/>
      <c r="AL23" s="599">
        <v>0</v>
      </c>
      <c r="AM23" s="687"/>
      <c r="AN23" s="687"/>
      <c r="AO23" s="688"/>
      <c r="AP23" s="692" t="s">
        <v>256</v>
      </c>
      <c r="AQ23" s="693"/>
      <c r="AR23" s="693"/>
      <c r="AS23" s="693"/>
      <c r="AT23" s="693"/>
      <c r="AU23" s="693"/>
      <c r="AV23" s="693"/>
      <c r="AW23" s="693"/>
      <c r="AX23" s="693"/>
      <c r="AY23" s="693"/>
      <c r="AZ23" s="693"/>
      <c r="BA23" s="693"/>
      <c r="BB23" s="693"/>
      <c r="BC23" s="694"/>
      <c r="BD23" s="596">
        <v>16915453</v>
      </c>
      <c r="BE23" s="597"/>
      <c r="BF23" s="597"/>
      <c r="BG23" s="597"/>
      <c r="BH23" s="597"/>
      <c r="BI23" s="597"/>
      <c r="BJ23" s="597"/>
      <c r="BK23" s="598"/>
      <c r="BL23" s="685">
        <v>6.1</v>
      </c>
      <c r="BM23" s="685"/>
      <c r="BN23" s="685"/>
      <c r="BO23" s="685"/>
      <c r="BP23" s="686" t="s">
        <v>210</v>
      </c>
      <c r="BQ23" s="686"/>
      <c r="BR23" s="686"/>
      <c r="BS23" s="686"/>
      <c r="BT23" s="686"/>
      <c r="BU23" s="686"/>
      <c r="BV23" s="686"/>
      <c r="BW23" s="689"/>
      <c r="BY23" s="692" t="s">
        <v>257</v>
      </c>
      <c r="BZ23" s="693"/>
      <c r="CA23" s="693"/>
      <c r="CB23" s="693"/>
      <c r="CC23" s="693"/>
      <c r="CD23" s="693"/>
      <c r="CE23" s="693"/>
      <c r="CF23" s="693"/>
      <c r="CG23" s="693"/>
      <c r="CH23" s="693"/>
      <c r="CI23" s="693"/>
      <c r="CJ23" s="693"/>
      <c r="CK23" s="693"/>
      <c r="CL23" s="694"/>
      <c r="CM23" s="596">
        <v>924237</v>
      </c>
      <c r="CN23" s="597"/>
      <c r="CO23" s="597"/>
      <c r="CP23" s="597"/>
      <c r="CQ23" s="597"/>
      <c r="CR23" s="597"/>
      <c r="CS23" s="597"/>
      <c r="CT23" s="598"/>
      <c r="CU23" s="685">
        <v>0.1</v>
      </c>
      <c r="CV23" s="685"/>
      <c r="CW23" s="685"/>
      <c r="CX23" s="685"/>
      <c r="CY23" s="602" t="s">
        <v>119</v>
      </c>
      <c r="CZ23" s="597"/>
      <c r="DA23" s="597"/>
      <c r="DB23" s="597"/>
      <c r="DC23" s="597"/>
      <c r="DD23" s="597"/>
      <c r="DE23" s="597"/>
      <c r="DF23" s="597"/>
      <c r="DG23" s="597"/>
      <c r="DH23" s="597"/>
      <c r="DI23" s="597"/>
      <c r="DJ23" s="597"/>
      <c r="DK23" s="598"/>
      <c r="DL23" s="602">
        <v>924237</v>
      </c>
      <c r="DM23" s="597"/>
      <c r="DN23" s="597"/>
      <c r="DO23" s="597"/>
      <c r="DP23" s="597"/>
      <c r="DQ23" s="597"/>
      <c r="DR23" s="597"/>
      <c r="DS23" s="597"/>
      <c r="DT23" s="597"/>
      <c r="DU23" s="597"/>
      <c r="DV23" s="597"/>
      <c r="DW23" s="597"/>
      <c r="DX23" s="691"/>
    </row>
    <row r="24" spans="2:128" ht="11.25" customHeight="1" x14ac:dyDescent="0.2">
      <c r="B24" s="593" t="s">
        <v>258</v>
      </c>
      <c r="C24" s="594"/>
      <c r="D24" s="594"/>
      <c r="E24" s="594"/>
      <c r="F24" s="594"/>
      <c r="G24" s="594"/>
      <c r="H24" s="594"/>
      <c r="I24" s="594"/>
      <c r="J24" s="594"/>
      <c r="K24" s="594"/>
      <c r="L24" s="594"/>
      <c r="M24" s="594"/>
      <c r="N24" s="594"/>
      <c r="O24" s="594"/>
      <c r="P24" s="594"/>
      <c r="Q24" s="595"/>
      <c r="R24" s="596">
        <v>89020684</v>
      </c>
      <c r="S24" s="597"/>
      <c r="T24" s="597"/>
      <c r="U24" s="597"/>
      <c r="V24" s="597"/>
      <c r="W24" s="597"/>
      <c r="X24" s="597"/>
      <c r="Y24" s="598"/>
      <c r="Z24" s="599">
        <v>11.5</v>
      </c>
      <c r="AA24" s="687"/>
      <c r="AB24" s="687"/>
      <c r="AC24" s="690"/>
      <c r="AD24" s="602" t="s">
        <v>210</v>
      </c>
      <c r="AE24" s="597"/>
      <c r="AF24" s="597"/>
      <c r="AG24" s="597"/>
      <c r="AH24" s="597"/>
      <c r="AI24" s="597"/>
      <c r="AJ24" s="597"/>
      <c r="AK24" s="598"/>
      <c r="AL24" s="599" t="s">
        <v>210</v>
      </c>
      <c r="AM24" s="687"/>
      <c r="AN24" s="687"/>
      <c r="AO24" s="688"/>
      <c r="AP24" s="692" t="s">
        <v>259</v>
      </c>
      <c r="AQ24" s="693"/>
      <c r="AR24" s="693"/>
      <c r="AS24" s="693"/>
      <c r="AT24" s="693"/>
      <c r="AU24" s="693"/>
      <c r="AV24" s="693"/>
      <c r="AW24" s="693"/>
      <c r="AX24" s="693"/>
      <c r="AY24" s="693"/>
      <c r="AZ24" s="693"/>
      <c r="BA24" s="693"/>
      <c r="BB24" s="693"/>
      <c r="BC24" s="694"/>
      <c r="BD24" s="596">
        <v>31904769</v>
      </c>
      <c r="BE24" s="597"/>
      <c r="BF24" s="597"/>
      <c r="BG24" s="597"/>
      <c r="BH24" s="597"/>
      <c r="BI24" s="597"/>
      <c r="BJ24" s="597"/>
      <c r="BK24" s="598"/>
      <c r="BL24" s="685">
        <v>11.6</v>
      </c>
      <c r="BM24" s="685"/>
      <c r="BN24" s="685"/>
      <c r="BO24" s="685"/>
      <c r="BP24" s="686" t="s">
        <v>210</v>
      </c>
      <c r="BQ24" s="686"/>
      <c r="BR24" s="686"/>
      <c r="BS24" s="686"/>
      <c r="BT24" s="686"/>
      <c r="BU24" s="686"/>
      <c r="BV24" s="686"/>
      <c r="BW24" s="689"/>
      <c r="BY24" s="692" t="s">
        <v>260</v>
      </c>
      <c r="BZ24" s="693"/>
      <c r="CA24" s="693"/>
      <c r="CB24" s="693"/>
      <c r="CC24" s="693"/>
      <c r="CD24" s="693"/>
      <c r="CE24" s="693"/>
      <c r="CF24" s="693"/>
      <c r="CG24" s="693"/>
      <c r="CH24" s="693"/>
      <c r="CI24" s="693"/>
      <c r="CJ24" s="693"/>
      <c r="CK24" s="693"/>
      <c r="CL24" s="694"/>
      <c r="CM24" s="596" t="s">
        <v>118</v>
      </c>
      <c r="CN24" s="597"/>
      <c r="CO24" s="597"/>
      <c r="CP24" s="597"/>
      <c r="CQ24" s="597"/>
      <c r="CR24" s="597"/>
      <c r="CS24" s="597"/>
      <c r="CT24" s="598"/>
      <c r="CU24" s="685" t="s">
        <v>210</v>
      </c>
      <c r="CV24" s="685"/>
      <c r="CW24" s="685"/>
      <c r="CX24" s="685"/>
      <c r="CY24" s="602" t="s">
        <v>210</v>
      </c>
      <c r="CZ24" s="597"/>
      <c r="DA24" s="597"/>
      <c r="DB24" s="597"/>
      <c r="DC24" s="597"/>
      <c r="DD24" s="597"/>
      <c r="DE24" s="597"/>
      <c r="DF24" s="597"/>
      <c r="DG24" s="597"/>
      <c r="DH24" s="597"/>
      <c r="DI24" s="597"/>
      <c r="DJ24" s="597"/>
      <c r="DK24" s="598"/>
      <c r="DL24" s="602" t="s">
        <v>210</v>
      </c>
      <c r="DM24" s="597"/>
      <c r="DN24" s="597"/>
      <c r="DO24" s="597"/>
      <c r="DP24" s="597"/>
      <c r="DQ24" s="597"/>
      <c r="DR24" s="597"/>
      <c r="DS24" s="597"/>
      <c r="DT24" s="597"/>
      <c r="DU24" s="597"/>
      <c r="DV24" s="597"/>
      <c r="DW24" s="597"/>
      <c r="DX24" s="691"/>
    </row>
    <row r="25" spans="2:128" ht="11.25" customHeight="1" x14ac:dyDescent="0.2">
      <c r="B25" s="593" t="s">
        <v>261</v>
      </c>
      <c r="C25" s="594"/>
      <c r="D25" s="594"/>
      <c r="E25" s="594"/>
      <c r="F25" s="594"/>
      <c r="G25" s="594"/>
      <c r="H25" s="594"/>
      <c r="I25" s="594"/>
      <c r="J25" s="594"/>
      <c r="K25" s="594"/>
      <c r="L25" s="594"/>
      <c r="M25" s="594"/>
      <c r="N25" s="594"/>
      <c r="O25" s="594"/>
      <c r="P25" s="594"/>
      <c r="Q25" s="595"/>
      <c r="R25" s="596" t="s">
        <v>119</v>
      </c>
      <c r="S25" s="597"/>
      <c r="T25" s="597"/>
      <c r="U25" s="597"/>
      <c r="V25" s="597"/>
      <c r="W25" s="597"/>
      <c r="X25" s="597"/>
      <c r="Y25" s="598"/>
      <c r="Z25" s="599" t="s">
        <v>119</v>
      </c>
      <c r="AA25" s="687"/>
      <c r="AB25" s="687"/>
      <c r="AC25" s="690"/>
      <c r="AD25" s="602" t="s">
        <v>210</v>
      </c>
      <c r="AE25" s="597"/>
      <c r="AF25" s="597"/>
      <c r="AG25" s="597"/>
      <c r="AH25" s="597"/>
      <c r="AI25" s="597"/>
      <c r="AJ25" s="597"/>
      <c r="AK25" s="598"/>
      <c r="AL25" s="599" t="s">
        <v>119</v>
      </c>
      <c r="AM25" s="687"/>
      <c r="AN25" s="687"/>
      <c r="AO25" s="688"/>
      <c r="AP25" s="692" t="s">
        <v>262</v>
      </c>
      <c r="AQ25" s="693"/>
      <c r="AR25" s="693"/>
      <c r="AS25" s="693"/>
      <c r="AT25" s="693"/>
      <c r="AU25" s="693"/>
      <c r="AV25" s="693"/>
      <c r="AW25" s="693"/>
      <c r="AX25" s="693"/>
      <c r="AY25" s="693"/>
      <c r="AZ25" s="693"/>
      <c r="BA25" s="693"/>
      <c r="BB25" s="693"/>
      <c r="BC25" s="694"/>
      <c r="BD25" s="596">
        <v>16331</v>
      </c>
      <c r="BE25" s="597"/>
      <c r="BF25" s="597"/>
      <c r="BG25" s="597"/>
      <c r="BH25" s="597"/>
      <c r="BI25" s="597"/>
      <c r="BJ25" s="597"/>
      <c r="BK25" s="598"/>
      <c r="BL25" s="685">
        <v>0</v>
      </c>
      <c r="BM25" s="685"/>
      <c r="BN25" s="685"/>
      <c r="BO25" s="685"/>
      <c r="BP25" s="686" t="s">
        <v>210</v>
      </c>
      <c r="BQ25" s="686"/>
      <c r="BR25" s="686"/>
      <c r="BS25" s="686"/>
      <c r="BT25" s="686"/>
      <c r="BU25" s="686"/>
      <c r="BV25" s="686"/>
      <c r="BW25" s="689"/>
      <c r="BY25" s="692" t="s">
        <v>263</v>
      </c>
      <c r="BZ25" s="693"/>
      <c r="CA25" s="693"/>
      <c r="CB25" s="693"/>
      <c r="CC25" s="693"/>
      <c r="CD25" s="693"/>
      <c r="CE25" s="693"/>
      <c r="CF25" s="693"/>
      <c r="CG25" s="693"/>
      <c r="CH25" s="693"/>
      <c r="CI25" s="693"/>
      <c r="CJ25" s="693"/>
      <c r="CK25" s="693"/>
      <c r="CL25" s="694"/>
      <c r="CM25" s="596" t="s">
        <v>210</v>
      </c>
      <c r="CN25" s="597"/>
      <c r="CO25" s="597"/>
      <c r="CP25" s="597"/>
      <c r="CQ25" s="597"/>
      <c r="CR25" s="597"/>
      <c r="CS25" s="597"/>
      <c r="CT25" s="598"/>
      <c r="CU25" s="685" t="s">
        <v>119</v>
      </c>
      <c r="CV25" s="685"/>
      <c r="CW25" s="685"/>
      <c r="CX25" s="685"/>
      <c r="CY25" s="602" t="s">
        <v>210</v>
      </c>
      <c r="CZ25" s="597"/>
      <c r="DA25" s="597"/>
      <c r="DB25" s="597"/>
      <c r="DC25" s="597"/>
      <c r="DD25" s="597"/>
      <c r="DE25" s="597"/>
      <c r="DF25" s="597"/>
      <c r="DG25" s="597"/>
      <c r="DH25" s="597"/>
      <c r="DI25" s="597"/>
      <c r="DJ25" s="597"/>
      <c r="DK25" s="598"/>
      <c r="DL25" s="602" t="s">
        <v>210</v>
      </c>
      <c r="DM25" s="597"/>
      <c r="DN25" s="597"/>
      <c r="DO25" s="597"/>
      <c r="DP25" s="597"/>
      <c r="DQ25" s="597"/>
      <c r="DR25" s="597"/>
      <c r="DS25" s="597"/>
      <c r="DT25" s="597"/>
      <c r="DU25" s="597"/>
      <c r="DV25" s="597"/>
      <c r="DW25" s="597"/>
      <c r="DX25" s="691"/>
    </row>
    <row r="26" spans="2:128" ht="11.25" customHeight="1" x14ac:dyDescent="0.2">
      <c r="B26" s="593" t="s">
        <v>264</v>
      </c>
      <c r="C26" s="594"/>
      <c r="D26" s="594"/>
      <c r="E26" s="594"/>
      <c r="F26" s="594"/>
      <c r="G26" s="594"/>
      <c r="H26" s="594"/>
      <c r="I26" s="594"/>
      <c r="J26" s="594"/>
      <c r="K26" s="594"/>
      <c r="L26" s="594"/>
      <c r="M26" s="594"/>
      <c r="N26" s="594"/>
      <c r="O26" s="594"/>
      <c r="P26" s="594"/>
      <c r="Q26" s="595"/>
      <c r="R26" s="596">
        <v>2751697</v>
      </c>
      <c r="S26" s="597"/>
      <c r="T26" s="597"/>
      <c r="U26" s="597"/>
      <c r="V26" s="597"/>
      <c r="W26" s="597"/>
      <c r="X26" s="597"/>
      <c r="Y26" s="598"/>
      <c r="Z26" s="599">
        <v>0.4</v>
      </c>
      <c r="AA26" s="687"/>
      <c r="AB26" s="687"/>
      <c r="AC26" s="690"/>
      <c r="AD26" s="602">
        <v>34303</v>
      </c>
      <c r="AE26" s="597"/>
      <c r="AF26" s="597"/>
      <c r="AG26" s="597"/>
      <c r="AH26" s="597"/>
      <c r="AI26" s="597"/>
      <c r="AJ26" s="597"/>
      <c r="AK26" s="598"/>
      <c r="AL26" s="599">
        <v>0</v>
      </c>
      <c r="AM26" s="687"/>
      <c r="AN26" s="687"/>
      <c r="AO26" s="688"/>
      <c r="AP26" s="692" t="s">
        <v>265</v>
      </c>
      <c r="AQ26" s="693"/>
      <c r="AR26" s="693"/>
      <c r="AS26" s="693"/>
      <c r="AT26" s="693"/>
      <c r="AU26" s="693"/>
      <c r="AV26" s="693"/>
      <c r="AW26" s="693"/>
      <c r="AX26" s="693"/>
      <c r="AY26" s="693"/>
      <c r="AZ26" s="693"/>
      <c r="BA26" s="693"/>
      <c r="BB26" s="693"/>
      <c r="BC26" s="694"/>
      <c r="BD26" s="596" t="s">
        <v>210</v>
      </c>
      <c r="BE26" s="597"/>
      <c r="BF26" s="597"/>
      <c r="BG26" s="597"/>
      <c r="BH26" s="597"/>
      <c r="BI26" s="597"/>
      <c r="BJ26" s="597"/>
      <c r="BK26" s="598"/>
      <c r="BL26" s="685" t="s">
        <v>119</v>
      </c>
      <c r="BM26" s="685"/>
      <c r="BN26" s="685"/>
      <c r="BO26" s="685"/>
      <c r="BP26" s="686" t="s">
        <v>210</v>
      </c>
      <c r="BQ26" s="686"/>
      <c r="BR26" s="686"/>
      <c r="BS26" s="686"/>
      <c r="BT26" s="686"/>
      <c r="BU26" s="686"/>
      <c r="BV26" s="686"/>
      <c r="BW26" s="689"/>
      <c r="BY26" s="692" t="s">
        <v>266</v>
      </c>
      <c r="BZ26" s="693"/>
      <c r="CA26" s="693"/>
      <c r="CB26" s="693"/>
      <c r="CC26" s="693"/>
      <c r="CD26" s="693"/>
      <c r="CE26" s="693"/>
      <c r="CF26" s="693"/>
      <c r="CG26" s="693"/>
      <c r="CH26" s="693"/>
      <c r="CI26" s="693"/>
      <c r="CJ26" s="693"/>
      <c r="CK26" s="693"/>
      <c r="CL26" s="694"/>
      <c r="CM26" s="596">
        <v>38486205</v>
      </c>
      <c r="CN26" s="597"/>
      <c r="CO26" s="597"/>
      <c r="CP26" s="597"/>
      <c r="CQ26" s="597"/>
      <c r="CR26" s="597"/>
      <c r="CS26" s="597"/>
      <c r="CT26" s="598"/>
      <c r="CU26" s="685">
        <v>5.0999999999999996</v>
      </c>
      <c r="CV26" s="685"/>
      <c r="CW26" s="685"/>
      <c r="CX26" s="685"/>
      <c r="CY26" s="602" t="s">
        <v>119</v>
      </c>
      <c r="CZ26" s="597"/>
      <c r="DA26" s="597"/>
      <c r="DB26" s="597"/>
      <c r="DC26" s="597"/>
      <c r="DD26" s="597"/>
      <c r="DE26" s="597"/>
      <c r="DF26" s="597"/>
      <c r="DG26" s="597"/>
      <c r="DH26" s="597"/>
      <c r="DI26" s="597"/>
      <c r="DJ26" s="597"/>
      <c r="DK26" s="598"/>
      <c r="DL26" s="602">
        <v>38486205</v>
      </c>
      <c r="DM26" s="597"/>
      <c r="DN26" s="597"/>
      <c r="DO26" s="597"/>
      <c r="DP26" s="597"/>
      <c r="DQ26" s="597"/>
      <c r="DR26" s="597"/>
      <c r="DS26" s="597"/>
      <c r="DT26" s="597"/>
      <c r="DU26" s="597"/>
      <c r="DV26" s="597"/>
      <c r="DW26" s="597"/>
      <c r="DX26" s="691"/>
    </row>
    <row r="27" spans="2:128" ht="11.25" customHeight="1" x14ac:dyDescent="0.2">
      <c r="B27" s="593" t="s">
        <v>267</v>
      </c>
      <c r="C27" s="594"/>
      <c r="D27" s="594"/>
      <c r="E27" s="594"/>
      <c r="F27" s="594"/>
      <c r="G27" s="594"/>
      <c r="H27" s="594"/>
      <c r="I27" s="594"/>
      <c r="J27" s="594"/>
      <c r="K27" s="594"/>
      <c r="L27" s="594"/>
      <c r="M27" s="594"/>
      <c r="N27" s="594"/>
      <c r="O27" s="594"/>
      <c r="P27" s="594"/>
      <c r="Q27" s="595"/>
      <c r="R27" s="596">
        <v>117146</v>
      </c>
      <c r="S27" s="597"/>
      <c r="T27" s="597"/>
      <c r="U27" s="597"/>
      <c r="V27" s="597"/>
      <c r="W27" s="597"/>
      <c r="X27" s="597"/>
      <c r="Y27" s="598"/>
      <c r="Z27" s="599">
        <v>0</v>
      </c>
      <c r="AA27" s="687"/>
      <c r="AB27" s="687"/>
      <c r="AC27" s="690"/>
      <c r="AD27" s="602" t="s">
        <v>119</v>
      </c>
      <c r="AE27" s="597"/>
      <c r="AF27" s="597"/>
      <c r="AG27" s="597"/>
      <c r="AH27" s="597"/>
      <c r="AI27" s="597"/>
      <c r="AJ27" s="597"/>
      <c r="AK27" s="598"/>
      <c r="AL27" s="599" t="s">
        <v>210</v>
      </c>
      <c r="AM27" s="687"/>
      <c r="AN27" s="687"/>
      <c r="AO27" s="688"/>
      <c r="AP27" s="692" t="s">
        <v>268</v>
      </c>
      <c r="AQ27" s="693"/>
      <c r="AR27" s="693"/>
      <c r="AS27" s="693"/>
      <c r="AT27" s="693"/>
      <c r="AU27" s="693"/>
      <c r="AV27" s="693"/>
      <c r="AW27" s="693"/>
      <c r="AX27" s="693"/>
      <c r="AY27" s="693"/>
      <c r="AZ27" s="693"/>
      <c r="BA27" s="693"/>
      <c r="BB27" s="693"/>
      <c r="BC27" s="694"/>
      <c r="BD27" s="596" t="s">
        <v>119</v>
      </c>
      <c r="BE27" s="597"/>
      <c r="BF27" s="597"/>
      <c r="BG27" s="597"/>
      <c r="BH27" s="597"/>
      <c r="BI27" s="597"/>
      <c r="BJ27" s="597"/>
      <c r="BK27" s="598"/>
      <c r="BL27" s="685" t="s">
        <v>210</v>
      </c>
      <c r="BM27" s="685"/>
      <c r="BN27" s="685"/>
      <c r="BO27" s="685"/>
      <c r="BP27" s="686" t="s">
        <v>210</v>
      </c>
      <c r="BQ27" s="686"/>
      <c r="BR27" s="686"/>
      <c r="BS27" s="686"/>
      <c r="BT27" s="686"/>
      <c r="BU27" s="686"/>
      <c r="BV27" s="686"/>
      <c r="BW27" s="689"/>
      <c r="BY27" s="692" t="s">
        <v>269</v>
      </c>
      <c r="BZ27" s="693"/>
      <c r="CA27" s="693"/>
      <c r="CB27" s="693"/>
      <c r="CC27" s="693"/>
      <c r="CD27" s="693"/>
      <c r="CE27" s="693"/>
      <c r="CF27" s="693"/>
      <c r="CG27" s="693"/>
      <c r="CH27" s="693"/>
      <c r="CI27" s="693"/>
      <c r="CJ27" s="693"/>
      <c r="CK27" s="693"/>
      <c r="CL27" s="694"/>
      <c r="CM27" s="596">
        <v>1160000</v>
      </c>
      <c r="CN27" s="597"/>
      <c r="CO27" s="597"/>
      <c r="CP27" s="597"/>
      <c r="CQ27" s="597"/>
      <c r="CR27" s="597"/>
      <c r="CS27" s="597"/>
      <c r="CT27" s="598"/>
      <c r="CU27" s="685">
        <v>0.2</v>
      </c>
      <c r="CV27" s="685"/>
      <c r="CW27" s="685"/>
      <c r="CX27" s="685"/>
      <c r="CY27" s="602" t="s">
        <v>210</v>
      </c>
      <c r="CZ27" s="597"/>
      <c r="DA27" s="597"/>
      <c r="DB27" s="597"/>
      <c r="DC27" s="597"/>
      <c r="DD27" s="597"/>
      <c r="DE27" s="597"/>
      <c r="DF27" s="597"/>
      <c r="DG27" s="597"/>
      <c r="DH27" s="597"/>
      <c r="DI27" s="597"/>
      <c r="DJ27" s="597"/>
      <c r="DK27" s="598"/>
      <c r="DL27" s="602">
        <v>1160000</v>
      </c>
      <c r="DM27" s="597"/>
      <c r="DN27" s="597"/>
      <c r="DO27" s="597"/>
      <c r="DP27" s="597"/>
      <c r="DQ27" s="597"/>
      <c r="DR27" s="597"/>
      <c r="DS27" s="597"/>
      <c r="DT27" s="597"/>
      <c r="DU27" s="597"/>
      <c r="DV27" s="597"/>
      <c r="DW27" s="597"/>
      <c r="DX27" s="691"/>
    </row>
    <row r="28" spans="2:128" ht="11.25" customHeight="1" x14ac:dyDescent="0.2">
      <c r="B28" s="593" t="s">
        <v>270</v>
      </c>
      <c r="C28" s="594"/>
      <c r="D28" s="594"/>
      <c r="E28" s="594"/>
      <c r="F28" s="594"/>
      <c r="G28" s="594"/>
      <c r="H28" s="594"/>
      <c r="I28" s="594"/>
      <c r="J28" s="594"/>
      <c r="K28" s="594"/>
      <c r="L28" s="594"/>
      <c r="M28" s="594"/>
      <c r="N28" s="594"/>
      <c r="O28" s="594"/>
      <c r="P28" s="594"/>
      <c r="Q28" s="595"/>
      <c r="R28" s="596">
        <v>4134549</v>
      </c>
      <c r="S28" s="597"/>
      <c r="T28" s="597"/>
      <c r="U28" s="597"/>
      <c r="V28" s="597"/>
      <c r="W28" s="597"/>
      <c r="X28" s="597"/>
      <c r="Y28" s="598"/>
      <c r="Z28" s="599">
        <v>0.5</v>
      </c>
      <c r="AA28" s="687"/>
      <c r="AB28" s="687"/>
      <c r="AC28" s="690"/>
      <c r="AD28" s="602" t="s">
        <v>119</v>
      </c>
      <c r="AE28" s="597"/>
      <c r="AF28" s="597"/>
      <c r="AG28" s="597"/>
      <c r="AH28" s="597"/>
      <c r="AI28" s="597"/>
      <c r="AJ28" s="597"/>
      <c r="AK28" s="598"/>
      <c r="AL28" s="599" t="s">
        <v>118</v>
      </c>
      <c r="AM28" s="687"/>
      <c r="AN28" s="687"/>
      <c r="AO28" s="688"/>
      <c r="AP28" s="692" t="s">
        <v>271</v>
      </c>
      <c r="AQ28" s="693"/>
      <c r="AR28" s="693"/>
      <c r="AS28" s="693"/>
      <c r="AT28" s="693"/>
      <c r="AU28" s="693"/>
      <c r="AV28" s="693"/>
      <c r="AW28" s="693"/>
      <c r="AX28" s="693"/>
      <c r="AY28" s="693"/>
      <c r="AZ28" s="693"/>
      <c r="BA28" s="693"/>
      <c r="BB28" s="693"/>
      <c r="BC28" s="694"/>
      <c r="BD28" s="596">
        <v>30724</v>
      </c>
      <c r="BE28" s="597"/>
      <c r="BF28" s="597"/>
      <c r="BG28" s="597"/>
      <c r="BH28" s="597"/>
      <c r="BI28" s="597"/>
      <c r="BJ28" s="597"/>
      <c r="BK28" s="598"/>
      <c r="BL28" s="685">
        <v>0</v>
      </c>
      <c r="BM28" s="685"/>
      <c r="BN28" s="685"/>
      <c r="BO28" s="685"/>
      <c r="BP28" s="686" t="s">
        <v>119</v>
      </c>
      <c r="BQ28" s="686"/>
      <c r="BR28" s="686"/>
      <c r="BS28" s="686"/>
      <c r="BT28" s="686"/>
      <c r="BU28" s="686"/>
      <c r="BV28" s="686"/>
      <c r="BW28" s="689"/>
      <c r="BY28" s="692" t="s">
        <v>272</v>
      </c>
      <c r="BZ28" s="693"/>
      <c r="CA28" s="693"/>
      <c r="CB28" s="693"/>
      <c r="CC28" s="693"/>
      <c r="CD28" s="693"/>
      <c r="CE28" s="693"/>
      <c r="CF28" s="693"/>
      <c r="CG28" s="693"/>
      <c r="CH28" s="693"/>
      <c r="CI28" s="693"/>
      <c r="CJ28" s="693"/>
      <c r="CK28" s="693"/>
      <c r="CL28" s="694"/>
      <c r="CM28" s="596" t="s">
        <v>119</v>
      </c>
      <c r="CN28" s="597"/>
      <c r="CO28" s="597"/>
      <c r="CP28" s="597"/>
      <c r="CQ28" s="597"/>
      <c r="CR28" s="597"/>
      <c r="CS28" s="597"/>
      <c r="CT28" s="598"/>
      <c r="CU28" s="685" t="s">
        <v>210</v>
      </c>
      <c r="CV28" s="685"/>
      <c r="CW28" s="685"/>
      <c r="CX28" s="685"/>
      <c r="CY28" s="602" t="s">
        <v>210</v>
      </c>
      <c r="CZ28" s="597"/>
      <c r="DA28" s="597"/>
      <c r="DB28" s="597"/>
      <c r="DC28" s="597"/>
      <c r="DD28" s="597"/>
      <c r="DE28" s="597"/>
      <c r="DF28" s="597"/>
      <c r="DG28" s="597"/>
      <c r="DH28" s="597"/>
      <c r="DI28" s="597"/>
      <c r="DJ28" s="597"/>
      <c r="DK28" s="598"/>
      <c r="DL28" s="602" t="s">
        <v>119</v>
      </c>
      <c r="DM28" s="597"/>
      <c r="DN28" s="597"/>
      <c r="DO28" s="597"/>
      <c r="DP28" s="597"/>
      <c r="DQ28" s="597"/>
      <c r="DR28" s="597"/>
      <c r="DS28" s="597"/>
      <c r="DT28" s="597"/>
      <c r="DU28" s="597"/>
      <c r="DV28" s="597"/>
      <c r="DW28" s="597"/>
      <c r="DX28" s="691"/>
    </row>
    <row r="29" spans="2:128" ht="11.25" customHeight="1" x14ac:dyDescent="0.2">
      <c r="B29" s="593" t="s">
        <v>273</v>
      </c>
      <c r="C29" s="594"/>
      <c r="D29" s="594"/>
      <c r="E29" s="594"/>
      <c r="F29" s="594"/>
      <c r="G29" s="594"/>
      <c r="H29" s="594"/>
      <c r="I29" s="594"/>
      <c r="J29" s="594"/>
      <c r="K29" s="594"/>
      <c r="L29" s="594"/>
      <c r="M29" s="594"/>
      <c r="N29" s="594"/>
      <c r="O29" s="594"/>
      <c r="P29" s="594"/>
      <c r="Q29" s="595"/>
      <c r="R29" s="596">
        <v>13597698</v>
      </c>
      <c r="S29" s="597"/>
      <c r="T29" s="597"/>
      <c r="U29" s="597"/>
      <c r="V29" s="597"/>
      <c r="W29" s="597"/>
      <c r="X29" s="597"/>
      <c r="Y29" s="598"/>
      <c r="Z29" s="599">
        <v>1.8</v>
      </c>
      <c r="AA29" s="687"/>
      <c r="AB29" s="687"/>
      <c r="AC29" s="690"/>
      <c r="AD29" s="602" t="s">
        <v>210</v>
      </c>
      <c r="AE29" s="597"/>
      <c r="AF29" s="597"/>
      <c r="AG29" s="597"/>
      <c r="AH29" s="597"/>
      <c r="AI29" s="597"/>
      <c r="AJ29" s="597"/>
      <c r="AK29" s="598"/>
      <c r="AL29" s="599" t="s">
        <v>119</v>
      </c>
      <c r="AM29" s="687"/>
      <c r="AN29" s="687"/>
      <c r="AO29" s="688"/>
      <c r="AP29" s="692" t="s">
        <v>274</v>
      </c>
      <c r="AQ29" s="693"/>
      <c r="AR29" s="693"/>
      <c r="AS29" s="693"/>
      <c r="AT29" s="693"/>
      <c r="AU29" s="693"/>
      <c r="AV29" s="693"/>
      <c r="AW29" s="693"/>
      <c r="AX29" s="693"/>
      <c r="AY29" s="693"/>
      <c r="AZ29" s="693"/>
      <c r="BA29" s="693"/>
      <c r="BB29" s="693"/>
      <c r="BC29" s="694"/>
      <c r="BD29" s="596">
        <v>18603</v>
      </c>
      <c r="BE29" s="597"/>
      <c r="BF29" s="597"/>
      <c r="BG29" s="597"/>
      <c r="BH29" s="597"/>
      <c r="BI29" s="597"/>
      <c r="BJ29" s="597"/>
      <c r="BK29" s="598"/>
      <c r="BL29" s="685">
        <v>0</v>
      </c>
      <c r="BM29" s="685"/>
      <c r="BN29" s="685"/>
      <c r="BO29" s="685"/>
      <c r="BP29" s="686" t="s">
        <v>119</v>
      </c>
      <c r="BQ29" s="686"/>
      <c r="BR29" s="686"/>
      <c r="BS29" s="686"/>
      <c r="BT29" s="686"/>
      <c r="BU29" s="686"/>
      <c r="BV29" s="686"/>
      <c r="BW29" s="689"/>
      <c r="BY29" s="692" t="s">
        <v>275</v>
      </c>
      <c r="BZ29" s="693"/>
      <c r="CA29" s="693"/>
      <c r="CB29" s="693"/>
      <c r="CC29" s="693"/>
      <c r="CD29" s="693"/>
      <c r="CE29" s="693"/>
      <c r="CF29" s="693"/>
      <c r="CG29" s="693"/>
      <c r="CH29" s="693"/>
      <c r="CI29" s="693"/>
      <c r="CJ29" s="693"/>
      <c r="CK29" s="693"/>
      <c r="CL29" s="694"/>
      <c r="CM29" s="596">
        <v>2674000</v>
      </c>
      <c r="CN29" s="597"/>
      <c r="CO29" s="597"/>
      <c r="CP29" s="597"/>
      <c r="CQ29" s="597"/>
      <c r="CR29" s="597"/>
      <c r="CS29" s="597"/>
      <c r="CT29" s="598"/>
      <c r="CU29" s="685">
        <v>0.4</v>
      </c>
      <c r="CV29" s="685"/>
      <c r="CW29" s="685"/>
      <c r="CX29" s="685"/>
      <c r="CY29" s="602" t="s">
        <v>210</v>
      </c>
      <c r="CZ29" s="597"/>
      <c r="DA29" s="597"/>
      <c r="DB29" s="597"/>
      <c r="DC29" s="597"/>
      <c r="DD29" s="597"/>
      <c r="DE29" s="597"/>
      <c r="DF29" s="597"/>
      <c r="DG29" s="597"/>
      <c r="DH29" s="597"/>
      <c r="DI29" s="597"/>
      <c r="DJ29" s="597"/>
      <c r="DK29" s="598"/>
      <c r="DL29" s="602">
        <v>2674000</v>
      </c>
      <c r="DM29" s="597"/>
      <c r="DN29" s="597"/>
      <c r="DO29" s="597"/>
      <c r="DP29" s="597"/>
      <c r="DQ29" s="597"/>
      <c r="DR29" s="597"/>
      <c r="DS29" s="597"/>
      <c r="DT29" s="597"/>
      <c r="DU29" s="597"/>
      <c r="DV29" s="597"/>
      <c r="DW29" s="597"/>
      <c r="DX29" s="691"/>
    </row>
    <row r="30" spans="2:128" ht="11.25" customHeight="1" x14ac:dyDescent="0.2">
      <c r="B30" s="593" t="s">
        <v>276</v>
      </c>
      <c r="C30" s="594"/>
      <c r="D30" s="594"/>
      <c r="E30" s="594"/>
      <c r="F30" s="594"/>
      <c r="G30" s="594"/>
      <c r="H30" s="594"/>
      <c r="I30" s="594"/>
      <c r="J30" s="594"/>
      <c r="K30" s="594"/>
      <c r="L30" s="594"/>
      <c r="M30" s="594"/>
      <c r="N30" s="594"/>
      <c r="O30" s="594"/>
      <c r="P30" s="594"/>
      <c r="Q30" s="595"/>
      <c r="R30" s="596">
        <v>37735709</v>
      </c>
      <c r="S30" s="597"/>
      <c r="T30" s="597"/>
      <c r="U30" s="597"/>
      <c r="V30" s="597"/>
      <c r="W30" s="597"/>
      <c r="X30" s="597"/>
      <c r="Y30" s="598"/>
      <c r="Z30" s="599">
        <v>4.9000000000000004</v>
      </c>
      <c r="AA30" s="687"/>
      <c r="AB30" s="687"/>
      <c r="AC30" s="690"/>
      <c r="AD30" s="602">
        <v>366982</v>
      </c>
      <c r="AE30" s="597"/>
      <c r="AF30" s="597"/>
      <c r="AG30" s="597"/>
      <c r="AH30" s="597"/>
      <c r="AI30" s="597"/>
      <c r="AJ30" s="597"/>
      <c r="AK30" s="598"/>
      <c r="AL30" s="599">
        <v>0.1</v>
      </c>
      <c r="AM30" s="687"/>
      <c r="AN30" s="687"/>
      <c r="AO30" s="688"/>
      <c r="AP30" s="692" t="s">
        <v>277</v>
      </c>
      <c r="AQ30" s="693"/>
      <c r="AR30" s="693"/>
      <c r="AS30" s="693"/>
      <c r="AT30" s="693"/>
      <c r="AU30" s="693"/>
      <c r="AV30" s="693"/>
      <c r="AW30" s="693"/>
      <c r="AX30" s="693"/>
      <c r="AY30" s="693"/>
      <c r="AZ30" s="693"/>
      <c r="BA30" s="693"/>
      <c r="BB30" s="693"/>
      <c r="BC30" s="694"/>
      <c r="BD30" s="596">
        <v>18603</v>
      </c>
      <c r="BE30" s="597"/>
      <c r="BF30" s="597"/>
      <c r="BG30" s="597"/>
      <c r="BH30" s="597"/>
      <c r="BI30" s="597"/>
      <c r="BJ30" s="597"/>
      <c r="BK30" s="598"/>
      <c r="BL30" s="685">
        <v>0</v>
      </c>
      <c r="BM30" s="685"/>
      <c r="BN30" s="685"/>
      <c r="BO30" s="685"/>
      <c r="BP30" s="686" t="s">
        <v>119</v>
      </c>
      <c r="BQ30" s="686"/>
      <c r="BR30" s="686"/>
      <c r="BS30" s="686"/>
      <c r="BT30" s="686"/>
      <c r="BU30" s="686"/>
      <c r="BV30" s="686"/>
      <c r="BW30" s="689"/>
      <c r="BY30" s="692" t="s">
        <v>278</v>
      </c>
      <c r="BZ30" s="695"/>
      <c r="CA30" s="695"/>
      <c r="CB30" s="695"/>
      <c r="CC30" s="695"/>
      <c r="CD30" s="695"/>
      <c r="CE30" s="695"/>
      <c r="CF30" s="695"/>
      <c r="CG30" s="695"/>
      <c r="CH30" s="695"/>
      <c r="CI30" s="695"/>
      <c r="CJ30" s="695"/>
      <c r="CK30" s="695"/>
      <c r="CL30" s="694"/>
      <c r="CM30" s="596" t="s">
        <v>210</v>
      </c>
      <c r="CN30" s="597"/>
      <c r="CO30" s="597"/>
      <c r="CP30" s="597"/>
      <c r="CQ30" s="597"/>
      <c r="CR30" s="597"/>
      <c r="CS30" s="597"/>
      <c r="CT30" s="598"/>
      <c r="CU30" s="685" t="s">
        <v>210</v>
      </c>
      <c r="CV30" s="685"/>
      <c r="CW30" s="685"/>
      <c r="CX30" s="685"/>
      <c r="CY30" s="602" t="s">
        <v>210</v>
      </c>
      <c r="CZ30" s="597"/>
      <c r="DA30" s="597"/>
      <c r="DB30" s="597"/>
      <c r="DC30" s="597"/>
      <c r="DD30" s="597"/>
      <c r="DE30" s="597"/>
      <c r="DF30" s="597"/>
      <c r="DG30" s="597"/>
      <c r="DH30" s="597"/>
      <c r="DI30" s="597"/>
      <c r="DJ30" s="597"/>
      <c r="DK30" s="598"/>
      <c r="DL30" s="602" t="s">
        <v>210</v>
      </c>
      <c r="DM30" s="597"/>
      <c r="DN30" s="597"/>
      <c r="DO30" s="597"/>
      <c r="DP30" s="597"/>
      <c r="DQ30" s="597"/>
      <c r="DR30" s="597"/>
      <c r="DS30" s="597"/>
      <c r="DT30" s="597"/>
      <c r="DU30" s="597"/>
      <c r="DV30" s="597"/>
      <c r="DW30" s="597"/>
      <c r="DX30" s="691"/>
    </row>
    <row r="31" spans="2:128" ht="11.25" customHeight="1" x14ac:dyDescent="0.2">
      <c r="B31" s="593" t="s">
        <v>279</v>
      </c>
      <c r="C31" s="594"/>
      <c r="D31" s="594"/>
      <c r="E31" s="594"/>
      <c r="F31" s="594"/>
      <c r="G31" s="594"/>
      <c r="H31" s="594"/>
      <c r="I31" s="594"/>
      <c r="J31" s="594"/>
      <c r="K31" s="594"/>
      <c r="L31" s="594"/>
      <c r="M31" s="594"/>
      <c r="N31" s="594"/>
      <c r="O31" s="594"/>
      <c r="P31" s="594"/>
      <c r="Q31" s="595"/>
      <c r="R31" s="596">
        <v>122520782</v>
      </c>
      <c r="S31" s="597"/>
      <c r="T31" s="597"/>
      <c r="U31" s="597"/>
      <c r="V31" s="597"/>
      <c r="W31" s="597"/>
      <c r="X31" s="597"/>
      <c r="Y31" s="598"/>
      <c r="Z31" s="599">
        <v>15.9</v>
      </c>
      <c r="AA31" s="687"/>
      <c r="AB31" s="687"/>
      <c r="AC31" s="690"/>
      <c r="AD31" s="602" t="s">
        <v>210</v>
      </c>
      <c r="AE31" s="597"/>
      <c r="AF31" s="597"/>
      <c r="AG31" s="597"/>
      <c r="AH31" s="597"/>
      <c r="AI31" s="597"/>
      <c r="AJ31" s="597"/>
      <c r="AK31" s="598"/>
      <c r="AL31" s="599" t="s">
        <v>210</v>
      </c>
      <c r="AM31" s="687"/>
      <c r="AN31" s="687"/>
      <c r="AO31" s="688"/>
      <c r="AP31" s="692" t="s">
        <v>280</v>
      </c>
      <c r="AQ31" s="693"/>
      <c r="AR31" s="693"/>
      <c r="AS31" s="693"/>
      <c r="AT31" s="693"/>
      <c r="AU31" s="693"/>
      <c r="AV31" s="693"/>
      <c r="AW31" s="693"/>
      <c r="AX31" s="693"/>
      <c r="AY31" s="693"/>
      <c r="AZ31" s="693"/>
      <c r="BA31" s="693"/>
      <c r="BB31" s="693"/>
      <c r="BC31" s="694"/>
      <c r="BD31" s="596">
        <v>12121</v>
      </c>
      <c r="BE31" s="597"/>
      <c r="BF31" s="597"/>
      <c r="BG31" s="597"/>
      <c r="BH31" s="597"/>
      <c r="BI31" s="597"/>
      <c r="BJ31" s="597"/>
      <c r="BK31" s="598"/>
      <c r="BL31" s="685">
        <v>0</v>
      </c>
      <c r="BM31" s="685"/>
      <c r="BN31" s="685"/>
      <c r="BO31" s="685"/>
      <c r="BP31" s="686" t="s">
        <v>119</v>
      </c>
      <c r="BQ31" s="686"/>
      <c r="BR31" s="686"/>
      <c r="BS31" s="686"/>
      <c r="BT31" s="686"/>
      <c r="BU31" s="686"/>
      <c r="BV31" s="686"/>
      <c r="BW31" s="689"/>
      <c r="BY31" s="593" t="s">
        <v>281</v>
      </c>
      <c r="BZ31" s="594"/>
      <c r="CA31" s="594"/>
      <c r="CB31" s="594"/>
      <c r="CC31" s="594"/>
      <c r="CD31" s="594"/>
      <c r="CE31" s="594"/>
      <c r="CF31" s="594"/>
      <c r="CG31" s="594"/>
      <c r="CH31" s="594"/>
      <c r="CI31" s="594"/>
      <c r="CJ31" s="594"/>
      <c r="CK31" s="594"/>
      <c r="CL31" s="595"/>
      <c r="CM31" s="596" t="s">
        <v>119</v>
      </c>
      <c r="CN31" s="597"/>
      <c r="CO31" s="597"/>
      <c r="CP31" s="597"/>
      <c r="CQ31" s="597"/>
      <c r="CR31" s="597"/>
      <c r="CS31" s="597"/>
      <c r="CT31" s="598"/>
      <c r="CU31" s="685" t="s">
        <v>210</v>
      </c>
      <c r="CV31" s="685"/>
      <c r="CW31" s="685"/>
      <c r="CX31" s="685"/>
      <c r="CY31" s="602" t="s">
        <v>119</v>
      </c>
      <c r="CZ31" s="597"/>
      <c r="DA31" s="597"/>
      <c r="DB31" s="597"/>
      <c r="DC31" s="597"/>
      <c r="DD31" s="597"/>
      <c r="DE31" s="597"/>
      <c r="DF31" s="597"/>
      <c r="DG31" s="597"/>
      <c r="DH31" s="597"/>
      <c r="DI31" s="597"/>
      <c r="DJ31" s="597"/>
      <c r="DK31" s="598"/>
      <c r="DL31" s="602" t="s">
        <v>210</v>
      </c>
      <c r="DM31" s="597"/>
      <c r="DN31" s="597"/>
      <c r="DO31" s="597"/>
      <c r="DP31" s="597"/>
      <c r="DQ31" s="597"/>
      <c r="DR31" s="597"/>
      <c r="DS31" s="597"/>
      <c r="DT31" s="597"/>
      <c r="DU31" s="597"/>
      <c r="DV31" s="597"/>
      <c r="DW31" s="597"/>
      <c r="DX31" s="691"/>
    </row>
    <row r="32" spans="2:128" ht="11.25" customHeight="1" x14ac:dyDescent="0.2">
      <c r="B32" s="593" t="s">
        <v>282</v>
      </c>
      <c r="C32" s="594"/>
      <c r="D32" s="594"/>
      <c r="E32" s="594"/>
      <c r="F32" s="594"/>
      <c r="G32" s="594"/>
      <c r="H32" s="594"/>
      <c r="I32" s="594"/>
      <c r="J32" s="594"/>
      <c r="K32" s="594"/>
      <c r="L32" s="594"/>
      <c r="M32" s="594"/>
      <c r="N32" s="594"/>
      <c r="O32" s="594"/>
      <c r="P32" s="594"/>
      <c r="Q32" s="595"/>
      <c r="R32" s="596" t="s">
        <v>119</v>
      </c>
      <c r="S32" s="597"/>
      <c r="T32" s="597"/>
      <c r="U32" s="597"/>
      <c r="V32" s="597"/>
      <c r="W32" s="597"/>
      <c r="X32" s="597"/>
      <c r="Y32" s="598"/>
      <c r="Z32" s="599" t="s">
        <v>119</v>
      </c>
      <c r="AA32" s="687"/>
      <c r="AB32" s="687"/>
      <c r="AC32" s="690"/>
      <c r="AD32" s="602" t="s">
        <v>210</v>
      </c>
      <c r="AE32" s="597"/>
      <c r="AF32" s="597"/>
      <c r="AG32" s="597"/>
      <c r="AH32" s="597"/>
      <c r="AI32" s="597"/>
      <c r="AJ32" s="597"/>
      <c r="AK32" s="598"/>
      <c r="AL32" s="599" t="s">
        <v>210</v>
      </c>
      <c r="AM32" s="687"/>
      <c r="AN32" s="687"/>
      <c r="AO32" s="688"/>
      <c r="AP32" s="692" t="s">
        <v>283</v>
      </c>
      <c r="AQ32" s="693"/>
      <c r="AR32" s="693"/>
      <c r="AS32" s="693"/>
      <c r="AT32" s="693"/>
      <c r="AU32" s="693"/>
      <c r="AV32" s="693"/>
      <c r="AW32" s="693"/>
      <c r="AX32" s="693"/>
      <c r="AY32" s="693"/>
      <c r="AZ32" s="693"/>
      <c r="BA32" s="693"/>
      <c r="BB32" s="693"/>
      <c r="BC32" s="694"/>
      <c r="BD32" s="596">
        <v>2430</v>
      </c>
      <c r="BE32" s="597"/>
      <c r="BF32" s="597"/>
      <c r="BG32" s="597"/>
      <c r="BH32" s="597"/>
      <c r="BI32" s="597"/>
      <c r="BJ32" s="597"/>
      <c r="BK32" s="598"/>
      <c r="BL32" s="685">
        <v>0</v>
      </c>
      <c r="BM32" s="685"/>
      <c r="BN32" s="685"/>
      <c r="BO32" s="685"/>
      <c r="BP32" s="686" t="s">
        <v>210</v>
      </c>
      <c r="BQ32" s="686"/>
      <c r="BR32" s="686"/>
      <c r="BS32" s="686"/>
      <c r="BT32" s="686"/>
      <c r="BU32" s="686"/>
      <c r="BV32" s="686"/>
      <c r="BW32" s="689"/>
      <c r="BY32" s="608" t="s">
        <v>284</v>
      </c>
      <c r="BZ32" s="609"/>
      <c r="CA32" s="609"/>
      <c r="CB32" s="609"/>
      <c r="CC32" s="609"/>
      <c r="CD32" s="609"/>
      <c r="CE32" s="609"/>
      <c r="CF32" s="609"/>
      <c r="CG32" s="609"/>
      <c r="CH32" s="609"/>
      <c r="CI32" s="609"/>
      <c r="CJ32" s="609"/>
      <c r="CK32" s="609"/>
      <c r="CL32" s="610"/>
      <c r="CM32" s="596">
        <v>757176165</v>
      </c>
      <c r="CN32" s="597"/>
      <c r="CO32" s="597"/>
      <c r="CP32" s="597"/>
      <c r="CQ32" s="597"/>
      <c r="CR32" s="597"/>
      <c r="CS32" s="597"/>
      <c r="CT32" s="598"/>
      <c r="CU32" s="685">
        <v>100</v>
      </c>
      <c r="CV32" s="685"/>
      <c r="CW32" s="685"/>
      <c r="CX32" s="685"/>
      <c r="CY32" s="602">
        <v>141659535</v>
      </c>
      <c r="CZ32" s="597"/>
      <c r="DA32" s="597"/>
      <c r="DB32" s="597"/>
      <c r="DC32" s="597"/>
      <c r="DD32" s="597"/>
      <c r="DE32" s="597"/>
      <c r="DF32" s="597"/>
      <c r="DG32" s="597"/>
      <c r="DH32" s="597"/>
      <c r="DI32" s="597"/>
      <c r="DJ32" s="597"/>
      <c r="DK32" s="598"/>
      <c r="DL32" s="602">
        <v>540290893</v>
      </c>
      <c r="DM32" s="597"/>
      <c r="DN32" s="597"/>
      <c r="DO32" s="597"/>
      <c r="DP32" s="597"/>
      <c r="DQ32" s="597"/>
      <c r="DR32" s="597"/>
      <c r="DS32" s="597"/>
      <c r="DT32" s="597"/>
      <c r="DU32" s="597"/>
      <c r="DV32" s="597"/>
      <c r="DW32" s="597"/>
      <c r="DX32" s="691"/>
    </row>
    <row r="33" spans="2:128" ht="11.25" customHeight="1" x14ac:dyDescent="0.2">
      <c r="B33" s="593" t="s">
        <v>285</v>
      </c>
      <c r="C33" s="594"/>
      <c r="D33" s="594"/>
      <c r="E33" s="594"/>
      <c r="F33" s="594"/>
      <c r="G33" s="594"/>
      <c r="H33" s="594"/>
      <c r="I33" s="594"/>
      <c r="J33" s="594"/>
      <c r="K33" s="594"/>
      <c r="L33" s="594"/>
      <c r="M33" s="594"/>
      <c r="N33" s="594"/>
      <c r="O33" s="594"/>
      <c r="P33" s="594"/>
      <c r="Q33" s="595"/>
      <c r="R33" s="596">
        <v>41542900</v>
      </c>
      <c r="S33" s="597"/>
      <c r="T33" s="597"/>
      <c r="U33" s="597"/>
      <c r="V33" s="597"/>
      <c r="W33" s="597"/>
      <c r="X33" s="597"/>
      <c r="Y33" s="598"/>
      <c r="Z33" s="599">
        <v>5.4</v>
      </c>
      <c r="AA33" s="687"/>
      <c r="AB33" s="687"/>
      <c r="AC33" s="690"/>
      <c r="AD33" s="602" t="s">
        <v>210</v>
      </c>
      <c r="AE33" s="597"/>
      <c r="AF33" s="597"/>
      <c r="AG33" s="597"/>
      <c r="AH33" s="597"/>
      <c r="AI33" s="597"/>
      <c r="AJ33" s="597"/>
      <c r="AK33" s="598"/>
      <c r="AL33" s="599" t="s">
        <v>210</v>
      </c>
      <c r="AM33" s="687"/>
      <c r="AN33" s="687"/>
      <c r="AO33" s="688"/>
      <c r="AP33" s="593" t="s">
        <v>155</v>
      </c>
      <c r="AQ33" s="594"/>
      <c r="AR33" s="594"/>
      <c r="AS33" s="594"/>
      <c r="AT33" s="594"/>
      <c r="AU33" s="594"/>
      <c r="AV33" s="594"/>
      <c r="AW33" s="594"/>
      <c r="AX33" s="594"/>
      <c r="AY33" s="594"/>
      <c r="AZ33" s="594"/>
      <c r="BA33" s="594"/>
      <c r="BB33" s="594"/>
      <c r="BC33" s="595"/>
      <c r="BD33" s="596">
        <v>275571603</v>
      </c>
      <c r="BE33" s="597"/>
      <c r="BF33" s="597"/>
      <c r="BG33" s="597"/>
      <c r="BH33" s="597"/>
      <c r="BI33" s="597"/>
      <c r="BJ33" s="597"/>
      <c r="BK33" s="598"/>
      <c r="BL33" s="685">
        <v>100</v>
      </c>
      <c r="BM33" s="685"/>
      <c r="BN33" s="685"/>
      <c r="BO33" s="685"/>
      <c r="BP33" s="686">
        <v>2475259</v>
      </c>
      <c r="BQ33" s="686"/>
      <c r="BR33" s="686"/>
      <c r="BS33" s="686"/>
      <c r="BT33" s="686"/>
      <c r="BU33" s="686"/>
      <c r="BV33" s="686"/>
      <c r="BW33" s="689"/>
      <c r="BY33" s="668" t="s">
        <v>286</v>
      </c>
      <c r="BZ33" s="669"/>
      <c r="CA33" s="669"/>
      <c r="CB33" s="669"/>
      <c r="CC33" s="669"/>
      <c r="CD33" s="669"/>
      <c r="CE33" s="669"/>
      <c r="CF33" s="669"/>
      <c r="CG33" s="669"/>
      <c r="CH33" s="669"/>
      <c r="CI33" s="669"/>
      <c r="CJ33" s="669"/>
      <c r="CK33" s="669"/>
      <c r="CL33" s="669"/>
      <c r="CM33" s="669"/>
      <c r="CN33" s="669"/>
      <c r="CO33" s="669"/>
      <c r="CP33" s="669"/>
      <c r="CQ33" s="669"/>
      <c r="CR33" s="669"/>
      <c r="CS33" s="669"/>
      <c r="CT33" s="669"/>
      <c r="CU33" s="669"/>
      <c r="CV33" s="669"/>
      <c r="CW33" s="669"/>
      <c r="CX33" s="669"/>
      <c r="CY33" s="669"/>
      <c r="CZ33" s="669"/>
      <c r="DA33" s="669"/>
      <c r="DB33" s="669"/>
      <c r="DC33" s="669"/>
      <c r="DD33" s="669"/>
      <c r="DE33" s="669"/>
      <c r="DF33" s="669"/>
      <c r="DG33" s="669"/>
      <c r="DH33" s="669"/>
      <c r="DI33" s="669"/>
      <c r="DJ33" s="669"/>
      <c r="DK33" s="669"/>
      <c r="DL33" s="669"/>
      <c r="DM33" s="669"/>
      <c r="DN33" s="669"/>
      <c r="DO33" s="669"/>
      <c r="DP33" s="669"/>
      <c r="DQ33" s="669"/>
      <c r="DR33" s="669"/>
      <c r="DS33" s="669"/>
      <c r="DT33" s="669"/>
      <c r="DU33" s="669"/>
      <c r="DV33" s="669"/>
      <c r="DW33" s="669"/>
      <c r="DX33" s="670"/>
    </row>
    <row r="34" spans="2:128" ht="11.25" customHeight="1" x14ac:dyDescent="0.2">
      <c r="B34" s="608" t="s">
        <v>287</v>
      </c>
      <c r="C34" s="609"/>
      <c r="D34" s="609"/>
      <c r="E34" s="609"/>
      <c r="F34" s="609"/>
      <c r="G34" s="609"/>
      <c r="H34" s="609"/>
      <c r="I34" s="609"/>
      <c r="J34" s="609"/>
      <c r="K34" s="609"/>
      <c r="L34" s="609"/>
      <c r="M34" s="609"/>
      <c r="N34" s="609"/>
      <c r="O34" s="609"/>
      <c r="P34" s="609"/>
      <c r="Q34" s="610"/>
      <c r="R34" s="596">
        <v>772611001</v>
      </c>
      <c r="S34" s="597"/>
      <c r="T34" s="597"/>
      <c r="U34" s="597"/>
      <c r="V34" s="597"/>
      <c r="W34" s="597"/>
      <c r="X34" s="597"/>
      <c r="Y34" s="598"/>
      <c r="Z34" s="685">
        <v>100</v>
      </c>
      <c r="AA34" s="685"/>
      <c r="AB34" s="685"/>
      <c r="AC34" s="685"/>
      <c r="AD34" s="686">
        <v>438416193</v>
      </c>
      <c r="AE34" s="686"/>
      <c r="AF34" s="686"/>
      <c r="AG34" s="686"/>
      <c r="AH34" s="686"/>
      <c r="AI34" s="686"/>
      <c r="AJ34" s="686"/>
      <c r="AK34" s="686"/>
      <c r="AL34" s="599">
        <v>100</v>
      </c>
      <c r="AM34" s="687"/>
      <c r="AN34" s="687"/>
      <c r="AO34" s="688"/>
      <c r="AP34" s="608"/>
      <c r="AQ34" s="609"/>
      <c r="AR34" s="609"/>
      <c r="AS34" s="609"/>
      <c r="AT34" s="609"/>
      <c r="AU34" s="609"/>
      <c r="AV34" s="609"/>
      <c r="AW34" s="609"/>
      <c r="AX34" s="609"/>
      <c r="AY34" s="609"/>
      <c r="AZ34" s="609"/>
      <c r="BA34" s="609"/>
      <c r="BB34" s="609"/>
      <c r="BC34" s="610"/>
      <c r="BD34" s="596"/>
      <c r="BE34" s="597"/>
      <c r="BF34" s="597"/>
      <c r="BG34" s="597"/>
      <c r="BH34" s="597"/>
      <c r="BI34" s="597"/>
      <c r="BJ34" s="597"/>
      <c r="BK34" s="598"/>
      <c r="BL34" s="685"/>
      <c r="BM34" s="685"/>
      <c r="BN34" s="685"/>
      <c r="BO34" s="685"/>
      <c r="BP34" s="686"/>
      <c r="BQ34" s="686"/>
      <c r="BR34" s="686"/>
      <c r="BS34" s="686"/>
      <c r="BT34" s="686"/>
      <c r="BU34" s="686"/>
      <c r="BV34" s="686"/>
      <c r="BW34" s="689"/>
      <c r="BY34" s="668" t="s">
        <v>194</v>
      </c>
      <c r="BZ34" s="669"/>
      <c r="CA34" s="669"/>
      <c r="CB34" s="669"/>
      <c r="CC34" s="669"/>
      <c r="CD34" s="669"/>
      <c r="CE34" s="669"/>
      <c r="CF34" s="669"/>
      <c r="CG34" s="669"/>
      <c r="CH34" s="669"/>
      <c r="CI34" s="669"/>
      <c r="CJ34" s="669"/>
      <c r="CK34" s="669"/>
      <c r="CL34" s="670"/>
      <c r="CM34" s="668" t="s">
        <v>288</v>
      </c>
      <c r="CN34" s="669"/>
      <c r="CO34" s="669"/>
      <c r="CP34" s="669"/>
      <c r="CQ34" s="669"/>
      <c r="CR34" s="669"/>
      <c r="CS34" s="669"/>
      <c r="CT34" s="670"/>
      <c r="CU34" s="668" t="s">
        <v>289</v>
      </c>
      <c r="CV34" s="669"/>
      <c r="CW34" s="669"/>
      <c r="CX34" s="670"/>
      <c r="CY34" s="668" t="s">
        <v>290</v>
      </c>
      <c r="CZ34" s="669"/>
      <c r="DA34" s="669"/>
      <c r="DB34" s="669"/>
      <c r="DC34" s="669"/>
      <c r="DD34" s="669"/>
      <c r="DE34" s="669"/>
      <c r="DF34" s="670"/>
      <c r="DG34" s="674" t="s">
        <v>291</v>
      </c>
      <c r="DH34" s="675"/>
      <c r="DI34" s="675"/>
      <c r="DJ34" s="675"/>
      <c r="DK34" s="675"/>
      <c r="DL34" s="675"/>
      <c r="DM34" s="675"/>
      <c r="DN34" s="675"/>
      <c r="DO34" s="675"/>
      <c r="DP34" s="675"/>
      <c r="DQ34" s="676"/>
      <c r="DR34" s="668" t="s">
        <v>292</v>
      </c>
      <c r="DS34" s="669"/>
      <c r="DT34" s="669"/>
      <c r="DU34" s="669"/>
      <c r="DV34" s="669"/>
      <c r="DW34" s="669"/>
      <c r="DX34" s="670"/>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5" t="s">
        <v>293</v>
      </c>
      <c r="BZ35" s="666"/>
      <c r="CA35" s="666"/>
      <c r="CB35" s="666"/>
      <c r="CC35" s="666"/>
      <c r="CD35" s="666"/>
      <c r="CE35" s="666"/>
      <c r="CF35" s="666"/>
      <c r="CG35" s="666"/>
      <c r="CH35" s="666"/>
      <c r="CI35" s="666"/>
      <c r="CJ35" s="666"/>
      <c r="CK35" s="666"/>
      <c r="CL35" s="667"/>
      <c r="CM35" s="677">
        <v>346341612</v>
      </c>
      <c r="CN35" s="678"/>
      <c r="CO35" s="678"/>
      <c r="CP35" s="678"/>
      <c r="CQ35" s="678"/>
      <c r="CR35" s="678"/>
      <c r="CS35" s="678"/>
      <c r="CT35" s="679"/>
      <c r="CU35" s="680">
        <v>45.7</v>
      </c>
      <c r="CV35" s="681"/>
      <c r="CW35" s="681"/>
      <c r="CX35" s="682"/>
      <c r="CY35" s="683">
        <v>304272925</v>
      </c>
      <c r="CZ35" s="678"/>
      <c r="DA35" s="678"/>
      <c r="DB35" s="678"/>
      <c r="DC35" s="678"/>
      <c r="DD35" s="678"/>
      <c r="DE35" s="678"/>
      <c r="DF35" s="679"/>
      <c r="DG35" s="683">
        <v>297353002</v>
      </c>
      <c r="DH35" s="678"/>
      <c r="DI35" s="678"/>
      <c r="DJ35" s="678"/>
      <c r="DK35" s="678"/>
      <c r="DL35" s="678"/>
      <c r="DM35" s="678"/>
      <c r="DN35" s="678"/>
      <c r="DO35" s="678"/>
      <c r="DP35" s="678"/>
      <c r="DQ35" s="679"/>
      <c r="DR35" s="680">
        <v>62</v>
      </c>
      <c r="DS35" s="681"/>
      <c r="DT35" s="681"/>
      <c r="DU35" s="681"/>
      <c r="DV35" s="681"/>
      <c r="DW35" s="681"/>
      <c r="DX35" s="684"/>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3" t="s">
        <v>294</v>
      </c>
      <c r="BZ36" s="594"/>
      <c r="CA36" s="594"/>
      <c r="CB36" s="594"/>
      <c r="CC36" s="594"/>
      <c r="CD36" s="594"/>
      <c r="CE36" s="594"/>
      <c r="CF36" s="594"/>
      <c r="CG36" s="594"/>
      <c r="CH36" s="594"/>
      <c r="CI36" s="594"/>
      <c r="CJ36" s="594"/>
      <c r="CK36" s="594"/>
      <c r="CL36" s="595"/>
      <c r="CM36" s="596">
        <v>229025913</v>
      </c>
      <c r="CN36" s="603"/>
      <c r="CO36" s="603"/>
      <c r="CP36" s="603"/>
      <c r="CQ36" s="603"/>
      <c r="CR36" s="603"/>
      <c r="CS36" s="603"/>
      <c r="CT36" s="604"/>
      <c r="CU36" s="599">
        <v>30.2</v>
      </c>
      <c r="CV36" s="600"/>
      <c r="CW36" s="600"/>
      <c r="CX36" s="601"/>
      <c r="CY36" s="602">
        <v>194010085</v>
      </c>
      <c r="CZ36" s="603"/>
      <c r="DA36" s="603"/>
      <c r="DB36" s="603"/>
      <c r="DC36" s="603"/>
      <c r="DD36" s="603"/>
      <c r="DE36" s="603"/>
      <c r="DF36" s="604"/>
      <c r="DG36" s="602">
        <v>192013856</v>
      </c>
      <c r="DH36" s="603"/>
      <c r="DI36" s="603"/>
      <c r="DJ36" s="603"/>
      <c r="DK36" s="603"/>
      <c r="DL36" s="603"/>
      <c r="DM36" s="603"/>
      <c r="DN36" s="603"/>
      <c r="DO36" s="603"/>
      <c r="DP36" s="603"/>
      <c r="DQ36" s="604"/>
      <c r="DR36" s="599">
        <v>40</v>
      </c>
      <c r="DS36" s="600"/>
      <c r="DT36" s="600"/>
      <c r="DU36" s="600"/>
      <c r="DV36" s="600"/>
      <c r="DW36" s="600"/>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8" t="s">
        <v>295</v>
      </c>
      <c r="AQ37" s="669"/>
      <c r="AR37" s="669"/>
      <c r="AS37" s="669"/>
      <c r="AT37" s="669"/>
      <c r="AU37" s="669"/>
      <c r="AV37" s="669"/>
      <c r="AW37" s="669"/>
      <c r="AX37" s="669"/>
      <c r="AY37" s="669"/>
      <c r="AZ37" s="669"/>
      <c r="BA37" s="669"/>
      <c r="BB37" s="669"/>
      <c r="BC37" s="670"/>
      <c r="BD37" s="668" t="s">
        <v>296</v>
      </c>
      <c r="BE37" s="669"/>
      <c r="BF37" s="669"/>
      <c r="BG37" s="669"/>
      <c r="BH37" s="669"/>
      <c r="BI37" s="669"/>
      <c r="BJ37" s="669"/>
      <c r="BK37" s="669"/>
      <c r="BL37" s="669"/>
      <c r="BM37" s="670"/>
      <c r="BN37" s="668" t="s">
        <v>297</v>
      </c>
      <c r="BO37" s="669"/>
      <c r="BP37" s="669"/>
      <c r="BQ37" s="669"/>
      <c r="BR37" s="669"/>
      <c r="BS37" s="669"/>
      <c r="BT37" s="669"/>
      <c r="BU37" s="669"/>
      <c r="BV37" s="669"/>
      <c r="BW37" s="670"/>
      <c r="BY37" s="593" t="s">
        <v>298</v>
      </c>
      <c r="BZ37" s="594"/>
      <c r="CA37" s="594"/>
      <c r="CB37" s="594"/>
      <c r="CC37" s="594"/>
      <c r="CD37" s="594"/>
      <c r="CE37" s="594"/>
      <c r="CF37" s="594"/>
      <c r="CG37" s="594"/>
      <c r="CH37" s="594"/>
      <c r="CI37" s="594"/>
      <c r="CJ37" s="594"/>
      <c r="CK37" s="594"/>
      <c r="CL37" s="595"/>
      <c r="CM37" s="596">
        <v>166410928</v>
      </c>
      <c r="CN37" s="597"/>
      <c r="CO37" s="597"/>
      <c r="CP37" s="597"/>
      <c r="CQ37" s="597"/>
      <c r="CR37" s="597"/>
      <c r="CS37" s="597"/>
      <c r="CT37" s="598"/>
      <c r="CU37" s="599">
        <v>22</v>
      </c>
      <c r="CV37" s="600"/>
      <c r="CW37" s="600"/>
      <c r="CX37" s="601"/>
      <c r="CY37" s="602">
        <v>137085596</v>
      </c>
      <c r="CZ37" s="603"/>
      <c r="DA37" s="603"/>
      <c r="DB37" s="603"/>
      <c r="DC37" s="603"/>
      <c r="DD37" s="603"/>
      <c r="DE37" s="603"/>
      <c r="DF37" s="604"/>
      <c r="DG37" s="602">
        <v>137081124</v>
      </c>
      <c r="DH37" s="603"/>
      <c r="DI37" s="603"/>
      <c r="DJ37" s="603"/>
      <c r="DK37" s="603"/>
      <c r="DL37" s="603"/>
      <c r="DM37" s="603"/>
      <c r="DN37" s="603"/>
      <c r="DO37" s="603"/>
      <c r="DP37" s="603"/>
      <c r="DQ37" s="604"/>
      <c r="DR37" s="599">
        <v>28.6</v>
      </c>
      <c r="DS37" s="600"/>
      <c r="DT37" s="600"/>
      <c r="DU37" s="600"/>
      <c r="DV37" s="600"/>
      <c r="DW37" s="600"/>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6" t="s">
        <v>299</v>
      </c>
      <c r="AQ38" s="657"/>
      <c r="AR38" s="657"/>
      <c r="AS38" s="657"/>
      <c r="AT38" s="662" t="s">
        <v>300</v>
      </c>
      <c r="AU38" s="223"/>
      <c r="AV38" s="223"/>
      <c r="AW38" s="223"/>
      <c r="AX38" s="665" t="s">
        <v>155</v>
      </c>
      <c r="AY38" s="666"/>
      <c r="AZ38" s="666"/>
      <c r="BA38" s="666"/>
      <c r="BB38" s="666"/>
      <c r="BC38" s="667"/>
      <c r="BD38" s="671">
        <v>99.1</v>
      </c>
      <c r="BE38" s="672"/>
      <c r="BF38" s="672"/>
      <c r="BG38" s="672"/>
      <c r="BH38" s="672"/>
      <c r="BI38" s="672">
        <v>98.1</v>
      </c>
      <c r="BJ38" s="672"/>
      <c r="BK38" s="672"/>
      <c r="BL38" s="672"/>
      <c r="BM38" s="673"/>
      <c r="BN38" s="671">
        <v>99.2</v>
      </c>
      <c r="BO38" s="672"/>
      <c r="BP38" s="672"/>
      <c r="BQ38" s="672"/>
      <c r="BR38" s="672"/>
      <c r="BS38" s="672">
        <v>98</v>
      </c>
      <c r="BT38" s="672"/>
      <c r="BU38" s="672"/>
      <c r="BV38" s="672"/>
      <c r="BW38" s="673"/>
      <c r="BY38" s="593" t="s">
        <v>301</v>
      </c>
      <c r="BZ38" s="594"/>
      <c r="CA38" s="594"/>
      <c r="CB38" s="594"/>
      <c r="CC38" s="594"/>
      <c r="CD38" s="594"/>
      <c r="CE38" s="594"/>
      <c r="CF38" s="594"/>
      <c r="CG38" s="594"/>
      <c r="CH38" s="594"/>
      <c r="CI38" s="594"/>
      <c r="CJ38" s="594"/>
      <c r="CK38" s="594"/>
      <c r="CL38" s="595"/>
      <c r="CM38" s="596">
        <v>12334926</v>
      </c>
      <c r="CN38" s="603"/>
      <c r="CO38" s="603"/>
      <c r="CP38" s="603"/>
      <c r="CQ38" s="603"/>
      <c r="CR38" s="603"/>
      <c r="CS38" s="603"/>
      <c r="CT38" s="604"/>
      <c r="CU38" s="599">
        <v>1.6</v>
      </c>
      <c r="CV38" s="600"/>
      <c r="CW38" s="600"/>
      <c r="CX38" s="601"/>
      <c r="CY38" s="602">
        <v>6474037</v>
      </c>
      <c r="CZ38" s="603"/>
      <c r="DA38" s="603"/>
      <c r="DB38" s="603"/>
      <c r="DC38" s="603"/>
      <c r="DD38" s="603"/>
      <c r="DE38" s="603"/>
      <c r="DF38" s="604"/>
      <c r="DG38" s="602">
        <v>6467005</v>
      </c>
      <c r="DH38" s="603"/>
      <c r="DI38" s="603"/>
      <c r="DJ38" s="603"/>
      <c r="DK38" s="603"/>
      <c r="DL38" s="603"/>
      <c r="DM38" s="603"/>
      <c r="DN38" s="603"/>
      <c r="DO38" s="603"/>
      <c r="DP38" s="603"/>
      <c r="DQ38" s="604"/>
      <c r="DR38" s="599">
        <v>1.3</v>
      </c>
      <c r="DS38" s="600"/>
      <c r="DT38" s="600"/>
      <c r="DU38" s="600"/>
      <c r="DV38" s="600"/>
      <c r="DW38" s="600"/>
      <c r="DX38" s="633"/>
    </row>
    <row r="39" spans="2:128" ht="11.25" customHeight="1" x14ac:dyDescent="0.2">
      <c r="AP39" s="658"/>
      <c r="AQ39" s="659"/>
      <c r="AR39" s="659"/>
      <c r="AS39" s="659"/>
      <c r="AT39" s="663"/>
      <c r="AU39" s="212" t="s">
        <v>302</v>
      </c>
      <c r="AV39" s="212"/>
      <c r="AW39" s="212"/>
      <c r="AX39" s="593" t="s">
        <v>303</v>
      </c>
      <c r="AY39" s="594"/>
      <c r="AZ39" s="594"/>
      <c r="BA39" s="594"/>
      <c r="BB39" s="594"/>
      <c r="BC39" s="595"/>
      <c r="BD39" s="654">
        <v>98.8</v>
      </c>
      <c r="BE39" s="635"/>
      <c r="BF39" s="635"/>
      <c r="BG39" s="635"/>
      <c r="BH39" s="635"/>
      <c r="BI39" s="635">
        <v>96.4</v>
      </c>
      <c r="BJ39" s="635"/>
      <c r="BK39" s="635"/>
      <c r="BL39" s="635"/>
      <c r="BM39" s="655"/>
      <c r="BN39" s="654">
        <v>98.7</v>
      </c>
      <c r="BO39" s="635"/>
      <c r="BP39" s="635"/>
      <c r="BQ39" s="635"/>
      <c r="BR39" s="635"/>
      <c r="BS39" s="635">
        <v>96</v>
      </c>
      <c r="BT39" s="635"/>
      <c r="BU39" s="635"/>
      <c r="BV39" s="635"/>
      <c r="BW39" s="655"/>
      <c r="BY39" s="593" t="s">
        <v>304</v>
      </c>
      <c r="BZ39" s="594"/>
      <c r="CA39" s="594"/>
      <c r="CB39" s="594"/>
      <c r="CC39" s="594"/>
      <c r="CD39" s="594"/>
      <c r="CE39" s="594"/>
      <c r="CF39" s="594"/>
      <c r="CG39" s="594"/>
      <c r="CH39" s="594"/>
      <c r="CI39" s="594"/>
      <c r="CJ39" s="594"/>
      <c r="CK39" s="594"/>
      <c r="CL39" s="595"/>
      <c r="CM39" s="596">
        <v>104980773</v>
      </c>
      <c r="CN39" s="597"/>
      <c r="CO39" s="597"/>
      <c r="CP39" s="597"/>
      <c r="CQ39" s="597"/>
      <c r="CR39" s="597"/>
      <c r="CS39" s="597"/>
      <c r="CT39" s="598"/>
      <c r="CU39" s="599">
        <v>13.9</v>
      </c>
      <c r="CV39" s="600"/>
      <c r="CW39" s="600"/>
      <c r="CX39" s="601"/>
      <c r="CY39" s="602">
        <v>103788803</v>
      </c>
      <c r="CZ39" s="603"/>
      <c r="DA39" s="603"/>
      <c r="DB39" s="603"/>
      <c r="DC39" s="603"/>
      <c r="DD39" s="603"/>
      <c r="DE39" s="603"/>
      <c r="DF39" s="604"/>
      <c r="DG39" s="602">
        <v>98872141</v>
      </c>
      <c r="DH39" s="603"/>
      <c r="DI39" s="603"/>
      <c r="DJ39" s="603"/>
      <c r="DK39" s="603"/>
      <c r="DL39" s="603"/>
      <c r="DM39" s="603"/>
      <c r="DN39" s="603"/>
      <c r="DO39" s="603"/>
      <c r="DP39" s="603"/>
      <c r="DQ39" s="604"/>
      <c r="DR39" s="599">
        <v>20.6</v>
      </c>
      <c r="DS39" s="600"/>
      <c r="DT39" s="600"/>
      <c r="DU39" s="600"/>
      <c r="DV39" s="600"/>
      <c r="DW39" s="600"/>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60"/>
      <c r="AQ40" s="661"/>
      <c r="AR40" s="661"/>
      <c r="AS40" s="661"/>
      <c r="AT40" s="664"/>
      <c r="AU40" s="225"/>
      <c r="AV40" s="225"/>
      <c r="AW40" s="225"/>
      <c r="AX40" s="608" t="s">
        <v>305</v>
      </c>
      <c r="AY40" s="609"/>
      <c r="AZ40" s="609"/>
      <c r="BA40" s="609"/>
      <c r="BB40" s="609"/>
      <c r="BC40" s="610"/>
      <c r="BD40" s="651">
        <v>99.8</v>
      </c>
      <c r="BE40" s="652"/>
      <c r="BF40" s="652"/>
      <c r="BG40" s="652"/>
      <c r="BH40" s="652"/>
      <c r="BI40" s="652">
        <v>99.4</v>
      </c>
      <c r="BJ40" s="652"/>
      <c r="BK40" s="652"/>
      <c r="BL40" s="652"/>
      <c r="BM40" s="653"/>
      <c r="BN40" s="651">
        <v>99.8</v>
      </c>
      <c r="BO40" s="652"/>
      <c r="BP40" s="652"/>
      <c r="BQ40" s="652"/>
      <c r="BR40" s="652"/>
      <c r="BS40" s="652">
        <v>99.3</v>
      </c>
      <c r="BT40" s="652"/>
      <c r="BU40" s="652"/>
      <c r="BV40" s="652"/>
      <c r="BW40" s="653"/>
      <c r="BY40" s="627" t="s">
        <v>306</v>
      </c>
      <c r="BZ40" s="628"/>
      <c r="CA40" s="593" t="s">
        <v>67</v>
      </c>
      <c r="CB40" s="594"/>
      <c r="CC40" s="594"/>
      <c r="CD40" s="594"/>
      <c r="CE40" s="594"/>
      <c r="CF40" s="594"/>
      <c r="CG40" s="594"/>
      <c r="CH40" s="594"/>
      <c r="CI40" s="594"/>
      <c r="CJ40" s="594"/>
      <c r="CK40" s="594"/>
      <c r="CL40" s="595"/>
      <c r="CM40" s="596">
        <v>104977499</v>
      </c>
      <c r="CN40" s="603"/>
      <c r="CO40" s="603"/>
      <c r="CP40" s="603"/>
      <c r="CQ40" s="603"/>
      <c r="CR40" s="603"/>
      <c r="CS40" s="603"/>
      <c r="CT40" s="604"/>
      <c r="CU40" s="599">
        <v>13.9</v>
      </c>
      <c r="CV40" s="600"/>
      <c r="CW40" s="600"/>
      <c r="CX40" s="601"/>
      <c r="CY40" s="602">
        <v>103785529</v>
      </c>
      <c r="CZ40" s="603"/>
      <c r="DA40" s="603"/>
      <c r="DB40" s="603"/>
      <c r="DC40" s="603"/>
      <c r="DD40" s="603"/>
      <c r="DE40" s="603"/>
      <c r="DF40" s="604"/>
      <c r="DG40" s="602">
        <v>98868867</v>
      </c>
      <c r="DH40" s="603"/>
      <c r="DI40" s="603"/>
      <c r="DJ40" s="603"/>
      <c r="DK40" s="603"/>
      <c r="DL40" s="603"/>
      <c r="DM40" s="603"/>
      <c r="DN40" s="603"/>
      <c r="DO40" s="603"/>
      <c r="DP40" s="603"/>
      <c r="DQ40" s="604"/>
      <c r="DR40" s="599">
        <v>20.6</v>
      </c>
      <c r="DS40" s="600"/>
      <c r="DT40" s="600"/>
      <c r="DU40" s="600"/>
      <c r="DV40" s="600"/>
      <c r="DW40" s="600"/>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4" t="s">
        <v>307</v>
      </c>
      <c r="AQ41" s="645"/>
      <c r="AR41" s="645"/>
      <c r="AS41" s="645"/>
      <c r="AT41" s="645"/>
      <c r="AU41" s="645"/>
      <c r="AV41" s="645"/>
      <c r="AW41" s="646"/>
      <c r="AX41" s="647" t="s">
        <v>308</v>
      </c>
      <c r="AY41" s="647"/>
      <c r="AZ41" s="647"/>
      <c r="BA41" s="647"/>
      <c r="BB41" s="647"/>
      <c r="BC41" s="647"/>
      <c r="BD41" s="648">
        <v>1339054</v>
      </c>
      <c r="BE41" s="649"/>
      <c r="BF41" s="649"/>
      <c r="BG41" s="649"/>
      <c r="BH41" s="649"/>
      <c r="BI41" s="649"/>
      <c r="BJ41" s="649"/>
      <c r="BK41" s="649"/>
      <c r="BL41" s="649"/>
      <c r="BM41" s="650"/>
      <c r="BN41" s="648" t="s">
        <v>309</v>
      </c>
      <c r="BO41" s="649"/>
      <c r="BP41" s="649"/>
      <c r="BQ41" s="649"/>
      <c r="BR41" s="649"/>
      <c r="BS41" s="649"/>
      <c r="BT41" s="649"/>
      <c r="BU41" s="649"/>
      <c r="BV41" s="649"/>
      <c r="BW41" s="650"/>
      <c r="BY41" s="629"/>
      <c r="BZ41" s="630"/>
      <c r="CA41" s="593" t="s">
        <v>310</v>
      </c>
      <c r="CB41" s="594"/>
      <c r="CC41" s="594"/>
      <c r="CD41" s="594"/>
      <c r="CE41" s="594"/>
      <c r="CF41" s="594"/>
      <c r="CG41" s="594"/>
      <c r="CH41" s="594"/>
      <c r="CI41" s="594"/>
      <c r="CJ41" s="594"/>
      <c r="CK41" s="594"/>
      <c r="CL41" s="595"/>
      <c r="CM41" s="596">
        <v>91570986</v>
      </c>
      <c r="CN41" s="597"/>
      <c r="CO41" s="597"/>
      <c r="CP41" s="597"/>
      <c r="CQ41" s="597"/>
      <c r="CR41" s="597"/>
      <c r="CS41" s="597"/>
      <c r="CT41" s="598"/>
      <c r="CU41" s="599">
        <v>12.1</v>
      </c>
      <c r="CV41" s="600"/>
      <c r="CW41" s="600"/>
      <c r="CX41" s="601"/>
      <c r="CY41" s="602">
        <v>90505801</v>
      </c>
      <c r="CZ41" s="603"/>
      <c r="DA41" s="603"/>
      <c r="DB41" s="603"/>
      <c r="DC41" s="603"/>
      <c r="DD41" s="603"/>
      <c r="DE41" s="603"/>
      <c r="DF41" s="604"/>
      <c r="DG41" s="602">
        <v>85589139</v>
      </c>
      <c r="DH41" s="603"/>
      <c r="DI41" s="603"/>
      <c r="DJ41" s="603"/>
      <c r="DK41" s="603"/>
      <c r="DL41" s="603"/>
      <c r="DM41" s="603"/>
      <c r="DN41" s="603"/>
      <c r="DO41" s="603"/>
      <c r="DP41" s="603"/>
      <c r="DQ41" s="604"/>
      <c r="DR41" s="599">
        <v>17.8</v>
      </c>
      <c r="DS41" s="600"/>
      <c r="DT41" s="600"/>
      <c r="DU41" s="600"/>
      <c r="DV41" s="600"/>
      <c r="DW41" s="600"/>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7" t="s">
        <v>311</v>
      </c>
      <c r="AQ42" s="638"/>
      <c r="AR42" s="638"/>
      <c r="AS42" s="638"/>
      <c r="AT42" s="638"/>
      <c r="AU42" s="638"/>
      <c r="AV42" s="638"/>
      <c r="AW42" s="639"/>
      <c r="AX42" s="640" t="s">
        <v>312</v>
      </c>
      <c r="AY42" s="640"/>
      <c r="AZ42" s="640"/>
      <c r="BA42" s="640"/>
      <c r="BB42" s="640"/>
      <c r="BC42" s="640"/>
      <c r="BD42" s="641">
        <v>1339054</v>
      </c>
      <c r="BE42" s="642"/>
      <c r="BF42" s="642"/>
      <c r="BG42" s="642"/>
      <c r="BH42" s="642"/>
      <c r="BI42" s="642"/>
      <c r="BJ42" s="642"/>
      <c r="BK42" s="642"/>
      <c r="BL42" s="642"/>
      <c r="BM42" s="643"/>
      <c r="BN42" s="641" t="s">
        <v>309</v>
      </c>
      <c r="BO42" s="642"/>
      <c r="BP42" s="642"/>
      <c r="BQ42" s="642"/>
      <c r="BR42" s="642"/>
      <c r="BS42" s="642"/>
      <c r="BT42" s="642"/>
      <c r="BU42" s="642"/>
      <c r="BV42" s="642"/>
      <c r="BW42" s="643"/>
      <c r="BY42" s="629"/>
      <c r="BZ42" s="630"/>
      <c r="CA42" s="593" t="s">
        <v>313</v>
      </c>
      <c r="CB42" s="594"/>
      <c r="CC42" s="594"/>
      <c r="CD42" s="594"/>
      <c r="CE42" s="594"/>
      <c r="CF42" s="594"/>
      <c r="CG42" s="594"/>
      <c r="CH42" s="594"/>
      <c r="CI42" s="594"/>
      <c r="CJ42" s="594"/>
      <c r="CK42" s="594"/>
      <c r="CL42" s="595"/>
      <c r="CM42" s="596">
        <v>13406513</v>
      </c>
      <c r="CN42" s="603"/>
      <c r="CO42" s="603"/>
      <c r="CP42" s="603"/>
      <c r="CQ42" s="603"/>
      <c r="CR42" s="603"/>
      <c r="CS42" s="603"/>
      <c r="CT42" s="604"/>
      <c r="CU42" s="599">
        <v>1.8</v>
      </c>
      <c r="CV42" s="600"/>
      <c r="CW42" s="600"/>
      <c r="CX42" s="601"/>
      <c r="CY42" s="602">
        <v>13279728</v>
      </c>
      <c r="CZ42" s="603"/>
      <c r="DA42" s="603"/>
      <c r="DB42" s="603"/>
      <c r="DC42" s="603"/>
      <c r="DD42" s="603"/>
      <c r="DE42" s="603"/>
      <c r="DF42" s="604"/>
      <c r="DG42" s="602">
        <v>13279728</v>
      </c>
      <c r="DH42" s="603"/>
      <c r="DI42" s="603"/>
      <c r="DJ42" s="603"/>
      <c r="DK42" s="603"/>
      <c r="DL42" s="603"/>
      <c r="DM42" s="603"/>
      <c r="DN42" s="603"/>
      <c r="DO42" s="603"/>
      <c r="DP42" s="603"/>
      <c r="DQ42" s="604"/>
      <c r="DR42" s="599">
        <v>2.8</v>
      </c>
      <c r="DS42" s="600"/>
      <c r="DT42" s="600"/>
      <c r="DU42" s="600"/>
      <c r="DV42" s="600"/>
      <c r="DW42" s="600"/>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6"/>
      <c r="AQ43" s="636"/>
      <c r="AR43" s="636"/>
      <c r="AS43" s="636"/>
      <c r="AT43" s="218"/>
      <c r="AU43" s="218"/>
      <c r="AV43" s="218"/>
      <c r="AW43" s="218"/>
      <c r="AX43" s="218"/>
      <c r="AY43" s="218"/>
      <c r="AZ43" s="218"/>
      <c r="BA43" s="218"/>
      <c r="BB43" s="218"/>
      <c r="BC43" s="218"/>
      <c r="BD43" s="635"/>
      <c r="BE43" s="635"/>
      <c r="BF43" s="635"/>
      <c r="BG43" s="635"/>
      <c r="BH43" s="635"/>
      <c r="BI43" s="635"/>
      <c r="BJ43" s="635"/>
      <c r="BK43" s="635"/>
      <c r="BL43" s="635"/>
      <c r="BM43" s="635"/>
      <c r="BN43" s="635"/>
      <c r="BO43" s="635"/>
      <c r="BP43" s="635"/>
      <c r="BQ43" s="635"/>
      <c r="BR43" s="635"/>
      <c r="BS43" s="635"/>
      <c r="BT43" s="635"/>
      <c r="BU43" s="635"/>
      <c r="BV43" s="635"/>
      <c r="BW43" s="635"/>
      <c r="BY43" s="631"/>
      <c r="BZ43" s="632"/>
      <c r="CA43" s="593" t="s">
        <v>314</v>
      </c>
      <c r="CB43" s="594"/>
      <c r="CC43" s="594"/>
      <c r="CD43" s="594"/>
      <c r="CE43" s="594"/>
      <c r="CF43" s="594"/>
      <c r="CG43" s="594"/>
      <c r="CH43" s="594"/>
      <c r="CI43" s="594"/>
      <c r="CJ43" s="594"/>
      <c r="CK43" s="594"/>
      <c r="CL43" s="595"/>
      <c r="CM43" s="596">
        <v>3274</v>
      </c>
      <c r="CN43" s="597"/>
      <c r="CO43" s="597"/>
      <c r="CP43" s="597"/>
      <c r="CQ43" s="597"/>
      <c r="CR43" s="597"/>
      <c r="CS43" s="597"/>
      <c r="CT43" s="598"/>
      <c r="CU43" s="599">
        <v>0</v>
      </c>
      <c r="CV43" s="600"/>
      <c r="CW43" s="600"/>
      <c r="CX43" s="601"/>
      <c r="CY43" s="602">
        <v>3274</v>
      </c>
      <c r="CZ43" s="603"/>
      <c r="DA43" s="603"/>
      <c r="DB43" s="603"/>
      <c r="DC43" s="603"/>
      <c r="DD43" s="603"/>
      <c r="DE43" s="603"/>
      <c r="DF43" s="604"/>
      <c r="DG43" s="602">
        <v>3274</v>
      </c>
      <c r="DH43" s="603"/>
      <c r="DI43" s="603"/>
      <c r="DJ43" s="603"/>
      <c r="DK43" s="603"/>
      <c r="DL43" s="603"/>
      <c r="DM43" s="603"/>
      <c r="DN43" s="603"/>
      <c r="DO43" s="603"/>
      <c r="DP43" s="603"/>
      <c r="DQ43" s="604"/>
      <c r="DR43" s="599">
        <v>0</v>
      </c>
      <c r="DS43" s="600"/>
      <c r="DT43" s="600"/>
      <c r="DU43" s="600"/>
      <c r="DV43" s="600"/>
      <c r="DW43" s="600"/>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6"/>
      <c r="AQ44" s="636"/>
      <c r="AR44" s="636"/>
      <c r="AS44" s="636"/>
      <c r="AT44" s="218"/>
      <c r="AU44" s="218"/>
      <c r="AV44" s="218"/>
      <c r="AW44" s="218"/>
      <c r="AX44" s="218"/>
      <c r="AY44" s="218"/>
      <c r="AZ44" s="218"/>
      <c r="BA44" s="218"/>
      <c r="BB44" s="218"/>
      <c r="BC44" s="218"/>
      <c r="BD44" s="635"/>
      <c r="BE44" s="635"/>
      <c r="BF44" s="635"/>
      <c r="BG44" s="635"/>
      <c r="BH44" s="635"/>
      <c r="BI44" s="635"/>
      <c r="BJ44" s="635"/>
      <c r="BK44" s="635"/>
      <c r="BL44" s="635"/>
      <c r="BM44" s="635"/>
      <c r="BN44" s="635"/>
      <c r="BO44" s="635"/>
      <c r="BP44" s="635"/>
      <c r="BQ44" s="635"/>
      <c r="BR44" s="635"/>
      <c r="BS44" s="635"/>
      <c r="BT44" s="635"/>
      <c r="BU44" s="635"/>
      <c r="BV44" s="635"/>
      <c r="BW44" s="635"/>
      <c r="BY44" s="593" t="s">
        <v>315</v>
      </c>
      <c r="BZ44" s="594"/>
      <c r="CA44" s="594"/>
      <c r="CB44" s="594"/>
      <c r="CC44" s="594"/>
      <c r="CD44" s="594"/>
      <c r="CE44" s="594"/>
      <c r="CF44" s="594"/>
      <c r="CG44" s="594"/>
      <c r="CH44" s="594"/>
      <c r="CI44" s="594"/>
      <c r="CJ44" s="594"/>
      <c r="CK44" s="594"/>
      <c r="CL44" s="595"/>
      <c r="CM44" s="596">
        <v>261169338</v>
      </c>
      <c r="CN44" s="603"/>
      <c r="CO44" s="603"/>
      <c r="CP44" s="603"/>
      <c r="CQ44" s="603"/>
      <c r="CR44" s="603"/>
      <c r="CS44" s="603"/>
      <c r="CT44" s="604"/>
      <c r="CU44" s="599">
        <v>34.5</v>
      </c>
      <c r="CV44" s="600"/>
      <c r="CW44" s="600"/>
      <c r="CX44" s="601"/>
      <c r="CY44" s="602">
        <v>213016840</v>
      </c>
      <c r="CZ44" s="603"/>
      <c r="DA44" s="603"/>
      <c r="DB44" s="603"/>
      <c r="DC44" s="603"/>
      <c r="DD44" s="603"/>
      <c r="DE44" s="603"/>
      <c r="DF44" s="604"/>
      <c r="DG44" s="602">
        <v>149040997</v>
      </c>
      <c r="DH44" s="603"/>
      <c r="DI44" s="603"/>
      <c r="DJ44" s="603"/>
      <c r="DK44" s="603"/>
      <c r="DL44" s="603"/>
      <c r="DM44" s="603"/>
      <c r="DN44" s="603"/>
      <c r="DO44" s="603"/>
      <c r="DP44" s="603"/>
      <c r="DQ44" s="604"/>
      <c r="DR44" s="599">
        <v>31.1</v>
      </c>
      <c r="DS44" s="600"/>
      <c r="DT44" s="600"/>
      <c r="DU44" s="600"/>
      <c r="DV44" s="600"/>
      <c r="DW44" s="600"/>
      <c r="DX44" s="633"/>
    </row>
    <row r="45" spans="2:128" ht="11.25" customHeight="1" x14ac:dyDescent="0.2">
      <c r="B45" s="212" t="s">
        <v>316</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3" t="s">
        <v>317</v>
      </c>
      <c r="BZ45" s="594"/>
      <c r="CA45" s="594"/>
      <c r="CB45" s="594"/>
      <c r="CC45" s="594"/>
      <c r="CD45" s="594"/>
      <c r="CE45" s="594"/>
      <c r="CF45" s="594"/>
      <c r="CG45" s="594"/>
      <c r="CH45" s="594"/>
      <c r="CI45" s="594"/>
      <c r="CJ45" s="594"/>
      <c r="CK45" s="594"/>
      <c r="CL45" s="595"/>
      <c r="CM45" s="596">
        <v>29321855</v>
      </c>
      <c r="CN45" s="597"/>
      <c r="CO45" s="597"/>
      <c r="CP45" s="597"/>
      <c r="CQ45" s="597"/>
      <c r="CR45" s="597"/>
      <c r="CS45" s="597"/>
      <c r="CT45" s="598"/>
      <c r="CU45" s="599">
        <v>3.9</v>
      </c>
      <c r="CV45" s="600"/>
      <c r="CW45" s="600"/>
      <c r="CX45" s="601"/>
      <c r="CY45" s="602">
        <v>21993501</v>
      </c>
      <c r="CZ45" s="603"/>
      <c r="DA45" s="603"/>
      <c r="DB45" s="603"/>
      <c r="DC45" s="603"/>
      <c r="DD45" s="603"/>
      <c r="DE45" s="603"/>
      <c r="DF45" s="604"/>
      <c r="DG45" s="602">
        <v>18262751</v>
      </c>
      <c r="DH45" s="603"/>
      <c r="DI45" s="603"/>
      <c r="DJ45" s="603"/>
      <c r="DK45" s="603"/>
      <c r="DL45" s="603"/>
      <c r="DM45" s="603"/>
      <c r="DN45" s="603"/>
      <c r="DO45" s="603"/>
      <c r="DP45" s="603"/>
      <c r="DQ45" s="604"/>
      <c r="DR45" s="599">
        <v>3.8</v>
      </c>
      <c r="DS45" s="600"/>
      <c r="DT45" s="600"/>
      <c r="DU45" s="600"/>
      <c r="DV45" s="600"/>
      <c r="DW45" s="600"/>
      <c r="DX45" s="633"/>
    </row>
    <row r="46" spans="2:128" ht="11.25" customHeight="1" x14ac:dyDescent="0.2">
      <c r="B46" s="226" t="s">
        <v>318</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3" t="s">
        <v>319</v>
      </c>
      <c r="BZ46" s="594"/>
      <c r="CA46" s="594"/>
      <c r="CB46" s="594"/>
      <c r="CC46" s="594"/>
      <c r="CD46" s="594"/>
      <c r="CE46" s="594"/>
      <c r="CF46" s="594"/>
      <c r="CG46" s="594"/>
      <c r="CH46" s="594"/>
      <c r="CI46" s="594"/>
      <c r="CJ46" s="594"/>
      <c r="CK46" s="594"/>
      <c r="CL46" s="595"/>
      <c r="CM46" s="596">
        <v>11010891</v>
      </c>
      <c r="CN46" s="603"/>
      <c r="CO46" s="603"/>
      <c r="CP46" s="603"/>
      <c r="CQ46" s="603"/>
      <c r="CR46" s="603"/>
      <c r="CS46" s="603"/>
      <c r="CT46" s="604"/>
      <c r="CU46" s="599">
        <v>1.5</v>
      </c>
      <c r="CV46" s="600"/>
      <c r="CW46" s="600"/>
      <c r="CX46" s="601"/>
      <c r="CY46" s="602">
        <v>9190905</v>
      </c>
      <c r="CZ46" s="603"/>
      <c r="DA46" s="603"/>
      <c r="DB46" s="603"/>
      <c r="DC46" s="603"/>
      <c r="DD46" s="603"/>
      <c r="DE46" s="603"/>
      <c r="DF46" s="604"/>
      <c r="DG46" s="602">
        <v>9154288</v>
      </c>
      <c r="DH46" s="603"/>
      <c r="DI46" s="603"/>
      <c r="DJ46" s="603"/>
      <c r="DK46" s="603"/>
      <c r="DL46" s="603"/>
      <c r="DM46" s="603"/>
      <c r="DN46" s="603"/>
      <c r="DO46" s="603"/>
      <c r="DP46" s="603"/>
      <c r="DQ46" s="604"/>
      <c r="DR46" s="599">
        <v>1.9</v>
      </c>
      <c r="DS46" s="600"/>
      <c r="DT46" s="600"/>
      <c r="DU46" s="600"/>
      <c r="DV46" s="600"/>
      <c r="DW46" s="600"/>
      <c r="DX46" s="633"/>
    </row>
    <row r="47" spans="2:128" ht="11.25" customHeight="1" x14ac:dyDescent="0.2">
      <c r="B47" s="227" t="s">
        <v>320</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3" t="s">
        <v>321</v>
      </c>
      <c r="BZ47" s="594"/>
      <c r="CA47" s="594"/>
      <c r="CB47" s="594"/>
      <c r="CC47" s="594"/>
      <c r="CD47" s="594"/>
      <c r="CE47" s="594"/>
      <c r="CF47" s="594"/>
      <c r="CG47" s="594"/>
      <c r="CH47" s="594"/>
      <c r="CI47" s="594"/>
      <c r="CJ47" s="594"/>
      <c r="CK47" s="594"/>
      <c r="CL47" s="595"/>
      <c r="CM47" s="596">
        <v>175560822</v>
      </c>
      <c r="CN47" s="597"/>
      <c r="CO47" s="597"/>
      <c r="CP47" s="597"/>
      <c r="CQ47" s="597"/>
      <c r="CR47" s="597"/>
      <c r="CS47" s="597"/>
      <c r="CT47" s="598"/>
      <c r="CU47" s="599">
        <v>23.2</v>
      </c>
      <c r="CV47" s="600"/>
      <c r="CW47" s="600"/>
      <c r="CX47" s="601"/>
      <c r="CY47" s="602">
        <v>160331769</v>
      </c>
      <c r="CZ47" s="603"/>
      <c r="DA47" s="603"/>
      <c r="DB47" s="603"/>
      <c r="DC47" s="603"/>
      <c r="DD47" s="603"/>
      <c r="DE47" s="603"/>
      <c r="DF47" s="604"/>
      <c r="DG47" s="602">
        <v>109631175</v>
      </c>
      <c r="DH47" s="603"/>
      <c r="DI47" s="603"/>
      <c r="DJ47" s="603"/>
      <c r="DK47" s="603"/>
      <c r="DL47" s="603"/>
      <c r="DM47" s="603"/>
      <c r="DN47" s="603"/>
      <c r="DO47" s="603"/>
      <c r="DP47" s="603"/>
      <c r="DQ47" s="604"/>
      <c r="DR47" s="599">
        <v>22.8</v>
      </c>
      <c r="DS47" s="600"/>
      <c r="DT47" s="600"/>
      <c r="DU47" s="600"/>
      <c r="DV47" s="600"/>
      <c r="DW47" s="600"/>
      <c r="DX47" s="633"/>
    </row>
    <row r="48" spans="2:128" ht="11.25" customHeight="1" x14ac:dyDescent="0.2">
      <c r="AP48" s="636"/>
      <c r="AQ48" s="636"/>
      <c r="AR48" s="636"/>
      <c r="AS48" s="636"/>
      <c r="AT48" s="218"/>
      <c r="AU48" s="218"/>
      <c r="AV48" s="218"/>
      <c r="AW48" s="218"/>
      <c r="AX48" s="218"/>
      <c r="AY48" s="218"/>
      <c r="AZ48" s="218"/>
      <c r="BA48" s="218"/>
      <c r="BB48" s="218"/>
      <c r="BC48" s="218"/>
      <c r="BD48" s="635"/>
      <c r="BE48" s="635"/>
      <c r="BF48" s="635"/>
      <c r="BG48" s="635"/>
      <c r="BH48" s="635"/>
      <c r="BI48" s="635"/>
      <c r="BJ48" s="635"/>
      <c r="BK48" s="635"/>
      <c r="BL48" s="635"/>
      <c r="BM48" s="635"/>
      <c r="BN48" s="635"/>
      <c r="BO48" s="635"/>
      <c r="BP48" s="635"/>
      <c r="BQ48" s="635"/>
      <c r="BR48" s="635"/>
      <c r="BS48" s="635"/>
      <c r="BT48" s="635"/>
      <c r="BU48" s="635"/>
      <c r="BV48" s="635"/>
      <c r="BW48" s="635"/>
      <c r="BY48" s="593" t="s">
        <v>322</v>
      </c>
      <c r="BZ48" s="594"/>
      <c r="CA48" s="594"/>
      <c r="CB48" s="594"/>
      <c r="CC48" s="594"/>
      <c r="CD48" s="594"/>
      <c r="CE48" s="594"/>
      <c r="CF48" s="594"/>
      <c r="CG48" s="594"/>
      <c r="CH48" s="594"/>
      <c r="CI48" s="594"/>
      <c r="CJ48" s="594"/>
      <c r="CK48" s="594"/>
      <c r="CL48" s="595"/>
      <c r="CM48" s="596">
        <v>12074844</v>
      </c>
      <c r="CN48" s="603"/>
      <c r="CO48" s="603"/>
      <c r="CP48" s="603"/>
      <c r="CQ48" s="603"/>
      <c r="CR48" s="603"/>
      <c r="CS48" s="603"/>
      <c r="CT48" s="604"/>
      <c r="CU48" s="599">
        <v>1.6</v>
      </c>
      <c r="CV48" s="600"/>
      <c r="CW48" s="600"/>
      <c r="CX48" s="601"/>
      <c r="CY48" s="602">
        <v>12069669</v>
      </c>
      <c r="CZ48" s="603"/>
      <c r="DA48" s="603"/>
      <c r="DB48" s="603"/>
      <c r="DC48" s="603"/>
      <c r="DD48" s="603"/>
      <c r="DE48" s="603"/>
      <c r="DF48" s="604"/>
      <c r="DG48" s="602">
        <v>11173611</v>
      </c>
      <c r="DH48" s="603"/>
      <c r="DI48" s="603"/>
      <c r="DJ48" s="603"/>
      <c r="DK48" s="603"/>
      <c r="DL48" s="603"/>
      <c r="DM48" s="603"/>
      <c r="DN48" s="603"/>
      <c r="DO48" s="603"/>
      <c r="DP48" s="603"/>
      <c r="DQ48" s="604"/>
      <c r="DR48" s="599">
        <v>2.2999999999999998</v>
      </c>
      <c r="DS48" s="600"/>
      <c r="DT48" s="600"/>
      <c r="DU48" s="600"/>
      <c r="DV48" s="600"/>
      <c r="DW48" s="600"/>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6"/>
      <c r="AQ49" s="636"/>
      <c r="AR49" s="636"/>
      <c r="AS49" s="636"/>
      <c r="AT49" s="218"/>
      <c r="AU49" s="218"/>
      <c r="AV49" s="218"/>
      <c r="AW49" s="218"/>
      <c r="AX49" s="218"/>
      <c r="AY49" s="218"/>
      <c r="AZ49" s="218"/>
      <c r="BA49" s="218"/>
      <c r="BB49" s="218"/>
      <c r="BC49" s="218"/>
      <c r="BD49" s="635"/>
      <c r="BE49" s="635"/>
      <c r="BF49" s="635"/>
      <c r="BG49" s="635"/>
      <c r="BH49" s="635"/>
      <c r="BI49" s="635"/>
      <c r="BJ49" s="635"/>
      <c r="BK49" s="635"/>
      <c r="BL49" s="635"/>
      <c r="BM49" s="635"/>
      <c r="BN49" s="635"/>
      <c r="BO49" s="635"/>
      <c r="BP49" s="635"/>
      <c r="BQ49" s="635"/>
      <c r="BR49" s="635"/>
      <c r="BS49" s="635"/>
      <c r="BT49" s="635"/>
      <c r="BU49" s="635"/>
      <c r="BV49" s="635"/>
      <c r="BW49" s="635"/>
      <c r="BY49" s="593" t="s">
        <v>323</v>
      </c>
      <c r="BZ49" s="594"/>
      <c r="CA49" s="594"/>
      <c r="CB49" s="594"/>
      <c r="CC49" s="594"/>
      <c r="CD49" s="594"/>
      <c r="CE49" s="594"/>
      <c r="CF49" s="594"/>
      <c r="CG49" s="594"/>
      <c r="CH49" s="594"/>
      <c r="CI49" s="594"/>
      <c r="CJ49" s="594"/>
      <c r="CK49" s="594"/>
      <c r="CL49" s="595"/>
      <c r="CM49" s="596">
        <v>6283324</v>
      </c>
      <c r="CN49" s="597"/>
      <c r="CO49" s="597"/>
      <c r="CP49" s="597"/>
      <c r="CQ49" s="597"/>
      <c r="CR49" s="597"/>
      <c r="CS49" s="597"/>
      <c r="CT49" s="598"/>
      <c r="CU49" s="599">
        <v>0.8</v>
      </c>
      <c r="CV49" s="600"/>
      <c r="CW49" s="600"/>
      <c r="CX49" s="601"/>
      <c r="CY49" s="602">
        <v>5309761</v>
      </c>
      <c r="CZ49" s="603"/>
      <c r="DA49" s="603"/>
      <c r="DB49" s="603"/>
      <c r="DC49" s="603"/>
      <c r="DD49" s="603"/>
      <c r="DE49" s="603"/>
      <c r="DF49" s="604"/>
      <c r="DG49" s="602" t="s">
        <v>210</v>
      </c>
      <c r="DH49" s="603"/>
      <c r="DI49" s="603"/>
      <c r="DJ49" s="603"/>
      <c r="DK49" s="603"/>
      <c r="DL49" s="603"/>
      <c r="DM49" s="603"/>
      <c r="DN49" s="603"/>
      <c r="DO49" s="603"/>
      <c r="DP49" s="603"/>
      <c r="DQ49" s="604"/>
      <c r="DR49" s="599" t="s">
        <v>210</v>
      </c>
      <c r="DS49" s="600"/>
      <c r="DT49" s="600"/>
      <c r="DU49" s="600"/>
      <c r="DV49" s="600"/>
      <c r="DW49" s="600"/>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6"/>
      <c r="AQ50" s="636"/>
      <c r="AR50" s="636"/>
      <c r="AS50" s="636"/>
      <c r="AT50" s="218"/>
      <c r="AU50" s="218"/>
      <c r="AV50" s="218"/>
      <c r="AW50" s="218"/>
      <c r="AX50" s="218"/>
      <c r="AY50" s="218"/>
      <c r="AZ50" s="218"/>
      <c r="BA50" s="218"/>
      <c r="BB50" s="218"/>
      <c r="BC50" s="218"/>
      <c r="BD50" s="635"/>
      <c r="BE50" s="635"/>
      <c r="BF50" s="635"/>
      <c r="BG50" s="635"/>
      <c r="BH50" s="635"/>
      <c r="BI50" s="635"/>
      <c r="BJ50" s="635"/>
      <c r="BK50" s="635"/>
      <c r="BL50" s="635"/>
      <c r="BM50" s="635"/>
      <c r="BN50" s="635"/>
      <c r="BO50" s="635"/>
      <c r="BP50" s="635"/>
      <c r="BQ50" s="635"/>
      <c r="BR50" s="635"/>
      <c r="BS50" s="635"/>
      <c r="BT50" s="635"/>
      <c r="BU50" s="635"/>
      <c r="BV50" s="635"/>
      <c r="BW50" s="635"/>
      <c r="BY50" s="593" t="s">
        <v>324</v>
      </c>
      <c r="BZ50" s="594"/>
      <c r="CA50" s="594"/>
      <c r="CB50" s="594"/>
      <c r="CC50" s="594"/>
      <c r="CD50" s="594"/>
      <c r="CE50" s="594"/>
      <c r="CF50" s="594"/>
      <c r="CG50" s="594"/>
      <c r="CH50" s="594"/>
      <c r="CI50" s="594"/>
      <c r="CJ50" s="594"/>
      <c r="CK50" s="594"/>
      <c r="CL50" s="595"/>
      <c r="CM50" s="596">
        <v>18286</v>
      </c>
      <c r="CN50" s="603"/>
      <c r="CO50" s="603"/>
      <c r="CP50" s="603"/>
      <c r="CQ50" s="603"/>
      <c r="CR50" s="603"/>
      <c r="CS50" s="603"/>
      <c r="CT50" s="604"/>
      <c r="CU50" s="599">
        <v>0</v>
      </c>
      <c r="CV50" s="600"/>
      <c r="CW50" s="600"/>
      <c r="CX50" s="601"/>
      <c r="CY50" s="602">
        <v>18286</v>
      </c>
      <c r="CZ50" s="603"/>
      <c r="DA50" s="603"/>
      <c r="DB50" s="603"/>
      <c r="DC50" s="603"/>
      <c r="DD50" s="603"/>
      <c r="DE50" s="603"/>
      <c r="DF50" s="604"/>
      <c r="DG50" s="602" t="s">
        <v>119</v>
      </c>
      <c r="DH50" s="603"/>
      <c r="DI50" s="603"/>
      <c r="DJ50" s="603"/>
      <c r="DK50" s="603"/>
      <c r="DL50" s="603"/>
      <c r="DM50" s="603"/>
      <c r="DN50" s="603"/>
      <c r="DO50" s="603"/>
      <c r="DP50" s="603"/>
      <c r="DQ50" s="604"/>
      <c r="DR50" s="599" t="s">
        <v>119</v>
      </c>
      <c r="DS50" s="600"/>
      <c r="DT50" s="600"/>
      <c r="DU50" s="600"/>
      <c r="DV50" s="600"/>
      <c r="DW50" s="600"/>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3" t="s">
        <v>325</v>
      </c>
      <c r="BZ51" s="594"/>
      <c r="CA51" s="594"/>
      <c r="CB51" s="594"/>
      <c r="CC51" s="594"/>
      <c r="CD51" s="594"/>
      <c r="CE51" s="594"/>
      <c r="CF51" s="594"/>
      <c r="CG51" s="594"/>
      <c r="CH51" s="594"/>
      <c r="CI51" s="594"/>
      <c r="CJ51" s="594"/>
      <c r="CK51" s="594"/>
      <c r="CL51" s="595"/>
      <c r="CM51" s="596">
        <v>26899316</v>
      </c>
      <c r="CN51" s="597"/>
      <c r="CO51" s="597"/>
      <c r="CP51" s="597"/>
      <c r="CQ51" s="597"/>
      <c r="CR51" s="597"/>
      <c r="CS51" s="597"/>
      <c r="CT51" s="598"/>
      <c r="CU51" s="599">
        <v>3.6</v>
      </c>
      <c r="CV51" s="600"/>
      <c r="CW51" s="600"/>
      <c r="CX51" s="601"/>
      <c r="CY51" s="602">
        <v>4102949</v>
      </c>
      <c r="CZ51" s="603"/>
      <c r="DA51" s="603"/>
      <c r="DB51" s="603"/>
      <c r="DC51" s="603"/>
      <c r="DD51" s="603"/>
      <c r="DE51" s="603"/>
      <c r="DF51" s="604"/>
      <c r="DG51" s="602">
        <v>819172</v>
      </c>
      <c r="DH51" s="603"/>
      <c r="DI51" s="603"/>
      <c r="DJ51" s="603"/>
      <c r="DK51" s="603"/>
      <c r="DL51" s="603"/>
      <c r="DM51" s="603"/>
      <c r="DN51" s="603"/>
      <c r="DO51" s="603"/>
      <c r="DP51" s="603"/>
      <c r="DQ51" s="604"/>
      <c r="DR51" s="599">
        <v>0.2</v>
      </c>
      <c r="DS51" s="600"/>
      <c r="DT51" s="600"/>
      <c r="DU51" s="600"/>
      <c r="DV51" s="600"/>
      <c r="DW51" s="600"/>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Y52" s="593" t="s">
        <v>326</v>
      </c>
      <c r="BZ52" s="594"/>
      <c r="CA52" s="594"/>
      <c r="CB52" s="594"/>
      <c r="CC52" s="594"/>
      <c r="CD52" s="594"/>
      <c r="CE52" s="594"/>
      <c r="CF52" s="594"/>
      <c r="CG52" s="594"/>
      <c r="CH52" s="594"/>
      <c r="CI52" s="594"/>
      <c r="CJ52" s="594"/>
      <c r="CK52" s="594"/>
      <c r="CL52" s="595"/>
      <c r="CM52" s="596" t="s">
        <v>210</v>
      </c>
      <c r="CN52" s="603"/>
      <c r="CO52" s="603"/>
      <c r="CP52" s="603"/>
      <c r="CQ52" s="603"/>
      <c r="CR52" s="603"/>
      <c r="CS52" s="603"/>
      <c r="CT52" s="604"/>
      <c r="CU52" s="599" t="s">
        <v>210</v>
      </c>
      <c r="CV52" s="600"/>
      <c r="CW52" s="600"/>
      <c r="CX52" s="601"/>
      <c r="CY52" s="602" t="s">
        <v>210</v>
      </c>
      <c r="CZ52" s="603"/>
      <c r="DA52" s="603"/>
      <c r="DB52" s="603"/>
      <c r="DC52" s="603"/>
      <c r="DD52" s="603"/>
      <c r="DE52" s="603"/>
      <c r="DF52" s="604"/>
      <c r="DG52" s="602" t="s">
        <v>118</v>
      </c>
      <c r="DH52" s="603"/>
      <c r="DI52" s="603"/>
      <c r="DJ52" s="603"/>
      <c r="DK52" s="603"/>
      <c r="DL52" s="603"/>
      <c r="DM52" s="603"/>
      <c r="DN52" s="603"/>
      <c r="DO52" s="603"/>
      <c r="DP52" s="603"/>
      <c r="DQ52" s="604"/>
      <c r="DR52" s="599" t="s">
        <v>119</v>
      </c>
      <c r="DS52" s="600"/>
      <c r="DT52" s="600"/>
      <c r="DU52" s="600"/>
      <c r="DV52" s="600"/>
      <c r="DW52" s="600"/>
      <c r="DX52" s="633"/>
    </row>
    <row r="53" spans="2:128" ht="11.25" customHeight="1" x14ac:dyDescent="0.2">
      <c r="B53" s="227"/>
      <c r="AP53" s="222"/>
      <c r="AQ53" s="218"/>
      <c r="AR53" s="218"/>
      <c r="AS53" s="218"/>
      <c r="AT53" s="218"/>
      <c r="AU53" s="218"/>
      <c r="AV53" s="218"/>
      <c r="AW53" s="218"/>
      <c r="AX53" s="218"/>
      <c r="AY53" s="218"/>
      <c r="AZ53" s="626"/>
      <c r="BA53" s="626"/>
      <c r="BB53" s="626"/>
      <c r="BC53" s="626"/>
      <c r="BD53" s="218"/>
      <c r="BE53" s="218"/>
      <c r="BF53" s="218"/>
      <c r="BG53" s="218"/>
      <c r="BH53" s="218"/>
      <c r="BI53" s="218"/>
      <c r="BJ53" s="218"/>
      <c r="BK53" s="218"/>
      <c r="BL53" s="218"/>
      <c r="BM53" s="218"/>
      <c r="BN53" s="218"/>
      <c r="BO53" s="218"/>
      <c r="BP53" s="218"/>
      <c r="BQ53" s="218"/>
      <c r="BR53" s="218"/>
      <c r="BS53" s="626"/>
      <c r="BT53" s="626"/>
      <c r="BU53" s="626"/>
      <c r="BV53" s="626"/>
      <c r="BW53" s="626"/>
      <c r="BY53" s="593" t="s">
        <v>327</v>
      </c>
      <c r="BZ53" s="594"/>
      <c r="CA53" s="594"/>
      <c r="CB53" s="594"/>
      <c r="CC53" s="594"/>
      <c r="CD53" s="594"/>
      <c r="CE53" s="594"/>
      <c r="CF53" s="594"/>
      <c r="CG53" s="594"/>
      <c r="CH53" s="594"/>
      <c r="CI53" s="594"/>
      <c r="CJ53" s="594"/>
      <c r="CK53" s="594"/>
      <c r="CL53" s="595"/>
      <c r="CM53" s="596">
        <v>149665215</v>
      </c>
      <c r="CN53" s="597"/>
      <c r="CO53" s="597"/>
      <c r="CP53" s="597"/>
      <c r="CQ53" s="597"/>
      <c r="CR53" s="597"/>
      <c r="CS53" s="597"/>
      <c r="CT53" s="598"/>
      <c r="CU53" s="599">
        <v>19.8</v>
      </c>
      <c r="CV53" s="600"/>
      <c r="CW53" s="600"/>
      <c r="CX53" s="601"/>
      <c r="CY53" s="602">
        <v>23001128</v>
      </c>
      <c r="CZ53" s="603"/>
      <c r="DA53" s="603"/>
      <c r="DB53" s="603"/>
      <c r="DC53" s="603"/>
      <c r="DD53" s="603"/>
      <c r="DE53" s="603"/>
      <c r="DF53" s="604"/>
      <c r="DG53" s="605"/>
      <c r="DH53" s="606"/>
      <c r="DI53" s="606"/>
      <c r="DJ53" s="606"/>
      <c r="DK53" s="606"/>
      <c r="DL53" s="606"/>
      <c r="DM53" s="606"/>
      <c r="DN53" s="606"/>
      <c r="DO53" s="606"/>
      <c r="DP53" s="606"/>
      <c r="DQ53" s="607"/>
      <c r="DR53" s="590"/>
      <c r="DS53" s="591"/>
      <c r="DT53" s="591"/>
      <c r="DU53" s="591"/>
      <c r="DV53" s="591"/>
      <c r="DW53" s="591"/>
      <c r="DX53" s="592"/>
    </row>
    <row r="54" spans="2:128" ht="11.25" customHeight="1" x14ac:dyDescent="0.2">
      <c r="AP54" s="218"/>
      <c r="AQ54" s="222"/>
      <c r="AR54" s="222"/>
      <c r="AS54" s="222"/>
      <c r="AT54" s="222"/>
      <c r="AU54" s="222"/>
      <c r="AV54" s="222"/>
      <c r="AW54" s="222"/>
      <c r="AX54" s="222"/>
      <c r="AY54" s="218"/>
      <c r="AZ54" s="626"/>
      <c r="BA54" s="626"/>
      <c r="BB54" s="626"/>
      <c r="BC54" s="626"/>
      <c r="BD54" s="218"/>
      <c r="BE54" s="218"/>
      <c r="BF54" s="218"/>
      <c r="BG54" s="218"/>
      <c r="BH54" s="218"/>
      <c r="BI54" s="218"/>
      <c r="BJ54" s="218"/>
      <c r="BK54" s="218"/>
      <c r="BL54" s="218"/>
      <c r="BM54" s="218"/>
      <c r="BN54" s="218"/>
      <c r="BO54" s="218"/>
      <c r="BP54" s="218"/>
      <c r="BQ54" s="218"/>
      <c r="BR54" s="218"/>
      <c r="BS54" s="626"/>
      <c r="BT54" s="626"/>
      <c r="BU54" s="626"/>
      <c r="BV54" s="626"/>
      <c r="BW54" s="626"/>
      <c r="BY54" s="593" t="s">
        <v>328</v>
      </c>
      <c r="BZ54" s="594"/>
      <c r="CA54" s="594"/>
      <c r="CB54" s="594"/>
      <c r="CC54" s="594"/>
      <c r="CD54" s="594"/>
      <c r="CE54" s="594"/>
      <c r="CF54" s="594"/>
      <c r="CG54" s="594"/>
      <c r="CH54" s="594"/>
      <c r="CI54" s="594"/>
      <c r="CJ54" s="594"/>
      <c r="CK54" s="594"/>
      <c r="CL54" s="595"/>
      <c r="CM54" s="596">
        <v>4049488</v>
      </c>
      <c r="CN54" s="597"/>
      <c r="CO54" s="597"/>
      <c r="CP54" s="597"/>
      <c r="CQ54" s="597"/>
      <c r="CR54" s="597"/>
      <c r="CS54" s="597"/>
      <c r="CT54" s="598"/>
      <c r="CU54" s="599">
        <v>0.5</v>
      </c>
      <c r="CV54" s="600"/>
      <c r="CW54" s="600"/>
      <c r="CX54" s="601"/>
      <c r="CY54" s="602">
        <v>1646658</v>
      </c>
      <c r="CZ54" s="603"/>
      <c r="DA54" s="603"/>
      <c r="DB54" s="603"/>
      <c r="DC54" s="603"/>
      <c r="DD54" s="603"/>
      <c r="DE54" s="603"/>
      <c r="DF54" s="604"/>
      <c r="DG54" s="605"/>
      <c r="DH54" s="606"/>
      <c r="DI54" s="606"/>
      <c r="DJ54" s="606"/>
      <c r="DK54" s="606"/>
      <c r="DL54" s="606"/>
      <c r="DM54" s="606"/>
      <c r="DN54" s="606"/>
      <c r="DO54" s="606"/>
      <c r="DP54" s="606"/>
      <c r="DQ54" s="607"/>
      <c r="DR54" s="590"/>
      <c r="DS54" s="591"/>
      <c r="DT54" s="591"/>
      <c r="DU54" s="591"/>
      <c r="DV54" s="591"/>
      <c r="DW54" s="591"/>
      <c r="DX54" s="592"/>
    </row>
    <row r="55" spans="2:128" ht="11.25" customHeight="1" x14ac:dyDescent="0.2">
      <c r="AP55" s="218"/>
      <c r="AQ55" s="222"/>
      <c r="AR55" s="222"/>
      <c r="AS55" s="222"/>
      <c r="AT55" s="222"/>
      <c r="AU55" s="222"/>
      <c r="AV55" s="222"/>
      <c r="AW55" s="222"/>
      <c r="AX55" s="222"/>
      <c r="AY55" s="218"/>
      <c r="AZ55" s="626"/>
      <c r="BA55" s="626"/>
      <c r="BB55" s="626"/>
      <c r="BC55" s="626"/>
      <c r="BD55" s="218"/>
      <c r="BE55" s="218"/>
      <c r="BF55" s="218"/>
      <c r="BG55" s="218"/>
      <c r="BH55" s="218"/>
      <c r="BI55" s="218"/>
      <c r="BJ55" s="218"/>
      <c r="BK55" s="218"/>
      <c r="BL55" s="218"/>
      <c r="BM55" s="218"/>
      <c r="BN55" s="218"/>
      <c r="BO55" s="218"/>
      <c r="BP55" s="218"/>
      <c r="BQ55" s="218"/>
      <c r="BR55" s="218"/>
      <c r="BS55" s="626"/>
      <c r="BT55" s="626"/>
      <c r="BU55" s="626"/>
      <c r="BV55" s="626"/>
      <c r="BW55" s="626"/>
      <c r="BY55" s="627" t="s">
        <v>306</v>
      </c>
      <c r="BZ55" s="628"/>
      <c r="CA55" s="593" t="s">
        <v>329</v>
      </c>
      <c r="CB55" s="594"/>
      <c r="CC55" s="594"/>
      <c r="CD55" s="594"/>
      <c r="CE55" s="594"/>
      <c r="CF55" s="594"/>
      <c r="CG55" s="594"/>
      <c r="CH55" s="594"/>
      <c r="CI55" s="594"/>
      <c r="CJ55" s="594"/>
      <c r="CK55" s="594"/>
      <c r="CL55" s="595"/>
      <c r="CM55" s="596">
        <v>141659535</v>
      </c>
      <c r="CN55" s="597"/>
      <c r="CO55" s="597"/>
      <c r="CP55" s="597"/>
      <c r="CQ55" s="597"/>
      <c r="CR55" s="597"/>
      <c r="CS55" s="597"/>
      <c r="CT55" s="598"/>
      <c r="CU55" s="599">
        <v>18.7</v>
      </c>
      <c r="CV55" s="600"/>
      <c r="CW55" s="600"/>
      <c r="CX55" s="601"/>
      <c r="CY55" s="602">
        <v>22549988</v>
      </c>
      <c r="CZ55" s="603"/>
      <c r="DA55" s="603"/>
      <c r="DB55" s="603"/>
      <c r="DC55" s="603"/>
      <c r="DD55" s="603"/>
      <c r="DE55" s="603"/>
      <c r="DF55" s="604"/>
      <c r="DG55" s="605"/>
      <c r="DH55" s="606"/>
      <c r="DI55" s="606"/>
      <c r="DJ55" s="606"/>
      <c r="DK55" s="606"/>
      <c r="DL55" s="606"/>
      <c r="DM55" s="606"/>
      <c r="DN55" s="606"/>
      <c r="DO55" s="606"/>
      <c r="DP55" s="606"/>
      <c r="DQ55" s="607"/>
      <c r="DR55" s="590"/>
      <c r="DS55" s="591"/>
      <c r="DT55" s="591"/>
      <c r="DU55" s="591"/>
      <c r="DV55" s="591"/>
      <c r="DW55" s="591"/>
      <c r="DX55" s="592"/>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9"/>
      <c r="BZ56" s="630"/>
      <c r="CA56" s="593" t="s">
        <v>330</v>
      </c>
      <c r="CB56" s="594"/>
      <c r="CC56" s="594"/>
      <c r="CD56" s="594"/>
      <c r="CE56" s="594"/>
      <c r="CF56" s="594"/>
      <c r="CG56" s="594"/>
      <c r="CH56" s="594"/>
      <c r="CI56" s="594"/>
      <c r="CJ56" s="594"/>
      <c r="CK56" s="594"/>
      <c r="CL56" s="595"/>
      <c r="CM56" s="596">
        <v>64807989</v>
      </c>
      <c r="CN56" s="597"/>
      <c r="CO56" s="597"/>
      <c r="CP56" s="597"/>
      <c r="CQ56" s="597"/>
      <c r="CR56" s="597"/>
      <c r="CS56" s="597"/>
      <c r="CT56" s="598"/>
      <c r="CU56" s="599">
        <v>8.6</v>
      </c>
      <c r="CV56" s="600"/>
      <c r="CW56" s="600"/>
      <c r="CX56" s="601"/>
      <c r="CY56" s="602">
        <v>4187729</v>
      </c>
      <c r="CZ56" s="603"/>
      <c r="DA56" s="603"/>
      <c r="DB56" s="603"/>
      <c r="DC56" s="603"/>
      <c r="DD56" s="603"/>
      <c r="DE56" s="603"/>
      <c r="DF56" s="604"/>
      <c r="DG56" s="605"/>
      <c r="DH56" s="606"/>
      <c r="DI56" s="606"/>
      <c r="DJ56" s="606"/>
      <c r="DK56" s="606"/>
      <c r="DL56" s="606"/>
      <c r="DM56" s="606"/>
      <c r="DN56" s="606"/>
      <c r="DO56" s="606"/>
      <c r="DP56" s="606"/>
      <c r="DQ56" s="607"/>
      <c r="DR56" s="590"/>
      <c r="DS56" s="591"/>
      <c r="DT56" s="591"/>
      <c r="DU56" s="591"/>
      <c r="DV56" s="591"/>
      <c r="DW56" s="591"/>
      <c r="DX56" s="592"/>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9"/>
      <c r="BZ57" s="630"/>
      <c r="CA57" s="593" t="s">
        <v>331</v>
      </c>
      <c r="CB57" s="594"/>
      <c r="CC57" s="594"/>
      <c r="CD57" s="594"/>
      <c r="CE57" s="594"/>
      <c r="CF57" s="594"/>
      <c r="CG57" s="594"/>
      <c r="CH57" s="594"/>
      <c r="CI57" s="594"/>
      <c r="CJ57" s="594"/>
      <c r="CK57" s="594"/>
      <c r="CL57" s="595"/>
      <c r="CM57" s="596">
        <v>56902729</v>
      </c>
      <c r="CN57" s="597"/>
      <c r="CO57" s="597"/>
      <c r="CP57" s="597"/>
      <c r="CQ57" s="597"/>
      <c r="CR57" s="597"/>
      <c r="CS57" s="597"/>
      <c r="CT57" s="598"/>
      <c r="CU57" s="599">
        <v>7.5</v>
      </c>
      <c r="CV57" s="600"/>
      <c r="CW57" s="600"/>
      <c r="CX57" s="601"/>
      <c r="CY57" s="602">
        <v>18020211</v>
      </c>
      <c r="CZ57" s="603"/>
      <c r="DA57" s="603"/>
      <c r="DB57" s="603"/>
      <c r="DC57" s="603"/>
      <c r="DD57" s="603"/>
      <c r="DE57" s="603"/>
      <c r="DF57" s="604"/>
      <c r="DG57" s="605"/>
      <c r="DH57" s="606"/>
      <c r="DI57" s="606"/>
      <c r="DJ57" s="606"/>
      <c r="DK57" s="606"/>
      <c r="DL57" s="606"/>
      <c r="DM57" s="606"/>
      <c r="DN57" s="606"/>
      <c r="DO57" s="606"/>
      <c r="DP57" s="606"/>
      <c r="DQ57" s="607"/>
      <c r="DR57" s="590"/>
      <c r="DS57" s="591"/>
      <c r="DT57" s="591"/>
      <c r="DU57" s="591"/>
      <c r="DV57" s="591"/>
      <c r="DW57" s="591"/>
      <c r="DX57" s="592"/>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9"/>
      <c r="BZ58" s="630"/>
      <c r="CA58" s="593" t="s">
        <v>332</v>
      </c>
      <c r="CB58" s="594"/>
      <c r="CC58" s="594"/>
      <c r="CD58" s="594"/>
      <c r="CE58" s="594"/>
      <c r="CF58" s="594"/>
      <c r="CG58" s="594"/>
      <c r="CH58" s="594"/>
      <c r="CI58" s="594"/>
      <c r="CJ58" s="594"/>
      <c r="CK58" s="594"/>
      <c r="CL58" s="595"/>
      <c r="CM58" s="596">
        <v>8005680</v>
      </c>
      <c r="CN58" s="597"/>
      <c r="CO58" s="597"/>
      <c r="CP58" s="597"/>
      <c r="CQ58" s="597"/>
      <c r="CR58" s="597"/>
      <c r="CS58" s="597"/>
      <c r="CT58" s="598"/>
      <c r="CU58" s="599">
        <v>1.1000000000000001</v>
      </c>
      <c r="CV58" s="600"/>
      <c r="CW58" s="600"/>
      <c r="CX58" s="601"/>
      <c r="CY58" s="602">
        <v>451140</v>
      </c>
      <c r="CZ58" s="603"/>
      <c r="DA58" s="603"/>
      <c r="DB58" s="603"/>
      <c r="DC58" s="603"/>
      <c r="DD58" s="603"/>
      <c r="DE58" s="603"/>
      <c r="DF58" s="604"/>
      <c r="DG58" s="605"/>
      <c r="DH58" s="606"/>
      <c r="DI58" s="606"/>
      <c r="DJ58" s="606"/>
      <c r="DK58" s="606"/>
      <c r="DL58" s="606"/>
      <c r="DM58" s="606"/>
      <c r="DN58" s="606"/>
      <c r="DO58" s="606"/>
      <c r="DP58" s="606"/>
      <c r="DQ58" s="607"/>
      <c r="DR58" s="590"/>
      <c r="DS58" s="591"/>
      <c r="DT58" s="591"/>
      <c r="DU58" s="591"/>
      <c r="DV58" s="591"/>
      <c r="DW58" s="591"/>
      <c r="DX58" s="592"/>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1"/>
      <c r="BZ59" s="632"/>
      <c r="CA59" s="593" t="s">
        <v>333</v>
      </c>
      <c r="CB59" s="594"/>
      <c r="CC59" s="594"/>
      <c r="CD59" s="594"/>
      <c r="CE59" s="594"/>
      <c r="CF59" s="594"/>
      <c r="CG59" s="594"/>
      <c r="CH59" s="594"/>
      <c r="CI59" s="594"/>
      <c r="CJ59" s="594"/>
      <c r="CK59" s="594"/>
      <c r="CL59" s="595"/>
      <c r="CM59" s="596" t="s">
        <v>210</v>
      </c>
      <c r="CN59" s="597"/>
      <c r="CO59" s="597"/>
      <c r="CP59" s="597"/>
      <c r="CQ59" s="597"/>
      <c r="CR59" s="597"/>
      <c r="CS59" s="597"/>
      <c r="CT59" s="598"/>
      <c r="CU59" s="599" t="s">
        <v>119</v>
      </c>
      <c r="CV59" s="600"/>
      <c r="CW59" s="600"/>
      <c r="CX59" s="601"/>
      <c r="CY59" s="602" t="s">
        <v>119</v>
      </c>
      <c r="CZ59" s="603"/>
      <c r="DA59" s="603"/>
      <c r="DB59" s="603"/>
      <c r="DC59" s="603"/>
      <c r="DD59" s="603"/>
      <c r="DE59" s="603"/>
      <c r="DF59" s="604"/>
      <c r="DG59" s="605"/>
      <c r="DH59" s="606"/>
      <c r="DI59" s="606"/>
      <c r="DJ59" s="606"/>
      <c r="DK59" s="606"/>
      <c r="DL59" s="606"/>
      <c r="DM59" s="606"/>
      <c r="DN59" s="606"/>
      <c r="DO59" s="606"/>
      <c r="DP59" s="606"/>
      <c r="DQ59" s="607"/>
      <c r="DR59" s="590"/>
      <c r="DS59" s="591"/>
      <c r="DT59" s="591"/>
      <c r="DU59" s="591"/>
      <c r="DV59" s="591"/>
      <c r="DW59" s="591"/>
      <c r="DX59" s="592"/>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8" t="s">
        <v>334</v>
      </c>
      <c r="BZ60" s="609"/>
      <c r="CA60" s="609"/>
      <c r="CB60" s="609"/>
      <c r="CC60" s="609"/>
      <c r="CD60" s="609"/>
      <c r="CE60" s="609"/>
      <c r="CF60" s="609"/>
      <c r="CG60" s="609"/>
      <c r="CH60" s="609"/>
      <c r="CI60" s="609"/>
      <c r="CJ60" s="609"/>
      <c r="CK60" s="609"/>
      <c r="CL60" s="610"/>
      <c r="CM60" s="611">
        <v>757176165</v>
      </c>
      <c r="CN60" s="612"/>
      <c r="CO60" s="612"/>
      <c r="CP60" s="612"/>
      <c r="CQ60" s="612"/>
      <c r="CR60" s="612"/>
      <c r="CS60" s="612"/>
      <c r="CT60" s="613"/>
      <c r="CU60" s="614">
        <v>100</v>
      </c>
      <c r="CV60" s="615"/>
      <c r="CW60" s="615"/>
      <c r="CX60" s="616"/>
      <c r="CY60" s="617">
        <v>540290893</v>
      </c>
      <c r="CZ60" s="618"/>
      <c r="DA60" s="618"/>
      <c r="DB60" s="618"/>
      <c r="DC60" s="618"/>
      <c r="DD60" s="618"/>
      <c r="DE60" s="618"/>
      <c r="DF60" s="619"/>
      <c r="DG60" s="620"/>
      <c r="DH60" s="621"/>
      <c r="DI60" s="621"/>
      <c r="DJ60" s="621"/>
      <c r="DK60" s="621"/>
      <c r="DL60" s="621"/>
      <c r="DM60" s="621"/>
      <c r="DN60" s="621"/>
      <c r="DO60" s="621"/>
      <c r="DP60" s="621"/>
      <c r="DQ60" s="622"/>
      <c r="DR60" s="623"/>
      <c r="DS60" s="624"/>
      <c r="DT60" s="624"/>
      <c r="DU60" s="624"/>
      <c r="DV60" s="624"/>
      <c r="DW60" s="624"/>
      <c r="DX60" s="625"/>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k8aXcr39Jvwqti86dljqwh/0gAz0LF0QSFvrLEZV5CuzhRa5wTNbQXOCnvY3XA2tTF57o7BZJ9fW0QAL6yXktQ==" saltValue="fKUl0IPV3JArd5M/TKnhgw=="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76" customWidth="1"/>
    <col min="131" max="131" width="1.6328125" style="276" customWidth="1"/>
    <col min="132" max="16384" width="9" style="276"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7" t="s">
        <v>336</v>
      </c>
      <c r="DK2" s="1128"/>
      <c r="DL2" s="1128"/>
      <c r="DM2" s="1128"/>
      <c r="DN2" s="1128"/>
      <c r="DO2" s="1129"/>
      <c r="DP2" s="237"/>
      <c r="DQ2" s="1127" t="s">
        <v>337</v>
      </c>
      <c r="DR2" s="1128"/>
      <c r="DS2" s="1128"/>
      <c r="DT2" s="1128"/>
      <c r="DU2" s="1128"/>
      <c r="DV2" s="1128"/>
      <c r="DW2" s="1128"/>
      <c r="DX2" s="1128"/>
      <c r="DY2" s="1128"/>
      <c r="DZ2" s="1129"/>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71" t="s">
        <v>338</v>
      </c>
      <c r="B4" s="1071"/>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240"/>
      <c r="BA4" s="240"/>
      <c r="BB4" s="240"/>
      <c r="BC4" s="240"/>
      <c r="BD4" s="240"/>
      <c r="BE4" s="241"/>
      <c r="BF4" s="241"/>
      <c r="BG4" s="241"/>
      <c r="BH4" s="241"/>
      <c r="BI4" s="241"/>
      <c r="BJ4" s="241"/>
      <c r="BK4" s="241"/>
      <c r="BL4" s="241"/>
      <c r="BM4" s="241"/>
      <c r="BN4" s="241"/>
      <c r="BO4" s="241"/>
      <c r="BP4" s="241"/>
      <c r="BQ4" s="240" t="s">
        <v>339</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1" t="s">
        <v>340</v>
      </c>
      <c r="B5" s="992"/>
      <c r="C5" s="992"/>
      <c r="D5" s="992"/>
      <c r="E5" s="992"/>
      <c r="F5" s="992"/>
      <c r="G5" s="992"/>
      <c r="H5" s="992"/>
      <c r="I5" s="992"/>
      <c r="J5" s="992"/>
      <c r="K5" s="992"/>
      <c r="L5" s="992"/>
      <c r="M5" s="992"/>
      <c r="N5" s="992"/>
      <c r="O5" s="992"/>
      <c r="P5" s="993"/>
      <c r="Q5" s="997" t="s">
        <v>341</v>
      </c>
      <c r="R5" s="998"/>
      <c r="S5" s="998"/>
      <c r="T5" s="998"/>
      <c r="U5" s="999"/>
      <c r="V5" s="997" t="s">
        <v>342</v>
      </c>
      <c r="W5" s="998"/>
      <c r="X5" s="998"/>
      <c r="Y5" s="998"/>
      <c r="Z5" s="999"/>
      <c r="AA5" s="997" t="s">
        <v>343</v>
      </c>
      <c r="AB5" s="998"/>
      <c r="AC5" s="998"/>
      <c r="AD5" s="998"/>
      <c r="AE5" s="998"/>
      <c r="AF5" s="1130" t="s">
        <v>344</v>
      </c>
      <c r="AG5" s="998"/>
      <c r="AH5" s="998"/>
      <c r="AI5" s="998"/>
      <c r="AJ5" s="1013"/>
      <c r="AK5" s="998" t="s">
        <v>345</v>
      </c>
      <c r="AL5" s="998"/>
      <c r="AM5" s="998"/>
      <c r="AN5" s="998"/>
      <c r="AO5" s="999"/>
      <c r="AP5" s="997" t="s">
        <v>346</v>
      </c>
      <c r="AQ5" s="998"/>
      <c r="AR5" s="998"/>
      <c r="AS5" s="998"/>
      <c r="AT5" s="999"/>
      <c r="AU5" s="997" t="s">
        <v>347</v>
      </c>
      <c r="AV5" s="998"/>
      <c r="AW5" s="998"/>
      <c r="AX5" s="998"/>
      <c r="AY5" s="1013"/>
      <c r="AZ5" s="244"/>
      <c r="BA5" s="244"/>
      <c r="BB5" s="244"/>
      <c r="BC5" s="244"/>
      <c r="BD5" s="244"/>
      <c r="BE5" s="245"/>
      <c r="BF5" s="245"/>
      <c r="BG5" s="245"/>
      <c r="BH5" s="245"/>
      <c r="BI5" s="245"/>
      <c r="BJ5" s="245"/>
      <c r="BK5" s="245"/>
      <c r="BL5" s="245"/>
      <c r="BM5" s="245"/>
      <c r="BN5" s="245"/>
      <c r="BO5" s="245"/>
      <c r="BP5" s="245"/>
      <c r="BQ5" s="991" t="s">
        <v>348</v>
      </c>
      <c r="BR5" s="992"/>
      <c r="BS5" s="992"/>
      <c r="BT5" s="992"/>
      <c r="BU5" s="992"/>
      <c r="BV5" s="992"/>
      <c r="BW5" s="992"/>
      <c r="BX5" s="992"/>
      <c r="BY5" s="992"/>
      <c r="BZ5" s="992"/>
      <c r="CA5" s="992"/>
      <c r="CB5" s="992"/>
      <c r="CC5" s="992"/>
      <c r="CD5" s="992"/>
      <c r="CE5" s="992"/>
      <c r="CF5" s="992"/>
      <c r="CG5" s="993"/>
      <c r="CH5" s="997" t="s">
        <v>349</v>
      </c>
      <c r="CI5" s="998"/>
      <c r="CJ5" s="998"/>
      <c r="CK5" s="998"/>
      <c r="CL5" s="999"/>
      <c r="CM5" s="997" t="s">
        <v>350</v>
      </c>
      <c r="CN5" s="998"/>
      <c r="CO5" s="998"/>
      <c r="CP5" s="998"/>
      <c r="CQ5" s="999"/>
      <c r="CR5" s="997" t="s">
        <v>351</v>
      </c>
      <c r="CS5" s="998"/>
      <c r="CT5" s="998"/>
      <c r="CU5" s="998"/>
      <c r="CV5" s="999"/>
      <c r="CW5" s="997" t="s">
        <v>352</v>
      </c>
      <c r="CX5" s="998"/>
      <c r="CY5" s="998"/>
      <c r="CZ5" s="998"/>
      <c r="DA5" s="999"/>
      <c r="DB5" s="997" t="s">
        <v>353</v>
      </c>
      <c r="DC5" s="998"/>
      <c r="DD5" s="998"/>
      <c r="DE5" s="998"/>
      <c r="DF5" s="999"/>
      <c r="DG5" s="1115" t="s">
        <v>354</v>
      </c>
      <c r="DH5" s="1116"/>
      <c r="DI5" s="1116"/>
      <c r="DJ5" s="1116"/>
      <c r="DK5" s="1117"/>
      <c r="DL5" s="1115" t="s">
        <v>355</v>
      </c>
      <c r="DM5" s="1116"/>
      <c r="DN5" s="1116"/>
      <c r="DO5" s="1116"/>
      <c r="DP5" s="1117"/>
      <c r="DQ5" s="997" t="s">
        <v>356</v>
      </c>
      <c r="DR5" s="998"/>
      <c r="DS5" s="998"/>
      <c r="DT5" s="998"/>
      <c r="DU5" s="999"/>
      <c r="DV5" s="997" t="s">
        <v>347</v>
      </c>
      <c r="DW5" s="998"/>
      <c r="DX5" s="998"/>
      <c r="DY5" s="998"/>
      <c r="DZ5" s="1013"/>
      <c r="EA5" s="242"/>
    </row>
    <row r="6" spans="1:131" s="243" customFormat="1" ht="26.25" customHeight="1" thickBot="1" x14ac:dyDescent="0.25">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31"/>
      <c r="AG6" s="1001"/>
      <c r="AH6" s="1001"/>
      <c r="AI6" s="1001"/>
      <c r="AJ6" s="1014"/>
      <c r="AK6" s="1001"/>
      <c r="AL6" s="1001"/>
      <c r="AM6" s="1001"/>
      <c r="AN6" s="1001"/>
      <c r="AO6" s="1002"/>
      <c r="AP6" s="1000"/>
      <c r="AQ6" s="1001"/>
      <c r="AR6" s="1001"/>
      <c r="AS6" s="1001"/>
      <c r="AT6" s="1002"/>
      <c r="AU6" s="1000"/>
      <c r="AV6" s="1001"/>
      <c r="AW6" s="1001"/>
      <c r="AX6" s="1001"/>
      <c r="AY6" s="1014"/>
      <c r="AZ6" s="240"/>
      <c r="BA6" s="240"/>
      <c r="BB6" s="240"/>
      <c r="BC6" s="240"/>
      <c r="BD6" s="240"/>
      <c r="BE6" s="241"/>
      <c r="BF6" s="241"/>
      <c r="BG6" s="241"/>
      <c r="BH6" s="241"/>
      <c r="BI6" s="241"/>
      <c r="BJ6" s="241"/>
      <c r="BK6" s="241"/>
      <c r="BL6" s="241"/>
      <c r="BM6" s="241"/>
      <c r="BN6" s="241"/>
      <c r="BO6" s="241"/>
      <c r="BP6" s="241"/>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18"/>
      <c r="DH6" s="1119"/>
      <c r="DI6" s="1119"/>
      <c r="DJ6" s="1119"/>
      <c r="DK6" s="1120"/>
      <c r="DL6" s="1118"/>
      <c r="DM6" s="1119"/>
      <c r="DN6" s="1119"/>
      <c r="DO6" s="1119"/>
      <c r="DP6" s="1120"/>
      <c r="DQ6" s="1000"/>
      <c r="DR6" s="1001"/>
      <c r="DS6" s="1001"/>
      <c r="DT6" s="1001"/>
      <c r="DU6" s="1002"/>
      <c r="DV6" s="1000"/>
      <c r="DW6" s="1001"/>
      <c r="DX6" s="1001"/>
      <c r="DY6" s="1001"/>
      <c r="DZ6" s="1014"/>
      <c r="EA6" s="242"/>
    </row>
    <row r="7" spans="1:131" s="243" customFormat="1" ht="26.25" customHeight="1" thickTop="1" x14ac:dyDescent="0.2">
      <c r="A7" s="246">
        <v>1</v>
      </c>
      <c r="B7" s="1058" t="s">
        <v>546</v>
      </c>
      <c r="C7" s="1059"/>
      <c r="D7" s="1059"/>
      <c r="E7" s="1059"/>
      <c r="F7" s="1059"/>
      <c r="G7" s="1059"/>
      <c r="H7" s="1059"/>
      <c r="I7" s="1059"/>
      <c r="J7" s="1059"/>
      <c r="K7" s="1059"/>
      <c r="L7" s="1059"/>
      <c r="M7" s="1059"/>
      <c r="N7" s="1059"/>
      <c r="O7" s="1059"/>
      <c r="P7" s="1060"/>
      <c r="Q7" s="1121">
        <v>812537</v>
      </c>
      <c r="R7" s="1122"/>
      <c r="S7" s="1122"/>
      <c r="T7" s="1122"/>
      <c r="U7" s="1122"/>
      <c r="V7" s="1122">
        <v>799161</v>
      </c>
      <c r="W7" s="1122"/>
      <c r="X7" s="1122"/>
      <c r="Y7" s="1122"/>
      <c r="Z7" s="1122"/>
      <c r="AA7" s="1122">
        <v>13375</v>
      </c>
      <c r="AB7" s="1122"/>
      <c r="AC7" s="1122"/>
      <c r="AD7" s="1122"/>
      <c r="AE7" s="1123"/>
      <c r="AF7" s="1124">
        <v>6644</v>
      </c>
      <c r="AG7" s="1125"/>
      <c r="AH7" s="1125"/>
      <c r="AI7" s="1125"/>
      <c r="AJ7" s="1126"/>
      <c r="AK7" s="1108">
        <v>4538</v>
      </c>
      <c r="AL7" s="1109"/>
      <c r="AM7" s="1109"/>
      <c r="AN7" s="1109"/>
      <c r="AO7" s="1109"/>
      <c r="AP7" s="1109">
        <v>1638557</v>
      </c>
      <c r="AQ7" s="1109"/>
      <c r="AR7" s="1109"/>
      <c r="AS7" s="1109"/>
      <c r="AT7" s="1109"/>
      <c r="AU7" s="1110"/>
      <c r="AV7" s="1110"/>
      <c r="AW7" s="1110"/>
      <c r="AX7" s="1110"/>
      <c r="AY7" s="1111"/>
      <c r="AZ7" s="240"/>
      <c r="BA7" s="240"/>
      <c r="BB7" s="240"/>
      <c r="BC7" s="240"/>
      <c r="BD7" s="240"/>
      <c r="BE7" s="241"/>
      <c r="BF7" s="241"/>
      <c r="BG7" s="241"/>
      <c r="BH7" s="241"/>
      <c r="BI7" s="241"/>
      <c r="BJ7" s="241"/>
      <c r="BK7" s="241"/>
      <c r="BL7" s="241"/>
      <c r="BM7" s="241"/>
      <c r="BN7" s="241"/>
      <c r="BO7" s="241"/>
      <c r="BP7" s="241"/>
      <c r="BQ7" s="247">
        <v>1</v>
      </c>
      <c r="BR7" s="394"/>
      <c r="BS7" s="1112" t="s">
        <v>557</v>
      </c>
      <c r="BT7" s="1113"/>
      <c r="BU7" s="1113"/>
      <c r="BV7" s="1113"/>
      <c r="BW7" s="1113"/>
      <c r="BX7" s="1113"/>
      <c r="BY7" s="1113"/>
      <c r="BZ7" s="1113"/>
      <c r="CA7" s="1113"/>
      <c r="CB7" s="1113"/>
      <c r="CC7" s="1113"/>
      <c r="CD7" s="1113"/>
      <c r="CE7" s="1113"/>
      <c r="CF7" s="1113"/>
      <c r="CG7" s="1114"/>
      <c r="CH7" s="1105">
        <v>0</v>
      </c>
      <c r="CI7" s="1106"/>
      <c r="CJ7" s="1106"/>
      <c r="CK7" s="1106"/>
      <c r="CL7" s="1107"/>
      <c r="CM7" s="1105">
        <v>12</v>
      </c>
      <c r="CN7" s="1106"/>
      <c r="CO7" s="1106"/>
      <c r="CP7" s="1106"/>
      <c r="CQ7" s="1107"/>
      <c r="CR7" s="1105">
        <v>10</v>
      </c>
      <c r="CS7" s="1106"/>
      <c r="CT7" s="1106"/>
      <c r="CU7" s="1106"/>
      <c r="CV7" s="1107"/>
      <c r="CW7" s="1105">
        <v>114</v>
      </c>
      <c r="CX7" s="1106"/>
      <c r="CY7" s="1106"/>
      <c r="CZ7" s="1106"/>
      <c r="DA7" s="1107"/>
      <c r="DB7" s="1105" t="s">
        <v>483</v>
      </c>
      <c r="DC7" s="1106"/>
      <c r="DD7" s="1106"/>
      <c r="DE7" s="1106"/>
      <c r="DF7" s="1107"/>
      <c r="DG7" s="1105" t="s">
        <v>483</v>
      </c>
      <c r="DH7" s="1106"/>
      <c r="DI7" s="1106"/>
      <c r="DJ7" s="1106"/>
      <c r="DK7" s="1107"/>
      <c r="DL7" s="1105" t="s">
        <v>483</v>
      </c>
      <c r="DM7" s="1106"/>
      <c r="DN7" s="1106"/>
      <c r="DO7" s="1106"/>
      <c r="DP7" s="1107"/>
      <c r="DQ7" s="1105" t="s">
        <v>483</v>
      </c>
      <c r="DR7" s="1106"/>
      <c r="DS7" s="1106"/>
      <c r="DT7" s="1106"/>
      <c r="DU7" s="1107"/>
      <c r="DV7" s="1132"/>
      <c r="DW7" s="1133"/>
      <c r="DX7" s="1133"/>
      <c r="DY7" s="1133"/>
      <c r="DZ7" s="1134"/>
      <c r="EA7" s="242"/>
    </row>
    <row r="8" spans="1:131" s="243" customFormat="1" ht="26.25" customHeight="1" x14ac:dyDescent="0.2">
      <c r="A8" s="248">
        <v>2</v>
      </c>
      <c r="B8" s="1039" t="s">
        <v>547</v>
      </c>
      <c r="C8" s="1040"/>
      <c r="D8" s="1040"/>
      <c r="E8" s="1040"/>
      <c r="F8" s="1040"/>
      <c r="G8" s="1040"/>
      <c r="H8" s="1040"/>
      <c r="I8" s="1040"/>
      <c r="J8" s="1040"/>
      <c r="K8" s="1040"/>
      <c r="L8" s="1040"/>
      <c r="M8" s="1040"/>
      <c r="N8" s="1040"/>
      <c r="O8" s="1040"/>
      <c r="P8" s="1041"/>
      <c r="Q8" s="1046">
        <v>106058</v>
      </c>
      <c r="R8" s="1043"/>
      <c r="S8" s="1043"/>
      <c r="T8" s="1043"/>
      <c r="U8" s="1043"/>
      <c r="V8" s="1043">
        <v>106058</v>
      </c>
      <c r="W8" s="1043"/>
      <c r="X8" s="1043"/>
      <c r="Y8" s="1043"/>
      <c r="Z8" s="1043"/>
      <c r="AA8" s="1043" t="s">
        <v>548</v>
      </c>
      <c r="AB8" s="1043"/>
      <c r="AC8" s="1043"/>
      <c r="AD8" s="1043"/>
      <c r="AE8" s="1047"/>
      <c r="AF8" s="1100" t="s">
        <v>548</v>
      </c>
      <c r="AG8" s="1101"/>
      <c r="AH8" s="1101"/>
      <c r="AI8" s="1101"/>
      <c r="AJ8" s="1102"/>
      <c r="AK8" s="1103">
        <v>36898</v>
      </c>
      <c r="AL8" s="1104"/>
      <c r="AM8" s="1104"/>
      <c r="AN8" s="1104"/>
      <c r="AO8" s="1104"/>
      <c r="AP8" s="1104" t="s">
        <v>548</v>
      </c>
      <c r="AQ8" s="1104"/>
      <c r="AR8" s="1104"/>
      <c r="AS8" s="1104"/>
      <c r="AT8" s="1104"/>
      <c r="AU8" s="1098"/>
      <c r="AV8" s="1098"/>
      <c r="AW8" s="1098"/>
      <c r="AX8" s="1098"/>
      <c r="AY8" s="1099"/>
      <c r="AZ8" s="240"/>
      <c r="BA8" s="240"/>
      <c r="BB8" s="240"/>
      <c r="BC8" s="240"/>
      <c r="BD8" s="240"/>
      <c r="BE8" s="241"/>
      <c r="BF8" s="241"/>
      <c r="BG8" s="241"/>
      <c r="BH8" s="241"/>
      <c r="BI8" s="241"/>
      <c r="BJ8" s="241"/>
      <c r="BK8" s="241"/>
      <c r="BL8" s="241"/>
      <c r="BM8" s="241"/>
      <c r="BN8" s="241"/>
      <c r="BO8" s="241"/>
      <c r="BP8" s="241"/>
      <c r="BQ8" s="249">
        <v>2</v>
      </c>
      <c r="BR8" s="395"/>
      <c r="BS8" s="1051" t="s">
        <v>558</v>
      </c>
      <c r="BT8" s="1052"/>
      <c r="BU8" s="1052"/>
      <c r="BV8" s="1052"/>
      <c r="BW8" s="1052"/>
      <c r="BX8" s="1052"/>
      <c r="BY8" s="1052"/>
      <c r="BZ8" s="1052"/>
      <c r="CA8" s="1052"/>
      <c r="CB8" s="1052"/>
      <c r="CC8" s="1052"/>
      <c r="CD8" s="1052"/>
      <c r="CE8" s="1052"/>
      <c r="CF8" s="1052"/>
      <c r="CG8" s="1053"/>
      <c r="CH8" s="985">
        <v>-7</v>
      </c>
      <c r="CI8" s="986"/>
      <c r="CJ8" s="986"/>
      <c r="CK8" s="986"/>
      <c r="CL8" s="987"/>
      <c r="CM8" s="985">
        <v>66</v>
      </c>
      <c r="CN8" s="986"/>
      <c r="CO8" s="986"/>
      <c r="CP8" s="986"/>
      <c r="CQ8" s="987"/>
      <c r="CR8" s="985">
        <v>5</v>
      </c>
      <c r="CS8" s="986"/>
      <c r="CT8" s="986"/>
      <c r="CU8" s="986"/>
      <c r="CV8" s="987"/>
      <c r="CW8" s="985">
        <v>60</v>
      </c>
      <c r="CX8" s="986"/>
      <c r="CY8" s="986"/>
      <c r="CZ8" s="986"/>
      <c r="DA8" s="987"/>
      <c r="DB8" s="985" t="s">
        <v>483</v>
      </c>
      <c r="DC8" s="986"/>
      <c r="DD8" s="986"/>
      <c r="DE8" s="986"/>
      <c r="DF8" s="987"/>
      <c r="DG8" s="985" t="s">
        <v>483</v>
      </c>
      <c r="DH8" s="986"/>
      <c r="DI8" s="986"/>
      <c r="DJ8" s="986"/>
      <c r="DK8" s="987"/>
      <c r="DL8" s="985" t="s">
        <v>483</v>
      </c>
      <c r="DM8" s="986"/>
      <c r="DN8" s="986"/>
      <c r="DO8" s="986"/>
      <c r="DP8" s="987"/>
      <c r="DQ8" s="985" t="s">
        <v>483</v>
      </c>
      <c r="DR8" s="986"/>
      <c r="DS8" s="986"/>
      <c r="DT8" s="986"/>
      <c r="DU8" s="987"/>
      <c r="DV8" s="988"/>
      <c r="DW8" s="989"/>
      <c r="DX8" s="989"/>
      <c r="DY8" s="989"/>
      <c r="DZ8" s="990"/>
      <c r="EA8" s="242"/>
    </row>
    <row r="9" spans="1:131" s="243" customFormat="1" ht="26.25" customHeight="1" x14ac:dyDescent="0.2">
      <c r="A9" s="248">
        <v>3</v>
      </c>
      <c r="B9" s="1039" t="s">
        <v>549</v>
      </c>
      <c r="C9" s="1040"/>
      <c r="D9" s="1040"/>
      <c r="E9" s="1040"/>
      <c r="F9" s="1040"/>
      <c r="G9" s="1040"/>
      <c r="H9" s="1040"/>
      <c r="I9" s="1040"/>
      <c r="J9" s="1040"/>
      <c r="K9" s="1040"/>
      <c r="L9" s="1040"/>
      <c r="M9" s="1040"/>
      <c r="N9" s="1040"/>
      <c r="O9" s="1040"/>
      <c r="P9" s="1041"/>
      <c r="Q9" s="1046">
        <v>387</v>
      </c>
      <c r="R9" s="1043"/>
      <c r="S9" s="1043"/>
      <c r="T9" s="1043"/>
      <c r="U9" s="1043"/>
      <c r="V9" s="1043">
        <v>385</v>
      </c>
      <c r="W9" s="1043"/>
      <c r="X9" s="1043"/>
      <c r="Y9" s="1043"/>
      <c r="Z9" s="1043"/>
      <c r="AA9" s="1043">
        <v>2</v>
      </c>
      <c r="AB9" s="1043"/>
      <c r="AC9" s="1043"/>
      <c r="AD9" s="1043"/>
      <c r="AE9" s="1047"/>
      <c r="AF9" s="1100">
        <v>2</v>
      </c>
      <c r="AG9" s="1101"/>
      <c r="AH9" s="1101"/>
      <c r="AI9" s="1101"/>
      <c r="AJ9" s="1102"/>
      <c r="AK9" s="1103" t="s">
        <v>548</v>
      </c>
      <c r="AL9" s="1104"/>
      <c r="AM9" s="1104"/>
      <c r="AN9" s="1104"/>
      <c r="AO9" s="1104"/>
      <c r="AP9" s="1104" t="s">
        <v>548</v>
      </c>
      <c r="AQ9" s="1104"/>
      <c r="AR9" s="1104"/>
      <c r="AS9" s="1104"/>
      <c r="AT9" s="1104"/>
      <c r="AU9" s="1098"/>
      <c r="AV9" s="1098"/>
      <c r="AW9" s="1098"/>
      <c r="AX9" s="1098"/>
      <c r="AY9" s="1099"/>
      <c r="AZ9" s="240"/>
      <c r="BA9" s="240"/>
      <c r="BB9" s="240"/>
      <c r="BC9" s="240"/>
      <c r="BD9" s="240"/>
      <c r="BE9" s="241"/>
      <c r="BF9" s="241"/>
      <c r="BG9" s="241"/>
      <c r="BH9" s="241"/>
      <c r="BI9" s="241"/>
      <c r="BJ9" s="241"/>
      <c r="BK9" s="241"/>
      <c r="BL9" s="241"/>
      <c r="BM9" s="241"/>
      <c r="BN9" s="241"/>
      <c r="BO9" s="241"/>
      <c r="BP9" s="241"/>
      <c r="BQ9" s="249">
        <v>3</v>
      </c>
      <c r="BR9" s="395"/>
      <c r="BS9" s="1051" t="s">
        <v>559</v>
      </c>
      <c r="BT9" s="1052"/>
      <c r="BU9" s="1052"/>
      <c r="BV9" s="1052"/>
      <c r="BW9" s="1052"/>
      <c r="BX9" s="1052"/>
      <c r="BY9" s="1052"/>
      <c r="BZ9" s="1052"/>
      <c r="CA9" s="1052"/>
      <c r="CB9" s="1052"/>
      <c r="CC9" s="1052"/>
      <c r="CD9" s="1052"/>
      <c r="CE9" s="1052"/>
      <c r="CF9" s="1052"/>
      <c r="CG9" s="1053"/>
      <c r="CH9" s="985">
        <v>5</v>
      </c>
      <c r="CI9" s="986"/>
      <c r="CJ9" s="986"/>
      <c r="CK9" s="986"/>
      <c r="CL9" s="987"/>
      <c r="CM9" s="985">
        <v>725</v>
      </c>
      <c r="CN9" s="986"/>
      <c r="CO9" s="986"/>
      <c r="CP9" s="986"/>
      <c r="CQ9" s="987"/>
      <c r="CR9" s="985">
        <v>150</v>
      </c>
      <c r="CS9" s="986"/>
      <c r="CT9" s="986"/>
      <c r="CU9" s="986"/>
      <c r="CV9" s="987"/>
      <c r="CW9" s="985" t="s">
        <v>483</v>
      </c>
      <c r="CX9" s="986"/>
      <c r="CY9" s="986"/>
      <c r="CZ9" s="986"/>
      <c r="DA9" s="987"/>
      <c r="DB9" s="985" t="s">
        <v>483</v>
      </c>
      <c r="DC9" s="986"/>
      <c r="DD9" s="986"/>
      <c r="DE9" s="986"/>
      <c r="DF9" s="987"/>
      <c r="DG9" s="985" t="s">
        <v>483</v>
      </c>
      <c r="DH9" s="986"/>
      <c r="DI9" s="986"/>
      <c r="DJ9" s="986"/>
      <c r="DK9" s="987"/>
      <c r="DL9" s="985" t="s">
        <v>483</v>
      </c>
      <c r="DM9" s="986"/>
      <c r="DN9" s="986"/>
      <c r="DO9" s="986"/>
      <c r="DP9" s="987"/>
      <c r="DQ9" s="985" t="s">
        <v>483</v>
      </c>
      <c r="DR9" s="986"/>
      <c r="DS9" s="986"/>
      <c r="DT9" s="986"/>
      <c r="DU9" s="987"/>
      <c r="DV9" s="988"/>
      <c r="DW9" s="989"/>
      <c r="DX9" s="989"/>
      <c r="DY9" s="989"/>
      <c r="DZ9" s="990"/>
      <c r="EA9" s="242"/>
    </row>
    <row r="10" spans="1:131" s="243" customFormat="1" ht="26.25" customHeight="1" x14ac:dyDescent="0.2">
      <c r="A10" s="248">
        <v>4</v>
      </c>
      <c r="B10" s="1039" t="s">
        <v>550</v>
      </c>
      <c r="C10" s="1040"/>
      <c r="D10" s="1040"/>
      <c r="E10" s="1040"/>
      <c r="F10" s="1040"/>
      <c r="G10" s="1040"/>
      <c r="H10" s="1040"/>
      <c r="I10" s="1040"/>
      <c r="J10" s="1040"/>
      <c r="K10" s="1040"/>
      <c r="L10" s="1040"/>
      <c r="M10" s="1040"/>
      <c r="N10" s="1040"/>
      <c r="O10" s="1040"/>
      <c r="P10" s="1041"/>
      <c r="Q10" s="1046">
        <v>2430</v>
      </c>
      <c r="R10" s="1043"/>
      <c r="S10" s="1043"/>
      <c r="T10" s="1043"/>
      <c r="U10" s="1043"/>
      <c r="V10" s="1043">
        <v>2430</v>
      </c>
      <c r="W10" s="1043"/>
      <c r="X10" s="1043"/>
      <c r="Y10" s="1043"/>
      <c r="Z10" s="1043"/>
      <c r="AA10" s="1043" t="s">
        <v>548</v>
      </c>
      <c r="AB10" s="1043"/>
      <c r="AC10" s="1043"/>
      <c r="AD10" s="1043"/>
      <c r="AE10" s="1047"/>
      <c r="AF10" s="1100" t="s">
        <v>548</v>
      </c>
      <c r="AG10" s="1101"/>
      <c r="AH10" s="1101"/>
      <c r="AI10" s="1101"/>
      <c r="AJ10" s="1102"/>
      <c r="AK10" s="1103" t="s">
        <v>548</v>
      </c>
      <c r="AL10" s="1104"/>
      <c r="AM10" s="1104"/>
      <c r="AN10" s="1104"/>
      <c r="AO10" s="1104"/>
      <c r="AP10" s="1104">
        <v>21110</v>
      </c>
      <c r="AQ10" s="1104"/>
      <c r="AR10" s="1104"/>
      <c r="AS10" s="1104"/>
      <c r="AT10" s="1104"/>
      <c r="AU10" s="1098"/>
      <c r="AV10" s="1098"/>
      <c r="AW10" s="1098"/>
      <c r="AX10" s="1098"/>
      <c r="AY10" s="1099"/>
      <c r="AZ10" s="240"/>
      <c r="BA10" s="240"/>
      <c r="BB10" s="240"/>
      <c r="BC10" s="240"/>
      <c r="BD10" s="240"/>
      <c r="BE10" s="241"/>
      <c r="BF10" s="241"/>
      <c r="BG10" s="241"/>
      <c r="BH10" s="241"/>
      <c r="BI10" s="241"/>
      <c r="BJ10" s="241"/>
      <c r="BK10" s="241"/>
      <c r="BL10" s="241"/>
      <c r="BM10" s="241"/>
      <c r="BN10" s="241"/>
      <c r="BO10" s="241"/>
      <c r="BP10" s="241"/>
      <c r="BQ10" s="249">
        <v>4</v>
      </c>
      <c r="BR10" s="395"/>
      <c r="BS10" s="1051" t="s">
        <v>560</v>
      </c>
      <c r="BT10" s="1052"/>
      <c r="BU10" s="1052"/>
      <c r="BV10" s="1052"/>
      <c r="BW10" s="1052"/>
      <c r="BX10" s="1052"/>
      <c r="BY10" s="1052"/>
      <c r="BZ10" s="1052"/>
      <c r="CA10" s="1052"/>
      <c r="CB10" s="1052"/>
      <c r="CC10" s="1052"/>
      <c r="CD10" s="1052"/>
      <c r="CE10" s="1052"/>
      <c r="CF10" s="1052"/>
      <c r="CG10" s="1053"/>
      <c r="CH10" s="985">
        <v>296</v>
      </c>
      <c r="CI10" s="986"/>
      <c r="CJ10" s="986"/>
      <c r="CK10" s="986"/>
      <c r="CL10" s="987"/>
      <c r="CM10" s="985">
        <v>6072</v>
      </c>
      <c r="CN10" s="986"/>
      <c r="CO10" s="986"/>
      <c r="CP10" s="986"/>
      <c r="CQ10" s="987"/>
      <c r="CR10" s="985">
        <v>20</v>
      </c>
      <c r="CS10" s="986"/>
      <c r="CT10" s="986"/>
      <c r="CU10" s="986"/>
      <c r="CV10" s="987"/>
      <c r="CW10" s="985" t="s">
        <v>483</v>
      </c>
      <c r="CX10" s="986"/>
      <c r="CY10" s="986"/>
      <c r="CZ10" s="986"/>
      <c r="DA10" s="987"/>
      <c r="DB10" s="985" t="s">
        <v>483</v>
      </c>
      <c r="DC10" s="986"/>
      <c r="DD10" s="986"/>
      <c r="DE10" s="986"/>
      <c r="DF10" s="987"/>
      <c r="DG10" s="985" t="s">
        <v>483</v>
      </c>
      <c r="DH10" s="986"/>
      <c r="DI10" s="986"/>
      <c r="DJ10" s="986"/>
      <c r="DK10" s="987"/>
      <c r="DL10" s="985" t="s">
        <v>483</v>
      </c>
      <c r="DM10" s="986"/>
      <c r="DN10" s="986"/>
      <c r="DO10" s="986"/>
      <c r="DP10" s="987"/>
      <c r="DQ10" s="985" t="s">
        <v>483</v>
      </c>
      <c r="DR10" s="986"/>
      <c r="DS10" s="986"/>
      <c r="DT10" s="986"/>
      <c r="DU10" s="987"/>
      <c r="DV10" s="988"/>
      <c r="DW10" s="989"/>
      <c r="DX10" s="989"/>
      <c r="DY10" s="989"/>
      <c r="DZ10" s="990"/>
      <c r="EA10" s="242"/>
    </row>
    <row r="11" spans="1:131" s="243" customFormat="1" ht="26.25" customHeight="1" x14ac:dyDescent="0.2">
      <c r="A11" s="248">
        <v>5</v>
      </c>
      <c r="B11" s="1039" t="s">
        <v>551</v>
      </c>
      <c r="C11" s="1040"/>
      <c r="D11" s="1040"/>
      <c r="E11" s="1040"/>
      <c r="F11" s="1040"/>
      <c r="G11" s="1040"/>
      <c r="H11" s="1040"/>
      <c r="I11" s="1040"/>
      <c r="J11" s="1040"/>
      <c r="K11" s="1040"/>
      <c r="L11" s="1040"/>
      <c r="M11" s="1040"/>
      <c r="N11" s="1040"/>
      <c r="O11" s="1040"/>
      <c r="P11" s="1041"/>
      <c r="Q11" s="1046">
        <v>661</v>
      </c>
      <c r="R11" s="1043"/>
      <c r="S11" s="1043"/>
      <c r="T11" s="1043"/>
      <c r="U11" s="1043"/>
      <c r="V11" s="1043">
        <v>290</v>
      </c>
      <c r="W11" s="1043"/>
      <c r="X11" s="1043"/>
      <c r="Y11" s="1043"/>
      <c r="Z11" s="1043"/>
      <c r="AA11" s="1043">
        <v>371</v>
      </c>
      <c r="AB11" s="1043"/>
      <c r="AC11" s="1043"/>
      <c r="AD11" s="1043"/>
      <c r="AE11" s="1047"/>
      <c r="AF11" s="1100" t="s">
        <v>548</v>
      </c>
      <c r="AG11" s="1101"/>
      <c r="AH11" s="1101"/>
      <c r="AI11" s="1101"/>
      <c r="AJ11" s="1102"/>
      <c r="AK11" s="1103">
        <v>6</v>
      </c>
      <c r="AL11" s="1104"/>
      <c r="AM11" s="1104"/>
      <c r="AN11" s="1104"/>
      <c r="AO11" s="1104"/>
      <c r="AP11" s="1104">
        <v>1059</v>
      </c>
      <c r="AQ11" s="1104"/>
      <c r="AR11" s="1104"/>
      <c r="AS11" s="1104"/>
      <c r="AT11" s="1104"/>
      <c r="AU11" s="1098"/>
      <c r="AV11" s="1098"/>
      <c r="AW11" s="1098"/>
      <c r="AX11" s="1098"/>
      <c r="AY11" s="1099"/>
      <c r="AZ11" s="240"/>
      <c r="BA11" s="240"/>
      <c r="BB11" s="240"/>
      <c r="BC11" s="240"/>
      <c r="BD11" s="240"/>
      <c r="BE11" s="241"/>
      <c r="BF11" s="241"/>
      <c r="BG11" s="241"/>
      <c r="BH11" s="241"/>
      <c r="BI11" s="241"/>
      <c r="BJ11" s="241"/>
      <c r="BK11" s="241"/>
      <c r="BL11" s="241"/>
      <c r="BM11" s="241"/>
      <c r="BN11" s="241"/>
      <c r="BO11" s="241"/>
      <c r="BP11" s="241"/>
      <c r="BQ11" s="249">
        <v>5</v>
      </c>
      <c r="BR11" s="395"/>
      <c r="BS11" s="1051" t="s">
        <v>561</v>
      </c>
      <c r="BT11" s="1052"/>
      <c r="BU11" s="1052"/>
      <c r="BV11" s="1052"/>
      <c r="BW11" s="1052"/>
      <c r="BX11" s="1052"/>
      <c r="BY11" s="1052"/>
      <c r="BZ11" s="1052"/>
      <c r="CA11" s="1052"/>
      <c r="CB11" s="1052"/>
      <c r="CC11" s="1052"/>
      <c r="CD11" s="1052"/>
      <c r="CE11" s="1052"/>
      <c r="CF11" s="1052"/>
      <c r="CG11" s="1053"/>
      <c r="CH11" s="985">
        <v>8</v>
      </c>
      <c r="CI11" s="986"/>
      <c r="CJ11" s="986"/>
      <c r="CK11" s="986"/>
      <c r="CL11" s="987"/>
      <c r="CM11" s="985">
        <v>137</v>
      </c>
      <c r="CN11" s="986"/>
      <c r="CO11" s="986"/>
      <c r="CP11" s="986"/>
      <c r="CQ11" s="987"/>
      <c r="CR11" s="985">
        <v>55</v>
      </c>
      <c r="CS11" s="986"/>
      <c r="CT11" s="986"/>
      <c r="CU11" s="986"/>
      <c r="CV11" s="987"/>
      <c r="CW11" s="985">
        <v>267</v>
      </c>
      <c r="CX11" s="986"/>
      <c r="CY11" s="986"/>
      <c r="CZ11" s="986"/>
      <c r="DA11" s="987"/>
      <c r="DB11" s="985" t="s">
        <v>483</v>
      </c>
      <c r="DC11" s="986"/>
      <c r="DD11" s="986"/>
      <c r="DE11" s="986"/>
      <c r="DF11" s="987"/>
      <c r="DG11" s="985" t="s">
        <v>483</v>
      </c>
      <c r="DH11" s="986"/>
      <c r="DI11" s="986"/>
      <c r="DJ11" s="986"/>
      <c r="DK11" s="987"/>
      <c r="DL11" s="985" t="s">
        <v>483</v>
      </c>
      <c r="DM11" s="986"/>
      <c r="DN11" s="986"/>
      <c r="DO11" s="986"/>
      <c r="DP11" s="987"/>
      <c r="DQ11" s="985" t="s">
        <v>483</v>
      </c>
      <c r="DR11" s="986"/>
      <c r="DS11" s="986"/>
      <c r="DT11" s="986"/>
      <c r="DU11" s="987"/>
      <c r="DV11" s="988"/>
      <c r="DW11" s="989"/>
      <c r="DX11" s="989"/>
      <c r="DY11" s="989"/>
      <c r="DZ11" s="990"/>
      <c r="EA11" s="242"/>
    </row>
    <row r="12" spans="1:131" s="243" customFormat="1" ht="26.25" customHeight="1" x14ac:dyDescent="0.2">
      <c r="A12" s="248">
        <v>6</v>
      </c>
      <c r="B12" s="1039" t="s">
        <v>552</v>
      </c>
      <c r="C12" s="1040"/>
      <c r="D12" s="1040"/>
      <c r="E12" s="1040"/>
      <c r="F12" s="1040"/>
      <c r="G12" s="1040"/>
      <c r="H12" s="1040"/>
      <c r="I12" s="1040"/>
      <c r="J12" s="1040"/>
      <c r="K12" s="1040"/>
      <c r="L12" s="1040"/>
      <c r="M12" s="1040"/>
      <c r="N12" s="1040"/>
      <c r="O12" s="1040"/>
      <c r="P12" s="1041"/>
      <c r="Q12" s="1046">
        <v>2681</v>
      </c>
      <c r="R12" s="1043"/>
      <c r="S12" s="1043"/>
      <c r="T12" s="1043"/>
      <c r="U12" s="1043"/>
      <c r="V12" s="1043">
        <v>1583</v>
      </c>
      <c r="W12" s="1043"/>
      <c r="X12" s="1043"/>
      <c r="Y12" s="1043"/>
      <c r="Z12" s="1043"/>
      <c r="AA12" s="1043">
        <v>1097</v>
      </c>
      <c r="AB12" s="1043"/>
      <c r="AC12" s="1043"/>
      <c r="AD12" s="1043"/>
      <c r="AE12" s="1047"/>
      <c r="AF12" s="1100" t="s">
        <v>548</v>
      </c>
      <c r="AG12" s="1101"/>
      <c r="AH12" s="1101"/>
      <c r="AI12" s="1101"/>
      <c r="AJ12" s="1102"/>
      <c r="AK12" s="1103">
        <v>425</v>
      </c>
      <c r="AL12" s="1104"/>
      <c r="AM12" s="1104"/>
      <c r="AN12" s="1104"/>
      <c r="AO12" s="1104"/>
      <c r="AP12" s="1104">
        <v>8047</v>
      </c>
      <c r="AQ12" s="1104"/>
      <c r="AR12" s="1104"/>
      <c r="AS12" s="1104"/>
      <c r="AT12" s="1104"/>
      <c r="AU12" s="1098"/>
      <c r="AV12" s="1098"/>
      <c r="AW12" s="1098"/>
      <c r="AX12" s="1098"/>
      <c r="AY12" s="1099"/>
      <c r="AZ12" s="240"/>
      <c r="BA12" s="240"/>
      <c r="BB12" s="240"/>
      <c r="BC12" s="240"/>
      <c r="BD12" s="240"/>
      <c r="BE12" s="241"/>
      <c r="BF12" s="241"/>
      <c r="BG12" s="241"/>
      <c r="BH12" s="241"/>
      <c r="BI12" s="241"/>
      <c r="BJ12" s="241"/>
      <c r="BK12" s="241"/>
      <c r="BL12" s="241"/>
      <c r="BM12" s="241"/>
      <c r="BN12" s="241"/>
      <c r="BO12" s="241"/>
      <c r="BP12" s="241"/>
      <c r="BQ12" s="249">
        <v>6</v>
      </c>
      <c r="BR12" s="395"/>
      <c r="BS12" s="1051" t="s">
        <v>562</v>
      </c>
      <c r="BT12" s="1052"/>
      <c r="BU12" s="1052"/>
      <c r="BV12" s="1052"/>
      <c r="BW12" s="1052"/>
      <c r="BX12" s="1052"/>
      <c r="BY12" s="1052"/>
      <c r="BZ12" s="1052"/>
      <c r="CA12" s="1052"/>
      <c r="CB12" s="1052"/>
      <c r="CC12" s="1052"/>
      <c r="CD12" s="1052"/>
      <c r="CE12" s="1052"/>
      <c r="CF12" s="1052"/>
      <c r="CG12" s="1053"/>
      <c r="CH12" s="985">
        <v>-29</v>
      </c>
      <c r="CI12" s="986"/>
      <c r="CJ12" s="986"/>
      <c r="CK12" s="986"/>
      <c r="CL12" s="987"/>
      <c r="CM12" s="985">
        <v>1455</v>
      </c>
      <c r="CN12" s="986"/>
      <c r="CO12" s="986"/>
      <c r="CP12" s="986"/>
      <c r="CQ12" s="987"/>
      <c r="CR12" s="985">
        <v>10</v>
      </c>
      <c r="CS12" s="986"/>
      <c r="CT12" s="986"/>
      <c r="CU12" s="986"/>
      <c r="CV12" s="987"/>
      <c r="CW12" s="985" t="s">
        <v>483</v>
      </c>
      <c r="CX12" s="986"/>
      <c r="CY12" s="986"/>
      <c r="CZ12" s="986"/>
      <c r="DA12" s="987"/>
      <c r="DB12" s="985" t="s">
        <v>483</v>
      </c>
      <c r="DC12" s="986"/>
      <c r="DD12" s="986"/>
      <c r="DE12" s="986"/>
      <c r="DF12" s="987"/>
      <c r="DG12" s="985" t="s">
        <v>483</v>
      </c>
      <c r="DH12" s="986"/>
      <c r="DI12" s="986"/>
      <c r="DJ12" s="986"/>
      <c r="DK12" s="987"/>
      <c r="DL12" s="985" t="s">
        <v>483</v>
      </c>
      <c r="DM12" s="986"/>
      <c r="DN12" s="986"/>
      <c r="DO12" s="986"/>
      <c r="DP12" s="987"/>
      <c r="DQ12" s="985" t="s">
        <v>483</v>
      </c>
      <c r="DR12" s="986"/>
      <c r="DS12" s="986"/>
      <c r="DT12" s="986"/>
      <c r="DU12" s="987"/>
      <c r="DV12" s="988"/>
      <c r="DW12" s="989"/>
      <c r="DX12" s="989"/>
      <c r="DY12" s="989"/>
      <c r="DZ12" s="990"/>
      <c r="EA12" s="242"/>
    </row>
    <row r="13" spans="1:131" s="243" customFormat="1" ht="26.25" customHeight="1" x14ac:dyDescent="0.2">
      <c r="A13" s="248">
        <v>7</v>
      </c>
      <c r="B13" s="1039" t="s">
        <v>553</v>
      </c>
      <c r="C13" s="1040"/>
      <c r="D13" s="1040"/>
      <c r="E13" s="1040"/>
      <c r="F13" s="1040"/>
      <c r="G13" s="1040"/>
      <c r="H13" s="1040"/>
      <c r="I13" s="1040"/>
      <c r="J13" s="1040"/>
      <c r="K13" s="1040"/>
      <c r="L13" s="1040"/>
      <c r="M13" s="1040"/>
      <c r="N13" s="1040"/>
      <c r="O13" s="1040"/>
      <c r="P13" s="1041"/>
      <c r="Q13" s="1046">
        <v>174</v>
      </c>
      <c r="R13" s="1043"/>
      <c r="S13" s="1043"/>
      <c r="T13" s="1043"/>
      <c r="U13" s="1043"/>
      <c r="V13" s="1043">
        <v>39</v>
      </c>
      <c r="W13" s="1043"/>
      <c r="X13" s="1043"/>
      <c r="Y13" s="1043"/>
      <c r="Z13" s="1043"/>
      <c r="AA13" s="1043">
        <v>135</v>
      </c>
      <c r="AB13" s="1043"/>
      <c r="AC13" s="1043"/>
      <c r="AD13" s="1043"/>
      <c r="AE13" s="1047"/>
      <c r="AF13" s="1100">
        <v>135</v>
      </c>
      <c r="AG13" s="1101"/>
      <c r="AH13" s="1101"/>
      <c r="AI13" s="1101"/>
      <c r="AJ13" s="1102"/>
      <c r="AK13" s="1103">
        <v>0</v>
      </c>
      <c r="AL13" s="1104"/>
      <c r="AM13" s="1104"/>
      <c r="AN13" s="1104"/>
      <c r="AO13" s="1104"/>
      <c r="AP13" s="1104">
        <v>173</v>
      </c>
      <c r="AQ13" s="1104"/>
      <c r="AR13" s="1104"/>
      <c r="AS13" s="1104"/>
      <c r="AT13" s="1104"/>
      <c r="AU13" s="1098"/>
      <c r="AV13" s="1098"/>
      <c r="AW13" s="1098"/>
      <c r="AX13" s="1098"/>
      <c r="AY13" s="1099"/>
      <c r="AZ13" s="240"/>
      <c r="BA13" s="240"/>
      <c r="BB13" s="240"/>
      <c r="BC13" s="240"/>
      <c r="BD13" s="240"/>
      <c r="BE13" s="241"/>
      <c r="BF13" s="241"/>
      <c r="BG13" s="241"/>
      <c r="BH13" s="241"/>
      <c r="BI13" s="241"/>
      <c r="BJ13" s="241"/>
      <c r="BK13" s="241"/>
      <c r="BL13" s="241"/>
      <c r="BM13" s="241"/>
      <c r="BN13" s="241"/>
      <c r="BO13" s="241"/>
      <c r="BP13" s="241"/>
      <c r="BQ13" s="249">
        <v>7</v>
      </c>
      <c r="BR13" s="395" t="s">
        <v>563</v>
      </c>
      <c r="BS13" s="1051" t="s">
        <v>564</v>
      </c>
      <c r="BT13" s="1052"/>
      <c r="BU13" s="1052"/>
      <c r="BV13" s="1052"/>
      <c r="BW13" s="1052"/>
      <c r="BX13" s="1052"/>
      <c r="BY13" s="1052"/>
      <c r="BZ13" s="1052"/>
      <c r="CA13" s="1052"/>
      <c r="CB13" s="1052"/>
      <c r="CC13" s="1052"/>
      <c r="CD13" s="1052"/>
      <c r="CE13" s="1052"/>
      <c r="CF13" s="1052"/>
      <c r="CG13" s="1053"/>
      <c r="CH13" s="985">
        <v>-100</v>
      </c>
      <c r="CI13" s="986"/>
      <c r="CJ13" s="986"/>
      <c r="CK13" s="986"/>
      <c r="CL13" s="987"/>
      <c r="CM13" s="985">
        <v>6712</v>
      </c>
      <c r="CN13" s="986"/>
      <c r="CO13" s="986"/>
      <c r="CP13" s="986"/>
      <c r="CQ13" s="987"/>
      <c r="CR13" s="985">
        <v>8</v>
      </c>
      <c r="CS13" s="986"/>
      <c r="CT13" s="986"/>
      <c r="CU13" s="986"/>
      <c r="CV13" s="987"/>
      <c r="CW13" s="985">
        <v>390</v>
      </c>
      <c r="CX13" s="986"/>
      <c r="CY13" s="986"/>
      <c r="CZ13" s="986"/>
      <c r="DA13" s="987"/>
      <c r="DB13" s="985">
        <v>7294</v>
      </c>
      <c r="DC13" s="986"/>
      <c r="DD13" s="986"/>
      <c r="DE13" s="986"/>
      <c r="DF13" s="987"/>
      <c r="DG13" s="985" t="s">
        <v>483</v>
      </c>
      <c r="DH13" s="986"/>
      <c r="DI13" s="986"/>
      <c r="DJ13" s="986"/>
      <c r="DK13" s="987"/>
      <c r="DL13" s="985">
        <v>978</v>
      </c>
      <c r="DM13" s="986"/>
      <c r="DN13" s="986"/>
      <c r="DO13" s="986"/>
      <c r="DP13" s="987"/>
      <c r="DQ13" s="985">
        <v>98</v>
      </c>
      <c r="DR13" s="986"/>
      <c r="DS13" s="986"/>
      <c r="DT13" s="986"/>
      <c r="DU13" s="987"/>
      <c r="DV13" s="988"/>
      <c r="DW13" s="989"/>
      <c r="DX13" s="989"/>
      <c r="DY13" s="989"/>
      <c r="DZ13" s="990"/>
      <c r="EA13" s="242"/>
    </row>
    <row r="14" spans="1:131" s="243" customFormat="1" ht="26.25" customHeight="1" x14ac:dyDescent="0.2">
      <c r="A14" s="248">
        <v>8</v>
      </c>
      <c r="B14" s="1039" t="s">
        <v>554</v>
      </c>
      <c r="C14" s="1040"/>
      <c r="D14" s="1040"/>
      <c r="E14" s="1040"/>
      <c r="F14" s="1040"/>
      <c r="G14" s="1040"/>
      <c r="H14" s="1040"/>
      <c r="I14" s="1040"/>
      <c r="J14" s="1040"/>
      <c r="K14" s="1040"/>
      <c r="L14" s="1040"/>
      <c r="M14" s="1040"/>
      <c r="N14" s="1040"/>
      <c r="O14" s="1040"/>
      <c r="P14" s="1041"/>
      <c r="Q14" s="1046">
        <v>388</v>
      </c>
      <c r="R14" s="1043"/>
      <c r="S14" s="1043"/>
      <c r="T14" s="1043"/>
      <c r="U14" s="1043"/>
      <c r="V14" s="1043" t="s">
        <v>548</v>
      </c>
      <c r="W14" s="1043"/>
      <c r="X14" s="1043"/>
      <c r="Y14" s="1043"/>
      <c r="Z14" s="1043"/>
      <c r="AA14" s="1043">
        <v>388</v>
      </c>
      <c r="AB14" s="1043"/>
      <c r="AC14" s="1043"/>
      <c r="AD14" s="1043"/>
      <c r="AE14" s="1047"/>
      <c r="AF14" s="1100" t="s">
        <v>548</v>
      </c>
      <c r="AG14" s="1101"/>
      <c r="AH14" s="1101"/>
      <c r="AI14" s="1101"/>
      <c r="AJ14" s="1102"/>
      <c r="AK14" s="1103">
        <v>0</v>
      </c>
      <c r="AL14" s="1104"/>
      <c r="AM14" s="1104"/>
      <c r="AN14" s="1104"/>
      <c r="AO14" s="1104"/>
      <c r="AP14" s="1104" t="s">
        <v>548</v>
      </c>
      <c r="AQ14" s="1104"/>
      <c r="AR14" s="1104"/>
      <c r="AS14" s="1104"/>
      <c r="AT14" s="1104"/>
      <c r="AU14" s="1098"/>
      <c r="AV14" s="1098"/>
      <c r="AW14" s="1098"/>
      <c r="AX14" s="1098"/>
      <c r="AY14" s="1099"/>
      <c r="AZ14" s="240"/>
      <c r="BA14" s="240"/>
      <c r="BB14" s="240"/>
      <c r="BC14" s="240"/>
      <c r="BD14" s="240"/>
      <c r="BE14" s="241"/>
      <c r="BF14" s="241"/>
      <c r="BG14" s="241"/>
      <c r="BH14" s="241"/>
      <c r="BI14" s="241"/>
      <c r="BJ14" s="241"/>
      <c r="BK14" s="241"/>
      <c r="BL14" s="241"/>
      <c r="BM14" s="241"/>
      <c r="BN14" s="241"/>
      <c r="BO14" s="241"/>
      <c r="BP14" s="241"/>
      <c r="BQ14" s="249">
        <v>8</v>
      </c>
      <c r="BR14" s="395"/>
      <c r="BS14" s="1051" t="s">
        <v>565</v>
      </c>
      <c r="BT14" s="1052"/>
      <c r="BU14" s="1052"/>
      <c r="BV14" s="1052"/>
      <c r="BW14" s="1052"/>
      <c r="BX14" s="1052"/>
      <c r="BY14" s="1052"/>
      <c r="BZ14" s="1052"/>
      <c r="CA14" s="1052"/>
      <c r="CB14" s="1052"/>
      <c r="CC14" s="1052"/>
      <c r="CD14" s="1052"/>
      <c r="CE14" s="1052"/>
      <c r="CF14" s="1052"/>
      <c r="CG14" s="1053"/>
      <c r="CH14" s="985">
        <v>-4</v>
      </c>
      <c r="CI14" s="986"/>
      <c r="CJ14" s="986"/>
      <c r="CK14" s="986"/>
      <c r="CL14" s="987"/>
      <c r="CM14" s="985">
        <v>59</v>
      </c>
      <c r="CN14" s="986"/>
      <c r="CO14" s="986"/>
      <c r="CP14" s="986"/>
      <c r="CQ14" s="987"/>
      <c r="CR14" s="985">
        <v>3</v>
      </c>
      <c r="CS14" s="986"/>
      <c r="CT14" s="986"/>
      <c r="CU14" s="986"/>
      <c r="CV14" s="987"/>
      <c r="CW14" s="985" t="s">
        <v>483</v>
      </c>
      <c r="CX14" s="986"/>
      <c r="CY14" s="986"/>
      <c r="CZ14" s="986"/>
      <c r="DA14" s="987"/>
      <c r="DB14" s="985" t="s">
        <v>483</v>
      </c>
      <c r="DC14" s="986"/>
      <c r="DD14" s="986"/>
      <c r="DE14" s="986"/>
      <c r="DF14" s="987"/>
      <c r="DG14" s="985" t="s">
        <v>483</v>
      </c>
      <c r="DH14" s="986"/>
      <c r="DI14" s="986"/>
      <c r="DJ14" s="986"/>
      <c r="DK14" s="987"/>
      <c r="DL14" s="985" t="s">
        <v>483</v>
      </c>
      <c r="DM14" s="986"/>
      <c r="DN14" s="986"/>
      <c r="DO14" s="986"/>
      <c r="DP14" s="987"/>
      <c r="DQ14" s="985" t="s">
        <v>483</v>
      </c>
      <c r="DR14" s="986"/>
      <c r="DS14" s="986"/>
      <c r="DT14" s="986"/>
      <c r="DU14" s="987"/>
      <c r="DV14" s="988"/>
      <c r="DW14" s="989"/>
      <c r="DX14" s="989"/>
      <c r="DY14" s="989"/>
      <c r="DZ14" s="990"/>
      <c r="EA14" s="242"/>
    </row>
    <row r="15" spans="1:131" s="243" customFormat="1" ht="26.25" customHeight="1" x14ac:dyDescent="0.2">
      <c r="A15" s="248">
        <v>9</v>
      </c>
      <c r="B15" s="1039" t="s">
        <v>555</v>
      </c>
      <c r="C15" s="1040"/>
      <c r="D15" s="1040"/>
      <c r="E15" s="1040"/>
      <c r="F15" s="1040"/>
      <c r="G15" s="1040"/>
      <c r="H15" s="1040"/>
      <c r="I15" s="1040"/>
      <c r="J15" s="1040"/>
      <c r="K15" s="1040"/>
      <c r="L15" s="1040"/>
      <c r="M15" s="1040"/>
      <c r="N15" s="1040"/>
      <c r="O15" s="1040"/>
      <c r="P15" s="1041"/>
      <c r="Q15" s="1046">
        <v>81</v>
      </c>
      <c r="R15" s="1043"/>
      <c r="S15" s="1043"/>
      <c r="T15" s="1043"/>
      <c r="U15" s="1043"/>
      <c r="V15" s="1043">
        <v>81</v>
      </c>
      <c r="W15" s="1043"/>
      <c r="X15" s="1043"/>
      <c r="Y15" s="1043"/>
      <c r="Z15" s="1043"/>
      <c r="AA15" s="1043" t="s">
        <v>548</v>
      </c>
      <c r="AB15" s="1043"/>
      <c r="AC15" s="1043"/>
      <c r="AD15" s="1043"/>
      <c r="AE15" s="1047"/>
      <c r="AF15" s="1100" t="s">
        <v>548</v>
      </c>
      <c r="AG15" s="1101"/>
      <c r="AH15" s="1101"/>
      <c r="AI15" s="1101"/>
      <c r="AJ15" s="1102"/>
      <c r="AK15" s="1103">
        <v>79</v>
      </c>
      <c r="AL15" s="1104"/>
      <c r="AM15" s="1104"/>
      <c r="AN15" s="1104"/>
      <c r="AO15" s="1104"/>
      <c r="AP15" s="1104" t="s">
        <v>548</v>
      </c>
      <c r="AQ15" s="1104"/>
      <c r="AR15" s="1104"/>
      <c r="AS15" s="1104"/>
      <c r="AT15" s="1104"/>
      <c r="AU15" s="1098"/>
      <c r="AV15" s="1098"/>
      <c r="AW15" s="1098"/>
      <c r="AX15" s="1098"/>
      <c r="AY15" s="1099"/>
      <c r="AZ15" s="240"/>
      <c r="BA15" s="240"/>
      <c r="BB15" s="240"/>
      <c r="BC15" s="240"/>
      <c r="BD15" s="240"/>
      <c r="BE15" s="241"/>
      <c r="BF15" s="241"/>
      <c r="BG15" s="241"/>
      <c r="BH15" s="241"/>
      <c r="BI15" s="241"/>
      <c r="BJ15" s="241"/>
      <c r="BK15" s="241"/>
      <c r="BL15" s="241"/>
      <c r="BM15" s="241"/>
      <c r="BN15" s="241"/>
      <c r="BO15" s="241"/>
      <c r="BP15" s="241"/>
      <c r="BQ15" s="249">
        <v>9</v>
      </c>
      <c r="BR15" s="395"/>
      <c r="BS15" s="1051" t="s">
        <v>566</v>
      </c>
      <c r="BT15" s="1052"/>
      <c r="BU15" s="1052"/>
      <c r="BV15" s="1052"/>
      <c r="BW15" s="1052"/>
      <c r="BX15" s="1052"/>
      <c r="BY15" s="1052"/>
      <c r="BZ15" s="1052"/>
      <c r="CA15" s="1052"/>
      <c r="CB15" s="1052"/>
      <c r="CC15" s="1052"/>
      <c r="CD15" s="1052"/>
      <c r="CE15" s="1052"/>
      <c r="CF15" s="1052"/>
      <c r="CG15" s="1053"/>
      <c r="CH15" s="985">
        <v>0</v>
      </c>
      <c r="CI15" s="986"/>
      <c r="CJ15" s="986"/>
      <c r="CK15" s="986"/>
      <c r="CL15" s="987"/>
      <c r="CM15" s="985">
        <v>87</v>
      </c>
      <c r="CN15" s="986"/>
      <c r="CO15" s="986"/>
      <c r="CP15" s="986"/>
      <c r="CQ15" s="987"/>
      <c r="CR15" s="985">
        <v>5</v>
      </c>
      <c r="CS15" s="986"/>
      <c r="CT15" s="986"/>
      <c r="CU15" s="986"/>
      <c r="CV15" s="987"/>
      <c r="CW15" s="985">
        <v>7</v>
      </c>
      <c r="CX15" s="986"/>
      <c r="CY15" s="986"/>
      <c r="CZ15" s="986"/>
      <c r="DA15" s="987"/>
      <c r="DB15" s="985" t="s">
        <v>483</v>
      </c>
      <c r="DC15" s="986"/>
      <c r="DD15" s="986"/>
      <c r="DE15" s="986"/>
      <c r="DF15" s="987"/>
      <c r="DG15" s="985" t="s">
        <v>483</v>
      </c>
      <c r="DH15" s="986"/>
      <c r="DI15" s="986"/>
      <c r="DJ15" s="986"/>
      <c r="DK15" s="987"/>
      <c r="DL15" s="985" t="s">
        <v>483</v>
      </c>
      <c r="DM15" s="986"/>
      <c r="DN15" s="986"/>
      <c r="DO15" s="986"/>
      <c r="DP15" s="987"/>
      <c r="DQ15" s="985" t="s">
        <v>483</v>
      </c>
      <c r="DR15" s="986"/>
      <c r="DS15" s="986"/>
      <c r="DT15" s="986"/>
      <c r="DU15" s="987"/>
      <c r="DV15" s="988"/>
      <c r="DW15" s="989"/>
      <c r="DX15" s="989"/>
      <c r="DY15" s="989"/>
      <c r="DZ15" s="990"/>
      <c r="EA15" s="242"/>
    </row>
    <row r="16" spans="1:131" s="243" customFormat="1" ht="26.25" customHeight="1" x14ac:dyDescent="0.2">
      <c r="A16" s="248">
        <v>10</v>
      </c>
      <c r="B16" s="1039" t="s">
        <v>556</v>
      </c>
      <c r="C16" s="1040"/>
      <c r="D16" s="1040"/>
      <c r="E16" s="1040"/>
      <c r="F16" s="1040"/>
      <c r="G16" s="1040"/>
      <c r="H16" s="1040"/>
      <c r="I16" s="1040"/>
      <c r="J16" s="1040"/>
      <c r="K16" s="1040"/>
      <c r="L16" s="1040"/>
      <c r="M16" s="1040"/>
      <c r="N16" s="1040"/>
      <c r="O16" s="1040"/>
      <c r="P16" s="1041"/>
      <c r="Q16" s="1046">
        <v>1901</v>
      </c>
      <c r="R16" s="1043"/>
      <c r="S16" s="1043"/>
      <c r="T16" s="1043"/>
      <c r="U16" s="1043"/>
      <c r="V16" s="1043">
        <v>1835</v>
      </c>
      <c r="W16" s="1043"/>
      <c r="X16" s="1043"/>
      <c r="Y16" s="1043"/>
      <c r="Z16" s="1043"/>
      <c r="AA16" s="1043">
        <v>66</v>
      </c>
      <c r="AB16" s="1043"/>
      <c r="AC16" s="1043"/>
      <c r="AD16" s="1043"/>
      <c r="AE16" s="1047"/>
      <c r="AF16" s="1100">
        <v>66</v>
      </c>
      <c r="AG16" s="1101"/>
      <c r="AH16" s="1101"/>
      <c r="AI16" s="1101"/>
      <c r="AJ16" s="1102"/>
      <c r="AK16" s="1103">
        <v>252</v>
      </c>
      <c r="AL16" s="1104"/>
      <c r="AM16" s="1104"/>
      <c r="AN16" s="1104"/>
      <c r="AO16" s="1104"/>
      <c r="AP16" s="1104" t="s">
        <v>548</v>
      </c>
      <c r="AQ16" s="1104"/>
      <c r="AR16" s="1104"/>
      <c r="AS16" s="1104"/>
      <c r="AT16" s="1104"/>
      <c r="AU16" s="1098"/>
      <c r="AV16" s="1098"/>
      <c r="AW16" s="1098"/>
      <c r="AX16" s="1098"/>
      <c r="AY16" s="1099"/>
      <c r="AZ16" s="240"/>
      <c r="BA16" s="240"/>
      <c r="BB16" s="240"/>
      <c r="BC16" s="240"/>
      <c r="BD16" s="240"/>
      <c r="BE16" s="241"/>
      <c r="BF16" s="241"/>
      <c r="BG16" s="241"/>
      <c r="BH16" s="241"/>
      <c r="BI16" s="241"/>
      <c r="BJ16" s="241"/>
      <c r="BK16" s="241"/>
      <c r="BL16" s="241"/>
      <c r="BM16" s="241"/>
      <c r="BN16" s="241"/>
      <c r="BO16" s="241"/>
      <c r="BP16" s="241"/>
      <c r="BQ16" s="249">
        <v>10</v>
      </c>
      <c r="BR16" s="395"/>
      <c r="BS16" s="1051" t="s">
        <v>567</v>
      </c>
      <c r="BT16" s="1052"/>
      <c r="BU16" s="1052"/>
      <c r="BV16" s="1052"/>
      <c r="BW16" s="1052"/>
      <c r="BX16" s="1052"/>
      <c r="BY16" s="1052"/>
      <c r="BZ16" s="1052"/>
      <c r="CA16" s="1052"/>
      <c r="CB16" s="1052"/>
      <c r="CC16" s="1052"/>
      <c r="CD16" s="1052"/>
      <c r="CE16" s="1052"/>
      <c r="CF16" s="1052"/>
      <c r="CG16" s="1053"/>
      <c r="CH16" s="985">
        <v>2</v>
      </c>
      <c r="CI16" s="986"/>
      <c r="CJ16" s="986"/>
      <c r="CK16" s="986"/>
      <c r="CL16" s="987"/>
      <c r="CM16" s="985">
        <v>10</v>
      </c>
      <c r="CN16" s="986"/>
      <c r="CO16" s="986"/>
      <c r="CP16" s="986"/>
      <c r="CQ16" s="987"/>
      <c r="CR16" s="985">
        <v>5</v>
      </c>
      <c r="CS16" s="986"/>
      <c r="CT16" s="986"/>
      <c r="CU16" s="986"/>
      <c r="CV16" s="987"/>
      <c r="CW16" s="985">
        <v>249</v>
      </c>
      <c r="CX16" s="986"/>
      <c r="CY16" s="986"/>
      <c r="CZ16" s="986"/>
      <c r="DA16" s="987"/>
      <c r="DB16" s="985" t="s">
        <v>483</v>
      </c>
      <c r="DC16" s="986"/>
      <c r="DD16" s="986"/>
      <c r="DE16" s="986"/>
      <c r="DF16" s="987"/>
      <c r="DG16" s="985" t="s">
        <v>483</v>
      </c>
      <c r="DH16" s="986"/>
      <c r="DI16" s="986"/>
      <c r="DJ16" s="986"/>
      <c r="DK16" s="987"/>
      <c r="DL16" s="985" t="s">
        <v>483</v>
      </c>
      <c r="DM16" s="986"/>
      <c r="DN16" s="986"/>
      <c r="DO16" s="986"/>
      <c r="DP16" s="987"/>
      <c r="DQ16" s="985" t="s">
        <v>483</v>
      </c>
      <c r="DR16" s="986"/>
      <c r="DS16" s="986"/>
      <c r="DT16" s="986"/>
      <c r="DU16" s="987"/>
      <c r="DV16" s="988"/>
      <c r="DW16" s="989"/>
      <c r="DX16" s="989"/>
      <c r="DY16" s="989"/>
      <c r="DZ16" s="990"/>
      <c r="EA16" s="242"/>
    </row>
    <row r="17" spans="1:131" s="243" customFormat="1" ht="26.25" customHeight="1" x14ac:dyDescent="0.2">
      <c r="A17" s="248">
        <v>11</v>
      </c>
      <c r="B17" s="1039"/>
      <c r="C17" s="1040"/>
      <c r="D17" s="1040"/>
      <c r="E17" s="1040"/>
      <c r="F17" s="1040"/>
      <c r="G17" s="1040"/>
      <c r="H17" s="1040"/>
      <c r="I17" s="1040"/>
      <c r="J17" s="1040"/>
      <c r="K17" s="1040"/>
      <c r="L17" s="1040"/>
      <c r="M17" s="1040"/>
      <c r="N17" s="1040"/>
      <c r="O17" s="1040"/>
      <c r="P17" s="1041"/>
      <c r="Q17" s="1046"/>
      <c r="R17" s="1043"/>
      <c r="S17" s="1043"/>
      <c r="T17" s="1043"/>
      <c r="U17" s="1043"/>
      <c r="V17" s="1043"/>
      <c r="W17" s="1043"/>
      <c r="X17" s="1043"/>
      <c r="Y17" s="1043"/>
      <c r="Z17" s="1043"/>
      <c r="AA17" s="1043"/>
      <c r="AB17" s="1043"/>
      <c r="AC17" s="1043"/>
      <c r="AD17" s="1043"/>
      <c r="AE17" s="1047"/>
      <c r="AF17" s="1100"/>
      <c r="AG17" s="1101"/>
      <c r="AH17" s="1101"/>
      <c r="AI17" s="1101"/>
      <c r="AJ17" s="1102"/>
      <c r="AK17" s="1103"/>
      <c r="AL17" s="1104"/>
      <c r="AM17" s="1104"/>
      <c r="AN17" s="1104"/>
      <c r="AO17" s="1104"/>
      <c r="AP17" s="1104"/>
      <c r="AQ17" s="1104"/>
      <c r="AR17" s="1104"/>
      <c r="AS17" s="1104"/>
      <c r="AT17" s="1104"/>
      <c r="AU17" s="1098"/>
      <c r="AV17" s="1098"/>
      <c r="AW17" s="1098"/>
      <c r="AX17" s="1098"/>
      <c r="AY17" s="1099"/>
      <c r="AZ17" s="240"/>
      <c r="BA17" s="240"/>
      <c r="BB17" s="240"/>
      <c r="BC17" s="240"/>
      <c r="BD17" s="240"/>
      <c r="BE17" s="241"/>
      <c r="BF17" s="241"/>
      <c r="BG17" s="241"/>
      <c r="BH17" s="241"/>
      <c r="BI17" s="241"/>
      <c r="BJ17" s="241"/>
      <c r="BK17" s="241"/>
      <c r="BL17" s="241"/>
      <c r="BM17" s="241"/>
      <c r="BN17" s="241"/>
      <c r="BO17" s="241"/>
      <c r="BP17" s="241"/>
      <c r="BQ17" s="249">
        <v>11</v>
      </c>
      <c r="BR17" s="395"/>
      <c r="BS17" s="1051" t="s">
        <v>568</v>
      </c>
      <c r="BT17" s="1052"/>
      <c r="BU17" s="1052"/>
      <c r="BV17" s="1052"/>
      <c r="BW17" s="1052"/>
      <c r="BX17" s="1052"/>
      <c r="BY17" s="1052"/>
      <c r="BZ17" s="1052"/>
      <c r="CA17" s="1052"/>
      <c r="CB17" s="1052"/>
      <c r="CC17" s="1052"/>
      <c r="CD17" s="1052"/>
      <c r="CE17" s="1052"/>
      <c r="CF17" s="1052"/>
      <c r="CG17" s="1053"/>
      <c r="CH17" s="985">
        <v>0</v>
      </c>
      <c r="CI17" s="986"/>
      <c r="CJ17" s="986"/>
      <c r="CK17" s="986"/>
      <c r="CL17" s="987"/>
      <c r="CM17" s="985">
        <v>3</v>
      </c>
      <c r="CN17" s="986"/>
      <c r="CO17" s="986"/>
      <c r="CP17" s="986"/>
      <c r="CQ17" s="987"/>
      <c r="CR17" s="985">
        <v>2</v>
      </c>
      <c r="CS17" s="986"/>
      <c r="CT17" s="986"/>
      <c r="CU17" s="986"/>
      <c r="CV17" s="987"/>
      <c r="CW17" s="985">
        <v>0</v>
      </c>
      <c r="CX17" s="986"/>
      <c r="CY17" s="986"/>
      <c r="CZ17" s="986"/>
      <c r="DA17" s="987"/>
      <c r="DB17" s="985" t="s">
        <v>483</v>
      </c>
      <c r="DC17" s="986"/>
      <c r="DD17" s="986"/>
      <c r="DE17" s="986"/>
      <c r="DF17" s="987"/>
      <c r="DG17" s="985" t="s">
        <v>483</v>
      </c>
      <c r="DH17" s="986"/>
      <c r="DI17" s="986"/>
      <c r="DJ17" s="986"/>
      <c r="DK17" s="987"/>
      <c r="DL17" s="985" t="s">
        <v>483</v>
      </c>
      <c r="DM17" s="986"/>
      <c r="DN17" s="986"/>
      <c r="DO17" s="986"/>
      <c r="DP17" s="987"/>
      <c r="DQ17" s="985" t="s">
        <v>483</v>
      </c>
      <c r="DR17" s="986"/>
      <c r="DS17" s="986"/>
      <c r="DT17" s="986"/>
      <c r="DU17" s="987"/>
      <c r="DV17" s="988"/>
      <c r="DW17" s="989"/>
      <c r="DX17" s="989"/>
      <c r="DY17" s="989"/>
      <c r="DZ17" s="990"/>
      <c r="EA17" s="242"/>
    </row>
    <row r="18" spans="1:131" s="243" customFormat="1" ht="26.25" customHeight="1" x14ac:dyDescent="0.2">
      <c r="A18" s="248">
        <v>12</v>
      </c>
      <c r="B18" s="1039"/>
      <c r="C18" s="1040"/>
      <c r="D18" s="1040"/>
      <c r="E18" s="1040"/>
      <c r="F18" s="1040"/>
      <c r="G18" s="1040"/>
      <c r="H18" s="1040"/>
      <c r="I18" s="1040"/>
      <c r="J18" s="1040"/>
      <c r="K18" s="1040"/>
      <c r="L18" s="1040"/>
      <c r="M18" s="1040"/>
      <c r="N18" s="1040"/>
      <c r="O18" s="1040"/>
      <c r="P18" s="1041"/>
      <c r="Q18" s="1046"/>
      <c r="R18" s="1043"/>
      <c r="S18" s="1043"/>
      <c r="T18" s="1043"/>
      <c r="U18" s="1043"/>
      <c r="V18" s="1043"/>
      <c r="W18" s="1043"/>
      <c r="X18" s="1043"/>
      <c r="Y18" s="1043"/>
      <c r="Z18" s="1043"/>
      <c r="AA18" s="1043"/>
      <c r="AB18" s="1043"/>
      <c r="AC18" s="1043"/>
      <c r="AD18" s="1043"/>
      <c r="AE18" s="1047"/>
      <c r="AF18" s="1100"/>
      <c r="AG18" s="1101"/>
      <c r="AH18" s="1101"/>
      <c r="AI18" s="1101"/>
      <c r="AJ18" s="1102"/>
      <c r="AK18" s="1103"/>
      <c r="AL18" s="1104"/>
      <c r="AM18" s="1104"/>
      <c r="AN18" s="1104"/>
      <c r="AO18" s="1104"/>
      <c r="AP18" s="1104"/>
      <c r="AQ18" s="1104"/>
      <c r="AR18" s="1104"/>
      <c r="AS18" s="1104"/>
      <c r="AT18" s="1104"/>
      <c r="AU18" s="1098"/>
      <c r="AV18" s="1098"/>
      <c r="AW18" s="1098"/>
      <c r="AX18" s="1098"/>
      <c r="AY18" s="1099"/>
      <c r="AZ18" s="240"/>
      <c r="BA18" s="240"/>
      <c r="BB18" s="240"/>
      <c r="BC18" s="240"/>
      <c r="BD18" s="240"/>
      <c r="BE18" s="241"/>
      <c r="BF18" s="241"/>
      <c r="BG18" s="241"/>
      <c r="BH18" s="241"/>
      <c r="BI18" s="241"/>
      <c r="BJ18" s="241"/>
      <c r="BK18" s="241"/>
      <c r="BL18" s="241"/>
      <c r="BM18" s="241"/>
      <c r="BN18" s="241"/>
      <c r="BO18" s="241"/>
      <c r="BP18" s="241"/>
      <c r="BQ18" s="249">
        <v>12</v>
      </c>
      <c r="BR18" s="395"/>
      <c r="BS18" s="1051" t="s">
        <v>569</v>
      </c>
      <c r="BT18" s="1052"/>
      <c r="BU18" s="1052"/>
      <c r="BV18" s="1052"/>
      <c r="BW18" s="1052"/>
      <c r="BX18" s="1052"/>
      <c r="BY18" s="1052"/>
      <c r="BZ18" s="1052"/>
      <c r="CA18" s="1052"/>
      <c r="CB18" s="1052"/>
      <c r="CC18" s="1052"/>
      <c r="CD18" s="1052"/>
      <c r="CE18" s="1052"/>
      <c r="CF18" s="1052"/>
      <c r="CG18" s="1053"/>
      <c r="CH18" s="985">
        <v>9</v>
      </c>
      <c r="CI18" s="986"/>
      <c r="CJ18" s="986"/>
      <c r="CK18" s="986"/>
      <c r="CL18" s="987"/>
      <c r="CM18" s="985">
        <v>430</v>
      </c>
      <c r="CN18" s="986"/>
      <c r="CO18" s="986"/>
      <c r="CP18" s="986"/>
      <c r="CQ18" s="987"/>
      <c r="CR18" s="985">
        <v>230</v>
      </c>
      <c r="CS18" s="986"/>
      <c r="CT18" s="986"/>
      <c r="CU18" s="986"/>
      <c r="CV18" s="987"/>
      <c r="CW18" s="985">
        <v>191</v>
      </c>
      <c r="CX18" s="986"/>
      <c r="CY18" s="986"/>
      <c r="CZ18" s="986"/>
      <c r="DA18" s="987"/>
      <c r="DB18" s="985">
        <v>508</v>
      </c>
      <c r="DC18" s="986"/>
      <c r="DD18" s="986"/>
      <c r="DE18" s="986"/>
      <c r="DF18" s="987"/>
      <c r="DG18" s="985" t="s">
        <v>483</v>
      </c>
      <c r="DH18" s="986"/>
      <c r="DI18" s="986"/>
      <c r="DJ18" s="986"/>
      <c r="DK18" s="987"/>
      <c r="DL18" s="985" t="s">
        <v>483</v>
      </c>
      <c r="DM18" s="986"/>
      <c r="DN18" s="986"/>
      <c r="DO18" s="986"/>
      <c r="DP18" s="987"/>
      <c r="DQ18" s="985" t="s">
        <v>483</v>
      </c>
      <c r="DR18" s="986"/>
      <c r="DS18" s="986"/>
      <c r="DT18" s="986"/>
      <c r="DU18" s="987"/>
      <c r="DV18" s="988"/>
      <c r="DW18" s="989"/>
      <c r="DX18" s="989"/>
      <c r="DY18" s="989"/>
      <c r="DZ18" s="990"/>
      <c r="EA18" s="242"/>
    </row>
    <row r="19" spans="1:131" s="243" customFormat="1" ht="26.25" customHeight="1" x14ac:dyDescent="0.2">
      <c r="A19" s="248">
        <v>13</v>
      </c>
      <c r="B19" s="1039"/>
      <c r="C19" s="1040"/>
      <c r="D19" s="1040"/>
      <c r="E19" s="1040"/>
      <c r="F19" s="1040"/>
      <c r="G19" s="1040"/>
      <c r="H19" s="1040"/>
      <c r="I19" s="1040"/>
      <c r="J19" s="1040"/>
      <c r="K19" s="1040"/>
      <c r="L19" s="1040"/>
      <c r="M19" s="1040"/>
      <c r="N19" s="1040"/>
      <c r="O19" s="1040"/>
      <c r="P19" s="1041"/>
      <c r="Q19" s="1046"/>
      <c r="R19" s="1043"/>
      <c r="S19" s="1043"/>
      <c r="T19" s="1043"/>
      <c r="U19" s="1043"/>
      <c r="V19" s="1043"/>
      <c r="W19" s="1043"/>
      <c r="X19" s="1043"/>
      <c r="Y19" s="1043"/>
      <c r="Z19" s="1043"/>
      <c r="AA19" s="1043"/>
      <c r="AB19" s="1043"/>
      <c r="AC19" s="1043"/>
      <c r="AD19" s="1043"/>
      <c r="AE19" s="1047"/>
      <c r="AF19" s="1100"/>
      <c r="AG19" s="1101"/>
      <c r="AH19" s="1101"/>
      <c r="AI19" s="1101"/>
      <c r="AJ19" s="1102"/>
      <c r="AK19" s="1103"/>
      <c r="AL19" s="1104"/>
      <c r="AM19" s="1104"/>
      <c r="AN19" s="1104"/>
      <c r="AO19" s="1104"/>
      <c r="AP19" s="1104"/>
      <c r="AQ19" s="1104"/>
      <c r="AR19" s="1104"/>
      <c r="AS19" s="1104"/>
      <c r="AT19" s="1104"/>
      <c r="AU19" s="1098"/>
      <c r="AV19" s="1098"/>
      <c r="AW19" s="1098"/>
      <c r="AX19" s="1098"/>
      <c r="AY19" s="1099"/>
      <c r="AZ19" s="240"/>
      <c r="BA19" s="240"/>
      <c r="BB19" s="240"/>
      <c r="BC19" s="240"/>
      <c r="BD19" s="240"/>
      <c r="BE19" s="241"/>
      <c r="BF19" s="241"/>
      <c r="BG19" s="241"/>
      <c r="BH19" s="241"/>
      <c r="BI19" s="241"/>
      <c r="BJ19" s="241"/>
      <c r="BK19" s="241"/>
      <c r="BL19" s="241"/>
      <c r="BM19" s="241"/>
      <c r="BN19" s="241"/>
      <c r="BO19" s="241"/>
      <c r="BP19" s="241"/>
      <c r="BQ19" s="249">
        <v>13</v>
      </c>
      <c r="BR19" s="395"/>
      <c r="BS19" s="1051" t="s">
        <v>570</v>
      </c>
      <c r="BT19" s="1052"/>
      <c r="BU19" s="1052"/>
      <c r="BV19" s="1052"/>
      <c r="BW19" s="1052"/>
      <c r="BX19" s="1052"/>
      <c r="BY19" s="1052"/>
      <c r="BZ19" s="1052"/>
      <c r="CA19" s="1052"/>
      <c r="CB19" s="1052"/>
      <c r="CC19" s="1052"/>
      <c r="CD19" s="1052"/>
      <c r="CE19" s="1052"/>
      <c r="CF19" s="1052"/>
      <c r="CG19" s="1053"/>
      <c r="CH19" s="985">
        <v>7</v>
      </c>
      <c r="CI19" s="986"/>
      <c r="CJ19" s="986"/>
      <c r="CK19" s="986"/>
      <c r="CL19" s="987"/>
      <c r="CM19" s="985">
        <v>1632</v>
      </c>
      <c r="CN19" s="986"/>
      <c r="CO19" s="986"/>
      <c r="CP19" s="986"/>
      <c r="CQ19" s="987"/>
      <c r="CR19" s="985">
        <v>58</v>
      </c>
      <c r="CS19" s="986"/>
      <c r="CT19" s="986"/>
      <c r="CU19" s="986"/>
      <c r="CV19" s="987"/>
      <c r="CW19" s="985">
        <v>80</v>
      </c>
      <c r="CX19" s="986"/>
      <c r="CY19" s="986"/>
      <c r="CZ19" s="986"/>
      <c r="DA19" s="987"/>
      <c r="DB19" s="985" t="s">
        <v>483</v>
      </c>
      <c r="DC19" s="986"/>
      <c r="DD19" s="986"/>
      <c r="DE19" s="986"/>
      <c r="DF19" s="987"/>
      <c r="DG19" s="985" t="s">
        <v>483</v>
      </c>
      <c r="DH19" s="986"/>
      <c r="DI19" s="986"/>
      <c r="DJ19" s="986"/>
      <c r="DK19" s="987"/>
      <c r="DL19" s="985" t="s">
        <v>483</v>
      </c>
      <c r="DM19" s="986"/>
      <c r="DN19" s="986"/>
      <c r="DO19" s="986"/>
      <c r="DP19" s="987"/>
      <c r="DQ19" s="985" t="s">
        <v>483</v>
      </c>
      <c r="DR19" s="986"/>
      <c r="DS19" s="986"/>
      <c r="DT19" s="986"/>
      <c r="DU19" s="987"/>
      <c r="DV19" s="988"/>
      <c r="DW19" s="989"/>
      <c r="DX19" s="989"/>
      <c r="DY19" s="989"/>
      <c r="DZ19" s="990"/>
      <c r="EA19" s="242"/>
    </row>
    <row r="20" spans="1:131" s="243" customFormat="1" ht="26.25" customHeight="1" x14ac:dyDescent="0.2">
      <c r="A20" s="248">
        <v>14</v>
      </c>
      <c r="B20" s="1039"/>
      <c r="C20" s="1040"/>
      <c r="D20" s="1040"/>
      <c r="E20" s="1040"/>
      <c r="F20" s="1040"/>
      <c r="G20" s="1040"/>
      <c r="H20" s="1040"/>
      <c r="I20" s="1040"/>
      <c r="J20" s="1040"/>
      <c r="K20" s="1040"/>
      <c r="L20" s="1040"/>
      <c r="M20" s="1040"/>
      <c r="N20" s="1040"/>
      <c r="O20" s="1040"/>
      <c r="P20" s="1041"/>
      <c r="Q20" s="1046"/>
      <c r="R20" s="1043"/>
      <c r="S20" s="1043"/>
      <c r="T20" s="1043"/>
      <c r="U20" s="1043"/>
      <c r="V20" s="1043"/>
      <c r="W20" s="1043"/>
      <c r="X20" s="1043"/>
      <c r="Y20" s="1043"/>
      <c r="Z20" s="1043"/>
      <c r="AA20" s="1043"/>
      <c r="AB20" s="1043"/>
      <c r="AC20" s="1043"/>
      <c r="AD20" s="1043"/>
      <c r="AE20" s="1047"/>
      <c r="AF20" s="1100"/>
      <c r="AG20" s="1101"/>
      <c r="AH20" s="1101"/>
      <c r="AI20" s="1101"/>
      <c r="AJ20" s="1102"/>
      <c r="AK20" s="1103"/>
      <c r="AL20" s="1104"/>
      <c r="AM20" s="1104"/>
      <c r="AN20" s="1104"/>
      <c r="AO20" s="1104"/>
      <c r="AP20" s="1104"/>
      <c r="AQ20" s="1104"/>
      <c r="AR20" s="1104"/>
      <c r="AS20" s="1104"/>
      <c r="AT20" s="1104"/>
      <c r="AU20" s="1098"/>
      <c r="AV20" s="1098"/>
      <c r="AW20" s="1098"/>
      <c r="AX20" s="1098"/>
      <c r="AY20" s="1099"/>
      <c r="AZ20" s="240"/>
      <c r="BA20" s="240"/>
      <c r="BB20" s="240"/>
      <c r="BC20" s="240"/>
      <c r="BD20" s="240"/>
      <c r="BE20" s="241"/>
      <c r="BF20" s="241"/>
      <c r="BG20" s="241"/>
      <c r="BH20" s="241"/>
      <c r="BI20" s="241"/>
      <c r="BJ20" s="241"/>
      <c r="BK20" s="241"/>
      <c r="BL20" s="241"/>
      <c r="BM20" s="241"/>
      <c r="BN20" s="241"/>
      <c r="BO20" s="241"/>
      <c r="BP20" s="241"/>
      <c r="BQ20" s="249">
        <v>14</v>
      </c>
      <c r="BR20" s="395"/>
      <c r="BS20" s="1051" t="s">
        <v>571</v>
      </c>
      <c r="BT20" s="1052"/>
      <c r="BU20" s="1052"/>
      <c r="BV20" s="1052"/>
      <c r="BW20" s="1052"/>
      <c r="BX20" s="1052"/>
      <c r="BY20" s="1052"/>
      <c r="BZ20" s="1052"/>
      <c r="CA20" s="1052"/>
      <c r="CB20" s="1052"/>
      <c r="CC20" s="1052"/>
      <c r="CD20" s="1052"/>
      <c r="CE20" s="1052"/>
      <c r="CF20" s="1052"/>
      <c r="CG20" s="1053"/>
      <c r="CH20" s="985">
        <v>-34</v>
      </c>
      <c r="CI20" s="986"/>
      <c r="CJ20" s="986"/>
      <c r="CK20" s="986"/>
      <c r="CL20" s="987"/>
      <c r="CM20" s="985">
        <v>417</v>
      </c>
      <c r="CN20" s="986"/>
      <c r="CO20" s="986"/>
      <c r="CP20" s="986"/>
      <c r="CQ20" s="987"/>
      <c r="CR20" s="985">
        <v>5</v>
      </c>
      <c r="CS20" s="986"/>
      <c r="CT20" s="986"/>
      <c r="CU20" s="986"/>
      <c r="CV20" s="987"/>
      <c r="CW20" s="985">
        <v>14</v>
      </c>
      <c r="CX20" s="986"/>
      <c r="CY20" s="986"/>
      <c r="CZ20" s="986"/>
      <c r="DA20" s="987"/>
      <c r="DB20" s="985" t="s">
        <v>483</v>
      </c>
      <c r="DC20" s="986"/>
      <c r="DD20" s="986"/>
      <c r="DE20" s="986"/>
      <c r="DF20" s="987"/>
      <c r="DG20" s="985" t="s">
        <v>483</v>
      </c>
      <c r="DH20" s="986"/>
      <c r="DI20" s="986"/>
      <c r="DJ20" s="986"/>
      <c r="DK20" s="987"/>
      <c r="DL20" s="985" t="s">
        <v>483</v>
      </c>
      <c r="DM20" s="986"/>
      <c r="DN20" s="986"/>
      <c r="DO20" s="986"/>
      <c r="DP20" s="987"/>
      <c r="DQ20" s="985" t="s">
        <v>483</v>
      </c>
      <c r="DR20" s="986"/>
      <c r="DS20" s="986"/>
      <c r="DT20" s="986"/>
      <c r="DU20" s="987"/>
      <c r="DV20" s="988"/>
      <c r="DW20" s="989"/>
      <c r="DX20" s="989"/>
      <c r="DY20" s="989"/>
      <c r="DZ20" s="990"/>
      <c r="EA20" s="242"/>
    </row>
    <row r="21" spans="1:131" s="243" customFormat="1" ht="26.25" customHeight="1" thickBot="1" x14ac:dyDescent="0.25">
      <c r="A21" s="248">
        <v>15</v>
      </c>
      <c r="B21" s="1039"/>
      <c r="C21" s="1040"/>
      <c r="D21" s="1040"/>
      <c r="E21" s="1040"/>
      <c r="F21" s="1040"/>
      <c r="G21" s="1040"/>
      <c r="H21" s="1040"/>
      <c r="I21" s="1040"/>
      <c r="J21" s="1040"/>
      <c r="K21" s="1040"/>
      <c r="L21" s="1040"/>
      <c r="M21" s="1040"/>
      <c r="N21" s="1040"/>
      <c r="O21" s="1040"/>
      <c r="P21" s="1041"/>
      <c r="Q21" s="1046"/>
      <c r="R21" s="1043"/>
      <c r="S21" s="1043"/>
      <c r="T21" s="1043"/>
      <c r="U21" s="1043"/>
      <c r="V21" s="1043"/>
      <c r="W21" s="1043"/>
      <c r="X21" s="1043"/>
      <c r="Y21" s="1043"/>
      <c r="Z21" s="1043"/>
      <c r="AA21" s="1043"/>
      <c r="AB21" s="1043"/>
      <c r="AC21" s="1043"/>
      <c r="AD21" s="1043"/>
      <c r="AE21" s="1047"/>
      <c r="AF21" s="1100"/>
      <c r="AG21" s="1101"/>
      <c r="AH21" s="1101"/>
      <c r="AI21" s="1101"/>
      <c r="AJ21" s="1102"/>
      <c r="AK21" s="1103"/>
      <c r="AL21" s="1104"/>
      <c r="AM21" s="1104"/>
      <c r="AN21" s="1104"/>
      <c r="AO21" s="1104"/>
      <c r="AP21" s="1104"/>
      <c r="AQ21" s="1104"/>
      <c r="AR21" s="1104"/>
      <c r="AS21" s="1104"/>
      <c r="AT21" s="1104"/>
      <c r="AU21" s="1098"/>
      <c r="AV21" s="1098"/>
      <c r="AW21" s="1098"/>
      <c r="AX21" s="1098"/>
      <c r="AY21" s="1099"/>
      <c r="AZ21" s="240"/>
      <c r="BA21" s="240"/>
      <c r="BB21" s="240"/>
      <c r="BC21" s="240"/>
      <c r="BD21" s="240"/>
      <c r="BE21" s="241"/>
      <c r="BF21" s="241"/>
      <c r="BG21" s="241"/>
      <c r="BH21" s="241"/>
      <c r="BI21" s="241"/>
      <c r="BJ21" s="241"/>
      <c r="BK21" s="241"/>
      <c r="BL21" s="241"/>
      <c r="BM21" s="241"/>
      <c r="BN21" s="241"/>
      <c r="BO21" s="241"/>
      <c r="BP21" s="241"/>
      <c r="BQ21" s="249">
        <v>15</v>
      </c>
      <c r="BR21" s="395" t="s">
        <v>563</v>
      </c>
      <c r="BS21" s="1051" t="s">
        <v>572</v>
      </c>
      <c r="BT21" s="1052"/>
      <c r="BU21" s="1052"/>
      <c r="BV21" s="1052"/>
      <c r="BW21" s="1052"/>
      <c r="BX21" s="1052"/>
      <c r="BY21" s="1052"/>
      <c r="BZ21" s="1052"/>
      <c r="CA21" s="1052"/>
      <c r="CB21" s="1052"/>
      <c r="CC21" s="1052"/>
      <c r="CD21" s="1052"/>
      <c r="CE21" s="1052"/>
      <c r="CF21" s="1052"/>
      <c r="CG21" s="1053"/>
      <c r="CH21" s="985">
        <v>-9</v>
      </c>
      <c r="CI21" s="986"/>
      <c r="CJ21" s="986"/>
      <c r="CK21" s="986"/>
      <c r="CL21" s="987"/>
      <c r="CM21" s="985">
        <v>20695</v>
      </c>
      <c r="CN21" s="986"/>
      <c r="CO21" s="986"/>
      <c r="CP21" s="986"/>
      <c r="CQ21" s="987"/>
      <c r="CR21" s="985">
        <v>3</v>
      </c>
      <c r="CS21" s="986"/>
      <c r="CT21" s="986"/>
      <c r="CU21" s="986"/>
      <c r="CV21" s="987"/>
      <c r="CW21" s="985">
        <v>322</v>
      </c>
      <c r="CX21" s="986"/>
      <c r="CY21" s="986"/>
      <c r="CZ21" s="986"/>
      <c r="DA21" s="987"/>
      <c r="DB21" s="985">
        <v>16283</v>
      </c>
      <c r="DC21" s="986"/>
      <c r="DD21" s="986"/>
      <c r="DE21" s="986"/>
      <c r="DF21" s="987"/>
      <c r="DG21" s="985" t="s">
        <v>483</v>
      </c>
      <c r="DH21" s="986"/>
      <c r="DI21" s="986"/>
      <c r="DJ21" s="986"/>
      <c r="DK21" s="987"/>
      <c r="DL21" s="985">
        <v>17931</v>
      </c>
      <c r="DM21" s="986"/>
      <c r="DN21" s="986"/>
      <c r="DO21" s="986"/>
      <c r="DP21" s="987"/>
      <c r="DQ21" s="985">
        <v>16138</v>
      </c>
      <c r="DR21" s="986"/>
      <c r="DS21" s="986"/>
      <c r="DT21" s="986"/>
      <c r="DU21" s="987"/>
      <c r="DV21" s="988"/>
      <c r="DW21" s="989"/>
      <c r="DX21" s="989"/>
      <c r="DY21" s="989"/>
      <c r="DZ21" s="990"/>
      <c r="EA21" s="242"/>
    </row>
    <row r="22" spans="1:131" s="243" customFormat="1" ht="26.25" customHeight="1" x14ac:dyDescent="0.2">
      <c r="A22" s="248">
        <v>16</v>
      </c>
      <c r="B22" s="1089"/>
      <c r="C22" s="1090"/>
      <c r="D22" s="1090"/>
      <c r="E22" s="1090"/>
      <c r="F22" s="1090"/>
      <c r="G22" s="1090"/>
      <c r="H22" s="1090"/>
      <c r="I22" s="1090"/>
      <c r="J22" s="1090"/>
      <c r="K22" s="1090"/>
      <c r="L22" s="1090"/>
      <c r="M22" s="1090"/>
      <c r="N22" s="1090"/>
      <c r="O22" s="1090"/>
      <c r="P22" s="1091"/>
      <c r="Q22" s="1092"/>
      <c r="R22" s="1093"/>
      <c r="S22" s="1093"/>
      <c r="T22" s="1093"/>
      <c r="U22" s="1093"/>
      <c r="V22" s="1093"/>
      <c r="W22" s="1093"/>
      <c r="X22" s="1093"/>
      <c r="Y22" s="1093"/>
      <c r="Z22" s="1093"/>
      <c r="AA22" s="1093"/>
      <c r="AB22" s="1093"/>
      <c r="AC22" s="1093"/>
      <c r="AD22" s="1093"/>
      <c r="AE22" s="1094"/>
      <c r="AF22" s="1095"/>
      <c r="AG22" s="1096"/>
      <c r="AH22" s="1096"/>
      <c r="AI22" s="1096"/>
      <c r="AJ22" s="1097"/>
      <c r="AK22" s="1085"/>
      <c r="AL22" s="1086"/>
      <c r="AM22" s="1086"/>
      <c r="AN22" s="1086"/>
      <c r="AO22" s="1086"/>
      <c r="AP22" s="1086"/>
      <c r="AQ22" s="1086"/>
      <c r="AR22" s="1086"/>
      <c r="AS22" s="1086"/>
      <c r="AT22" s="1086"/>
      <c r="AU22" s="1087"/>
      <c r="AV22" s="1087"/>
      <c r="AW22" s="1087"/>
      <c r="AX22" s="1087"/>
      <c r="AY22" s="1088"/>
      <c r="AZ22" s="1030" t="s">
        <v>360</v>
      </c>
      <c r="BA22" s="1030"/>
      <c r="BB22" s="1030"/>
      <c r="BC22" s="1030"/>
      <c r="BD22" s="1031"/>
      <c r="BE22" s="241"/>
      <c r="BF22" s="241"/>
      <c r="BG22" s="241"/>
      <c r="BH22" s="241"/>
      <c r="BI22" s="241"/>
      <c r="BJ22" s="241"/>
      <c r="BK22" s="241"/>
      <c r="BL22" s="241"/>
      <c r="BM22" s="241"/>
      <c r="BN22" s="241"/>
      <c r="BO22" s="241"/>
      <c r="BP22" s="241"/>
      <c r="BQ22" s="249">
        <v>16</v>
      </c>
      <c r="BR22" s="395" t="s">
        <v>563</v>
      </c>
      <c r="BS22" s="1051" t="s">
        <v>573</v>
      </c>
      <c r="BT22" s="1052"/>
      <c r="BU22" s="1052"/>
      <c r="BV22" s="1052"/>
      <c r="BW22" s="1052"/>
      <c r="BX22" s="1052"/>
      <c r="BY22" s="1052"/>
      <c r="BZ22" s="1052"/>
      <c r="CA22" s="1052"/>
      <c r="CB22" s="1052"/>
      <c r="CC22" s="1052"/>
      <c r="CD22" s="1052"/>
      <c r="CE22" s="1052"/>
      <c r="CF22" s="1052"/>
      <c r="CG22" s="1053"/>
      <c r="CH22" s="985">
        <v>0</v>
      </c>
      <c r="CI22" s="986"/>
      <c r="CJ22" s="986"/>
      <c r="CK22" s="986"/>
      <c r="CL22" s="987"/>
      <c r="CM22" s="985">
        <v>16603</v>
      </c>
      <c r="CN22" s="986"/>
      <c r="CO22" s="986"/>
      <c r="CP22" s="986"/>
      <c r="CQ22" s="987"/>
      <c r="CR22" s="985">
        <v>4</v>
      </c>
      <c r="CS22" s="986"/>
      <c r="CT22" s="986"/>
      <c r="CU22" s="986"/>
      <c r="CV22" s="987"/>
      <c r="CW22" s="985">
        <v>7</v>
      </c>
      <c r="CX22" s="986"/>
      <c r="CY22" s="986"/>
      <c r="CZ22" s="986"/>
      <c r="DA22" s="987"/>
      <c r="DB22" s="985">
        <v>8928</v>
      </c>
      <c r="DC22" s="986"/>
      <c r="DD22" s="986"/>
      <c r="DE22" s="986"/>
      <c r="DF22" s="987"/>
      <c r="DG22" s="985" t="s">
        <v>483</v>
      </c>
      <c r="DH22" s="986"/>
      <c r="DI22" s="986"/>
      <c r="DJ22" s="986"/>
      <c r="DK22" s="987"/>
      <c r="DL22" s="985">
        <v>5639</v>
      </c>
      <c r="DM22" s="986"/>
      <c r="DN22" s="986"/>
      <c r="DO22" s="986"/>
      <c r="DP22" s="987"/>
      <c r="DQ22" s="985">
        <v>2820</v>
      </c>
      <c r="DR22" s="986"/>
      <c r="DS22" s="986"/>
      <c r="DT22" s="986"/>
      <c r="DU22" s="987"/>
      <c r="DV22" s="988"/>
      <c r="DW22" s="989"/>
      <c r="DX22" s="989"/>
      <c r="DY22" s="989"/>
      <c r="DZ22" s="990"/>
      <c r="EA22" s="242"/>
    </row>
    <row r="23" spans="1:131" s="243" customFormat="1" ht="26.25" customHeight="1" thickBot="1" x14ac:dyDescent="0.25">
      <c r="A23" s="251" t="s">
        <v>361</v>
      </c>
      <c r="B23" s="940" t="s">
        <v>362</v>
      </c>
      <c r="C23" s="941"/>
      <c r="D23" s="941"/>
      <c r="E23" s="941"/>
      <c r="F23" s="941"/>
      <c r="G23" s="941"/>
      <c r="H23" s="941"/>
      <c r="I23" s="941"/>
      <c r="J23" s="941"/>
      <c r="K23" s="941"/>
      <c r="L23" s="941"/>
      <c r="M23" s="941"/>
      <c r="N23" s="941"/>
      <c r="O23" s="941"/>
      <c r="P23" s="942"/>
      <c r="Q23" s="1076"/>
      <c r="R23" s="1077"/>
      <c r="S23" s="1077"/>
      <c r="T23" s="1077"/>
      <c r="U23" s="1077"/>
      <c r="V23" s="1077"/>
      <c r="W23" s="1077"/>
      <c r="X23" s="1077"/>
      <c r="Y23" s="1077"/>
      <c r="Z23" s="1077"/>
      <c r="AA23" s="1077"/>
      <c r="AB23" s="1077"/>
      <c r="AC23" s="1077"/>
      <c r="AD23" s="1077"/>
      <c r="AE23" s="1078"/>
      <c r="AF23" s="1079">
        <v>6847</v>
      </c>
      <c r="AG23" s="1077"/>
      <c r="AH23" s="1077"/>
      <c r="AI23" s="1077"/>
      <c r="AJ23" s="1080"/>
      <c r="AK23" s="1081"/>
      <c r="AL23" s="1082"/>
      <c r="AM23" s="1082"/>
      <c r="AN23" s="1082"/>
      <c r="AO23" s="1082"/>
      <c r="AP23" s="1077"/>
      <c r="AQ23" s="1077"/>
      <c r="AR23" s="1077"/>
      <c r="AS23" s="1077"/>
      <c r="AT23" s="1077"/>
      <c r="AU23" s="1083"/>
      <c r="AV23" s="1083"/>
      <c r="AW23" s="1083"/>
      <c r="AX23" s="1083"/>
      <c r="AY23" s="1084"/>
      <c r="AZ23" s="1073" t="s">
        <v>359</v>
      </c>
      <c r="BA23" s="1074"/>
      <c r="BB23" s="1074"/>
      <c r="BC23" s="1074"/>
      <c r="BD23" s="1075"/>
      <c r="BE23" s="241"/>
      <c r="BF23" s="241"/>
      <c r="BG23" s="241"/>
      <c r="BH23" s="241"/>
      <c r="BI23" s="241"/>
      <c r="BJ23" s="241"/>
      <c r="BK23" s="241"/>
      <c r="BL23" s="241"/>
      <c r="BM23" s="241"/>
      <c r="BN23" s="241"/>
      <c r="BO23" s="241"/>
      <c r="BP23" s="241"/>
      <c r="BQ23" s="249">
        <v>17</v>
      </c>
      <c r="BR23" s="395"/>
      <c r="BS23" s="1051" t="s">
        <v>574</v>
      </c>
      <c r="BT23" s="1052"/>
      <c r="BU23" s="1052"/>
      <c r="BV23" s="1052"/>
      <c r="BW23" s="1052"/>
      <c r="BX23" s="1052"/>
      <c r="BY23" s="1052"/>
      <c r="BZ23" s="1052"/>
      <c r="CA23" s="1052"/>
      <c r="CB23" s="1052"/>
      <c r="CC23" s="1052"/>
      <c r="CD23" s="1052"/>
      <c r="CE23" s="1052"/>
      <c r="CF23" s="1052"/>
      <c r="CG23" s="1053"/>
      <c r="CH23" s="985">
        <v>125</v>
      </c>
      <c r="CI23" s="986"/>
      <c r="CJ23" s="986"/>
      <c r="CK23" s="986"/>
      <c r="CL23" s="987"/>
      <c r="CM23" s="985">
        <v>1818</v>
      </c>
      <c r="CN23" s="986"/>
      <c r="CO23" s="986"/>
      <c r="CP23" s="986"/>
      <c r="CQ23" s="987"/>
      <c r="CR23" s="985">
        <v>8</v>
      </c>
      <c r="CS23" s="986"/>
      <c r="CT23" s="986"/>
      <c r="CU23" s="986"/>
      <c r="CV23" s="987"/>
      <c r="CW23" s="985">
        <v>18</v>
      </c>
      <c r="CX23" s="986"/>
      <c r="CY23" s="986"/>
      <c r="CZ23" s="986"/>
      <c r="DA23" s="987"/>
      <c r="DB23" s="985" t="s">
        <v>483</v>
      </c>
      <c r="DC23" s="986"/>
      <c r="DD23" s="986"/>
      <c r="DE23" s="986"/>
      <c r="DF23" s="987"/>
      <c r="DG23" s="985" t="s">
        <v>483</v>
      </c>
      <c r="DH23" s="986"/>
      <c r="DI23" s="986"/>
      <c r="DJ23" s="986"/>
      <c r="DK23" s="987"/>
      <c r="DL23" s="985" t="s">
        <v>483</v>
      </c>
      <c r="DM23" s="986"/>
      <c r="DN23" s="986"/>
      <c r="DO23" s="986"/>
      <c r="DP23" s="987"/>
      <c r="DQ23" s="985" t="s">
        <v>483</v>
      </c>
      <c r="DR23" s="986"/>
      <c r="DS23" s="986"/>
      <c r="DT23" s="986"/>
      <c r="DU23" s="987"/>
      <c r="DV23" s="988"/>
      <c r="DW23" s="989"/>
      <c r="DX23" s="989"/>
      <c r="DY23" s="989"/>
      <c r="DZ23" s="990"/>
      <c r="EA23" s="242"/>
    </row>
    <row r="24" spans="1:131" s="243" customFormat="1" ht="26.25" customHeight="1" x14ac:dyDescent="0.2">
      <c r="A24" s="1072" t="s">
        <v>363</v>
      </c>
      <c r="B24" s="1072"/>
      <c r="C24" s="1072"/>
      <c r="D24" s="1072"/>
      <c r="E24" s="1072"/>
      <c r="F24" s="1072"/>
      <c r="G24" s="1072"/>
      <c r="H24" s="1072"/>
      <c r="I24" s="1072"/>
      <c r="J24" s="1072"/>
      <c r="K24" s="1072"/>
      <c r="L24" s="1072"/>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1072"/>
      <c r="AJ24" s="1072"/>
      <c r="AK24" s="1072"/>
      <c r="AL24" s="1072"/>
      <c r="AM24" s="1072"/>
      <c r="AN24" s="1072"/>
      <c r="AO24" s="1072"/>
      <c r="AP24" s="1072"/>
      <c r="AQ24" s="1072"/>
      <c r="AR24" s="1072"/>
      <c r="AS24" s="1072"/>
      <c r="AT24" s="1072"/>
      <c r="AU24" s="1072"/>
      <c r="AV24" s="1072"/>
      <c r="AW24" s="1072"/>
      <c r="AX24" s="1072"/>
      <c r="AY24" s="1072"/>
      <c r="AZ24" s="240"/>
      <c r="BA24" s="240"/>
      <c r="BB24" s="240"/>
      <c r="BC24" s="240"/>
      <c r="BD24" s="240"/>
      <c r="BE24" s="241"/>
      <c r="BF24" s="241"/>
      <c r="BG24" s="241"/>
      <c r="BH24" s="241"/>
      <c r="BI24" s="241"/>
      <c r="BJ24" s="241"/>
      <c r="BK24" s="241"/>
      <c r="BL24" s="241"/>
      <c r="BM24" s="241"/>
      <c r="BN24" s="241"/>
      <c r="BO24" s="241"/>
      <c r="BP24" s="241"/>
      <c r="BQ24" s="249">
        <v>18</v>
      </c>
      <c r="BR24" s="395"/>
      <c r="BS24" s="1051" t="s">
        <v>575</v>
      </c>
      <c r="BT24" s="1052"/>
      <c r="BU24" s="1052"/>
      <c r="BV24" s="1052"/>
      <c r="BW24" s="1052"/>
      <c r="BX24" s="1052"/>
      <c r="BY24" s="1052"/>
      <c r="BZ24" s="1052"/>
      <c r="CA24" s="1052"/>
      <c r="CB24" s="1052"/>
      <c r="CC24" s="1052"/>
      <c r="CD24" s="1052"/>
      <c r="CE24" s="1052"/>
      <c r="CF24" s="1052"/>
      <c r="CG24" s="1053"/>
      <c r="CH24" s="985">
        <v>0</v>
      </c>
      <c r="CI24" s="986"/>
      <c r="CJ24" s="986"/>
      <c r="CK24" s="986"/>
      <c r="CL24" s="987"/>
      <c r="CM24" s="985">
        <v>40</v>
      </c>
      <c r="CN24" s="986"/>
      <c r="CO24" s="986"/>
      <c r="CP24" s="986"/>
      <c r="CQ24" s="987"/>
      <c r="CR24" s="985">
        <v>20</v>
      </c>
      <c r="CS24" s="986"/>
      <c r="CT24" s="986"/>
      <c r="CU24" s="986"/>
      <c r="CV24" s="987"/>
      <c r="CW24" s="985" t="s">
        <v>483</v>
      </c>
      <c r="CX24" s="986"/>
      <c r="CY24" s="986"/>
      <c r="CZ24" s="986"/>
      <c r="DA24" s="987"/>
      <c r="DB24" s="985" t="s">
        <v>483</v>
      </c>
      <c r="DC24" s="986"/>
      <c r="DD24" s="986"/>
      <c r="DE24" s="986"/>
      <c r="DF24" s="987"/>
      <c r="DG24" s="985" t="s">
        <v>483</v>
      </c>
      <c r="DH24" s="986"/>
      <c r="DI24" s="986"/>
      <c r="DJ24" s="986"/>
      <c r="DK24" s="987"/>
      <c r="DL24" s="985" t="s">
        <v>483</v>
      </c>
      <c r="DM24" s="986"/>
      <c r="DN24" s="986"/>
      <c r="DO24" s="986"/>
      <c r="DP24" s="987"/>
      <c r="DQ24" s="985" t="s">
        <v>483</v>
      </c>
      <c r="DR24" s="986"/>
      <c r="DS24" s="986"/>
      <c r="DT24" s="986"/>
      <c r="DU24" s="987"/>
      <c r="DV24" s="988"/>
      <c r="DW24" s="989"/>
      <c r="DX24" s="989"/>
      <c r="DY24" s="989"/>
      <c r="DZ24" s="990"/>
      <c r="EA24" s="242"/>
    </row>
    <row r="25" spans="1:131" s="235" customFormat="1" ht="26.25" customHeight="1" thickBot="1" x14ac:dyDescent="0.25">
      <c r="A25" s="1071" t="s">
        <v>364</v>
      </c>
      <c r="B25" s="1071"/>
      <c r="C25" s="1071"/>
      <c r="D25" s="1071"/>
      <c r="E25" s="1071"/>
      <c r="F25" s="1071"/>
      <c r="G25" s="1071"/>
      <c r="H25" s="1071"/>
      <c r="I25" s="1071"/>
      <c r="J25" s="1071"/>
      <c r="K25" s="1071"/>
      <c r="L25" s="1071"/>
      <c r="M25" s="1071"/>
      <c r="N25" s="1071"/>
      <c r="O25" s="1071"/>
      <c r="P25" s="1071"/>
      <c r="Q25" s="1071"/>
      <c r="R25" s="1071"/>
      <c r="S25" s="1071"/>
      <c r="T25" s="1071"/>
      <c r="U25" s="1071"/>
      <c r="V25" s="1071"/>
      <c r="W25" s="1071"/>
      <c r="X25" s="1071"/>
      <c r="Y25" s="1071"/>
      <c r="Z25" s="1071"/>
      <c r="AA25" s="1071"/>
      <c r="AB25" s="1071"/>
      <c r="AC25" s="1071"/>
      <c r="AD25" s="1071"/>
      <c r="AE25" s="1071"/>
      <c r="AF25" s="1071"/>
      <c r="AG25" s="1071"/>
      <c r="AH25" s="1071"/>
      <c r="AI25" s="1071"/>
      <c r="AJ25" s="1071"/>
      <c r="AK25" s="1071"/>
      <c r="AL25" s="1071"/>
      <c r="AM25" s="1071"/>
      <c r="AN25" s="1071"/>
      <c r="AO25" s="1071"/>
      <c r="AP25" s="1071"/>
      <c r="AQ25" s="1071"/>
      <c r="AR25" s="1071"/>
      <c r="AS25" s="1071"/>
      <c r="AT25" s="1071"/>
      <c r="AU25" s="1071"/>
      <c r="AV25" s="1071"/>
      <c r="AW25" s="1071"/>
      <c r="AX25" s="1071"/>
      <c r="AY25" s="1071"/>
      <c r="AZ25" s="1071"/>
      <c r="BA25" s="1071"/>
      <c r="BB25" s="1071"/>
      <c r="BC25" s="1071"/>
      <c r="BD25" s="1071"/>
      <c r="BE25" s="1071"/>
      <c r="BF25" s="1071"/>
      <c r="BG25" s="1071"/>
      <c r="BH25" s="1071"/>
      <c r="BI25" s="1071"/>
      <c r="BJ25" s="240"/>
      <c r="BK25" s="240"/>
      <c r="BL25" s="240"/>
      <c r="BM25" s="240"/>
      <c r="BN25" s="240"/>
      <c r="BO25" s="252"/>
      <c r="BP25" s="252"/>
      <c r="BQ25" s="249">
        <v>19</v>
      </c>
      <c r="BR25" s="395"/>
      <c r="BS25" s="1051" t="s">
        <v>576</v>
      </c>
      <c r="BT25" s="1052"/>
      <c r="BU25" s="1052"/>
      <c r="BV25" s="1052"/>
      <c r="BW25" s="1052"/>
      <c r="BX25" s="1052"/>
      <c r="BY25" s="1052"/>
      <c r="BZ25" s="1052"/>
      <c r="CA25" s="1052"/>
      <c r="CB25" s="1052"/>
      <c r="CC25" s="1052"/>
      <c r="CD25" s="1052"/>
      <c r="CE25" s="1052"/>
      <c r="CF25" s="1052"/>
      <c r="CG25" s="1053"/>
      <c r="CH25" s="985">
        <v>0</v>
      </c>
      <c r="CI25" s="986"/>
      <c r="CJ25" s="986"/>
      <c r="CK25" s="986"/>
      <c r="CL25" s="987"/>
      <c r="CM25" s="985">
        <v>682</v>
      </c>
      <c r="CN25" s="986"/>
      <c r="CO25" s="986"/>
      <c r="CP25" s="986"/>
      <c r="CQ25" s="987"/>
      <c r="CR25" s="985">
        <v>590</v>
      </c>
      <c r="CS25" s="986"/>
      <c r="CT25" s="986"/>
      <c r="CU25" s="986"/>
      <c r="CV25" s="987"/>
      <c r="CW25" s="985" t="s">
        <v>483</v>
      </c>
      <c r="CX25" s="986"/>
      <c r="CY25" s="986"/>
      <c r="CZ25" s="986"/>
      <c r="DA25" s="987"/>
      <c r="DB25" s="985" t="s">
        <v>483</v>
      </c>
      <c r="DC25" s="986"/>
      <c r="DD25" s="986"/>
      <c r="DE25" s="986"/>
      <c r="DF25" s="987"/>
      <c r="DG25" s="985" t="s">
        <v>483</v>
      </c>
      <c r="DH25" s="986"/>
      <c r="DI25" s="986"/>
      <c r="DJ25" s="986"/>
      <c r="DK25" s="987"/>
      <c r="DL25" s="985" t="s">
        <v>483</v>
      </c>
      <c r="DM25" s="986"/>
      <c r="DN25" s="986"/>
      <c r="DO25" s="986"/>
      <c r="DP25" s="987"/>
      <c r="DQ25" s="985" t="s">
        <v>483</v>
      </c>
      <c r="DR25" s="986"/>
      <c r="DS25" s="986"/>
      <c r="DT25" s="986"/>
      <c r="DU25" s="987"/>
      <c r="DV25" s="988"/>
      <c r="DW25" s="989"/>
      <c r="DX25" s="989"/>
      <c r="DY25" s="989"/>
      <c r="DZ25" s="990"/>
      <c r="EA25" s="234"/>
    </row>
    <row r="26" spans="1:131" s="235" customFormat="1" ht="26.25" customHeight="1" x14ac:dyDescent="0.2">
      <c r="A26" s="991" t="s">
        <v>340</v>
      </c>
      <c r="B26" s="992"/>
      <c r="C26" s="992"/>
      <c r="D26" s="992"/>
      <c r="E26" s="992"/>
      <c r="F26" s="992"/>
      <c r="G26" s="992"/>
      <c r="H26" s="992"/>
      <c r="I26" s="992"/>
      <c r="J26" s="992"/>
      <c r="K26" s="992"/>
      <c r="L26" s="992"/>
      <c r="M26" s="992"/>
      <c r="N26" s="992"/>
      <c r="O26" s="992"/>
      <c r="P26" s="993"/>
      <c r="Q26" s="997" t="s">
        <v>365</v>
      </c>
      <c r="R26" s="998"/>
      <c r="S26" s="998"/>
      <c r="T26" s="998"/>
      <c r="U26" s="999"/>
      <c r="V26" s="997" t="s">
        <v>366</v>
      </c>
      <c r="W26" s="998"/>
      <c r="X26" s="998"/>
      <c r="Y26" s="998"/>
      <c r="Z26" s="999"/>
      <c r="AA26" s="997" t="s">
        <v>367</v>
      </c>
      <c r="AB26" s="998"/>
      <c r="AC26" s="998"/>
      <c r="AD26" s="998"/>
      <c r="AE26" s="998"/>
      <c r="AF26" s="1067" t="s">
        <v>368</v>
      </c>
      <c r="AG26" s="1004"/>
      <c r="AH26" s="1004"/>
      <c r="AI26" s="1004"/>
      <c r="AJ26" s="1068"/>
      <c r="AK26" s="998" t="s">
        <v>369</v>
      </c>
      <c r="AL26" s="998"/>
      <c r="AM26" s="998"/>
      <c r="AN26" s="998"/>
      <c r="AO26" s="999"/>
      <c r="AP26" s="997" t="s">
        <v>370</v>
      </c>
      <c r="AQ26" s="998"/>
      <c r="AR26" s="998"/>
      <c r="AS26" s="998"/>
      <c r="AT26" s="999"/>
      <c r="AU26" s="997" t="s">
        <v>371</v>
      </c>
      <c r="AV26" s="998"/>
      <c r="AW26" s="998"/>
      <c r="AX26" s="998"/>
      <c r="AY26" s="999"/>
      <c r="AZ26" s="997" t="s">
        <v>372</v>
      </c>
      <c r="BA26" s="998"/>
      <c r="BB26" s="998"/>
      <c r="BC26" s="998"/>
      <c r="BD26" s="999"/>
      <c r="BE26" s="997" t="s">
        <v>347</v>
      </c>
      <c r="BF26" s="998"/>
      <c r="BG26" s="998"/>
      <c r="BH26" s="998"/>
      <c r="BI26" s="1013"/>
      <c r="BJ26" s="240"/>
      <c r="BK26" s="240"/>
      <c r="BL26" s="240"/>
      <c r="BM26" s="240"/>
      <c r="BN26" s="240"/>
      <c r="BO26" s="252"/>
      <c r="BP26" s="252"/>
      <c r="BQ26" s="249">
        <v>20</v>
      </c>
      <c r="BR26" s="395"/>
      <c r="BS26" s="1051" t="s">
        <v>577</v>
      </c>
      <c r="BT26" s="1052"/>
      <c r="BU26" s="1052"/>
      <c r="BV26" s="1052"/>
      <c r="BW26" s="1052"/>
      <c r="BX26" s="1052"/>
      <c r="BY26" s="1052"/>
      <c r="BZ26" s="1052"/>
      <c r="CA26" s="1052"/>
      <c r="CB26" s="1052"/>
      <c r="CC26" s="1052"/>
      <c r="CD26" s="1052"/>
      <c r="CE26" s="1052"/>
      <c r="CF26" s="1052"/>
      <c r="CG26" s="1053"/>
      <c r="CH26" s="985">
        <v>8</v>
      </c>
      <c r="CI26" s="986"/>
      <c r="CJ26" s="986"/>
      <c r="CK26" s="986"/>
      <c r="CL26" s="987"/>
      <c r="CM26" s="985">
        <v>1728</v>
      </c>
      <c r="CN26" s="986"/>
      <c r="CO26" s="986"/>
      <c r="CP26" s="986"/>
      <c r="CQ26" s="987"/>
      <c r="CR26" s="985">
        <v>951</v>
      </c>
      <c r="CS26" s="986"/>
      <c r="CT26" s="986"/>
      <c r="CU26" s="986"/>
      <c r="CV26" s="987"/>
      <c r="CW26" s="985">
        <v>41</v>
      </c>
      <c r="CX26" s="986"/>
      <c r="CY26" s="986"/>
      <c r="CZ26" s="986"/>
      <c r="DA26" s="987"/>
      <c r="DB26" s="985" t="s">
        <v>483</v>
      </c>
      <c r="DC26" s="986"/>
      <c r="DD26" s="986"/>
      <c r="DE26" s="986"/>
      <c r="DF26" s="987"/>
      <c r="DG26" s="985" t="s">
        <v>483</v>
      </c>
      <c r="DH26" s="986"/>
      <c r="DI26" s="986"/>
      <c r="DJ26" s="986"/>
      <c r="DK26" s="987"/>
      <c r="DL26" s="985" t="s">
        <v>483</v>
      </c>
      <c r="DM26" s="986"/>
      <c r="DN26" s="986"/>
      <c r="DO26" s="986"/>
      <c r="DP26" s="987"/>
      <c r="DQ26" s="985" t="s">
        <v>483</v>
      </c>
      <c r="DR26" s="986"/>
      <c r="DS26" s="986"/>
      <c r="DT26" s="986"/>
      <c r="DU26" s="987"/>
      <c r="DV26" s="988"/>
      <c r="DW26" s="989"/>
      <c r="DX26" s="989"/>
      <c r="DY26" s="989"/>
      <c r="DZ26" s="990"/>
      <c r="EA26" s="234"/>
    </row>
    <row r="27" spans="1:131" s="235" customFormat="1" ht="26.25" customHeight="1" thickBot="1" x14ac:dyDescent="0.25">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9"/>
      <c r="AG27" s="1007"/>
      <c r="AH27" s="1007"/>
      <c r="AI27" s="1007"/>
      <c r="AJ27" s="1070"/>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40"/>
      <c r="BK27" s="240"/>
      <c r="BL27" s="240"/>
      <c r="BM27" s="240"/>
      <c r="BN27" s="240"/>
      <c r="BO27" s="252"/>
      <c r="BP27" s="252"/>
      <c r="BQ27" s="249">
        <v>21</v>
      </c>
      <c r="BR27" s="395"/>
      <c r="BS27" s="1051" t="s">
        <v>578</v>
      </c>
      <c r="BT27" s="1052"/>
      <c r="BU27" s="1052"/>
      <c r="BV27" s="1052"/>
      <c r="BW27" s="1052"/>
      <c r="BX27" s="1052"/>
      <c r="BY27" s="1052"/>
      <c r="BZ27" s="1052"/>
      <c r="CA27" s="1052"/>
      <c r="CB27" s="1052"/>
      <c r="CC27" s="1052"/>
      <c r="CD27" s="1052"/>
      <c r="CE27" s="1052"/>
      <c r="CF27" s="1052"/>
      <c r="CG27" s="1053"/>
      <c r="CH27" s="985">
        <v>-2</v>
      </c>
      <c r="CI27" s="986"/>
      <c r="CJ27" s="986"/>
      <c r="CK27" s="986"/>
      <c r="CL27" s="987"/>
      <c r="CM27" s="985">
        <v>966</v>
      </c>
      <c r="CN27" s="986"/>
      <c r="CO27" s="986"/>
      <c r="CP27" s="986"/>
      <c r="CQ27" s="987"/>
      <c r="CR27" s="985">
        <v>783</v>
      </c>
      <c r="CS27" s="986"/>
      <c r="CT27" s="986"/>
      <c r="CU27" s="986"/>
      <c r="CV27" s="987"/>
      <c r="CW27" s="985" t="s">
        <v>483</v>
      </c>
      <c r="CX27" s="986"/>
      <c r="CY27" s="986"/>
      <c r="CZ27" s="986"/>
      <c r="DA27" s="987"/>
      <c r="DB27" s="985" t="s">
        <v>483</v>
      </c>
      <c r="DC27" s="986"/>
      <c r="DD27" s="986"/>
      <c r="DE27" s="986"/>
      <c r="DF27" s="987"/>
      <c r="DG27" s="985" t="s">
        <v>483</v>
      </c>
      <c r="DH27" s="986"/>
      <c r="DI27" s="986"/>
      <c r="DJ27" s="986"/>
      <c r="DK27" s="987"/>
      <c r="DL27" s="985" t="s">
        <v>483</v>
      </c>
      <c r="DM27" s="986"/>
      <c r="DN27" s="986"/>
      <c r="DO27" s="986"/>
      <c r="DP27" s="987"/>
      <c r="DQ27" s="985" t="s">
        <v>483</v>
      </c>
      <c r="DR27" s="986"/>
      <c r="DS27" s="986"/>
      <c r="DT27" s="986"/>
      <c r="DU27" s="987"/>
      <c r="DV27" s="988"/>
      <c r="DW27" s="989"/>
      <c r="DX27" s="989"/>
      <c r="DY27" s="989"/>
      <c r="DZ27" s="990"/>
      <c r="EA27" s="234"/>
    </row>
    <row r="28" spans="1:131" s="235" customFormat="1" ht="26.25" customHeight="1" thickTop="1" x14ac:dyDescent="0.2">
      <c r="A28" s="253">
        <v>1</v>
      </c>
      <c r="B28" s="1058" t="s">
        <v>598</v>
      </c>
      <c r="C28" s="1059"/>
      <c r="D28" s="1059"/>
      <c r="E28" s="1059"/>
      <c r="F28" s="1059"/>
      <c r="G28" s="1059"/>
      <c r="H28" s="1059"/>
      <c r="I28" s="1059"/>
      <c r="J28" s="1059"/>
      <c r="K28" s="1059"/>
      <c r="L28" s="1059"/>
      <c r="M28" s="1059"/>
      <c r="N28" s="1059"/>
      <c r="O28" s="1059"/>
      <c r="P28" s="1060"/>
      <c r="Q28" s="1061">
        <v>184858</v>
      </c>
      <c r="R28" s="1062"/>
      <c r="S28" s="1062"/>
      <c r="T28" s="1062"/>
      <c r="U28" s="1062"/>
      <c r="V28" s="1062">
        <v>183519</v>
      </c>
      <c r="W28" s="1062"/>
      <c r="X28" s="1062"/>
      <c r="Y28" s="1062"/>
      <c r="Z28" s="1062"/>
      <c r="AA28" s="1062">
        <v>1339</v>
      </c>
      <c r="AB28" s="1062"/>
      <c r="AC28" s="1062"/>
      <c r="AD28" s="1062"/>
      <c r="AE28" s="1063"/>
      <c r="AF28" s="1064">
        <v>1339</v>
      </c>
      <c r="AG28" s="1062"/>
      <c r="AH28" s="1062"/>
      <c r="AI28" s="1062"/>
      <c r="AJ28" s="1065"/>
      <c r="AK28" s="1066">
        <v>11174</v>
      </c>
      <c r="AL28" s="1054"/>
      <c r="AM28" s="1054"/>
      <c r="AN28" s="1054"/>
      <c r="AO28" s="1054"/>
      <c r="AP28" s="1054" t="s">
        <v>548</v>
      </c>
      <c r="AQ28" s="1054"/>
      <c r="AR28" s="1054"/>
      <c r="AS28" s="1054"/>
      <c r="AT28" s="1054"/>
      <c r="AU28" s="1054" t="s">
        <v>599</v>
      </c>
      <c r="AV28" s="1054"/>
      <c r="AW28" s="1054"/>
      <c r="AX28" s="1054"/>
      <c r="AY28" s="1054"/>
      <c r="AZ28" s="1055" t="s">
        <v>599</v>
      </c>
      <c r="BA28" s="1055"/>
      <c r="BB28" s="1055"/>
      <c r="BC28" s="1055"/>
      <c r="BD28" s="1055"/>
      <c r="BE28" s="1056"/>
      <c r="BF28" s="1056"/>
      <c r="BG28" s="1056"/>
      <c r="BH28" s="1056"/>
      <c r="BI28" s="1057"/>
      <c r="BJ28" s="240"/>
      <c r="BK28" s="240"/>
      <c r="BL28" s="240"/>
      <c r="BM28" s="240"/>
      <c r="BN28" s="240"/>
      <c r="BO28" s="252"/>
      <c r="BP28" s="252"/>
      <c r="BQ28" s="249">
        <v>22</v>
      </c>
      <c r="BR28" s="395"/>
      <c r="BS28" s="1051" t="s">
        <v>579</v>
      </c>
      <c r="BT28" s="1052"/>
      <c r="BU28" s="1052"/>
      <c r="BV28" s="1052"/>
      <c r="BW28" s="1052"/>
      <c r="BX28" s="1052"/>
      <c r="BY28" s="1052"/>
      <c r="BZ28" s="1052"/>
      <c r="CA28" s="1052"/>
      <c r="CB28" s="1052"/>
      <c r="CC28" s="1052"/>
      <c r="CD28" s="1052"/>
      <c r="CE28" s="1052"/>
      <c r="CF28" s="1052"/>
      <c r="CG28" s="1053"/>
      <c r="CH28" s="985">
        <v>-1</v>
      </c>
      <c r="CI28" s="986"/>
      <c r="CJ28" s="986"/>
      <c r="CK28" s="986"/>
      <c r="CL28" s="987"/>
      <c r="CM28" s="985">
        <v>17</v>
      </c>
      <c r="CN28" s="986"/>
      <c r="CO28" s="986"/>
      <c r="CP28" s="986"/>
      <c r="CQ28" s="987"/>
      <c r="CR28" s="985">
        <v>2</v>
      </c>
      <c r="CS28" s="986"/>
      <c r="CT28" s="986"/>
      <c r="CU28" s="986"/>
      <c r="CV28" s="987"/>
      <c r="CW28" s="985">
        <v>22</v>
      </c>
      <c r="CX28" s="986"/>
      <c r="CY28" s="986"/>
      <c r="CZ28" s="986"/>
      <c r="DA28" s="987"/>
      <c r="DB28" s="985" t="s">
        <v>483</v>
      </c>
      <c r="DC28" s="986"/>
      <c r="DD28" s="986"/>
      <c r="DE28" s="986"/>
      <c r="DF28" s="987"/>
      <c r="DG28" s="985" t="s">
        <v>483</v>
      </c>
      <c r="DH28" s="986"/>
      <c r="DI28" s="986"/>
      <c r="DJ28" s="986"/>
      <c r="DK28" s="987"/>
      <c r="DL28" s="985" t="s">
        <v>483</v>
      </c>
      <c r="DM28" s="986"/>
      <c r="DN28" s="986"/>
      <c r="DO28" s="986"/>
      <c r="DP28" s="987"/>
      <c r="DQ28" s="985" t="s">
        <v>483</v>
      </c>
      <c r="DR28" s="986"/>
      <c r="DS28" s="986"/>
      <c r="DT28" s="986"/>
      <c r="DU28" s="987"/>
      <c r="DV28" s="988"/>
      <c r="DW28" s="989"/>
      <c r="DX28" s="989"/>
      <c r="DY28" s="989"/>
      <c r="DZ28" s="990"/>
      <c r="EA28" s="234"/>
    </row>
    <row r="29" spans="1:131" s="235" customFormat="1" ht="26.25" customHeight="1" x14ac:dyDescent="0.2">
      <c r="A29" s="253">
        <v>2</v>
      </c>
      <c r="B29" s="1039" t="s">
        <v>600</v>
      </c>
      <c r="C29" s="1040"/>
      <c r="D29" s="1040"/>
      <c r="E29" s="1040"/>
      <c r="F29" s="1040"/>
      <c r="G29" s="1040"/>
      <c r="H29" s="1040"/>
      <c r="I29" s="1040"/>
      <c r="J29" s="1040"/>
      <c r="K29" s="1040"/>
      <c r="L29" s="1040"/>
      <c r="M29" s="1040"/>
      <c r="N29" s="1040"/>
      <c r="O29" s="1040"/>
      <c r="P29" s="1041"/>
      <c r="Q29" s="1046">
        <v>5512</v>
      </c>
      <c r="R29" s="1043"/>
      <c r="S29" s="1043"/>
      <c r="T29" s="1043"/>
      <c r="U29" s="1043"/>
      <c r="V29" s="1043">
        <v>4275</v>
      </c>
      <c r="W29" s="1043"/>
      <c r="X29" s="1043"/>
      <c r="Y29" s="1043"/>
      <c r="Z29" s="1043"/>
      <c r="AA29" s="1043">
        <v>1237</v>
      </c>
      <c r="AB29" s="1043"/>
      <c r="AC29" s="1043"/>
      <c r="AD29" s="1043"/>
      <c r="AE29" s="1047"/>
      <c r="AF29" s="1042">
        <v>15878</v>
      </c>
      <c r="AG29" s="1043"/>
      <c r="AH29" s="1043"/>
      <c r="AI29" s="1043"/>
      <c r="AJ29" s="1044"/>
      <c r="AK29" s="976">
        <v>259</v>
      </c>
      <c r="AL29" s="967"/>
      <c r="AM29" s="967"/>
      <c r="AN29" s="967"/>
      <c r="AO29" s="967"/>
      <c r="AP29" s="967">
        <v>6413</v>
      </c>
      <c r="AQ29" s="967"/>
      <c r="AR29" s="967"/>
      <c r="AS29" s="967"/>
      <c r="AT29" s="967"/>
      <c r="AU29" s="967" t="s">
        <v>483</v>
      </c>
      <c r="AV29" s="967"/>
      <c r="AW29" s="967"/>
      <c r="AX29" s="967"/>
      <c r="AY29" s="967"/>
      <c r="AZ29" s="1045" t="s">
        <v>483</v>
      </c>
      <c r="BA29" s="1045"/>
      <c r="BB29" s="1045"/>
      <c r="BC29" s="1045"/>
      <c r="BD29" s="1045"/>
      <c r="BE29" s="1037" t="s">
        <v>601</v>
      </c>
      <c r="BF29" s="1037"/>
      <c r="BG29" s="1037"/>
      <c r="BH29" s="1037"/>
      <c r="BI29" s="1038"/>
      <c r="BJ29" s="240"/>
      <c r="BK29" s="240"/>
      <c r="BL29" s="240"/>
      <c r="BM29" s="240"/>
      <c r="BN29" s="240"/>
      <c r="BO29" s="252"/>
      <c r="BP29" s="252"/>
      <c r="BQ29" s="249">
        <v>23</v>
      </c>
      <c r="BR29" s="395"/>
      <c r="BS29" s="1051" t="s">
        <v>580</v>
      </c>
      <c r="BT29" s="1052"/>
      <c r="BU29" s="1052"/>
      <c r="BV29" s="1052"/>
      <c r="BW29" s="1052"/>
      <c r="BX29" s="1052"/>
      <c r="BY29" s="1052"/>
      <c r="BZ29" s="1052"/>
      <c r="CA29" s="1052"/>
      <c r="CB29" s="1052"/>
      <c r="CC29" s="1052"/>
      <c r="CD29" s="1052"/>
      <c r="CE29" s="1052"/>
      <c r="CF29" s="1052"/>
      <c r="CG29" s="1053"/>
      <c r="CH29" s="985">
        <v>0</v>
      </c>
      <c r="CI29" s="986"/>
      <c r="CJ29" s="986"/>
      <c r="CK29" s="986"/>
      <c r="CL29" s="987"/>
      <c r="CM29" s="985">
        <v>1</v>
      </c>
      <c r="CN29" s="986"/>
      <c r="CO29" s="986"/>
      <c r="CP29" s="986"/>
      <c r="CQ29" s="987"/>
      <c r="CR29" s="985">
        <v>26</v>
      </c>
      <c r="CS29" s="986"/>
      <c r="CT29" s="986"/>
      <c r="CU29" s="986"/>
      <c r="CV29" s="987"/>
      <c r="CW29" s="985">
        <v>5</v>
      </c>
      <c r="CX29" s="986"/>
      <c r="CY29" s="986"/>
      <c r="CZ29" s="986"/>
      <c r="DA29" s="987"/>
      <c r="DB29" s="985" t="s">
        <v>483</v>
      </c>
      <c r="DC29" s="986"/>
      <c r="DD29" s="986"/>
      <c r="DE29" s="986"/>
      <c r="DF29" s="987"/>
      <c r="DG29" s="985" t="s">
        <v>483</v>
      </c>
      <c r="DH29" s="986"/>
      <c r="DI29" s="986"/>
      <c r="DJ29" s="986"/>
      <c r="DK29" s="987"/>
      <c r="DL29" s="985" t="s">
        <v>483</v>
      </c>
      <c r="DM29" s="986"/>
      <c r="DN29" s="986"/>
      <c r="DO29" s="986"/>
      <c r="DP29" s="987"/>
      <c r="DQ29" s="985" t="s">
        <v>483</v>
      </c>
      <c r="DR29" s="986"/>
      <c r="DS29" s="986"/>
      <c r="DT29" s="986"/>
      <c r="DU29" s="987"/>
      <c r="DV29" s="988"/>
      <c r="DW29" s="989"/>
      <c r="DX29" s="989"/>
      <c r="DY29" s="989"/>
      <c r="DZ29" s="990"/>
      <c r="EA29" s="234"/>
    </row>
    <row r="30" spans="1:131" s="235" customFormat="1" ht="26.25" customHeight="1" x14ac:dyDescent="0.2">
      <c r="A30" s="253">
        <v>3</v>
      </c>
      <c r="B30" s="1039" t="s">
        <v>602</v>
      </c>
      <c r="C30" s="1040"/>
      <c r="D30" s="1040"/>
      <c r="E30" s="1040"/>
      <c r="F30" s="1040"/>
      <c r="G30" s="1040"/>
      <c r="H30" s="1040"/>
      <c r="I30" s="1040"/>
      <c r="J30" s="1040"/>
      <c r="K30" s="1040"/>
      <c r="L30" s="1040"/>
      <c r="M30" s="1040"/>
      <c r="N30" s="1040"/>
      <c r="O30" s="1040"/>
      <c r="P30" s="1041"/>
      <c r="Q30" s="1046">
        <v>85</v>
      </c>
      <c r="R30" s="1043"/>
      <c r="S30" s="1043"/>
      <c r="T30" s="1043"/>
      <c r="U30" s="1043"/>
      <c r="V30" s="1043">
        <v>66</v>
      </c>
      <c r="W30" s="1043"/>
      <c r="X30" s="1043"/>
      <c r="Y30" s="1043"/>
      <c r="Z30" s="1043"/>
      <c r="AA30" s="1043">
        <v>20</v>
      </c>
      <c r="AB30" s="1043"/>
      <c r="AC30" s="1043"/>
      <c r="AD30" s="1043"/>
      <c r="AE30" s="1047"/>
      <c r="AF30" s="1042">
        <v>101</v>
      </c>
      <c r="AG30" s="1043"/>
      <c r="AH30" s="1043"/>
      <c r="AI30" s="1043"/>
      <c r="AJ30" s="1044"/>
      <c r="AK30" s="976">
        <v>7</v>
      </c>
      <c r="AL30" s="967"/>
      <c r="AM30" s="967"/>
      <c r="AN30" s="967"/>
      <c r="AO30" s="967"/>
      <c r="AP30" s="967">
        <v>232</v>
      </c>
      <c r="AQ30" s="967"/>
      <c r="AR30" s="967"/>
      <c r="AS30" s="967"/>
      <c r="AT30" s="967"/>
      <c r="AU30" s="967" t="s">
        <v>483</v>
      </c>
      <c r="AV30" s="967"/>
      <c r="AW30" s="967"/>
      <c r="AX30" s="967"/>
      <c r="AY30" s="967"/>
      <c r="AZ30" s="1045" t="s">
        <v>483</v>
      </c>
      <c r="BA30" s="1045"/>
      <c r="BB30" s="1045"/>
      <c r="BC30" s="1045"/>
      <c r="BD30" s="1045"/>
      <c r="BE30" s="1037" t="s">
        <v>601</v>
      </c>
      <c r="BF30" s="1037"/>
      <c r="BG30" s="1037"/>
      <c r="BH30" s="1037"/>
      <c r="BI30" s="1038"/>
      <c r="BJ30" s="240"/>
      <c r="BK30" s="240"/>
      <c r="BL30" s="240"/>
      <c r="BM30" s="240"/>
      <c r="BN30" s="240"/>
      <c r="BO30" s="252"/>
      <c r="BP30" s="252"/>
      <c r="BQ30" s="249">
        <v>24</v>
      </c>
      <c r="BR30" s="395"/>
      <c r="BS30" s="1051" t="s">
        <v>581</v>
      </c>
      <c r="BT30" s="1052"/>
      <c r="BU30" s="1052"/>
      <c r="BV30" s="1052"/>
      <c r="BW30" s="1052"/>
      <c r="BX30" s="1052"/>
      <c r="BY30" s="1052"/>
      <c r="BZ30" s="1052"/>
      <c r="CA30" s="1052"/>
      <c r="CB30" s="1052"/>
      <c r="CC30" s="1052"/>
      <c r="CD30" s="1052"/>
      <c r="CE30" s="1052"/>
      <c r="CF30" s="1052"/>
      <c r="CG30" s="1053"/>
      <c r="CH30" s="985">
        <v>-1</v>
      </c>
      <c r="CI30" s="986"/>
      <c r="CJ30" s="986"/>
      <c r="CK30" s="986"/>
      <c r="CL30" s="987"/>
      <c r="CM30" s="985">
        <v>54</v>
      </c>
      <c r="CN30" s="986"/>
      <c r="CO30" s="986"/>
      <c r="CP30" s="986"/>
      <c r="CQ30" s="987"/>
      <c r="CR30" s="985">
        <v>4</v>
      </c>
      <c r="CS30" s="986"/>
      <c r="CT30" s="986"/>
      <c r="CU30" s="986"/>
      <c r="CV30" s="987"/>
      <c r="CW30" s="985">
        <v>1</v>
      </c>
      <c r="CX30" s="986"/>
      <c r="CY30" s="986"/>
      <c r="CZ30" s="986"/>
      <c r="DA30" s="987"/>
      <c r="DB30" s="985" t="s">
        <v>483</v>
      </c>
      <c r="DC30" s="986"/>
      <c r="DD30" s="986"/>
      <c r="DE30" s="986"/>
      <c r="DF30" s="987"/>
      <c r="DG30" s="985" t="s">
        <v>483</v>
      </c>
      <c r="DH30" s="986"/>
      <c r="DI30" s="986"/>
      <c r="DJ30" s="986"/>
      <c r="DK30" s="987"/>
      <c r="DL30" s="985" t="s">
        <v>483</v>
      </c>
      <c r="DM30" s="986"/>
      <c r="DN30" s="986"/>
      <c r="DO30" s="986"/>
      <c r="DP30" s="987"/>
      <c r="DQ30" s="985" t="s">
        <v>483</v>
      </c>
      <c r="DR30" s="986"/>
      <c r="DS30" s="986"/>
      <c r="DT30" s="986"/>
      <c r="DU30" s="987"/>
      <c r="DV30" s="988"/>
      <c r="DW30" s="989"/>
      <c r="DX30" s="989"/>
      <c r="DY30" s="989"/>
      <c r="DZ30" s="990"/>
      <c r="EA30" s="234"/>
    </row>
    <row r="31" spans="1:131" s="235" customFormat="1" ht="26.25" customHeight="1" x14ac:dyDescent="0.2">
      <c r="A31" s="253">
        <v>4</v>
      </c>
      <c r="B31" s="1039" t="s">
        <v>603</v>
      </c>
      <c r="C31" s="1040"/>
      <c r="D31" s="1040"/>
      <c r="E31" s="1040"/>
      <c r="F31" s="1040"/>
      <c r="G31" s="1040"/>
      <c r="H31" s="1040"/>
      <c r="I31" s="1040"/>
      <c r="J31" s="1040"/>
      <c r="K31" s="1040"/>
      <c r="L31" s="1040"/>
      <c r="M31" s="1040"/>
      <c r="N31" s="1040"/>
      <c r="O31" s="1040"/>
      <c r="P31" s="1041"/>
      <c r="Q31" s="1046">
        <v>5469</v>
      </c>
      <c r="R31" s="1043"/>
      <c r="S31" s="1043"/>
      <c r="T31" s="1043"/>
      <c r="U31" s="1043"/>
      <c r="V31" s="1043">
        <v>5177</v>
      </c>
      <c r="W31" s="1043"/>
      <c r="X31" s="1043"/>
      <c r="Y31" s="1043"/>
      <c r="Z31" s="1043"/>
      <c r="AA31" s="1043">
        <v>292</v>
      </c>
      <c r="AB31" s="1043"/>
      <c r="AC31" s="1043"/>
      <c r="AD31" s="1043"/>
      <c r="AE31" s="1047"/>
      <c r="AF31" s="1042">
        <v>66</v>
      </c>
      <c r="AG31" s="1043"/>
      <c r="AH31" s="1043"/>
      <c r="AI31" s="1043"/>
      <c r="AJ31" s="1044"/>
      <c r="AK31" s="976">
        <v>692</v>
      </c>
      <c r="AL31" s="967"/>
      <c r="AM31" s="967"/>
      <c r="AN31" s="967"/>
      <c r="AO31" s="967"/>
      <c r="AP31" s="967">
        <v>13366</v>
      </c>
      <c r="AQ31" s="967"/>
      <c r="AR31" s="967"/>
      <c r="AS31" s="967"/>
      <c r="AT31" s="967"/>
      <c r="AU31" s="967">
        <v>8167</v>
      </c>
      <c r="AV31" s="967"/>
      <c r="AW31" s="967"/>
      <c r="AX31" s="967"/>
      <c r="AY31" s="967"/>
      <c r="AZ31" s="1045" t="s">
        <v>483</v>
      </c>
      <c r="BA31" s="1045"/>
      <c r="BB31" s="1045"/>
      <c r="BC31" s="1045"/>
      <c r="BD31" s="1045"/>
      <c r="BE31" s="1037" t="s">
        <v>604</v>
      </c>
      <c r="BF31" s="1037"/>
      <c r="BG31" s="1037"/>
      <c r="BH31" s="1037"/>
      <c r="BI31" s="1038"/>
      <c r="BJ31" s="240"/>
      <c r="BK31" s="240"/>
      <c r="BL31" s="240"/>
      <c r="BM31" s="240"/>
      <c r="BN31" s="240"/>
      <c r="BO31" s="252"/>
      <c r="BP31" s="252"/>
      <c r="BQ31" s="249">
        <v>25</v>
      </c>
      <c r="BR31" s="395"/>
      <c r="BS31" s="1051" t="s">
        <v>582</v>
      </c>
      <c r="BT31" s="1052"/>
      <c r="BU31" s="1052"/>
      <c r="BV31" s="1052"/>
      <c r="BW31" s="1052"/>
      <c r="BX31" s="1052"/>
      <c r="BY31" s="1052"/>
      <c r="BZ31" s="1052"/>
      <c r="CA31" s="1052"/>
      <c r="CB31" s="1052"/>
      <c r="CC31" s="1052"/>
      <c r="CD31" s="1052"/>
      <c r="CE31" s="1052"/>
      <c r="CF31" s="1052"/>
      <c r="CG31" s="1053"/>
      <c r="CH31" s="985">
        <v>-1</v>
      </c>
      <c r="CI31" s="986"/>
      <c r="CJ31" s="986"/>
      <c r="CK31" s="986"/>
      <c r="CL31" s="987"/>
      <c r="CM31" s="985">
        <v>88</v>
      </c>
      <c r="CN31" s="986"/>
      <c r="CO31" s="986"/>
      <c r="CP31" s="986"/>
      <c r="CQ31" s="987"/>
      <c r="CR31" s="985">
        <v>5</v>
      </c>
      <c r="CS31" s="986"/>
      <c r="CT31" s="986"/>
      <c r="CU31" s="986"/>
      <c r="CV31" s="987"/>
      <c r="CW31" s="985">
        <v>1</v>
      </c>
      <c r="CX31" s="986"/>
      <c r="CY31" s="986"/>
      <c r="CZ31" s="986"/>
      <c r="DA31" s="987"/>
      <c r="DB31" s="985" t="s">
        <v>483</v>
      </c>
      <c r="DC31" s="986"/>
      <c r="DD31" s="986"/>
      <c r="DE31" s="986"/>
      <c r="DF31" s="987"/>
      <c r="DG31" s="985" t="s">
        <v>483</v>
      </c>
      <c r="DH31" s="986"/>
      <c r="DI31" s="986"/>
      <c r="DJ31" s="986"/>
      <c r="DK31" s="987"/>
      <c r="DL31" s="985" t="s">
        <v>483</v>
      </c>
      <c r="DM31" s="986"/>
      <c r="DN31" s="986"/>
      <c r="DO31" s="986"/>
      <c r="DP31" s="987"/>
      <c r="DQ31" s="985" t="s">
        <v>483</v>
      </c>
      <c r="DR31" s="986"/>
      <c r="DS31" s="986"/>
      <c r="DT31" s="986"/>
      <c r="DU31" s="987"/>
      <c r="DV31" s="988"/>
      <c r="DW31" s="989"/>
      <c r="DX31" s="989"/>
      <c r="DY31" s="989"/>
      <c r="DZ31" s="990"/>
      <c r="EA31" s="234"/>
    </row>
    <row r="32" spans="1:131" s="235" customFormat="1" ht="26.25" customHeight="1" x14ac:dyDescent="0.2">
      <c r="A32" s="253">
        <v>5</v>
      </c>
      <c r="B32" s="1039"/>
      <c r="C32" s="1040"/>
      <c r="D32" s="1040"/>
      <c r="E32" s="1040"/>
      <c r="F32" s="1040"/>
      <c r="G32" s="1040"/>
      <c r="H32" s="1040"/>
      <c r="I32" s="1040"/>
      <c r="J32" s="1040"/>
      <c r="K32" s="1040"/>
      <c r="L32" s="1040"/>
      <c r="M32" s="1040"/>
      <c r="N32" s="1040"/>
      <c r="O32" s="1040"/>
      <c r="P32" s="1041"/>
      <c r="Q32" s="1046"/>
      <c r="R32" s="1043"/>
      <c r="S32" s="1043"/>
      <c r="T32" s="1043"/>
      <c r="U32" s="1043"/>
      <c r="V32" s="1043"/>
      <c r="W32" s="1043"/>
      <c r="X32" s="1043"/>
      <c r="Y32" s="1043"/>
      <c r="Z32" s="1043"/>
      <c r="AA32" s="1043"/>
      <c r="AB32" s="1043"/>
      <c r="AC32" s="1043"/>
      <c r="AD32" s="1043"/>
      <c r="AE32" s="1047"/>
      <c r="AF32" s="1042"/>
      <c r="AG32" s="1043"/>
      <c r="AH32" s="1043"/>
      <c r="AI32" s="1043"/>
      <c r="AJ32" s="1044"/>
      <c r="AK32" s="976"/>
      <c r="AL32" s="967"/>
      <c r="AM32" s="967"/>
      <c r="AN32" s="967"/>
      <c r="AO32" s="967"/>
      <c r="AP32" s="967"/>
      <c r="AQ32" s="967"/>
      <c r="AR32" s="967"/>
      <c r="AS32" s="967"/>
      <c r="AT32" s="967"/>
      <c r="AU32" s="967"/>
      <c r="AV32" s="967"/>
      <c r="AW32" s="967"/>
      <c r="AX32" s="967"/>
      <c r="AY32" s="967"/>
      <c r="AZ32" s="1045"/>
      <c r="BA32" s="1045"/>
      <c r="BB32" s="1045"/>
      <c r="BC32" s="1045"/>
      <c r="BD32" s="1045"/>
      <c r="BE32" s="1037"/>
      <c r="BF32" s="1037"/>
      <c r="BG32" s="1037"/>
      <c r="BH32" s="1037"/>
      <c r="BI32" s="1038"/>
      <c r="BJ32" s="240"/>
      <c r="BK32" s="240"/>
      <c r="BL32" s="240"/>
      <c r="BM32" s="240"/>
      <c r="BN32" s="240"/>
      <c r="BO32" s="252"/>
      <c r="BP32" s="252"/>
      <c r="BQ32" s="249">
        <v>26</v>
      </c>
      <c r="BR32" s="395"/>
      <c r="BS32" s="1051" t="s">
        <v>583</v>
      </c>
      <c r="BT32" s="1052"/>
      <c r="BU32" s="1052"/>
      <c r="BV32" s="1052"/>
      <c r="BW32" s="1052"/>
      <c r="BX32" s="1052"/>
      <c r="BY32" s="1052"/>
      <c r="BZ32" s="1052"/>
      <c r="CA32" s="1052"/>
      <c r="CB32" s="1052"/>
      <c r="CC32" s="1052"/>
      <c r="CD32" s="1052"/>
      <c r="CE32" s="1052"/>
      <c r="CF32" s="1052"/>
      <c r="CG32" s="1053"/>
      <c r="CH32" s="985">
        <v>10</v>
      </c>
      <c r="CI32" s="986"/>
      <c r="CJ32" s="986"/>
      <c r="CK32" s="986"/>
      <c r="CL32" s="987"/>
      <c r="CM32" s="985">
        <v>456</v>
      </c>
      <c r="CN32" s="986"/>
      <c r="CO32" s="986"/>
      <c r="CP32" s="986"/>
      <c r="CQ32" s="987"/>
      <c r="CR32" s="985">
        <v>44</v>
      </c>
      <c r="CS32" s="986"/>
      <c r="CT32" s="986"/>
      <c r="CU32" s="986"/>
      <c r="CV32" s="987"/>
      <c r="CW32" s="985" t="s">
        <v>483</v>
      </c>
      <c r="CX32" s="986"/>
      <c r="CY32" s="986"/>
      <c r="CZ32" s="986"/>
      <c r="DA32" s="987"/>
      <c r="DB32" s="985" t="s">
        <v>483</v>
      </c>
      <c r="DC32" s="986"/>
      <c r="DD32" s="986"/>
      <c r="DE32" s="986"/>
      <c r="DF32" s="987"/>
      <c r="DG32" s="985" t="s">
        <v>483</v>
      </c>
      <c r="DH32" s="986"/>
      <c r="DI32" s="986"/>
      <c r="DJ32" s="986"/>
      <c r="DK32" s="987"/>
      <c r="DL32" s="985" t="s">
        <v>483</v>
      </c>
      <c r="DM32" s="986"/>
      <c r="DN32" s="986"/>
      <c r="DO32" s="986"/>
      <c r="DP32" s="987"/>
      <c r="DQ32" s="985" t="s">
        <v>483</v>
      </c>
      <c r="DR32" s="986"/>
      <c r="DS32" s="986"/>
      <c r="DT32" s="986"/>
      <c r="DU32" s="987"/>
      <c r="DV32" s="988"/>
      <c r="DW32" s="989"/>
      <c r="DX32" s="989"/>
      <c r="DY32" s="989"/>
      <c r="DZ32" s="990"/>
      <c r="EA32" s="234"/>
    </row>
    <row r="33" spans="1:131" s="235" customFormat="1" ht="26.25" customHeight="1" x14ac:dyDescent="0.2">
      <c r="A33" s="253">
        <v>6</v>
      </c>
      <c r="B33" s="1039"/>
      <c r="C33" s="1040"/>
      <c r="D33" s="1040"/>
      <c r="E33" s="1040"/>
      <c r="F33" s="1040"/>
      <c r="G33" s="1040"/>
      <c r="H33" s="1040"/>
      <c r="I33" s="1040"/>
      <c r="J33" s="1040"/>
      <c r="K33" s="1040"/>
      <c r="L33" s="1040"/>
      <c r="M33" s="1040"/>
      <c r="N33" s="1040"/>
      <c r="O33" s="1040"/>
      <c r="P33" s="1041"/>
      <c r="Q33" s="1046"/>
      <c r="R33" s="1043"/>
      <c r="S33" s="1043"/>
      <c r="T33" s="1043"/>
      <c r="U33" s="1043"/>
      <c r="V33" s="1043"/>
      <c r="W33" s="1043"/>
      <c r="X33" s="1043"/>
      <c r="Y33" s="1043"/>
      <c r="Z33" s="1043"/>
      <c r="AA33" s="1043"/>
      <c r="AB33" s="1043"/>
      <c r="AC33" s="1043"/>
      <c r="AD33" s="1043"/>
      <c r="AE33" s="1047"/>
      <c r="AF33" s="1042"/>
      <c r="AG33" s="1043"/>
      <c r="AH33" s="1043"/>
      <c r="AI33" s="1043"/>
      <c r="AJ33" s="1044"/>
      <c r="AK33" s="976"/>
      <c r="AL33" s="967"/>
      <c r="AM33" s="967"/>
      <c r="AN33" s="967"/>
      <c r="AO33" s="967"/>
      <c r="AP33" s="967"/>
      <c r="AQ33" s="967"/>
      <c r="AR33" s="967"/>
      <c r="AS33" s="967"/>
      <c r="AT33" s="967"/>
      <c r="AU33" s="967"/>
      <c r="AV33" s="967"/>
      <c r="AW33" s="967"/>
      <c r="AX33" s="967"/>
      <c r="AY33" s="967"/>
      <c r="AZ33" s="1045"/>
      <c r="BA33" s="1045"/>
      <c r="BB33" s="1045"/>
      <c r="BC33" s="1045"/>
      <c r="BD33" s="1045"/>
      <c r="BE33" s="1037"/>
      <c r="BF33" s="1037"/>
      <c r="BG33" s="1037"/>
      <c r="BH33" s="1037"/>
      <c r="BI33" s="1038"/>
      <c r="BJ33" s="240"/>
      <c r="BK33" s="240"/>
      <c r="BL33" s="240"/>
      <c r="BM33" s="240"/>
      <c r="BN33" s="240"/>
      <c r="BO33" s="252"/>
      <c r="BP33" s="252"/>
      <c r="BQ33" s="249">
        <v>27</v>
      </c>
      <c r="BR33" s="395"/>
      <c r="BS33" s="1051" t="s">
        <v>584</v>
      </c>
      <c r="BT33" s="1052"/>
      <c r="BU33" s="1052"/>
      <c r="BV33" s="1052"/>
      <c r="BW33" s="1052"/>
      <c r="BX33" s="1052"/>
      <c r="BY33" s="1052"/>
      <c r="BZ33" s="1052"/>
      <c r="CA33" s="1052"/>
      <c r="CB33" s="1052"/>
      <c r="CC33" s="1052"/>
      <c r="CD33" s="1052"/>
      <c r="CE33" s="1052"/>
      <c r="CF33" s="1052"/>
      <c r="CG33" s="1053"/>
      <c r="CH33" s="985">
        <v>2</v>
      </c>
      <c r="CI33" s="986"/>
      <c r="CJ33" s="986"/>
      <c r="CK33" s="986"/>
      <c r="CL33" s="987"/>
      <c r="CM33" s="985">
        <v>230</v>
      </c>
      <c r="CN33" s="986"/>
      <c r="CO33" s="986"/>
      <c r="CP33" s="986"/>
      <c r="CQ33" s="987"/>
      <c r="CR33" s="985">
        <v>100</v>
      </c>
      <c r="CS33" s="986"/>
      <c r="CT33" s="986"/>
      <c r="CU33" s="986"/>
      <c r="CV33" s="987"/>
      <c r="CW33" s="985" t="s">
        <v>483</v>
      </c>
      <c r="CX33" s="986"/>
      <c r="CY33" s="986"/>
      <c r="CZ33" s="986"/>
      <c r="DA33" s="987"/>
      <c r="DB33" s="985" t="s">
        <v>483</v>
      </c>
      <c r="DC33" s="986"/>
      <c r="DD33" s="986"/>
      <c r="DE33" s="986"/>
      <c r="DF33" s="987"/>
      <c r="DG33" s="985" t="s">
        <v>483</v>
      </c>
      <c r="DH33" s="986"/>
      <c r="DI33" s="986"/>
      <c r="DJ33" s="986"/>
      <c r="DK33" s="987"/>
      <c r="DL33" s="985" t="s">
        <v>483</v>
      </c>
      <c r="DM33" s="986"/>
      <c r="DN33" s="986"/>
      <c r="DO33" s="986"/>
      <c r="DP33" s="987"/>
      <c r="DQ33" s="985" t="s">
        <v>483</v>
      </c>
      <c r="DR33" s="986"/>
      <c r="DS33" s="986"/>
      <c r="DT33" s="986"/>
      <c r="DU33" s="987"/>
      <c r="DV33" s="988"/>
      <c r="DW33" s="989"/>
      <c r="DX33" s="989"/>
      <c r="DY33" s="989"/>
      <c r="DZ33" s="990"/>
      <c r="EA33" s="234"/>
    </row>
    <row r="34" spans="1:131" s="235" customFormat="1" ht="26.25" customHeight="1" x14ac:dyDescent="0.2">
      <c r="A34" s="253">
        <v>7</v>
      </c>
      <c r="B34" s="1039"/>
      <c r="C34" s="1040"/>
      <c r="D34" s="1040"/>
      <c r="E34" s="1040"/>
      <c r="F34" s="1040"/>
      <c r="G34" s="1040"/>
      <c r="H34" s="1040"/>
      <c r="I34" s="1040"/>
      <c r="J34" s="1040"/>
      <c r="K34" s="1040"/>
      <c r="L34" s="1040"/>
      <c r="M34" s="1040"/>
      <c r="N34" s="1040"/>
      <c r="O34" s="1040"/>
      <c r="P34" s="1041"/>
      <c r="Q34" s="1046"/>
      <c r="R34" s="1043"/>
      <c r="S34" s="1043"/>
      <c r="T34" s="1043"/>
      <c r="U34" s="1043"/>
      <c r="V34" s="1043"/>
      <c r="W34" s="1043"/>
      <c r="X34" s="1043"/>
      <c r="Y34" s="1043"/>
      <c r="Z34" s="1043"/>
      <c r="AA34" s="1043"/>
      <c r="AB34" s="1043"/>
      <c r="AC34" s="1043"/>
      <c r="AD34" s="1043"/>
      <c r="AE34" s="1047"/>
      <c r="AF34" s="1042"/>
      <c r="AG34" s="1043"/>
      <c r="AH34" s="1043"/>
      <c r="AI34" s="1043"/>
      <c r="AJ34" s="1044"/>
      <c r="AK34" s="976"/>
      <c r="AL34" s="967"/>
      <c r="AM34" s="967"/>
      <c r="AN34" s="967"/>
      <c r="AO34" s="967"/>
      <c r="AP34" s="967"/>
      <c r="AQ34" s="967"/>
      <c r="AR34" s="967"/>
      <c r="AS34" s="967"/>
      <c r="AT34" s="967"/>
      <c r="AU34" s="967"/>
      <c r="AV34" s="967"/>
      <c r="AW34" s="967"/>
      <c r="AX34" s="967"/>
      <c r="AY34" s="967"/>
      <c r="AZ34" s="1045"/>
      <c r="BA34" s="1045"/>
      <c r="BB34" s="1045"/>
      <c r="BC34" s="1045"/>
      <c r="BD34" s="1045"/>
      <c r="BE34" s="1037"/>
      <c r="BF34" s="1037"/>
      <c r="BG34" s="1037"/>
      <c r="BH34" s="1037"/>
      <c r="BI34" s="1038"/>
      <c r="BJ34" s="240"/>
      <c r="BK34" s="240"/>
      <c r="BL34" s="240"/>
      <c r="BM34" s="240"/>
      <c r="BN34" s="240"/>
      <c r="BO34" s="252"/>
      <c r="BP34" s="252"/>
      <c r="BQ34" s="249">
        <v>28</v>
      </c>
      <c r="BR34" s="395"/>
      <c r="BS34" s="1051" t="s">
        <v>585</v>
      </c>
      <c r="BT34" s="1052"/>
      <c r="BU34" s="1052"/>
      <c r="BV34" s="1052"/>
      <c r="BW34" s="1052"/>
      <c r="BX34" s="1052"/>
      <c r="BY34" s="1052"/>
      <c r="BZ34" s="1052"/>
      <c r="CA34" s="1052"/>
      <c r="CB34" s="1052"/>
      <c r="CC34" s="1052"/>
      <c r="CD34" s="1052"/>
      <c r="CE34" s="1052"/>
      <c r="CF34" s="1052"/>
      <c r="CG34" s="1053"/>
      <c r="CH34" s="985">
        <v>0</v>
      </c>
      <c r="CI34" s="986"/>
      <c r="CJ34" s="986"/>
      <c r="CK34" s="986"/>
      <c r="CL34" s="987"/>
      <c r="CM34" s="985">
        <v>2471</v>
      </c>
      <c r="CN34" s="986"/>
      <c r="CO34" s="986"/>
      <c r="CP34" s="986"/>
      <c r="CQ34" s="987"/>
      <c r="CR34" s="985">
        <v>860</v>
      </c>
      <c r="CS34" s="986"/>
      <c r="CT34" s="986"/>
      <c r="CU34" s="986"/>
      <c r="CV34" s="987"/>
      <c r="CW34" s="985">
        <v>10</v>
      </c>
      <c r="CX34" s="986"/>
      <c r="CY34" s="986"/>
      <c r="CZ34" s="986"/>
      <c r="DA34" s="987"/>
      <c r="DB34" s="985" t="s">
        <v>483</v>
      </c>
      <c r="DC34" s="986"/>
      <c r="DD34" s="986"/>
      <c r="DE34" s="986"/>
      <c r="DF34" s="987"/>
      <c r="DG34" s="985" t="s">
        <v>483</v>
      </c>
      <c r="DH34" s="986"/>
      <c r="DI34" s="986"/>
      <c r="DJ34" s="986"/>
      <c r="DK34" s="987"/>
      <c r="DL34" s="985" t="s">
        <v>483</v>
      </c>
      <c r="DM34" s="986"/>
      <c r="DN34" s="986"/>
      <c r="DO34" s="986"/>
      <c r="DP34" s="987"/>
      <c r="DQ34" s="985" t="s">
        <v>483</v>
      </c>
      <c r="DR34" s="986"/>
      <c r="DS34" s="986"/>
      <c r="DT34" s="986"/>
      <c r="DU34" s="987"/>
      <c r="DV34" s="988"/>
      <c r="DW34" s="989"/>
      <c r="DX34" s="989"/>
      <c r="DY34" s="989"/>
      <c r="DZ34" s="990"/>
      <c r="EA34" s="234"/>
    </row>
    <row r="35" spans="1:131" s="235" customFormat="1" ht="26.25" customHeight="1" x14ac:dyDescent="0.2">
      <c r="A35" s="253">
        <v>8</v>
      </c>
      <c r="B35" s="1039"/>
      <c r="C35" s="1040"/>
      <c r="D35" s="1040"/>
      <c r="E35" s="1040"/>
      <c r="F35" s="1040"/>
      <c r="G35" s="1040"/>
      <c r="H35" s="1040"/>
      <c r="I35" s="1040"/>
      <c r="J35" s="1040"/>
      <c r="K35" s="1040"/>
      <c r="L35" s="1040"/>
      <c r="M35" s="1040"/>
      <c r="N35" s="1040"/>
      <c r="O35" s="1040"/>
      <c r="P35" s="1041"/>
      <c r="Q35" s="1046"/>
      <c r="R35" s="1043"/>
      <c r="S35" s="1043"/>
      <c r="T35" s="1043"/>
      <c r="U35" s="1043"/>
      <c r="V35" s="1043"/>
      <c r="W35" s="1043"/>
      <c r="X35" s="1043"/>
      <c r="Y35" s="1043"/>
      <c r="Z35" s="1043"/>
      <c r="AA35" s="1043"/>
      <c r="AB35" s="1043"/>
      <c r="AC35" s="1043"/>
      <c r="AD35" s="1043"/>
      <c r="AE35" s="1047"/>
      <c r="AF35" s="1042"/>
      <c r="AG35" s="1043"/>
      <c r="AH35" s="1043"/>
      <c r="AI35" s="1043"/>
      <c r="AJ35" s="1044"/>
      <c r="AK35" s="976"/>
      <c r="AL35" s="967"/>
      <c r="AM35" s="967"/>
      <c r="AN35" s="967"/>
      <c r="AO35" s="967"/>
      <c r="AP35" s="967"/>
      <c r="AQ35" s="967"/>
      <c r="AR35" s="967"/>
      <c r="AS35" s="967"/>
      <c r="AT35" s="967"/>
      <c r="AU35" s="967"/>
      <c r="AV35" s="967"/>
      <c r="AW35" s="967"/>
      <c r="AX35" s="967"/>
      <c r="AY35" s="967"/>
      <c r="AZ35" s="1045"/>
      <c r="BA35" s="1045"/>
      <c r="BB35" s="1045"/>
      <c r="BC35" s="1045"/>
      <c r="BD35" s="1045"/>
      <c r="BE35" s="1037"/>
      <c r="BF35" s="1037"/>
      <c r="BG35" s="1037"/>
      <c r="BH35" s="1037"/>
      <c r="BI35" s="1038"/>
      <c r="BJ35" s="240"/>
      <c r="BK35" s="240"/>
      <c r="BL35" s="240"/>
      <c r="BM35" s="240"/>
      <c r="BN35" s="240"/>
      <c r="BO35" s="252"/>
      <c r="BP35" s="252"/>
      <c r="BQ35" s="249">
        <v>29</v>
      </c>
      <c r="BR35" s="395"/>
      <c r="BS35" s="1051" t="s">
        <v>586</v>
      </c>
      <c r="BT35" s="1052"/>
      <c r="BU35" s="1052"/>
      <c r="BV35" s="1052"/>
      <c r="BW35" s="1052"/>
      <c r="BX35" s="1052"/>
      <c r="BY35" s="1052"/>
      <c r="BZ35" s="1052"/>
      <c r="CA35" s="1052"/>
      <c r="CB35" s="1052"/>
      <c r="CC35" s="1052"/>
      <c r="CD35" s="1052"/>
      <c r="CE35" s="1052"/>
      <c r="CF35" s="1052"/>
      <c r="CG35" s="1053"/>
      <c r="CH35" s="985">
        <v>-93</v>
      </c>
      <c r="CI35" s="986"/>
      <c r="CJ35" s="986"/>
      <c r="CK35" s="986"/>
      <c r="CL35" s="987"/>
      <c r="CM35" s="985">
        <v>176</v>
      </c>
      <c r="CN35" s="986"/>
      <c r="CO35" s="986"/>
      <c r="CP35" s="986"/>
      <c r="CQ35" s="987"/>
      <c r="CR35" s="985">
        <v>65</v>
      </c>
      <c r="CS35" s="986"/>
      <c r="CT35" s="986"/>
      <c r="CU35" s="986"/>
      <c r="CV35" s="987"/>
      <c r="CW35" s="985" t="s">
        <v>611</v>
      </c>
      <c r="CX35" s="986"/>
      <c r="CY35" s="986"/>
      <c r="CZ35" s="986"/>
      <c r="DA35" s="987"/>
      <c r="DB35" s="985" t="s">
        <v>483</v>
      </c>
      <c r="DC35" s="986"/>
      <c r="DD35" s="986"/>
      <c r="DE35" s="986"/>
      <c r="DF35" s="987"/>
      <c r="DG35" s="985" t="s">
        <v>483</v>
      </c>
      <c r="DH35" s="986"/>
      <c r="DI35" s="986"/>
      <c r="DJ35" s="986"/>
      <c r="DK35" s="987"/>
      <c r="DL35" s="985" t="s">
        <v>483</v>
      </c>
      <c r="DM35" s="986"/>
      <c r="DN35" s="986"/>
      <c r="DO35" s="986"/>
      <c r="DP35" s="987"/>
      <c r="DQ35" s="985" t="s">
        <v>483</v>
      </c>
      <c r="DR35" s="986"/>
      <c r="DS35" s="986"/>
      <c r="DT35" s="986"/>
      <c r="DU35" s="987"/>
      <c r="DV35" s="988"/>
      <c r="DW35" s="989"/>
      <c r="DX35" s="989"/>
      <c r="DY35" s="989"/>
      <c r="DZ35" s="990"/>
      <c r="EA35" s="234"/>
    </row>
    <row r="36" spans="1:131" s="235" customFormat="1" ht="26.25" customHeight="1" x14ac:dyDescent="0.2">
      <c r="A36" s="253">
        <v>9</v>
      </c>
      <c r="B36" s="1039"/>
      <c r="C36" s="1040"/>
      <c r="D36" s="1040"/>
      <c r="E36" s="1040"/>
      <c r="F36" s="1040"/>
      <c r="G36" s="1040"/>
      <c r="H36" s="1040"/>
      <c r="I36" s="1040"/>
      <c r="J36" s="1040"/>
      <c r="K36" s="1040"/>
      <c r="L36" s="1040"/>
      <c r="M36" s="1040"/>
      <c r="N36" s="1040"/>
      <c r="O36" s="1040"/>
      <c r="P36" s="1041"/>
      <c r="Q36" s="1046"/>
      <c r="R36" s="1043"/>
      <c r="S36" s="1043"/>
      <c r="T36" s="1043"/>
      <c r="U36" s="1043"/>
      <c r="V36" s="1043"/>
      <c r="W36" s="1043"/>
      <c r="X36" s="1043"/>
      <c r="Y36" s="1043"/>
      <c r="Z36" s="1043"/>
      <c r="AA36" s="1043"/>
      <c r="AB36" s="1043"/>
      <c r="AC36" s="1043"/>
      <c r="AD36" s="1043"/>
      <c r="AE36" s="1047"/>
      <c r="AF36" s="1042"/>
      <c r="AG36" s="1043"/>
      <c r="AH36" s="1043"/>
      <c r="AI36" s="1043"/>
      <c r="AJ36" s="1044"/>
      <c r="AK36" s="976"/>
      <c r="AL36" s="967"/>
      <c r="AM36" s="967"/>
      <c r="AN36" s="967"/>
      <c r="AO36" s="967"/>
      <c r="AP36" s="967"/>
      <c r="AQ36" s="967"/>
      <c r="AR36" s="967"/>
      <c r="AS36" s="967"/>
      <c r="AT36" s="967"/>
      <c r="AU36" s="967"/>
      <c r="AV36" s="967"/>
      <c r="AW36" s="967"/>
      <c r="AX36" s="967"/>
      <c r="AY36" s="967"/>
      <c r="AZ36" s="1045"/>
      <c r="BA36" s="1045"/>
      <c r="BB36" s="1045"/>
      <c r="BC36" s="1045"/>
      <c r="BD36" s="1045"/>
      <c r="BE36" s="1037"/>
      <c r="BF36" s="1037"/>
      <c r="BG36" s="1037"/>
      <c r="BH36" s="1037"/>
      <c r="BI36" s="1038"/>
      <c r="BJ36" s="240"/>
      <c r="BK36" s="240"/>
      <c r="BL36" s="240"/>
      <c r="BM36" s="240"/>
      <c r="BN36" s="240"/>
      <c r="BO36" s="252"/>
      <c r="BP36" s="252"/>
      <c r="BQ36" s="249">
        <v>30</v>
      </c>
      <c r="BR36" s="395"/>
      <c r="BS36" s="1051" t="s">
        <v>587</v>
      </c>
      <c r="BT36" s="1052"/>
      <c r="BU36" s="1052"/>
      <c r="BV36" s="1052"/>
      <c r="BW36" s="1052"/>
      <c r="BX36" s="1052"/>
      <c r="BY36" s="1052"/>
      <c r="BZ36" s="1052"/>
      <c r="CA36" s="1052"/>
      <c r="CB36" s="1052"/>
      <c r="CC36" s="1052"/>
      <c r="CD36" s="1052"/>
      <c r="CE36" s="1052"/>
      <c r="CF36" s="1052"/>
      <c r="CG36" s="1053"/>
      <c r="CH36" s="985">
        <v>-263</v>
      </c>
      <c r="CI36" s="986"/>
      <c r="CJ36" s="986"/>
      <c r="CK36" s="986"/>
      <c r="CL36" s="987"/>
      <c r="CM36" s="985">
        <v>286</v>
      </c>
      <c r="CN36" s="986"/>
      <c r="CO36" s="986"/>
      <c r="CP36" s="986"/>
      <c r="CQ36" s="987"/>
      <c r="CR36" s="985">
        <v>110</v>
      </c>
      <c r="CS36" s="986"/>
      <c r="CT36" s="986"/>
      <c r="CU36" s="986"/>
      <c r="CV36" s="987"/>
      <c r="CW36" s="985" t="s">
        <v>611</v>
      </c>
      <c r="CX36" s="986"/>
      <c r="CY36" s="986"/>
      <c r="CZ36" s="986"/>
      <c r="DA36" s="987"/>
      <c r="DB36" s="985" t="s">
        <v>483</v>
      </c>
      <c r="DC36" s="986"/>
      <c r="DD36" s="986"/>
      <c r="DE36" s="986"/>
      <c r="DF36" s="987"/>
      <c r="DG36" s="985" t="s">
        <v>483</v>
      </c>
      <c r="DH36" s="986"/>
      <c r="DI36" s="986"/>
      <c r="DJ36" s="986"/>
      <c r="DK36" s="987"/>
      <c r="DL36" s="985" t="s">
        <v>483</v>
      </c>
      <c r="DM36" s="986"/>
      <c r="DN36" s="986"/>
      <c r="DO36" s="986"/>
      <c r="DP36" s="987"/>
      <c r="DQ36" s="985" t="s">
        <v>483</v>
      </c>
      <c r="DR36" s="986"/>
      <c r="DS36" s="986"/>
      <c r="DT36" s="986"/>
      <c r="DU36" s="987"/>
      <c r="DV36" s="988"/>
      <c r="DW36" s="989"/>
      <c r="DX36" s="989"/>
      <c r="DY36" s="989"/>
      <c r="DZ36" s="990"/>
      <c r="EA36" s="234"/>
    </row>
    <row r="37" spans="1:131" s="235" customFormat="1" ht="26.25" customHeight="1" x14ac:dyDescent="0.2">
      <c r="A37" s="253">
        <v>10</v>
      </c>
      <c r="B37" s="1039"/>
      <c r="C37" s="1040"/>
      <c r="D37" s="1040"/>
      <c r="E37" s="1040"/>
      <c r="F37" s="1040"/>
      <c r="G37" s="1040"/>
      <c r="H37" s="1040"/>
      <c r="I37" s="1040"/>
      <c r="J37" s="1040"/>
      <c r="K37" s="1040"/>
      <c r="L37" s="1040"/>
      <c r="M37" s="1040"/>
      <c r="N37" s="1040"/>
      <c r="O37" s="1040"/>
      <c r="P37" s="1041"/>
      <c r="Q37" s="1046"/>
      <c r="R37" s="1043"/>
      <c r="S37" s="1043"/>
      <c r="T37" s="1043"/>
      <c r="U37" s="1043"/>
      <c r="V37" s="1043"/>
      <c r="W37" s="1043"/>
      <c r="X37" s="1043"/>
      <c r="Y37" s="1043"/>
      <c r="Z37" s="1043"/>
      <c r="AA37" s="1043"/>
      <c r="AB37" s="1043"/>
      <c r="AC37" s="1043"/>
      <c r="AD37" s="1043"/>
      <c r="AE37" s="1047"/>
      <c r="AF37" s="1042"/>
      <c r="AG37" s="1043"/>
      <c r="AH37" s="1043"/>
      <c r="AI37" s="1043"/>
      <c r="AJ37" s="1044"/>
      <c r="AK37" s="976"/>
      <c r="AL37" s="967"/>
      <c r="AM37" s="967"/>
      <c r="AN37" s="967"/>
      <c r="AO37" s="967"/>
      <c r="AP37" s="967"/>
      <c r="AQ37" s="967"/>
      <c r="AR37" s="967"/>
      <c r="AS37" s="967"/>
      <c r="AT37" s="967"/>
      <c r="AU37" s="967"/>
      <c r="AV37" s="967"/>
      <c r="AW37" s="967"/>
      <c r="AX37" s="967"/>
      <c r="AY37" s="967"/>
      <c r="AZ37" s="1045"/>
      <c r="BA37" s="1045"/>
      <c r="BB37" s="1045"/>
      <c r="BC37" s="1045"/>
      <c r="BD37" s="1045"/>
      <c r="BE37" s="1037"/>
      <c r="BF37" s="1037"/>
      <c r="BG37" s="1037"/>
      <c r="BH37" s="1037"/>
      <c r="BI37" s="1038"/>
      <c r="BJ37" s="240"/>
      <c r="BK37" s="240"/>
      <c r="BL37" s="240"/>
      <c r="BM37" s="240"/>
      <c r="BN37" s="240"/>
      <c r="BO37" s="252"/>
      <c r="BP37" s="252"/>
      <c r="BQ37" s="249">
        <v>31</v>
      </c>
      <c r="BR37" s="395"/>
      <c r="BS37" s="1051" t="s">
        <v>588</v>
      </c>
      <c r="BT37" s="1052"/>
      <c r="BU37" s="1052"/>
      <c r="BV37" s="1052"/>
      <c r="BW37" s="1052"/>
      <c r="BX37" s="1052"/>
      <c r="BY37" s="1052"/>
      <c r="BZ37" s="1052"/>
      <c r="CA37" s="1052"/>
      <c r="CB37" s="1052"/>
      <c r="CC37" s="1052"/>
      <c r="CD37" s="1052"/>
      <c r="CE37" s="1052"/>
      <c r="CF37" s="1052"/>
      <c r="CG37" s="1053"/>
      <c r="CH37" s="985">
        <v>-41</v>
      </c>
      <c r="CI37" s="986"/>
      <c r="CJ37" s="986"/>
      <c r="CK37" s="986"/>
      <c r="CL37" s="987"/>
      <c r="CM37" s="985">
        <v>-3</v>
      </c>
      <c r="CN37" s="986"/>
      <c r="CO37" s="986"/>
      <c r="CP37" s="986"/>
      <c r="CQ37" s="987"/>
      <c r="CR37" s="985">
        <v>18</v>
      </c>
      <c r="CS37" s="986"/>
      <c r="CT37" s="986"/>
      <c r="CU37" s="986"/>
      <c r="CV37" s="987"/>
      <c r="CW37" s="985">
        <v>10</v>
      </c>
      <c r="CX37" s="986"/>
      <c r="CY37" s="986"/>
      <c r="CZ37" s="986"/>
      <c r="DA37" s="987"/>
      <c r="DB37" s="985" t="s">
        <v>483</v>
      </c>
      <c r="DC37" s="986"/>
      <c r="DD37" s="986"/>
      <c r="DE37" s="986"/>
      <c r="DF37" s="987"/>
      <c r="DG37" s="985" t="s">
        <v>483</v>
      </c>
      <c r="DH37" s="986"/>
      <c r="DI37" s="986"/>
      <c r="DJ37" s="986"/>
      <c r="DK37" s="987"/>
      <c r="DL37" s="985" t="s">
        <v>483</v>
      </c>
      <c r="DM37" s="986"/>
      <c r="DN37" s="986"/>
      <c r="DO37" s="986"/>
      <c r="DP37" s="987"/>
      <c r="DQ37" s="985" t="s">
        <v>483</v>
      </c>
      <c r="DR37" s="986"/>
      <c r="DS37" s="986"/>
      <c r="DT37" s="986"/>
      <c r="DU37" s="987"/>
      <c r="DV37" s="988"/>
      <c r="DW37" s="989"/>
      <c r="DX37" s="989"/>
      <c r="DY37" s="989"/>
      <c r="DZ37" s="990"/>
      <c r="EA37" s="234"/>
    </row>
    <row r="38" spans="1:131" s="235" customFormat="1" ht="26.25" customHeight="1" x14ac:dyDescent="0.2">
      <c r="A38" s="253">
        <v>11</v>
      </c>
      <c r="B38" s="1039"/>
      <c r="C38" s="1040"/>
      <c r="D38" s="1040"/>
      <c r="E38" s="1040"/>
      <c r="F38" s="1040"/>
      <c r="G38" s="1040"/>
      <c r="H38" s="1040"/>
      <c r="I38" s="1040"/>
      <c r="J38" s="1040"/>
      <c r="K38" s="1040"/>
      <c r="L38" s="1040"/>
      <c r="M38" s="1040"/>
      <c r="N38" s="1040"/>
      <c r="O38" s="1040"/>
      <c r="P38" s="1041"/>
      <c r="Q38" s="1046"/>
      <c r="R38" s="1043"/>
      <c r="S38" s="1043"/>
      <c r="T38" s="1043"/>
      <c r="U38" s="1043"/>
      <c r="V38" s="1043"/>
      <c r="W38" s="1043"/>
      <c r="X38" s="1043"/>
      <c r="Y38" s="1043"/>
      <c r="Z38" s="1043"/>
      <c r="AA38" s="1043"/>
      <c r="AB38" s="1043"/>
      <c r="AC38" s="1043"/>
      <c r="AD38" s="1043"/>
      <c r="AE38" s="1047"/>
      <c r="AF38" s="1042"/>
      <c r="AG38" s="1043"/>
      <c r="AH38" s="1043"/>
      <c r="AI38" s="1043"/>
      <c r="AJ38" s="1044"/>
      <c r="AK38" s="976"/>
      <c r="AL38" s="967"/>
      <c r="AM38" s="967"/>
      <c r="AN38" s="967"/>
      <c r="AO38" s="967"/>
      <c r="AP38" s="967"/>
      <c r="AQ38" s="967"/>
      <c r="AR38" s="967"/>
      <c r="AS38" s="967"/>
      <c r="AT38" s="967"/>
      <c r="AU38" s="967"/>
      <c r="AV38" s="967"/>
      <c r="AW38" s="967"/>
      <c r="AX38" s="967"/>
      <c r="AY38" s="967"/>
      <c r="AZ38" s="1045"/>
      <c r="BA38" s="1045"/>
      <c r="BB38" s="1045"/>
      <c r="BC38" s="1045"/>
      <c r="BD38" s="1045"/>
      <c r="BE38" s="1037"/>
      <c r="BF38" s="1037"/>
      <c r="BG38" s="1037"/>
      <c r="BH38" s="1037"/>
      <c r="BI38" s="1038"/>
      <c r="BJ38" s="240"/>
      <c r="BK38" s="240"/>
      <c r="BL38" s="240"/>
      <c r="BM38" s="240"/>
      <c r="BN38" s="240"/>
      <c r="BO38" s="252"/>
      <c r="BP38" s="252"/>
      <c r="BQ38" s="249">
        <v>32</v>
      </c>
      <c r="BR38" s="395"/>
      <c r="BS38" s="1051" t="s">
        <v>589</v>
      </c>
      <c r="BT38" s="1052"/>
      <c r="BU38" s="1052"/>
      <c r="BV38" s="1052"/>
      <c r="BW38" s="1052"/>
      <c r="BX38" s="1052"/>
      <c r="BY38" s="1052"/>
      <c r="BZ38" s="1052"/>
      <c r="CA38" s="1052"/>
      <c r="CB38" s="1052"/>
      <c r="CC38" s="1052"/>
      <c r="CD38" s="1052"/>
      <c r="CE38" s="1052"/>
      <c r="CF38" s="1052"/>
      <c r="CG38" s="1053"/>
      <c r="CH38" s="985">
        <v>8934</v>
      </c>
      <c r="CI38" s="986"/>
      <c r="CJ38" s="986"/>
      <c r="CK38" s="986"/>
      <c r="CL38" s="987"/>
      <c r="CM38" s="985">
        <v>106161</v>
      </c>
      <c r="CN38" s="986"/>
      <c r="CO38" s="986"/>
      <c r="CP38" s="986"/>
      <c r="CQ38" s="987"/>
      <c r="CR38" s="985">
        <v>544</v>
      </c>
      <c r="CS38" s="986"/>
      <c r="CT38" s="986"/>
      <c r="CU38" s="986"/>
      <c r="CV38" s="987"/>
      <c r="CW38" s="985" t="s">
        <v>483</v>
      </c>
      <c r="CX38" s="986"/>
      <c r="CY38" s="986"/>
      <c r="CZ38" s="986"/>
      <c r="DA38" s="987"/>
      <c r="DB38" s="985">
        <v>1968</v>
      </c>
      <c r="DC38" s="986"/>
      <c r="DD38" s="986"/>
      <c r="DE38" s="986"/>
      <c r="DF38" s="987"/>
      <c r="DG38" s="985" t="s">
        <v>483</v>
      </c>
      <c r="DH38" s="986"/>
      <c r="DI38" s="986"/>
      <c r="DJ38" s="986"/>
      <c r="DK38" s="987"/>
      <c r="DL38" s="985" t="s">
        <v>483</v>
      </c>
      <c r="DM38" s="986"/>
      <c r="DN38" s="986"/>
      <c r="DO38" s="986"/>
      <c r="DP38" s="987"/>
      <c r="DQ38" s="985" t="s">
        <v>483</v>
      </c>
      <c r="DR38" s="986"/>
      <c r="DS38" s="986"/>
      <c r="DT38" s="986"/>
      <c r="DU38" s="987"/>
      <c r="DV38" s="988"/>
      <c r="DW38" s="989"/>
      <c r="DX38" s="989"/>
      <c r="DY38" s="989"/>
      <c r="DZ38" s="990"/>
      <c r="EA38" s="234"/>
    </row>
    <row r="39" spans="1:131" s="235" customFormat="1" ht="26.25" customHeight="1" x14ac:dyDescent="0.2">
      <c r="A39" s="253">
        <v>12</v>
      </c>
      <c r="B39" s="1039"/>
      <c r="C39" s="1040"/>
      <c r="D39" s="1040"/>
      <c r="E39" s="1040"/>
      <c r="F39" s="1040"/>
      <c r="G39" s="1040"/>
      <c r="H39" s="1040"/>
      <c r="I39" s="1040"/>
      <c r="J39" s="1040"/>
      <c r="K39" s="1040"/>
      <c r="L39" s="1040"/>
      <c r="M39" s="1040"/>
      <c r="N39" s="1040"/>
      <c r="O39" s="1040"/>
      <c r="P39" s="1041"/>
      <c r="Q39" s="1046"/>
      <c r="R39" s="1043"/>
      <c r="S39" s="1043"/>
      <c r="T39" s="1043"/>
      <c r="U39" s="1043"/>
      <c r="V39" s="1043"/>
      <c r="W39" s="1043"/>
      <c r="X39" s="1043"/>
      <c r="Y39" s="1043"/>
      <c r="Z39" s="1043"/>
      <c r="AA39" s="1043"/>
      <c r="AB39" s="1043"/>
      <c r="AC39" s="1043"/>
      <c r="AD39" s="1043"/>
      <c r="AE39" s="1047"/>
      <c r="AF39" s="1042"/>
      <c r="AG39" s="1043"/>
      <c r="AH39" s="1043"/>
      <c r="AI39" s="1043"/>
      <c r="AJ39" s="1044"/>
      <c r="AK39" s="976"/>
      <c r="AL39" s="967"/>
      <c r="AM39" s="967"/>
      <c r="AN39" s="967"/>
      <c r="AO39" s="967"/>
      <c r="AP39" s="967"/>
      <c r="AQ39" s="967"/>
      <c r="AR39" s="967"/>
      <c r="AS39" s="967"/>
      <c r="AT39" s="967"/>
      <c r="AU39" s="967"/>
      <c r="AV39" s="967"/>
      <c r="AW39" s="967"/>
      <c r="AX39" s="967"/>
      <c r="AY39" s="967"/>
      <c r="AZ39" s="1045"/>
      <c r="BA39" s="1045"/>
      <c r="BB39" s="1045"/>
      <c r="BC39" s="1045"/>
      <c r="BD39" s="1045"/>
      <c r="BE39" s="1037"/>
      <c r="BF39" s="1037"/>
      <c r="BG39" s="1037"/>
      <c r="BH39" s="1037"/>
      <c r="BI39" s="1038"/>
      <c r="BJ39" s="240"/>
      <c r="BK39" s="240"/>
      <c r="BL39" s="240"/>
      <c r="BM39" s="240"/>
      <c r="BN39" s="240"/>
      <c r="BO39" s="252"/>
      <c r="BP39" s="252"/>
      <c r="BQ39" s="249">
        <v>33</v>
      </c>
      <c r="BR39" s="395" t="s">
        <v>563</v>
      </c>
      <c r="BS39" s="1051" t="s">
        <v>590</v>
      </c>
      <c r="BT39" s="1052"/>
      <c r="BU39" s="1052"/>
      <c r="BV39" s="1052"/>
      <c r="BW39" s="1052"/>
      <c r="BX39" s="1052"/>
      <c r="BY39" s="1052"/>
      <c r="BZ39" s="1052"/>
      <c r="CA39" s="1052"/>
      <c r="CB39" s="1052"/>
      <c r="CC39" s="1052"/>
      <c r="CD39" s="1052"/>
      <c r="CE39" s="1052"/>
      <c r="CF39" s="1052"/>
      <c r="CG39" s="1053"/>
      <c r="CH39" s="985">
        <v>97</v>
      </c>
      <c r="CI39" s="986"/>
      <c r="CJ39" s="986"/>
      <c r="CK39" s="986"/>
      <c r="CL39" s="987"/>
      <c r="CM39" s="985">
        <v>9025</v>
      </c>
      <c r="CN39" s="986"/>
      <c r="CO39" s="986"/>
      <c r="CP39" s="986"/>
      <c r="CQ39" s="987"/>
      <c r="CR39" s="985">
        <v>5</v>
      </c>
      <c r="CS39" s="986"/>
      <c r="CT39" s="986"/>
      <c r="CU39" s="986"/>
      <c r="CV39" s="987"/>
      <c r="CW39" s="985" t="s">
        <v>483</v>
      </c>
      <c r="CX39" s="986"/>
      <c r="CY39" s="986"/>
      <c r="CZ39" s="986"/>
      <c r="DA39" s="987"/>
      <c r="DB39" s="985">
        <v>4630</v>
      </c>
      <c r="DC39" s="986"/>
      <c r="DD39" s="986"/>
      <c r="DE39" s="986"/>
      <c r="DF39" s="987"/>
      <c r="DG39" s="985">
        <v>3524</v>
      </c>
      <c r="DH39" s="986"/>
      <c r="DI39" s="986"/>
      <c r="DJ39" s="986"/>
      <c r="DK39" s="987"/>
      <c r="DL39" s="985" t="s">
        <v>483</v>
      </c>
      <c r="DM39" s="986"/>
      <c r="DN39" s="986"/>
      <c r="DO39" s="986"/>
      <c r="DP39" s="987"/>
      <c r="DQ39" s="985" t="s">
        <v>483</v>
      </c>
      <c r="DR39" s="986"/>
      <c r="DS39" s="986"/>
      <c r="DT39" s="986"/>
      <c r="DU39" s="987"/>
      <c r="DV39" s="988"/>
      <c r="DW39" s="989"/>
      <c r="DX39" s="989"/>
      <c r="DY39" s="989"/>
      <c r="DZ39" s="990"/>
      <c r="EA39" s="234"/>
    </row>
    <row r="40" spans="1:131" s="235" customFormat="1" ht="26.25" customHeight="1" x14ac:dyDescent="0.2">
      <c r="A40" s="248">
        <v>13</v>
      </c>
      <c r="B40" s="1039"/>
      <c r="C40" s="1040"/>
      <c r="D40" s="1040"/>
      <c r="E40" s="1040"/>
      <c r="F40" s="1040"/>
      <c r="G40" s="1040"/>
      <c r="H40" s="1040"/>
      <c r="I40" s="1040"/>
      <c r="J40" s="1040"/>
      <c r="K40" s="1040"/>
      <c r="L40" s="1040"/>
      <c r="M40" s="1040"/>
      <c r="N40" s="1040"/>
      <c r="O40" s="1040"/>
      <c r="P40" s="1041"/>
      <c r="Q40" s="1046"/>
      <c r="R40" s="1043"/>
      <c r="S40" s="1043"/>
      <c r="T40" s="1043"/>
      <c r="U40" s="1043"/>
      <c r="V40" s="1043"/>
      <c r="W40" s="1043"/>
      <c r="X40" s="1043"/>
      <c r="Y40" s="1043"/>
      <c r="Z40" s="1043"/>
      <c r="AA40" s="1043"/>
      <c r="AB40" s="1043"/>
      <c r="AC40" s="1043"/>
      <c r="AD40" s="1043"/>
      <c r="AE40" s="1047"/>
      <c r="AF40" s="1042"/>
      <c r="AG40" s="1043"/>
      <c r="AH40" s="1043"/>
      <c r="AI40" s="1043"/>
      <c r="AJ40" s="1044"/>
      <c r="AK40" s="976"/>
      <c r="AL40" s="967"/>
      <c r="AM40" s="967"/>
      <c r="AN40" s="967"/>
      <c r="AO40" s="967"/>
      <c r="AP40" s="967"/>
      <c r="AQ40" s="967"/>
      <c r="AR40" s="967"/>
      <c r="AS40" s="967"/>
      <c r="AT40" s="967"/>
      <c r="AU40" s="967"/>
      <c r="AV40" s="967"/>
      <c r="AW40" s="967"/>
      <c r="AX40" s="967"/>
      <c r="AY40" s="967"/>
      <c r="AZ40" s="1045"/>
      <c r="BA40" s="1045"/>
      <c r="BB40" s="1045"/>
      <c r="BC40" s="1045"/>
      <c r="BD40" s="1045"/>
      <c r="BE40" s="1037"/>
      <c r="BF40" s="1037"/>
      <c r="BG40" s="1037"/>
      <c r="BH40" s="1037"/>
      <c r="BI40" s="1038"/>
      <c r="BJ40" s="240"/>
      <c r="BK40" s="240"/>
      <c r="BL40" s="240"/>
      <c r="BM40" s="240"/>
      <c r="BN40" s="240"/>
      <c r="BO40" s="252"/>
      <c r="BP40" s="252"/>
      <c r="BQ40" s="249">
        <v>34</v>
      </c>
      <c r="BR40" s="395" t="s">
        <v>563</v>
      </c>
      <c r="BS40" s="1051" t="s">
        <v>591</v>
      </c>
      <c r="BT40" s="1052"/>
      <c r="BU40" s="1052"/>
      <c r="BV40" s="1052"/>
      <c r="BW40" s="1052"/>
      <c r="BX40" s="1052"/>
      <c r="BY40" s="1052"/>
      <c r="BZ40" s="1052"/>
      <c r="CA40" s="1052"/>
      <c r="CB40" s="1052"/>
      <c r="CC40" s="1052"/>
      <c r="CD40" s="1052"/>
      <c r="CE40" s="1052"/>
      <c r="CF40" s="1052"/>
      <c r="CG40" s="1053"/>
      <c r="CH40" s="985">
        <v>74</v>
      </c>
      <c r="CI40" s="986"/>
      <c r="CJ40" s="986"/>
      <c r="CK40" s="986"/>
      <c r="CL40" s="987"/>
      <c r="CM40" s="985">
        <v>441</v>
      </c>
      <c r="CN40" s="986"/>
      <c r="CO40" s="986"/>
      <c r="CP40" s="986"/>
      <c r="CQ40" s="987"/>
      <c r="CR40" s="985">
        <v>550</v>
      </c>
      <c r="CS40" s="986"/>
      <c r="CT40" s="986"/>
      <c r="CU40" s="986"/>
      <c r="CV40" s="987"/>
      <c r="CW40" s="985">
        <v>3</v>
      </c>
      <c r="CX40" s="986"/>
      <c r="CY40" s="986"/>
      <c r="CZ40" s="986"/>
      <c r="DA40" s="987"/>
      <c r="DB40" s="985">
        <v>330</v>
      </c>
      <c r="DC40" s="986"/>
      <c r="DD40" s="986"/>
      <c r="DE40" s="986"/>
      <c r="DF40" s="987"/>
      <c r="DG40" s="985" t="s">
        <v>483</v>
      </c>
      <c r="DH40" s="986"/>
      <c r="DI40" s="986"/>
      <c r="DJ40" s="986"/>
      <c r="DK40" s="987"/>
      <c r="DL40" s="985">
        <v>4940</v>
      </c>
      <c r="DM40" s="986"/>
      <c r="DN40" s="986"/>
      <c r="DO40" s="986"/>
      <c r="DP40" s="987"/>
      <c r="DQ40" s="985">
        <v>494</v>
      </c>
      <c r="DR40" s="986"/>
      <c r="DS40" s="986"/>
      <c r="DT40" s="986"/>
      <c r="DU40" s="987"/>
      <c r="DV40" s="988"/>
      <c r="DW40" s="989"/>
      <c r="DX40" s="989"/>
      <c r="DY40" s="989"/>
      <c r="DZ40" s="990"/>
      <c r="EA40" s="234"/>
    </row>
    <row r="41" spans="1:131" s="235" customFormat="1" ht="26.25" customHeight="1" x14ac:dyDescent="0.2">
      <c r="A41" s="248">
        <v>14</v>
      </c>
      <c r="B41" s="1039"/>
      <c r="C41" s="1040"/>
      <c r="D41" s="1040"/>
      <c r="E41" s="1040"/>
      <c r="F41" s="1040"/>
      <c r="G41" s="1040"/>
      <c r="H41" s="1040"/>
      <c r="I41" s="1040"/>
      <c r="J41" s="1040"/>
      <c r="K41" s="1040"/>
      <c r="L41" s="1040"/>
      <c r="M41" s="1040"/>
      <c r="N41" s="1040"/>
      <c r="O41" s="1040"/>
      <c r="P41" s="1041"/>
      <c r="Q41" s="1046"/>
      <c r="R41" s="1043"/>
      <c r="S41" s="1043"/>
      <c r="T41" s="1043"/>
      <c r="U41" s="1043"/>
      <c r="V41" s="1043"/>
      <c r="W41" s="1043"/>
      <c r="X41" s="1043"/>
      <c r="Y41" s="1043"/>
      <c r="Z41" s="1043"/>
      <c r="AA41" s="1043"/>
      <c r="AB41" s="1043"/>
      <c r="AC41" s="1043"/>
      <c r="AD41" s="1043"/>
      <c r="AE41" s="1047"/>
      <c r="AF41" s="1042"/>
      <c r="AG41" s="1043"/>
      <c r="AH41" s="1043"/>
      <c r="AI41" s="1043"/>
      <c r="AJ41" s="1044"/>
      <c r="AK41" s="976"/>
      <c r="AL41" s="967"/>
      <c r="AM41" s="967"/>
      <c r="AN41" s="967"/>
      <c r="AO41" s="967"/>
      <c r="AP41" s="967"/>
      <c r="AQ41" s="967"/>
      <c r="AR41" s="967"/>
      <c r="AS41" s="967"/>
      <c r="AT41" s="967"/>
      <c r="AU41" s="967"/>
      <c r="AV41" s="967"/>
      <c r="AW41" s="967"/>
      <c r="AX41" s="967"/>
      <c r="AY41" s="967"/>
      <c r="AZ41" s="1045"/>
      <c r="BA41" s="1045"/>
      <c r="BB41" s="1045"/>
      <c r="BC41" s="1045"/>
      <c r="BD41" s="1045"/>
      <c r="BE41" s="1037"/>
      <c r="BF41" s="1037"/>
      <c r="BG41" s="1037"/>
      <c r="BH41" s="1037"/>
      <c r="BI41" s="1038"/>
      <c r="BJ41" s="240"/>
      <c r="BK41" s="240"/>
      <c r="BL41" s="240"/>
      <c r="BM41" s="240"/>
      <c r="BN41" s="240"/>
      <c r="BO41" s="252"/>
      <c r="BP41" s="252"/>
      <c r="BQ41" s="249">
        <v>35</v>
      </c>
      <c r="BR41" s="395" t="s">
        <v>563</v>
      </c>
      <c r="BS41" s="1051" t="s">
        <v>592</v>
      </c>
      <c r="BT41" s="1052"/>
      <c r="BU41" s="1052"/>
      <c r="BV41" s="1052"/>
      <c r="BW41" s="1052"/>
      <c r="BX41" s="1052"/>
      <c r="BY41" s="1052"/>
      <c r="BZ41" s="1052"/>
      <c r="CA41" s="1052"/>
      <c r="CB41" s="1052"/>
      <c r="CC41" s="1052"/>
      <c r="CD41" s="1052"/>
      <c r="CE41" s="1052"/>
      <c r="CF41" s="1052"/>
      <c r="CG41" s="1053"/>
      <c r="CH41" s="985">
        <v>95</v>
      </c>
      <c r="CI41" s="986"/>
      <c r="CJ41" s="986"/>
      <c r="CK41" s="986"/>
      <c r="CL41" s="987"/>
      <c r="CM41" s="985">
        <v>19391</v>
      </c>
      <c r="CN41" s="986"/>
      <c r="CO41" s="986"/>
      <c r="CP41" s="986"/>
      <c r="CQ41" s="987"/>
      <c r="CR41" s="985">
        <v>10861</v>
      </c>
      <c r="CS41" s="986"/>
      <c r="CT41" s="986"/>
      <c r="CU41" s="986"/>
      <c r="CV41" s="987"/>
      <c r="CW41" s="985">
        <v>1470</v>
      </c>
      <c r="CX41" s="986"/>
      <c r="CY41" s="986"/>
      <c r="CZ41" s="986"/>
      <c r="DA41" s="987"/>
      <c r="DB41" s="985">
        <v>12176</v>
      </c>
      <c r="DC41" s="986"/>
      <c r="DD41" s="986"/>
      <c r="DE41" s="986"/>
      <c r="DF41" s="987"/>
      <c r="DG41" s="985" t="s">
        <v>483</v>
      </c>
      <c r="DH41" s="986"/>
      <c r="DI41" s="986"/>
      <c r="DJ41" s="986"/>
      <c r="DK41" s="987"/>
      <c r="DL41" s="985" t="s">
        <v>483</v>
      </c>
      <c r="DM41" s="986"/>
      <c r="DN41" s="986"/>
      <c r="DO41" s="986"/>
      <c r="DP41" s="987"/>
      <c r="DQ41" s="985" t="s">
        <v>483</v>
      </c>
      <c r="DR41" s="986"/>
      <c r="DS41" s="986"/>
      <c r="DT41" s="986"/>
      <c r="DU41" s="987"/>
      <c r="DV41" s="988"/>
      <c r="DW41" s="989"/>
      <c r="DX41" s="989"/>
      <c r="DY41" s="989"/>
      <c r="DZ41" s="990"/>
      <c r="EA41" s="234"/>
    </row>
    <row r="42" spans="1:131" s="235" customFormat="1" ht="26.25" customHeight="1" x14ac:dyDescent="0.2">
      <c r="A42" s="248">
        <v>15</v>
      </c>
      <c r="B42" s="1039"/>
      <c r="C42" s="1040"/>
      <c r="D42" s="1040"/>
      <c r="E42" s="1040"/>
      <c r="F42" s="1040"/>
      <c r="G42" s="1040"/>
      <c r="H42" s="1040"/>
      <c r="I42" s="1040"/>
      <c r="J42" s="1040"/>
      <c r="K42" s="1040"/>
      <c r="L42" s="1040"/>
      <c r="M42" s="1040"/>
      <c r="N42" s="1040"/>
      <c r="O42" s="1040"/>
      <c r="P42" s="1041"/>
      <c r="Q42" s="1046"/>
      <c r="R42" s="1043"/>
      <c r="S42" s="1043"/>
      <c r="T42" s="1043"/>
      <c r="U42" s="1043"/>
      <c r="V42" s="1043"/>
      <c r="W42" s="1043"/>
      <c r="X42" s="1043"/>
      <c r="Y42" s="1043"/>
      <c r="Z42" s="1043"/>
      <c r="AA42" s="1043"/>
      <c r="AB42" s="1043"/>
      <c r="AC42" s="1043"/>
      <c r="AD42" s="1043"/>
      <c r="AE42" s="1047"/>
      <c r="AF42" s="1042"/>
      <c r="AG42" s="1043"/>
      <c r="AH42" s="1043"/>
      <c r="AI42" s="1043"/>
      <c r="AJ42" s="1044"/>
      <c r="AK42" s="976"/>
      <c r="AL42" s="967"/>
      <c r="AM42" s="967"/>
      <c r="AN42" s="967"/>
      <c r="AO42" s="967"/>
      <c r="AP42" s="967"/>
      <c r="AQ42" s="967"/>
      <c r="AR42" s="967"/>
      <c r="AS42" s="967"/>
      <c r="AT42" s="967"/>
      <c r="AU42" s="967"/>
      <c r="AV42" s="967"/>
      <c r="AW42" s="967"/>
      <c r="AX42" s="967"/>
      <c r="AY42" s="967"/>
      <c r="AZ42" s="1045"/>
      <c r="BA42" s="1045"/>
      <c r="BB42" s="1045"/>
      <c r="BC42" s="1045"/>
      <c r="BD42" s="1045"/>
      <c r="BE42" s="1037"/>
      <c r="BF42" s="1037"/>
      <c r="BG42" s="1037"/>
      <c r="BH42" s="1037"/>
      <c r="BI42" s="1038"/>
      <c r="BJ42" s="240"/>
      <c r="BK42" s="240"/>
      <c r="BL42" s="240"/>
      <c r="BM42" s="240"/>
      <c r="BN42" s="240"/>
      <c r="BO42" s="252"/>
      <c r="BP42" s="252"/>
      <c r="BQ42" s="249">
        <v>36</v>
      </c>
      <c r="BR42" s="395" t="s">
        <v>563</v>
      </c>
      <c r="BS42" s="1051" t="s">
        <v>593</v>
      </c>
      <c r="BT42" s="1052"/>
      <c r="BU42" s="1052"/>
      <c r="BV42" s="1052"/>
      <c r="BW42" s="1052"/>
      <c r="BX42" s="1052"/>
      <c r="BY42" s="1052"/>
      <c r="BZ42" s="1052"/>
      <c r="CA42" s="1052"/>
      <c r="CB42" s="1052"/>
      <c r="CC42" s="1052"/>
      <c r="CD42" s="1052"/>
      <c r="CE42" s="1052"/>
      <c r="CF42" s="1052"/>
      <c r="CG42" s="1053"/>
      <c r="CH42" s="985">
        <v>36</v>
      </c>
      <c r="CI42" s="986"/>
      <c r="CJ42" s="986"/>
      <c r="CK42" s="986"/>
      <c r="CL42" s="987"/>
      <c r="CM42" s="985">
        <v>13998</v>
      </c>
      <c r="CN42" s="986"/>
      <c r="CO42" s="986"/>
      <c r="CP42" s="986"/>
      <c r="CQ42" s="987"/>
      <c r="CR42" s="985">
        <v>7252</v>
      </c>
      <c r="CS42" s="986"/>
      <c r="CT42" s="986"/>
      <c r="CU42" s="986"/>
      <c r="CV42" s="987"/>
      <c r="CW42" s="985">
        <v>1238</v>
      </c>
      <c r="CX42" s="986"/>
      <c r="CY42" s="986"/>
      <c r="CZ42" s="986"/>
      <c r="DA42" s="987"/>
      <c r="DB42" s="985">
        <v>3086</v>
      </c>
      <c r="DC42" s="986"/>
      <c r="DD42" s="986"/>
      <c r="DE42" s="986"/>
      <c r="DF42" s="987"/>
      <c r="DG42" s="985" t="s">
        <v>483</v>
      </c>
      <c r="DH42" s="986"/>
      <c r="DI42" s="986"/>
      <c r="DJ42" s="986"/>
      <c r="DK42" s="987"/>
      <c r="DL42" s="985" t="s">
        <v>483</v>
      </c>
      <c r="DM42" s="986"/>
      <c r="DN42" s="986"/>
      <c r="DO42" s="986"/>
      <c r="DP42" s="987"/>
      <c r="DQ42" s="985" t="s">
        <v>483</v>
      </c>
      <c r="DR42" s="986"/>
      <c r="DS42" s="986"/>
      <c r="DT42" s="986"/>
      <c r="DU42" s="987"/>
      <c r="DV42" s="988"/>
      <c r="DW42" s="989"/>
      <c r="DX42" s="989"/>
      <c r="DY42" s="989"/>
      <c r="DZ42" s="990"/>
      <c r="EA42" s="234"/>
    </row>
    <row r="43" spans="1:131" s="235" customFormat="1" ht="26.25" customHeight="1" x14ac:dyDescent="0.2">
      <c r="A43" s="248">
        <v>16</v>
      </c>
      <c r="B43" s="1039"/>
      <c r="C43" s="1040"/>
      <c r="D43" s="1040"/>
      <c r="E43" s="1040"/>
      <c r="F43" s="1040"/>
      <c r="G43" s="1040"/>
      <c r="H43" s="1040"/>
      <c r="I43" s="1040"/>
      <c r="J43" s="1040"/>
      <c r="K43" s="1040"/>
      <c r="L43" s="1040"/>
      <c r="M43" s="1040"/>
      <c r="N43" s="1040"/>
      <c r="O43" s="1040"/>
      <c r="P43" s="1041"/>
      <c r="Q43" s="1046"/>
      <c r="R43" s="1043"/>
      <c r="S43" s="1043"/>
      <c r="T43" s="1043"/>
      <c r="U43" s="1043"/>
      <c r="V43" s="1043"/>
      <c r="W43" s="1043"/>
      <c r="X43" s="1043"/>
      <c r="Y43" s="1043"/>
      <c r="Z43" s="1043"/>
      <c r="AA43" s="1043"/>
      <c r="AB43" s="1043"/>
      <c r="AC43" s="1043"/>
      <c r="AD43" s="1043"/>
      <c r="AE43" s="1047"/>
      <c r="AF43" s="1042"/>
      <c r="AG43" s="1043"/>
      <c r="AH43" s="1043"/>
      <c r="AI43" s="1043"/>
      <c r="AJ43" s="1044"/>
      <c r="AK43" s="976"/>
      <c r="AL43" s="967"/>
      <c r="AM43" s="967"/>
      <c r="AN43" s="967"/>
      <c r="AO43" s="967"/>
      <c r="AP43" s="967"/>
      <c r="AQ43" s="967"/>
      <c r="AR43" s="967"/>
      <c r="AS43" s="967"/>
      <c r="AT43" s="967"/>
      <c r="AU43" s="967"/>
      <c r="AV43" s="967"/>
      <c r="AW43" s="967"/>
      <c r="AX43" s="967"/>
      <c r="AY43" s="967"/>
      <c r="AZ43" s="1045"/>
      <c r="BA43" s="1045"/>
      <c r="BB43" s="1045"/>
      <c r="BC43" s="1045"/>
      <c r="BD43" s="1045"/>
      <c r="BE43" s="1037"/>
      <c r="BF43" s="1037"/>
      <c r="BG43" s="1037"/>
      <c r="BH43" s="1037"/>
      <c r="BI43" s="1038"/>
      <c r="BJ43" s="240"/>
      <c r="BK43" s="240"/>
      <c r="BL43" s="240"/>
      <c r="BM43" s="240"/>
      <c r="BN43" s="240"/>
      <c r="BO43" s="252"/>
      <c r="BP43" s="252"/>
      <c r="BQ43" s="249">
        <v>37</v>
      </c>
      <c r="BR43" s="395" t="s">
        <v>563</v>
      </c>
      <c r="BS43" s="1051" t="s">
        <v>594</v>
      </c>
      <c r="BT43" s="1052"/>
      <c r="BU43" s="1052"/>
      <c r="BV43" s="1052"/>
      <c r="BW43" s="1052"/>
      <c r="BX43" s="1052"/>
      <c r="BY43" s="1052"/>
      <c r="BZ43" s="1052"/>
      <c r="CA43" s="1052"/>
      <c r="CB43" s="1052"/>
      <c r="CC43" s="1052"/>
      <c r="CD43" s="1052"/>
      <c r="CE43" s="1052"/>
      <c r="CF43" s="1052"/>
      <c r="CG43" s="1053"/>
      <c r="CH43" s="985">
        <v>-456</v>
      </c>
      <c r="CI43" s="986"/>
      <c r="CJ43" s="986"/>
      <c r="CK43" s="986"/>
      <c r="CL43" s="987"/>
      <c r="CM43" s="985">
        <v>3230</v>
      </c>
      <c r="CN43" s="986"/>
      <c r="CO43" s="986"/>
      <c r="CP43" s="986"/>
      <c r="CQ43" s="987"/>
      <c r="CR43" s="985">
        <v>2488</v>
      </c>
      <c r="CS43" s="986"/>
      <c r="CT43" s="986"/>
      <c r="CU43" s="986"/>
      <c r="CV43" s="987"/>
      <c r="CW43" s="985">
        <v>979</v>
      </c>
      <c r="CX43" s="986"/>
      <c r="CY43" s="986"/>
      <c r="CZ43" s="986"/>
      <c r="DA43" s="987"/>
      <c r="DB43" s="985">
        <v>5308</v>
      </c>
      <c r="DC43" s="986"/>
      <c r="DD43" s="986"/>
      <c r="DE43" s="986"/>
      <c r="DF43" s="987"/>
      <c r="DG43" s="985" t="s">
        <v>483</v>
      </c>
      <c r="DH43" s="986"/>
      <c r="DI43" s="986"/>
      <c r="DJ43" s="986"/>
      <c r="DK43" s="987"/>
      <c r="DL43" s="985" t="s">
        <v>483</v>
      </c>
      <c r="DM43" s="986"/>
      <c r="DN43" s="986"/>
      <c r="DO43" s="986"/>
      <c r="DP43" s="987"/>
      <c r="DQ43" s="985" t="s">
        <v>483</v>
      </c>
      <c r="DR43" s="986"/>
      <c r="DS43" s="986"/>
      <c r="DT43" s="986"/>
      <c r="DU43" s="987"/>
      <c r="DV43" s="988"/>
      <c r="DW43" s="989"/>
      <c r="DX43" s="989"/>
      <c r="DY43" s="989"/>
      <c r="DZ43" s="990"/>
      <c r="EA43" s="234"/>
    </row>
    <row r="44" spans="1:131" s="235" customFormat="1" ht="26.25" customHeight="1" x14ac:dyDescent="0.2">
      <c r="A44" s="248">
        <v>17</v>
      </c>
      <c r="B44" s="1039"/>
      <c r="C44" s="1040"/>
      <c r="D44" s="1040"/>
      <c r="E44" s="1040"/>
      <c r="F44" s="1040"/>
      <c r="G44" s="1040"/>
      <c r="H44" s="1040"/>
      <c r="I44" s="1040"/>
      <c r="J44" s="1040"/>
      <c r="K44" s="1040"/>
      <c r="L44" s="1040"/>
      <c r="M44" s="1040"/>
      <c r="N44" s="1040"/>
      <c r="O44" s="1040"/>
      <c r="P44" s="1041"/>
      <c r="Q44" s="1046"/>
      <c r="R44" s="1043"/>
      <c r="S44" s="1043"/>
      <c r="T44" s="1043"/>
      <c r="U44" s="1043"/>
      <c r="V44" s="1043"/>
      <c r="W44" s="1043"/>
      <c r="X44" s="1043"/>
      <c r="Y44" s="1043"/>
      <c r="Z44" s="1043"/>
      <c r="AA44" s="1043"/>
      <c r="AB44" s="1043"/>
      <c r="AC44" s="1043"/>
      <c r="AD44" s="1043"/>
      <c r="AE44" s="1047"/>
      <c r="AF44" s="1042"/>
      <c r="AG44" s="1043"/>
      <c r="AH44" s="1043"/>
      <c r="AI44" s="1043"/>
      <c r="AJ44" s="1044"/>
      <c r="AK44" s="976"/>
      <c r="AL44" s="967"/>
      <c r="AM44" s="967"/>
      <c r="AN44" s="967"/>
      <c r="AO44" s="967"/>
      <c r="AP44" s="967"/>
      <c r="AQ44" s="967"/>
      <c r="AR44" s="967"/>
      <c r="AS44" s="967"/>
      <c r="AT44" s="967"/>
      <c r="AU44" s="967"/>
      <c r="AV44" s="967"/>
      <c r="AW44" s="967"/>
      <c r="AX44" s="967"/>
      <c r="AY44" s="967"/>
      <c r="AZ44" s="1045"/>
      <c r="BA44" s="1045"/>
      <c r="BB44" s="1045"/>
      <c r="BC44" s="1045"/>
      <c r="BD44" s="1045"/>
      <c r="BE44" s="1037"/>
      <c r="BF44" s="1037"/>
      <c r="BG44" s="1037"/>
      <c r="BH44" s="1037"/>
      <c r="BI44" s="1038"/>
      <c r="BJ44" s="240"/>
      <c r="BK44" s="240"/>
      <c r="BL44" s="240"/>
      <c r="BM44" s="240"/>
      <c r="BN44" s="240"/>
      <c r="BO44" s="252"/>
      <c r="BP44" s="252"/>
      <c r="BQ44" s="249">
        <v>38</v>
      </c>
      <c r="BR44" s="395" t="s">
        <v>563</v>
      </c>
      <c r="BS44" s="1051" t="s">
        <v>595</v>
      </c>
      <c r="BT44" s="1052"/>
      <c r="BU44" s="1052"/>
      <c r="BV44" s="1052"/>
      <c r="BW44" s="1052"/>
      <c r="BX44" s="1052"/>
      <c r="BY44" s="1052"/>
      <c r="BZ44" s="1052"/>
      <c r="CA44" s="1052"/>
      <c r="CB44" s="1052"/>
      <c r="CC44" s="1052"/>
      <c r="CD44" s="1052"/>
      <c r="CE44" s="1052"/>
      <c r="CF44" s="1052"/>
      <c r="CG44" s="1053"/>
      <c r="CH44" s="985">
        <v>-2</v>
      </c>
      <c r="CI44" s="986"/>
      <c r="CJ44" s="986"/>
      <c r="CK44" s="986"/>
      <c r="CL44" s="987"/>
      <c r="CM44" s="985">
        <v>3555</v>
      </c>
      <c r="CN44" s="986"/>
      <c r="CO44" s="986"/>
      <c r="CP44" s="986"/>
      <c r="CQ44" s="987"/>
      <c r="CR44" s="985">
        <v>4718</v>
      </c>
      <c r="CS44" s="986"/>
      <c r="CT44" s="986"/>
      <c r="CU44" s="986"/>
      <c r="CV44" s="987"/>
      <c r="CW44" s="985">
        <v>699</v>
      </c>
      <c r="CX44" s="986"/>
      <c r="CY44" s="986"/>
      <c r="CZ44" s="986"/>
      <c r="DA44" s="987"/>
      <c r="DB44" s="985" t="s">
        <v>483</v>
      </c>
      <c r="DC44" s="986"/>
      <c r="DD44" s="986"/>
      <c r="DE44" s="986"/>
      <c r="DF44" s="987"/>
      <c r="DG44" s="985" t="s">
        <v>483</v>
      </c>
      <c r="DH44" s="986"/>
      <c r="DI44" s="986"/>
      <c r="DJ44" s="986"/>
      <c r="DK44" s="987"/>
      <c r="DL44" s="985" t="s">
        <v>483</v>
      </c>
      <c r="DM44" s="986"/>
      <c r="DN44" s="986"/>
      <c r="DO44" s="986"/>
      <c r="DP44" s="987"/>
      <c r="DQ44" s="985" t="s">
        <v>483</v>
      </c>
      <c r="DR44" s="986"/>
      <c r="DS44" s="986"/>
      <c r="DT44" s="986"/>
      <c r="DU44" s="987"/>
      <c r="DV44" s="988"/>
      <c r="DW44" s="989"/>
      <c r="DX44" s="989"/>
      <c r="DY44" s="989"/>
      <c r="DZ44" s="990"/>
      <c r="EA44" s="234"/>
    </row>
    <row r="45" spans="1:131" s="235" customFormat="1" ht="26.25" customHeight="1" x14ac:dyDescent="0.2">
      <c r="A45" s="248">
        <v>18</v>
      </c>
      <c r="B45" s="1039"/>
      <c r="C45" s="1040"/>
      <c r="D45" s="1040"/>
      <c r="E45" s="1040"/>
      <c r="F45" s="1040"/>
      <c r="G45" s="1040"/>
      <c r="H45" s="1040"/>
      <c r="I45" s="1040"/>
      <c r="J45" s="1040"/>
      <c r="K45" s="1040"/>
      <c r="L45" s="1040"/>
      <c r="M45" s="1040"/>
      <c r="N45" s="1040"/>
      <c r="O45" s="1040"/>
      <c r="P45" s="1041"/>
      <c r="Q45" s="1046"/>
      <c r="R45" s="1043"/>
      <c r="S45" s="1043"/>
      <c r="T45" s="1043"/>
      <c r="U45" s="1043"/>
      <c r="V45" s="1043"/>
      <c r="W45" s="1043"/>
      <c r="X45" s="1043"/>
      <c r="Y45" s="1043"/>
      <c r="Z45" s="1043"/>
      <c r="AA45" s="1043"/>
      <c r="AB45" s="1043"/>
      <c r="AC45" s="1043"/>
      <c r="AD45" s="1043"/>
      <c r="AE45" s="1047"/>
      <c r="AF45" s="1042"/>
      <c r="AG45" s="1043"/>
      <c r="AH45" s="1043"/>
      <c r="AI45" s="1043"/>
      <c r="AJ45" s="1044"/>
      <c r="AK45" s="976"/>
      <c r="AL45" s="967"/>
      <c r="AM45" s="967"/>
      <c r="AN45" s="967"/>
      <c r="AO45" s="967"/>
      <c r="AP45" s="967"/>
      <c r="AQ45" s="967"/>
      <c r="AR45" s="967"/>
      <c r="AS45" s="967"/>
      <c r="AT45" s="967"/>
      <c r="AU45" s="967"/>
      <c r="AV45" s="967"/>
      <c r="AW45" s="967"/>
      <c r="AX45" s="967"/>
      <c r="AY45" s="967"/>
      <c r="AZ45" s="1045"/>
      <c r="BA45" s="1045"/>
      <c r="BB45" s="1045"/>
      <c r="BC45" s="1045"/>
      <c r="BD45" s="1045"/>
      <c r="BE45" s="1037"/>
      <c r="BF45" s="1037"/>
      <c r="BG45" s="1037"/>
      <c r="BH45" s="1037"/>
      <c r="BI45" s="1038"/>
      <c r="BJ45" s="240"/>
      <c r="BK45" s="240"/>
      <c r="BL45" s="240"/>
      <c r="BM45" s="240"/>
      <c r="BN45" s="240"/>
      <c r="BO45" s="252"/>
      <c r="BP45" s="252"/>
      <c r="BQ45" s="249">
        <v>39</v>
      </c>
      <c r="BR45" s="395"/>
      <c r="BS45" s="1051" t="s">
        <v>596</v>
      </c>
      <c r="BT45" s="1052"/>
      <c r="BU45" s="1052"/>
      <c r="BV45" s="1052"/>
      <c r="BW45" s="1052"/>
      <c r="BX45" s="1052"/>
      <c r="BY45" s="1052"/>
      <c r="BZ45" s="1052"/>
      <c r="CA45" s="1052"/>
      <c r="CB45" s="1052"/>
      <c r="CC45" s="1052"/>
      <c r="CD45" s="1052"/>
      <c r="CE45" s="1052"/>
      <c r="CF45" s="1052"/>
      <c r="CG45" s="1053"/>
      <c r="CH45" s="985">
        <v>113</v>
      </c>
      <c r="CI45" s="986"/>
      <c r="CJ45" s="986"/>
      <c r="CK45" s="986"/>
      <c r="CL45" s="987"/>
      <c r="CM45" s="985">
        <v>279</v>
      </c>
      <c r="CN45" s="986"/>
      <c r="CO45" s="986"/>
      <c r="CP45" s="986"/>
      <c r="CQ45" s="987"/>
      <c r="CR45" s="985">
        <v>20</v>
      </c>
      <c r="CS45" s="986"/>
      <c r="CT45" s="986"/>
      <c r="CU45" s="986"/>
      <c r="CV45" s="987"/>
      <c r="CW45" s="985">
        <v>0</v>
      </c>
      <c r="CX45" s="986"/>
      <c r="CY45" s="986"/>
      <c r="CZ45" s="986"/>
      <c r="DA45" s="987"/>
      <c r="DB45" s="985" t="s">
        <v>483</v>
      </c>
      <c r="DC45" s="986"/>
      <c r="DD45" s="986"/>
      <c r="DE45" s="986"/>
      <c r="DF45" s="987"/>
      <c r="DG45" s="985" t="s">
        <v>483</v>
      </c>
      <c r="DH45" s="986"/>
      <c r="DI45" s="986"/>
      <c r="DJ45" s="986"/>
      <c r="DK45" s="987"/>
      <c r="DL45" s="985" t="s">
        <v>483</v>
      </c>
      <c r="DM45" s="986"/>
      <c r="DN45" s="986"/>
      <c r="DO45" s="986"/>
      <c r="DP45" s="987"/>
      <c r="DQ45" s="985" t="s">
        <v>483</v>
      </c>
      <c r="DR45" s="986"/>
      <c r="DS45" s="986"/>
      <c r="DT45" s="986"/>
      <c r="DU45" s="987"/>
      <c r="DV45" s="988"/>
      <c r="DW45" s="989"/>
      <c r="DX45" s="989"/>
      <c r="DY45" s="989"/>
      <c r="DZ45" s="990"/>
      <c r="EA45" s="234"/>
    </row>
    <row r="46" spans="1:131" s="235" customFormat="1" ht="26.25" customHeight="1" x14ac:dyDescent="0.2">
      <c r="A46" s="248">
        <v>19</v>
      </c>
      <c r="B46" s="1039"/>
      <c r="C46" s="1040"/>
      <c r="D46" s="1040"/>
      <c r="E46" s="1040"/>
      <c r="F46" s="1040"/>
      <c r="G46" s="1040"/>
      <c r="H46" s="1040"/>
      <c r="I46" s="1040"/>
      <c r="J46" s="1040"/>
      <c r="K46" s="1040"/>
      <c r="L46" s="1040"/>
      <c r="M46" s="1040"/>
      <c r="N46" s="1040"/>
      <c r="O46" s="1040"/>
      <c r="P46" s="1041"/>
      <c r="Q46" s="1046"/>
      <c r="R46" s="1043"/>
      <c r="S46" s="1043"/>
      <c r="T46" s="1043"/>
      <c r="U46" s="1043"/>
      <c r="V46" s="1043"/>
      <c r="W46" s="1043"/>
      <c r="X46" s="1043"/>
      <c r="Y46" s="1043"/>
      <c r="Z46" s="1043"/>
      <c r="AA46" s="1043"/>
      <c r="AB46" s="1043"/>
      <c r="AC46" s="1043"/>
      <c r="AD46" s="1043"/>
      <c r="AE46" s="1047"/>
      <c r="AF46" s="1042"/>
      <c r="AG46" s="1043"/>
      <c r="AH46" s="1043"/>
      <c r="AI46" s="1043"/>
      <c r="AJ46" s="1044"/>
      <c r="AK46" s="976"/>
      <c r="AL46" s="967"/>
      <c r="AM46" s="967"/>
      <c r="AN46" s="967"/>
      <c r="AO46" s="967"/>
      <c r="AP46" s="967"/>
      <c r="AQ46" s="967"/>
      <c r="AR46" s="967"/>
      <c r="AS46" s="967"/>
      <c r="AT46" s="967"/>
      <c r="AU46" s="967"/>
      <c r="AV46" s="967"/>
      <c r="AW46" s="967"/>
      <c r="AX46" s="967"/>
      <c r="AY46" s="967"/>
      <c r="AZ46" s="1045"/>
      <c r="BA46" s="1045"/>
      <c r="BB46" s="1045"/>
      <c r="BC46" s="1045"/>
      <c r="BD46" s="1045"/>
      <c r="BE46" s="1037"/>
      <c r="BF46" s="1037"/>
      <c r="BG46" s="1037"/>
      <c r="BH46" s="1037"/>
      <c r="BI46" s="1038"/>
      <c r="BJ46" s="240"/>
      <c r="BK46" s="240"/>
      <c r="BL46" s="240"/>
      <c r="BM46" s="240"/>
      <c r="BN46" s="240"/>
      <c r="BO46" s="252"/>
      <c r="BP46" s="252"/>
      <c r="BQ46" s="249">
        <v>40</v>
      </c>
      <c r="BR46" s="395"/>
      <c r="BS46" s="1048" t="s">
        <v>597</v>
      </c>
      <c r="BT46" s="1049"/>
      <c r="BU46" s="1049"/>
      <c r="BV46" s="1049"/>
      <c r="BW46" s="1049"/>
      <c r="BX46" s="1049"/>
      <c r="BY46" s="1049"/>
      <c r="BZ46" s="1049"/>
      <c r="CA46" s="1049"/>
      <c r="CB46" s="1049"/>
      <c r="CC46" s="1049"/>
      <c r="CD46" s="1049"/>
      <c r="CE46" s="1049"/>
      <c r="CF46" s="1049"/>
      <c r="CG46" s="1050"/>
      <c r="CH46" s="985">
        <v>29</v>
      </c>
      <c r="CI46" s="986"/>
      <c r="CJ46" s="986"/>
      <c r="CK46" s="986"/>
      <c r="CL46" s="987"/>
      <c r="CM46" s="985">
        <v>51</v>
      </c>
      <c r="CN46" s="986"/>
      <c r="CO46" s="986"/>
      <c r="CP46" s="986"/>
      <c r="CQ46" s="987"/>
      <c r="CR46" s="985">
        <v>5</v>
      </c>
      <c r="CS46" s="986"/>
      <c r="CT46" s="986"/>
      <c r="CU46" s="986"/>
      <c r="CV46" s="987"/>
      <c r="CW46" s="985">
        <v>10</v>
      </c>
      <c r="CX46" s="986"/>
      <c r="CY46" s="986"/>
      <c r="CZ46" s="986"/>
      <c r="DA46" s="987"/>
      <c r="DB46" s="985" t="s">
        <v>483</v>
      </c>
      <c r="DC46" s="986"/>
      <c r="DD46" s="986"/>
      <c r="DE46" s="986"/>
      <c r="DF46" s="987"/>
      <c r="DG46" s="985" t="s">
        <v>483</v>
      </c>
      <c r="DH46" s="986"/>
      <c r="DI46" s="986"/>
      <c r="DJ46" s="986"/>
      <c r="DK46" s="987"/>
      <c r="DL46" s="985" t="s">
        <v>483</v>
      </c>
      <c r="DM46" s="986"/>
      <c r="DN46" s="986"/>
      <c r="DO46" s="986"/>
      <c r="DP46" s="987"/>
      <c r="DQ46" s="985" t="s">
        <v>483</v>
      </c>
      <c r="DR46" s="986"/>
      <c r="DS46" s="986"/>
      <c r="DT46" s="986"/>
      <c r="DU46" s="987"/>
      <c r="DV46" s="988"/>
      <c r="DW46" s="989"/>
      <c r="DX46" s="989"/>
      <c r="DY46" s="989"/>
      <c r="DZ46" s="990"/>
      <c r="EA46" s="234"/>
    </row>
    <row r="47" spans="1:131" s="235" customFormat="1" ht="26.25" customHeight="1" x14ac:dyDescent="0.2">
      <c r="A47" s="248">
        <v>20</v>
      </c>
      <c r="B47" s="1039"/>
      <c r="C47" s="1040"/>
      <c r="D47" s="1040"/>
      <c r="E47" s="1040"/>
      <c r="F47" s="1040"/>
      <c r="G47" s="1040"/>
      <c r="H47" s="1040"/>
      <c r="I47" s="1040"/>
      <c r="J47" s="1040"/>
      <c r="K47" s="1040"/>
      <c r="L47" s="1040"/>
      <c r="M47" s="1040"/>
      <c r="N47" s="1040"/>
      <c r="O47" s="1040"/>
      <c r="P47" s="1041"/>
      <c r="Q47" s="1046"/>
      <c r="R47" s="1043"/>
      <c r="S47" s="1043"/>
      <c r="T47" s="1043"/>
      <c r="U47" s="1043"/>
      <c r="V47" s="1043"/>
      <c r="W47" s="1043"/>
      <c r="X47" s="1043"/>
      <c r="Y47" s="1043"/>
      <c r="Z47" s="1043"/>
      <c r="AA47" s="1043"/>
      <c r="AB47" s="1043"/>
      <c r="AC47" s="1043"/>
      <c r="AD47" s="1043"/>
      <c r="AE47" s="1047"/>
      <c r="AF47" s="1042"/>
      <c r="AG47" s="1043"/>
      <c r="AH47" s="1043"/>
      <c r="AI47" s="1043"/>
      <c r="AJ47" s="1044"/>
      <c r="AK47" s="976"/>
      <c r="AL47" s="967"/>
      <c r="AM47" s="967"/>
      <c r="AN47" s="967"/>
      <c r="AO47" s="967"/>
      <c r="AP47" s="967"/>
      <c r="AQ47" s="967"/>
      <c r="AR47" s="967"/>
      <c r="AS47" s="967"/>
      <c r="AT47" s="967"/>
      <c r="AU47" s="967"/>
      <c r="AV47" s="967"/>
      <c r="AW47" s="967"/>
      <c r="AX47" s="967"/>
      <c r="AY47" s="967"/>
      <c r="AZ47" s="1045"/>
      <c r="BA47" s="1045"/>
      <c r="BB47" s="1045"/>
      <c r="BC47" s="1045"/>
      <c r="BD47" s="1045"/>
      <c r="BE47" s="1037"/>
      <c r="BF47" s="1037"/>
      <c r="BG47" s="1037"/>
      <c r="BH47" s="1037"/>
      <c r="BI47" s="1038"/>
      <c r="BJ47" s="240"/>
      <c r="BK47" s="240"/>
      <c r="BL47" s="240"/>
      <c r="BM47" s="240"/>
      <c r="BN47" s="240"/>
      <c r="BO47" s="252"/>
      <c r="BP47" s="252"/>
      <c r="BQ47" s="249">
        <v>41</v>
      </c>
      <c r="BR47" s="250"/>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34"/>
    </row>
    <row r="48" spans="1:131" s="235" customFormat="1" ht="26.25" customHeight="1" x14ac:dyDescent="0.2">
      <c r="A48" s="248">
        <v>21</v>
      </c>
      <c r="B48" s="1039"/>
      <c r="C48" s="1040"/>
      <c r="D48" s="1040"/>
      <c r="E48" s="1040"/>
      <c r="F48" s="1040"/>
      <c r="G48" s="1040"/>
      <c r="H48" s="1040"/>
      <c r="I48" s="1040"/>
      <c r="J48" s="1040"/>
      <c r="K48" s="1040"/>
      <c r="L48" s="1040"/>
      <c r="M48" s="1040"/>
      <c r="N48" s="1040"/>
      <c r="O48" s="1040"/>
      <c r="P48" s="1041"/>
      <c r="Q48" s="1046"/>
      <c r="R48" s="1043"/>
      <c r="S48" s="1043"/>
      <c r="T48" s="1043"/>
      <c r="U48" s="1043"/>
      <c r="V48" s="1043"/>
      <c r="W48" s="1043"/>
      <c r="X48" s="1043"/>
      <c r="Y48" s="1043"/>
      <c r="Z48" s="1043"/>
      <c r="AA48" s="1043"/>
      <c r="AB48" s="1043"/>
      <c r="AC48" s="1043"/>
      <c r="AD48" s="1043"/>
      <c r="AE48" s="1047"/>
      <c r="AF48" s="1042"/>
      <c r="AG48" s="1043"/>
      <c r="AH48" s="1043"/>
      <c r="AI48" s="1043"/>
      <c r="AJ48" s="1044"/>
      <c r="AK48" s="976"/>
      <c r="AL48" s="967"/>
      <c r="AM48" s="967"/>
      <c r="AN48" s="967"/>
      <c r="AO48" s="967"/>
      <c r="AP48" s="967"/>
      <c r="AQ48" s="967"/>
      <c r="AR48" s="967"/>
      <c r="AS48" s="967"/>
      <c r="AT48" s="967"/>
      <c r="AU48" s="967"/>
      <c r="AV48" s="967"/>
      <c r="AW48" s="967"/>
      <c r="AX48" s="967"/>
      <c r="AY48" s="967"/>
      <c r="AZ48" s="1045"/>
      <c r="BA48" s="1045"/>
      <c r="BB48" s="1045"/>
      <c r="BC48" s="1045"/>
      <c r="BD48" s="1045"/>
      <c r="BE48" s="1037"/>
      <c r="BF48" s="1037"/>
      <c r="BG48" s="1037"/>
      <c r="BH48" s="1037"/>
      <c r="BI48" s="1038"/>
      <c r="BJ48" s="240"/>
      <c r="BK48" s="240"/>
      <c r="BL48" s="240"/>
      <c r="BM48" s="240"/>
      <c r="BN48" s="240"/>
      <c r="BO48" s="252"/>
      <c r="BP48" s="252"/>
      <c r="BQ48" s="249">
        <v>42</v>
      </c>
      <c r="BR48" s="250"/>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34"/>
    </row>
    <row r="49" spans="1:131" s="235" customFormat="1" ht="26.25" customHeight="1" x14ac:dyDescent="0.2">
      <c r="A49" s="248">
        <v>22</v>
      </c>
      <c r="B49" s="1039"/>
      <c r="C49" s="1040"/>
      <c r="D49" s="1040"/>
      <c r="E49" s="1040"/>
      <c r="F49" s="1040"/>
      <c r="G49" s="1040"/>
      <c r="H49" s="1040"/>
      <c r="I49" s="1040"/>
      <c r="J49" s="1040"/>
      <c r="K49" s="1040"/>
      <c r="L49" s="1040"/>
      <c r="M49" s="1040"/>
      <c r="N49" s="1040"/>
      <c r="O49" s="1040"/>
      <c r="P49" s="1041"/>
      <c r="Q49" s="1046"/>
      <c r="R49" s="1043"/>
      <c r="S49" s="1043"/>
      <c r="T49" s="1043"/>
      <c r="U49" s="1043"/>
      <c r="V49" s="1043"/>
      <c r="W49" s="1043"/>
      <c r="X49" s="1043"/>
      <c r="Y49" s="1043"/>
      <c r="Z49" s="1043"/>
      <c r="AA49" s="1043"/>
      <c r="AB49" s="1043"/>
      <c r="AC49" s="1043"/>
      <c r="AD49" s="1043"/>
      <c r="AE49" s="1047"/>
      <c r="AF49" s="1042"/>
      <c r="AG49" s="1043"/>
      <c r="AH49" s="1043"/>
      <c r="AI49" s="1043"/>
      <c r="AJ49" s="1044"/>
      <c r="AK49" s="976"/>
      <c r="AL49" s="967"/>
      <c r="AM49" s="967"/>
      <c r="AN49" s="967"/>
      <c r="AO49" s="967"/>
      <c r="AP49" s="967"/>
      <c r="AQ49" s="967"/>
      <c r="AR49" s="967"/>
      <c r="AS49" s="967"/>
      <c r="AT49" s="967"/>
      <c r="AU49" s="967"/>
      <c r="AV49" s="967"/>
      <c r="AW49" s="967"/>
      <c r="AX49" s="967"/>
      <c r="AY49" s="967"/>
      <c r="AZ49" s="1045"/>
      <c r="BA49" s="1045"/>
      <c r="BB49" s="1045"/>
      <c r="BC49" s="1045"/>
      <c r="BD49" s="1045"/>
      <c r="BE49" s="1037"/>
      <c r="BF49" s="1037"/>
      <c r="BG49" s="1037"/>
      <c r="BH49" s="1037"/>
      <c r="BI49" s="1038"/>
      <c r="BJ49" s="240"/>
      <c r="BK49" s="240"/>
      <c r="BL49" s="240"/>
      <c r="BM49" s="240"/>
      <c r="BN49" s="240"/>
      <c r="BO49" s="252"/>
      <c r="BP49" s="252"/>
      <c r="BQ49" s="249">
        <v>43</v>
      </c>
      <c r="BR49" s="250"/>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34"/>
    </row>
    <row r="50" spans="1:131" s="235" customFormat="1" ht="26.25" customHeight="1" x14ac:dyDescent="0.2">
      <c r="A50" s="248">
        <v>23</v>
      </c>
      <c r="B50" s="1039"/>
      <c r="C50" s="1040"/>
      <c r="D50" s="1040"/>
      <c r="E50" s="1040"/>
      <c r="F50" s="1040"/>
      <c r="G50" s="1040"/>
      <c r="H50" s="1040"/>
      <c r="I50" s="1040"/>
      <c r="J50" s="1040"/>
      <c r="K50" s="1040"/>
      <c r="L50" s="1040"/>
      <c r="M50" s="1040"/>
      <c r="N50" s="1040"/>
      <c r="O50" s="1040"/>
      <c r="P50" s="1041"/>
      <c r="Q50" s="1035"/>
      <c r="R50" s="1016"/>
      <c r="S50" s="1016"/>
      <c r="T50" s="1016"/>
      <c r="U50" s="1016"/>
      <c r="V50" s="1016"/>
      <c r="W50" s="1016"/>
      <c r="X50" s="1016"/>
      <c r="Y50" s="1016"/>
      <c r="Z50" s="1016"/>
      <c r="AA50" s="1016"/>
      <c r="AB50" s="1016"/>
      <c r="AC50" s="1016"/>
      <c r="AD50" s="1016"/>
      <c r="AE50" s="1036"/>
      <c r="AF50" s="1042"/>
      <c r="AG50" s="1043"/>
      <c r="AH50" s="1043"/>
      <c r="AI50" s="1043"/>
      <c r="AJ50" s="1044"/>
      <c r="AK50" s="1018"/>
      <c r="AL50" s="1016"/>
      <c r="AM50" s="1016"/>
      <c r="AN50" s="1016"/>
      <c r="AO50" s="1016"/>
      <c r="AP50" s="1016"/>
      <c r="AQ50" s="1016"/>
      <c r="AR50" s="1016"/>
      <c r="AS50" s="1016"/>
      <c r="AT50" s="1016"/>
      <c r="AU50" s="1016"/>
      <c r="AV50" s="1016"/>
      <c r="AW50" s="1016"/>
      <c r="AX50" s="1016"/>
      <c r="AY50" s="1016"/>
      <c r="AZ50" s="1019"/>
      <c r="BA50" s="1019"/>
      <c r="BB50" s="1019"/>
      <c r="BC50" s="1019"/>
      <c r="BD50" s="1019"/>
      <c r="BE50" s="1037"/>
      <c r="BF50" s="1037"/>
      <c r="BG50" s="1037"/>
      <c r="BH50" s="1037"/>
      <c r="BI50" s="1038"/>
      <c r="BJ50" s="240"/>
      <c r="BK50" s="240"/>
      <c r="BL50" s="240"/>
      <c r="BM50" s="240"/>
      <c r="BN50" s="240"/>
      <c r="BO50" s="252"/>
      <c r="BP50" s="252"/>
      <c r="BQ50" s="249">
        <v>44</v>
      </c>
      <c r="BR50" s="250"/>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34"/>
    </row>
    <row r="51" spans="1:131" s="235" customFormat="1" ht="26.25" customHeight="1" x14ac:dyDescent="0.2">
      <c r="A51" s="248">
        <v>24</v>
      </c>
      <c r="B51" s="1039"/>
      <c r="C51" s="1040"/>
      <c r="D51" s="1040"/>
      <c r="E51" s="1040"/>
      <c r="F51" s="1040"/>
      <c r="G51" s="1040"/>
      <c r="H51" s="1040"/>
      <c r="I51" s="1040"/>
      <c r="J51" s="1040"/>
      <c r="K51" s="1040"/>
      <c r="L51" s="1040"/>
      <c r="M51" s="1040"/>
      <c r="N51" s="1040"/>
      <c r="O51" s="1040"/>
      <c r="P51" s="1041"/>
      <c r="Q51" s="1035"/>
      <c r="R51" s="1016"/>
      <c r="S51" s="1016"/>
      <c r="T51" s="1016"/>
      <c r="U51" s="1016"/>
      <c r="V51" s="1016"/>
      <c r="W51" s="1016"/>
      <c r="X51" s="1016"/>
      <c r="Y51" s="1016"/>
      <c r="Z51" s="1016"/>
      <c r="AA51" s="1016"/>
      <c r="AB51" s="1016"/>
      <c r="AC51" s="1016"/>
      <c r="AD51" s="1016"/>
      <c r="AE51" s="1036"/>
      <c r="AF51" s="1042"/>
      <c r="AG51" s="1043"/>
      <c r="AH51" s="1043"/>
      <c r="AI51" s="1043"/>
      <c r="AJ51" s="1044"/>
      <c r="AK51" s="1018"/>
      <c r="AL51" s="1016"/>
      <c r="AM51" s="1016"/>
      <c r="AN51" s="1016"/>
      <c r="AO51" s="1016"/>
      <c r="AP51" s="1016"/>
      <c r="AQ51" s="1016"/>
      <c r="AR51" s="1016"/>
      <c r="AS51" s="1016"/>
      <c r="AT51" s="1016"/>
      <c r="AU51" s="1016"/>
      <c r="AV51" s="1016"/>
      <c r="AW51" s="1016"/>
      <c r="AX51" s="1016"/>
      <c r="AY51" s="1016"/>
      <c r="AZ51" s="1019"/>
      <c r="BA51" s="1019"/>
      <c r="BB51" s="1019"/>
      <c r="BC51" s="1019"/>
      <c r="BD51" s="1019"/>
      <c r="BE51" s="1037"/>
      <c r="BF51" s="1037"/>
      <c r="BG51" s="1037"/>
      <c r="BH51" s="1037"/>
      <c r="BI51" s="1038"/>
      <c r="BJ51" s="240"/>
      <c r="BK51" s="240"/>
      <c r="BL51" s="240"/>
      <c r="BM51" s="240"/>
      <c r="BN51" s="240"/>
      <c r="BO51" s="252"/>
      <c r="BP51" s="252"/>
      <c r="BQ51" s="249">
        <v>45</v>
      </c>
      <c r="BR51" s="250"/>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34"/>
    </row>
    <row r="52" spans="1:131" s="235" customFormat="1" ht="26.25" customHeight="1" x14ac:dyDescent="0.2">
      <c r="A52" s="248">
        <v>25</v>
      </c>
      <c r="B52" s="1039"/>
      <c r="C52" s="1040"/>
      <c r="D52" s="1040"/>
      <c r="E52" s="1040"/>
      <c r="F52" s="1040"/>
      <c r="G52" s="1040"/>
      <c r="H52" s="1040"/>
      <c r="I52" s="1040"/>
      <c r="J52" s="1040"/>
      <c r="K52" s="1040"/>
      <c r="L52" s="1040"/>
      <c r="M52" s="1040"/>
      <c r="N52" s="1040"/>
      <c r="O52" s="1040"/>
      <c r="P52" s="1041"/>
      <c r="Q52" s="1035"/>
      <c r="R52" s="1016"/>
      <c r="S52" s="1016"/>
      <c r="T52" s="1016"/>
      <c r="U52" s="1016"/>
      <c r="V52" s="1016"/>
      <c r="W52" s="1016"/>
      <c r="X52" s="1016"/>
      <c r="Y52" s="1016"/>
      <c r="Z52" s="1016"/>
      <c r="AA52" s="1016"/>
      <c r="AB52" s="1016"/>
      <c r="AC52" s="1016"/>
      <c r="AD52" s="1016"/>
      <c r="AE52" s="1036"/>
      <c r="AF52" s="1042"/>
      <c r="AG52" s="1043"/>
      <c r="AH52" s="1043"/>
      <c r="AI52" s="1043"/>
      <c r="AJ52" s="1044"/>
      <c r="AK52" s="1018"/>
      <c r="AL52" s="1016"/>
      <c r="AM52" s="1016"/>
      <c r="AN52" s="1016"/>
      <c r="AO52" s="1016"/>
      <c r="AP52" s="1016"/>
      <c r="AQ52" s="1016"/>
      <c r="AR52" s="1016"/>
      <c r="AS52" s="1016"/>
      <c r="AT52" s="1016"/>
      <c r="AU52" s="1016"/>
      <c r="AV52" s="1016"/>
      <c r="AW52" s="1016"/>
      <c r="AX52" s="1016"/>
      <c r="AY52" s="1016"/>
      <c r="AZ52" s="1019"/>
      <c r="BA52" s="1019"/>
      <c r="BB52" s="1019"/>
      <c r="BC52" s="1019"/>
      <c r="BD52" s="1019"/>
      <c r="BE52" s="1037"/>
      <c r="BF52" s="1037"/>
      <c r="BG52" s="1037"/>
      <c r="BH52" s="1037"/>
      <c r="BI52" s="1038"/>
      <c r="BJ52" s="240"/>
      <c r="BK52" s="240"/>
      <c r="BL52" s="240"/>
      <c r="BM52" s="240"/>
      <c r="BN52" s="240"/>
      <c r="BO52" s="252"/>
      <c r="BP52" s="252"/>
      <c r="BQ52" s="249">
        <v>46</v>
      </c>
      <c r="BR52" s="250"/>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34"/>
    </row>
    <row r="53" spans="1:131" s="235" customFormat="1" ht="26.25" customHeight="1" x14ac:dyDescent="0.2">
      <c r="A53" s="248">
        <v>26</v>
      </c>
      <c r="B53" s="1039"/>
      <c r="C53" s="1040"/>
      <c r="D53" s="1040"/>
      <c r="E53" s="1040"/>
      <c r="F53" s="1040"/>
      <c r="G53" s="1040"/>
      <c r="H53" s="1040"/>
      <c r="I53" s="1040"/>
      <c r="J53" s="1040"/>
      <c r="K53" s="1040"/>
      <c r="L53" s="1040"/>
      <c r="M53" s="1040"/>
      <c r="N53" s="1040"/>
      <c r="O53" s="1040"/>
      <c r="P53" s="1041"/>
      <c r="Q53" s="1035"/>
      <c r="R53" s="1016"/>
      <c r="S53" s="1016"/>
      <c r="T53" s="1016"/>
      <c r="U53" s="1016"/>
      <c r="V53" s="1016"/>
      <c r="W53" s="1016"/>
      <c r="X53" s="1016"/>
      <c r="Y53" s="1016"/>
      <c r="Z53" s="1016"/>
      <c r="AA53" s="1016"/>
      <c r="AB53" s="1016"/>
      <c r="AC53" s="1016"/>
      <c r="AD53" s="1016"/>
      <c r="AE53" s="1036"/>
      <c r="AF53" s="1042"/>
      <c r="AG53" s="1043"/>
      <c r="AH53" s="1043"/>
      <c r="AI53" s="1043"/>
      <c r="AJ53" s="1044"/>
      <c r="AK53" s="1018"/>
      <c r="AL53" s="1016"/>
      <c r="AM53" s="1016"/>
      <c r="AN53" s="1016"/>
      <c r="AO53" s="1016"/>
      <c r="AP53" s="1016"/>
      <c r="AQ53" s="1016"/>
      <c r="AR53" s="1016"/>
      <c r="AS53" s="1016"/>
      <c r="AT53" s="1016"/>
      <c r="AU53" s="1016"/>
      <c r="AV53" s="1016"/>
      <c r="AW53" s="1016"/>
      <c r="AX53" s="1016"/>
      <c r="AY53" s="1016"/>
      <c r="AZ53" s="1019"/>
      <c r="BA53" s="1019"/>
      <c r="BB53" s="1019"/>
      <c r="BC53" s="1019"/>
      <c r="BD53" s="1019"/>
      <c r="BE53" s="1037"/>
      <c r="BF53" s="1037"/>
      <c r="BG53" s="1037"/>
      <c r="BH53" s="1037"/>
      <c r="BI53" s="1038"/>
      <c r="BJ53" s="240"/>
      <c r="BK53" s="240"/>
      <c r="BL53" s="240"/>
      <c r="BM53" s="240"/>
      <c r="BN53" s="240"/>
      <c r="BO53" s="252"/>
      <c r="BP53" s="252"/>
      <c r="BQ53" s="249">
        <v>47</v>
      </c>
      <c r="BR53" s="250"/>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34"/>
    </row>
    <row r="54" spans="1:131" s="235" customFormat="1" ht="26.25" customHeight="1" x14ac:dyDescent="0.2">
      <c r="A54" s="248">
        <v>27</v>
      </c>
      <c r="B54" s="1039"/>
      <c r="C54" s="1040"/>
      <c r="D54" s="1040"/>
      <c r="E54" s="1040"/>
      <c r="F54" s="1040"/>
      <c r="G54" s="1040"/>
      <c r="H54" s="1040"/>
      <c r="I54" s="1040"/>
      <c r="J54" s="1040"/>
      <c r="K54" s="1040"/>
      <c r="L54" s="1040"/>
      <c r="M54" s="1040"/>
      <c r="N54" s="1040"/>
      <c r="O54" s="1040"/>
      <c r="P54" s="1041"/>
      <c r="Q54" s="1035"/>
      <c r="R54" s="1016"/>
      <c r="S54" s="1016"/>
      <c r="T54" s="1016"/>
      <c r="U54" s="1016"/>
      <c r="V54" s="1016"/>
      <c r="W54" s="1016"/>
      <c r="X54" s="1016"/>
      <c r="Y54" s="1016"/>
      <c r="Z54" s="1016"/>
      <c r="AA54" s="1016"/>
      <c r="AB54" s="1016"/>
      <c r="AC54" s="1016"/>
      <c r="AD54" s="1016"/>
      <c r="AE54" s="1036"/>
      <c r="AF54" s="1042"/>
      <c r="AG54" s="1043"/>
      <c r="AH54" s="1043"/>
      <c r="AI54" s="1043"/>
      <c r="AJ54" s="1044"/>
      <c r="AK54" s="1018"/>
      <c r="AL54" s="1016"/>
      <c r="AM54" s="1016"/>
      <c r="AN54" s="1016"/>
      <c r="AO54" s="1016"/>
      <c r="AP54" s="1016"/>
      <c r="AQ54" s="1016"/>
      <c r="AR54" s="1016"/>
      <c r="AS54" s="1016"/>
      <c r="AT54" s="1016"/>
      <c r="AU54" s="1016"/>
      <c r="AV54" s="1016"/>
      <c r="AW54" s="1016"/>
      <c r="AX54" s="1016"/>
      <c r="AY54" s="1016"/>
      <c r="AZ54" s="1019"/>
      <c r="BA54" s="1019"/>
      <c r="BB54" s="1019"/>
      <c r="BC54" s="1019"/>
      <c r="BD54" s="1019"/>
      <c r="BE54" s="1037"/>
      <c r="BF54" s="1037"/>
      <c r="BG54" s="1037"/>
      <c r="BH54" s="1037"/>
      <c r="BI54" s="1038"/>
      <c r="BJ54" s="240"/>
      <c r="BK54" s="240"/>
      <c r="BL54" s="240"/>
      <c r="BM54" s="240"/>
      <c r="BN54" s="240"/>
      <c r="BO54" s="252"/>
      <c r="BP54" s="252"/>
      <c r="BQ54" s="249">
        <v>48</v>
      </c>
      <c r="BR54" s="250"/>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34"/>
    </row>
    <row r="55" spans="1:131" s="235" customFormat="1" ht="26.25" customHeight="1" x14ac:dyDescent="0.2">
      <c r="A55" s="248">
        <v>28</v>
      </c>
      <c r="B55" s="1039"/>
      <c r="C55" s="1040"/>
      <c r="D55" s="1040"/>
      <c r="E55" s="1040"/>
      <c r="F55" s="1040"/>
      <c r="G55" s="1040"/>
      <c r="H55" s="1040"/>
      <c r="I55" s="1040"/>
      <c r="J55" s="1040"/>
      <c r="K55" s="1040"/>
      <c r="L55" s="1040"/>
      <c r="M55" s="1040"/>
      <c r="N55" s="1040"/>
      <c r="O55" s="1040"/>
      <c r="P55" s="1041"/>
      <c r="Q55" s="1035"/>
      <c r="R55" s="1016"/>
      <c r="S55" s="1016"/>
      <c r="T55" s="1016"/>
      <c r="U55" s="1016"/>
      <c r="V55" s="1016"/>
      <c r="W55" s="1016"/>
      <c r="X55" s="1016"/>
      <c r="Y55" s="1016"/>
      <c r="Z55" s="1016"/>
      <c r="AA55" s="1016"/>
      <c r="AB55" s="1016"/>
      <c r="AC55" s="1016"/>
      <c r="AD55" s="1016"/>
      <c r="AE55" s="1036"/>
      <c r="AF55" s="1042"/>
      <c r="AG55" s="1043"/>
      <c r="AH55" s="1043"/>
      <c r="AI55" s="1043"/>
      <c r="AJ55" s="1044"/>
      <c r="AK55" s="1018"/>
      <c r="AL55" s="1016"/>
      <c r="AM55" s="1016"/>
      <c r="AN55" s="1016"/>
      <c r="AO55" s="1016"/>
      <c r="AP55" s="1016"/>
      <c r="AQ55" s="1016"/>
      <c r="AR55" s="1016"/>
      <c r="AS55" s="1016"/>
      <c r="AT55" s="1016"/>
      <c r="AU55" s="1016"/>
      <c r="AV55" s="1016"/>
      <c r="AW55" s="1016"/>
      <c r="AX55" s="1016"/>
      <c r="AY55" s="1016"/>
      <c r="AZ55" s="1019"/>
      <c r="BA55" s="1019"/>
      <c r="BB55" s="1019"/>
      <c r="BC55" s="1019"/>
      <c r="BD55" s="1019"/>
      <c r="BE55" s="1037"/>
      <c r="BF55" s="1037"/>
      <c r="BG55" s="1037"/>
      <c r="BH55" s="1037"/>
      <c r="BI55" s="1038"/>
      <c r="BJ55" s="240"/>
      <c r="BK55" s="240"/>
      <c r="BL55" s="240"/>
      <c r="BM55" s="240"/>
      <c r="BN55" s="240"/>
      <c r="BO55" s="252"/>
      <c r="BP55" s="252"/>
      <c r="BQ55" s="249">
        <v>49</v>
      </c>
      <c r="BR55" s="250"/>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34"/>
    </row>
    <row r="56" spans="1:131" s="235" customFormat="1" ht="26.25" customHeight="1" x14ac:dyDescent="0.2">
      <c r="A56" s="248">
        <v>29</v>
      </c>
      <c r="B56" s="1039"/>
      <c r="C56" s="1040"/>
      <c r="D56" s="1040"/>
      <c r="E56" s="1040"/>
      <c r="F56" s="1040"/>
      <c r="G56" s="1040"/>
      <c r="H56" s="1040"/>
      <c r="I56" s="1040"/>
      <c r="J56" s="1040"/>
      <c r="K56" s="1040"/>
      <c r="L56" s="1040"/>
      <c r="M56" s="1040"/>
      <c r="N56" s="1040"/>
      <c r="O56" s="1040"/>
      <c r="P56" s="1041"/>
      <c r="Q56" s="1035"/>
      <c r="R56" s="1016"/>
      <c r="S56" s="1016"/>
      <c r="T56" s="1016"/>
      <c r="U56" s="1016"/>
      <c r="V56" s="1016"/>
      <c r="W56" s="1016"/>
      <c r="X56" s="1016"/>
      <c r="Y56" s="1016"/>
      <c r="Z56" s="1016"/>
      <c r="AA56" s="1016"/>
      <c r="AB56" s="1016"/>
      <c r="AC56" s="1016"/>
      <c r="AD56" s="1016"/>
      <c r="AE56" s="1036"/>
      <c r="AF56" s="1042"/>
      <c r="AG56" s="1043"/>
      <c r="AH56" s="1043"/>
      <c r="AI56" s="1043"/>
      <c r="AJ56" s="1044"/>
      <c r="AK56" s="1018"/>
      <c r="AL56" s="1016"/>
      <c r="AM56" s="1016"/>
      <c r="AN56" s="1016"/>
      <c r="AO56" s="1016"/>
      <c r="AP56" s="1016"/>
      <c r="AQ56" s="1016"/>
      <c r="AR56" s="1016"/>
      <c r="AS56" s="1016"/>
      <c r="AT56" s="1016"/>
      <c r="AU56" s="1016"/>
      <c r="AV56" s="1016"/>
      <c r="AW56" s="1016"/>
      <c r="AX56" s="1016"/>
      <c r="AY56" s="1016"/>
      <c r="AZ56" s="1019"/>
      <c r="BA56" s="1019"/>
      <c r="BB56" s="1019"/>
      <c r="BC56" s="1019"/>
      <c r="BD56" s="1019"/>
      <c r="BE56" s="1037"/>
      <c r="BF56" s="1037"/>
      <c r="BG56" s="1037"/>
      <c r="BH56" s="1037"/>
      <c r="BI56" s="1038"/>
      <c r="BJ56" s="240"/>
      <c r="BK56" s="240"/>
      <c r="BL56" s="240"/>
      <c r="BM56" s="240"/>
      <c r="BN56" s="240"/>
      <c r="BO56" s="252"/>
      <c r="BP56" s="252"/>
      <c r="BQ56" s="249">
        <v>50</v>
      </c>
      <c r="BR56" s="250"/>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34"/>
    </row>
    <row r="57" spans="1:131" s="235" customFormat="1" ht="26.25" customHeight="1" x14ac:dyDescent="0.2">
      <c r="A57" s="248">
        <v>30</v>
      </c>
      <c r="B57" s="1039"/>
      <c r="C57" s="1040"/>
      <c r="D57" s="1040"/>
      <c r="E57" s="1040"/>
      <c r="F57" s="1040"/>
      <c r="G57" s="1040"/>
      <c r="H57" s="1040"/>
      <c r="I57" s="1040"/>
      <c r="J57" s="1040"/>
      <c r="K57" s="1040"/>
      <c r="L57" s="1040"/>
      <c r="M57" s="1040"/>
      <c r="N57" s="1040"/>
      <c r="O57" s="1040"/>
      <c r="P57" s="1041"/>
      <c r="Q57" s="1035"/>
      <c r="R57" s="1016"/>
      <c r="S57" s="1016"/>
      <c r="T57" s="1016"/>
      <c r="U57" s="1016"/>
      <c r="V57" s="1016"/>
      <c r="W57" s="1016"/>
      <c r="X57" s="1016"/>
      <c r="Y57" s="1016"/>
      <c r="Z57" s="1016"/>
      <c r="AA57" s="1016"/>
      <c r="AB57" s="1016"/>
      <c r="AC57" s="1016"/>
      <c r="AD57" s="1016"/>
      <c r="AE57" s="1036"/>
      <c r="AF57" s="1042"/>
      <c r="AG57" s="1043"/>
      <c r="AH57" s="1043"/>
      <c r="AI57" s="1043"/>
      <c r="AJ57" s="1044"/>
      <c r="AK57" s="1018"/>
      <c r="AL57" s="1016"/>
      <c r="AM57" s="1016"/>
      <c r="AN57" s="1016"/>
      <c r="AO57" s="1016"/>
      <c r="AP57" s="1016"/>
      <c r="AQ57" s="1016"/>
      <c r="AR57" s="1016"/>
      <c r="AS57" s="1016"/>
      <c r="AT57" s="1016"/>
      <c r="AU57" s="1016"/>
      <c r="AV57" s="1016"/>
      <c r="AW57" s="1016"/>
      <c r="AX57" s="1016"/>
      <c r="AY57" s="1016"/>
      <c r="AZ57" s="1019"/>
      <c r="BA57" s="1019"/>
      <c r="BB57" s="1019"/>
      <c r="BC57" s="1019"/>
      <c r="BD57" s="1019"/>
      <c r="BE57" s="1037"/>
      <c r="BF57" s="1037"/>
      <c r="BG57" s="1037"/>
      <c r="BH57" s="1037"/>
      <c r="BI57" s="1038"/>
      <c r="BJ57" s="240"/>
      <c r="BK57" s="240"/>
      <c r="BL57" s="240"/>
      <c r="BM57" s="240"/>
      <c r="BN57" s="240"/>
      <c r="BO57" s="252"/>
      <c r="BP57" s="252"/>
      <c r="BQ57" s="249">
        <v>51</v>
      </c>
      <c r="BR57" s="250"/>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34"/>
    </row>
    <row r="58" spans="1:131" s="235" customFormat="1" ht="26.25" customHeight="1" x14ac:dyDescent="0.2">
      <c r="A58" s="248">
        <v>31</v>
      </c>
      <c r="B58" s="1039"/>
      <c r="C58" s="1040"/>
      <c r="D58" s="1040"/>
      <c r="E58" s="1040"/>
      <c r="F58" s="1040"/>
      <c r="G58" s="1040"/>
      <c r="H58" s="1040"/>
      <c r="I58" s="1040"/>
      <c r="J58" s="1040"/>
      <c r="K58" s="1040"/>
      <c r="L58" s="1040"/>
      <c r="M58" s="1040"/>
      <c r="N58" s="1040"/>
      <c r="O58" s="1040"/>
      <c r="P58" s="1041"/>
      <c r="Q58" s="1035"/>
      <c r="R58" s="1016"/>
      <c r="S58" s="1016"/>
      <c r="T58" s="1016"/>
      <c r="U58" s="1016"/>
      <c r="V58" s="1016"/>
      <c r="W58" s="1016"/>
      <c r="X58" s="1016"/>
      <c r="Y58" s="1016"/>
      <c r="Z58" s="1016"/>
      <c r="AA58" s="1016"/>
      <c r="AB58" s="1016"/>
      <c r="AC58" s="1016"/>
      <c r="AD58" s="1016"/>
      <c r="AE58" s="1036"/>
      <c r="AF58" s="1042"/>
      <c r="AG58" s="1043"/>
      <c r="AH58" s="1043"/>
      <c r="AI58" s="1043"/>
      <c r="AJ58" s="1044"/>
      <c r="AK58" s="1018"/>
      <c r="AL58" s="1016"/>
      <c r="AM58" s="1016"/>
      <c r="AN58" s="1016"/>
      <c r="AO58" s="1016"/>
      <c r="AP58" s="1016"/>
      <c r="AQ58" s="1016"/>
      <c r="AR58" s="1016"/>
      <c r="AS58" s="1016"/>
      <c r="AT58" s="1016"/>
      <c r="AU58" s="1016"/>
      <c r="AV58" s="1016"/>
      <c r="AW58" s="1016"/>
      <c r="AX58" s="1016"/>
      <c r="AY58" s="1016"/>
      <c r="AZ58" s="1019"/>
      <c r="BA58" s="1019"/>
      <c r="BB58" s="1019"/>
      <c r="BC58" s="1019"/>
      <c r="BD58" s="1019"/>
      <c r="BE58" s="1037"/>
      <c r="BF58" s="1037"/>
      <c r="BG58" s="1037"/>
      <c r="BH58" s="1037"/>
      <c r="BI58" s="1038"/>
      <c r="BJ58" s="240"/>
      <c r="BK58" s="240"/>
      <c r="BL58" s="240"/>
      <c r="BM58" s="240"/>
      <c r="BN58" s="240"/>
      <c r="BO58" s="252"/>
      <c r="BP58" s="252"/>
      <c r="BQ58" s="249">
        <v>52</v>
      </c>
      <c r="BR58" s="250"/>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34"/>
    </row>
    <row r="59" spans="1:131" s="235" customFormat="1" ht="26.25" customHeight="1" x14ac:dyDescent="0.2">
      <c r="A59" s="248">
        <v>32</v>
      </c>
      <c r="B59" s="1039"/>
      <c r="C59" s="1040"/>
      <c r="D59" s="1040"/>
      <c r="E59" s="1040"/>
      <c r="F59" s="1040"/>
      <c r="G59" s="1040"/>
      <c r="H59" s="1040"/>
      <c r="I59" s="1040"/>
      <c r="J59" s="1040"/>
      <c r="K59" s="1040"/>
      <c r="L59" s="1040"/>
      <c r="M59" s="1040"/>
      <c r="N59" s="1040"/>
      <c r="O59" s="1040"/>
      <c r="P59" s="1041"/>
      <c r="Q59" s="1035"/>
      <c r="R59" s="1016"/>
      <c r="S59" s="1016"/>
      <c r="T59" s="1016"/>
      <c r="U59" s="1016"/>
      <c r="V59" s="1016"/>
      <c r="W59" s="1016"/>
      <c r="X59" s="1016"/>
      <c r="Y59" s="1016"/>
      <c r="Z59" s="1016"/>
      <c r="AA59" s="1016"/>
      <c r="AB59" s="1016"/>
      <c r="AC59" s="1016"/>
      <c r="AD59" s="1016"/>
      <c r="AE59" s="1036"/>
      <c r="AF59" s="1042"/>
      <c r="AG59" s="1043"/>
      <c r="AH59" s="1043"/>
      <c r="AI59" s="1043"/>
      <c r="AJ59" s="1044"/>
      <c r="AK59" s="1018"/>
      <c r="AL59" s="1016"/>
      <c r="AM59" s="1016"/>
      <c r="AN59" s="1016"/>
      <c r="AO59" s="1016"/>
      <c r="AP59" s="1016"/>
      <c r="AQ59" s="1016"/>
      <c r="AR59" s="1016"/>
      <c r="AS59" s="1016"/>
      <c r="AT59" s="1016"/>
      <c r="AU59" s="1016"/>
      <c r="AV59" s="1016"/>
      <c r="AW59" s="1016"/>
      <c r="AX59" s="1016"/>
      <c r="AY59" s="1016"/>
      <c r="AZ59" s="1019"/>
      <c r="BA59" s="1019"/>
      <c r="BB59" s="1019"/>
      <c r="BC59" s="1019"/>
      <c r="BD59" s="1019"/>
      <c r="BE59" s="1037"/>
      <c r="BF59" s="1037"/>
      <c r="BG59" s="1037"/>
      <c r="BH59" s="1037"/>
      <c r="BI59" s="1038"/>
      <c r="BJ59" s="240"/>
      <c r="BK59" s="240"/>
      <c r="BL59" s="240"/>
      <c r="BM59" s="240"/>
      <c r="BN59" s="240"/>
      <c r="BO59" s="252"/>
      <c r="BP59" s="252"/>
      <c r="BQ59" s="249">
        <v>53</v>
      </c>
      <c r="BR59" s="250"/>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34"/>
    </row>
    <row r="60" spans="1:131" s="235" customFormat="1" ht="26.25" customHeight="1" x14ac:dyDescent="0.2">
      <c r="A60" s="248">
        <v>33</v>
      </c>
      <c r="B60" s="1039"/>
      <c r="C60" s="1040"/>
      <c r="D60" s="1040"/>
      <c r="E60" s="1040"/>
      <c r="F60" s="1040"/>
      <c r="G60" s="1040"/>
      <c r="H60" s="1040"/>
      <c r="I60" s="1040"/>
      <c r="J60" s="1040"/>
      <c r="K60" s="1040"/>
      <c r="L60" s="1040"/>
      <c r="M60" s="1040"/>
      <c r="N60" s="1040"/>
      <c r="O60" s="1040"/>
      <c r="P60" s="1041"/>
      <c r="Q60" s="1035"/>
      <c r="R60" s="1016"/>
      <c r="S60" s="1016"/>
      <c r="T60" s="1016"/>
      <c r="U60" s="1016"/>
      <c r="V60" s="1016"/>
      <c r="W60" s="1016"/>
      <c r="X60" s="1016"/>
      <c r="Y60" s="1016"/>
      <c r="Z60" s="1016"/>
      <c r="AA60" s="1016"/>
      <c r="AB60" s="1016"/>
      <c r="AC60" s="1016"/>
      <c r="AD60" s="1016"/>
      <c r="AE60" s="1036"/>
      <c r="AF60" s="1042"/>
      <c r="AG60" s="1043"/>
      <c r="AH60" s="1043"/>
      <c r="AI60" s="1043"/>
      <c r="AJ60" s="1044"/>
      <c r="AK60" s="1018"/>
      <c r="AL60" s="1016"/>
      <c r="AM60" s="1016"/>
      <c r="AN60" s="1016"/>
      <c r="AO60" s="1016"/>
      <c r="AP60" s="1016"/>
      <c r="AQ60" s="1016"/>
      <c r="AR60" s="1016"/>
      <c r="AS60" s="1016"/>
      <c r="AT60" s="1016"/>
      <c r="AU60" s="1016"/>
      <c r="AV60" s="1016"/>
      <c r="AW60" s="1016"/>
      <c r="AX60" s="1016"/>
      <c r="AY60" s="1016"/>
      <c r="AZ60" s="1019"/>
      <c r="BA60" s="1019"/>
      <c r="BB60" s="1019"/>
      <c r="BC60" s="1019"/>
      <c r="BD60" s="1019"/>
      <c r="BE60" s="1037"/>
      <c r="BF60" s="1037"/>
      <c r="BG60" s="1037"/>
      <c r="BH60" s="1037"/>
      <c r="BI60" s="1038"/>
      <c r="BJ60" s="240"/>
      <c r="BK60" s="240"/>
      <c r="BL60" s="240"/>
      <c r="BM60" s="240"/>
      <c r="BN60" s="240"/>
      <c r="BO60" s="252"/>
      <c r="BP60" s="252"/>
      <c r="BQ60" s="249">
        <v>54</v>
      </c>
      <c r="BR60" s="250"/>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34"/>
    </row>
    <row r="61" spans="1:131" s="235" customFormat="1" ht="26.25" customHeight="1" thickBot="1" x14ac:dyDescent="0.25">
      <c r="A61" s="248">
        <v>34</v>
      </c>
      <c r="B61" s="1039"/>
      <c r="C61" s="1040"/>
      <c r="D61" s="1040"/>
      <c r="E61" s="1040"/>
      <c r="F61" s="1040"/>
      <c r="G61" s="1040"/>
      <c r="H61" s="1040"/>
      <c r="I61" s="1040"/>
      <c r="J61" s="1040"/>
      <c r="K61" s="1040"/>
      <c r="L61" s="1040"/>
      <c r="M61" s="1040"/>
      <c r="N61" s="1040"/>
      <c r="O61" s="1040"/>
      <c r="P61" s="1041"/>
      <c r="Q61" s="1035"/>
      <c r="R61" s="1016"/>
      <c r="S61" s="1016"/>
      <c r="T61" s="1016"/>
      <c r="U61" s="1016"/>
      <c r="V61" s="1016"/>
      <c r="W61" s="1016"/>
      <c r="X61" s="1016"/>
      <c r="Y61" s="1016"/>
      <c r="Z61" s="1016"/>
      <c r="AA61" s="1016"/>
      <c r="AB61" s="1016"/>
      <c r="AC61" s="1016"/>
      <c r="AD61" s="1016"/>
      <c r="AE61" s="1036"/>
      <c r="AF61" s="1042"/>
      <c r="AG61" s="1043"/>
      <c r="AH61" s="1043"/>
      <c r="AI61" s="1043"/>
      <c r="AJ61" s="1044"/>
      <c r="AK61" s="1018"/>
      <c r="AL61" s="1016"/>
      <c r="AM61" s="1016"/>
      <c r="AN61" s="1016"/>
      <c r="AO61" s="1016"/>
      <c r="AP61" s="1016"/>
      <c r="AQ61" s="1016"/>
      <c r="AR61" s="1016"/>
      <c r="AS61" s="1016"/>
      <c r="AT61" s="1016"/>
      <c r="AU61" s="1016"/>
      <c r="AV61" s="1016"/>
      <c r="AW61" s="1016"/>
      <c r="AX61" s="1016"/>
      <c r="AY61" s="1016"/>
      <c r="AZ61" s="1019"/>
      <c r="BA61" s="1019"/>
      <c r="BB61" s="1019"/>
      <c r="BC61" s="1019"/>
      <c r="BD61" s="1019"/>
      <c r="BE61" s="1037"/>
      <c r="BF61" s="1037"/>
      <c r="BG61" s="1037"/>
      <c r="BH61" s="1037"/>
      <c r="BI61" s="1038"/>
      <c r="BJ61" s="240"/>
      <c r="BK61" s="240"/>
      <c r="BL61" s="240"/>
      <c r="BM61" s="240"/>
      <c r="BN61" s="240"/>
      <c r="BO61" s="252"/>
      <c r="BP61" s="252"/>
      <c r="BQ61" s="249">
        <v>55</v>
      </c>
      <c r="BR61" s="250"/>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34"/>
    </row>
    <row r="62" spans="1:131" s="235" customFormat="1" ht="26.25" customHeight="1" x14ac:dyDescent="0.2">
      <c r="A62" s="248">
        <v>35</v>
      </c>
      <c r="B62" s="1032"/>
      <c r="C62" s="1033"/>
      <c r="D62" s="1033"/>
      <c r="E62" s="1033"/>
      <c r="F62" s="1033"/>
      <c r="G62" s="1033"/>
      <c r="H62" s="1033"/>
      <c r="I62" s="1033"/>
      <c r="J62" s="1033"/>
      <c r="K62" s="1033"/>
      <c r="L62" s="1033"/>
      <c r="M62" s="1033"/>
      <c r="N62" s="1033"/>
      <c r="O62" s="1033"/>
      <c r="P62" s="1034"/>
      <c r="Q62" s="1035"/>
      <c r="R62" s="1016"/>
      <c r="S62" s="1016"/>
      <c r="T62" s="1016"/>
      <c r="U62" s="1016"/>
      <c r="V62" s="1016"/>
      <c r="W62" s="1016"/>
      <c r="X62" s="1016"/>
      <c r="Y62" s="1016"/>
      <c r="Z62" s="1016"/>
      <c r="AA62" s="1016"/>
      <c r="AB62" s="1016"/>
      <c r="AC62" s="1016"/>
      <c r="AD62" s="1016"/>
      <c r="AE62" s="1036"/>
      <c r="AF62" s="1015"/>
      <c r="AG62" s="1016"/>
      <c r="AH62" s="1016"/>
      <c r="AI62" s="1016"/>
      <c r="AJ62" s="1017"/>
      <c r="AK62" s="1018"/>
      <c r="AL62" s="1016"/>
      <c r="AM62" s="1016"/>
      <c r="AN62" s="1016"/>
      <c r="AO62" s="1016"/>
      <c r="AP62" s="1016"/>
      <c r="AQ62" s="1016"/>
      <c r="AR62" s="1016"/>
      <c r="AS62" s="1016"/>
      <c r="AT62" s="1016"/>
      <c r="AU62" s="1016"/>
      <c r="AV62" s="1016"/>
      <c r="AW62" s="1016"/>
      <c r="AX62" s="1016"/>
      <c r="AY62" s="1016"/>
      <c r="AZ62" s="1019"/>
      <c r="BA62" s="1019"/>
      <c r="BB62" s="1019"/>
      <c r="BC62" s="1019"/>
      <c r="BD62" s="1019"/>
      <c r="BE62" s="1027"/>
      <c r="BF62" s="1027"/>
      <c r="BG62" s="1027"/>
      <c r="BH62" s="1027"/>
      <c r="BI62" s="1028"/>
      <c r="BJ62" s="1029" t="s">
        <v>373</v>
      </c>
      <c r="BK62" s="1030"/>
      <c r="BL62" s="1030"/>
      <c r="BM62" s="1030"/>
      <c r="BN62" s="1031"/>
      <c r="BO62" s="252"/>
      <c r="BP62" s="252"/>
      <c r="BQ62" s="249">
        <v>56</v>
      </c>
      <c r="BR62" s="250"/>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34"/>
    </row>
    <row r="63" spans="1:131" s="235" customFormat="1" ht="26.25" customHeight="1" thickBot="1" x14ac:dyDescent="0.25">
      <c r="A63" s="251" t="s">
        <v>361</v>
      </c>
      <c r="B63" s="940" t="s">
        <v>374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3"/>
      <c r="AF63" s="1024">
        <v>17384</v>
      </c>
      <c r="AG63" s="955"/>
      <c r="AH63" s="955"/>
      <c r="AI63" s="955"/>
      <c r="AJ63" s="1025"/>
      <c r="AK63" s="1026"/>
      <c r="AL63" s="959"/>
      <c r="AM63" s="959"/>
      <c r="AN63" s="959"/>
      <c r="AO63" s="959"/>
      <c r="AP63" s="955"/>
      <c r="AQ63" s="955"/>
      <c r="AR63" s="955"/>
      <c r="AS63" s="955"/>
      <c r="AT63" s="955"/>
      <c r="AU63" s="955"/>
      <c r="AV63" s="955"/>
      <c r="AW63" s="955"/>
      <c r="AX63" s="955"/>
      <c r="AY63" s="955"/>
      <c r="AZ63" s="1020"/>
      <c r="BA63" s="1020"/>
      <c r="BB63" s="1020"/>
      <c r="BC63" s="1020"/>
      <c r="BD63" s="1020"/>
      <c r="BE63" s="956"/>
      <c r="BF63" s="956"/>
      <c r="BG63" s="956"/>
      <c r="BH63" s="956"/>
      <c r="BI63" s="957"/>
      <c r="BJ63" s="1021" t="s">
        <v>375</v>
      </c>
      <c r="BK63" s="947"/>
      <c r="BL63" s="947"/>
      <c r="BM63" s="947"/>
      <c r="BN63" s="1022"/>
      <c r="BO63" s="252"/>
      <c r="BP63" s="252"/>
      <c r="BQ63" s="249">
        <v>57</v>
      </c>
      <c r="BR63" s="250"/>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34"/>
    </row>
    <row r="64" spans="1:131" s="235" customFormat="1" ht="26.25" customHeight="1" x14ac:dyDescent="0.2">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49">
        <v>58</v>
      </c>
      <c r="BR64" s="250"/>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34"/>
    </row>
    <row r="65" spans="1:131" s="235" customFormat="1" ht="26.25" customHeight="1" thickBot="1" x14ac:dyDescent="0.25">
      <c r="A65" s="240" t="s">
        <v>376</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2"/>
      <c r="BF65" s="252"/>
      <c r="BG65" s="252"/>
      <c r="BH65" s="252"/>
      <c r="BI65" s="252"/>
      <c r="BJ65" s="252"/>
      <c r="BK65" s="252"/>
      <c r="BL65" s="252"/>
      <c r="BM65" s="252"/>
      <c r="BN65" s="252"/>
      <c r="BO65" s="252"/>
      <c r="BP65" s="252"/>
      <c r="BQ65" s="249">
        <v>59</v>
      </c>
      <c r="BR65" s="250"/>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34"/>
    </row>
    <row r="66" spans="1:131" s="235" customFormat="1" ht="26.25" customHeight="1" x14ac:dyDescent="0.2">
      <c r="A66" s="991" t="s">
        <v>377</v>
      </c>
      <c r="B66" s="992"/>
      <c r="C66" s="992"/>
      <c r="D66" s="992"/>
      <c r="E66" s="992"/>
      <c r="F66" s="992"/>
      <c r="G66" s="992"/>
      <c r="H66" s="992"/>
      <c r="I66" s="992"/>
      <c r="J66" s="992"/>
      <c r="K66" s="992"/>
      <c r="L66" s="992"/>
      <c r="M66" s="992"/>
      <c r="N66" s="992"/>
      <c r="O66" s="992"/>
      <c r="P66" s="993"/>
      <c r="Q66" s="997" t="s">
        <v>378</v>
      </c>
      <c r="R66" s="998"/>
      <c r="S66" s="998"/>
      <c r="T66" s="998"/>
      <c r="U66" s="999"/>
      <c r="V66" s="997" t="s">
        <v>379</v>
      </c>
      <c r="W66" s="998"/>
      <c r="X66" s="998"/>
      <c r="Y66" s="998"/>
      <c r="Z66" s="999"/>
      <c r="AA66" s="997" t="s">
        <v>380</v>
      </c>
      <c r="AB66" s="998"/>
      <c r="AC66" s="998"/>
      <c r="AD66" s="998"/>
      <c r="AE66" s="999"/>
      <c r="AF66" s="1003" t="s">
        <v>381</v>
      </c>
      <c r="AG66" s="1004"/>
      <c r="AH66" s="1004"/>
      <c r="AI66" s="1004"/>
      <c r="AJ66" s="1005"/>
      <c r="AK66" s="997" t="s">
        <v>382</v>
      </c>
      <c r="AL66" s="992"/>
      <c r="AM66" s="992"/>
      <c r="AN66" s="992"/>
      <c r="AO66" s="993"/>
      <c r="AP66" s="997" t="s">
        <v>383</v>
      </c>
      <c r="AQ66" s="998"/>
      <c r="AR66" s="998"/>
      <c r="AS66" s="998"/>
      <c r="AT66" s="999"/>
      <c r="AU66" s="997" t="s">
        <v>384</v>
      </c>
      <c r="AV66" s="998"/>
      <c r="AW66" s="998"/>
      <c r="AX66" s="998"/>
      <c r="AY66" s="999"/>
      <c r="AZ66" s="997" t="s">
        <v>347</v>
      </c>
      <c r="BA66" s="998"/>
      <c r="BB66" s="998"/>
      <c r="BC66" s="998"/>
      <c r="BD66" s="1013"/>
      <c r="BE66" s="252"/>
      <c r="BF66" s="252"/>
      <c r="BG66" s="252"/>
      <c r="BH66" s="252"/>
      <c r="BI66" s="252"/>
      <c r="BJ66" s="252"/>
      <c r="BK66" s="252"/>
      <c r="BL66" s="252"/>
      <c r="BM66" s="252"/>
      <c r="BN66" s="252"/>
      <c r="BO66" s="252"/>
      <c r="BP66" s="252"/>
      <c r="BQ66" s="249">
        <v>60</v>
      </c>
      <c r="BR66" s="254"/>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234"/>
    </row>
    <row r="67" spans="1:131" s="235" customFormat="1" ht="26.25" customHeight="1" thickBot="1" x14ac:dyDescent="0.25">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52"/>
      <c r="BF67" s="252"/>
      <c r="BG67" s="252"/>
      <c r="BH67" s="252"/>
      <c r="BI67" s="252"/>
      <c r="BJ67" s="252"/>
      <c r="BK67" s="252"/>
      <c r="BL67" s="252"/>
      <c r="BM67" s="252"/>
      <c r="BN67" s="252"/>
      <c r="BO67" s="252"/>
      <c r="BP67" s="252"/>
      <c r="BQ67" s="249">
        <v>61</v>
      </c>
      <c r="BR67" s="254"/>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234"/>
    </row>
    <row r="68" spans="1:131" s="235" customFormat="1" ht="26.25" customHeight="1" thickTop="1" x14ac:dyDescent="0.2">
      <c r="A68" s="246">
        <v>1</v>
      </c>
      <c r="B68" s="981" t="s">
        <v>605</v>
      </c>
      <c r="C68" s="982"/>
      <c r="D68" s="982"/>
      <c r="E68" s="982"/>
      <c r="F68" s="982"/>
      <c r="G68" s="982"/>
      <c r="H68" s="982"/>
      <c r="I68" s="982"/>
      <c r="J68" s="982"/>
      <c r="K68" s="982"/>
      <c r="L68" s="982"/>
      <c r="M68" s="982"/>
      <c r="N68" s="982"/>
      <c r="O68" s="982"/>
      <c r="P68" s="983"/>
      <c r="Q68" s="984">
        <v>24414</v>
      </c>
      <c r="R68" s="978"/>
      <c r="S68" s="978"/>
      <c r="T68" s="978"/>
      <c r="U68" s="978"/>
      <c r="V68" s="978">
        <v>24362</v>
      </c>
      <c r="W68" s="978"/>
      <c r="X68" s="978"/>
      <c r="Y68" s="978"/>
      <c r="Z68" s="978"/>
      <c r="AA68" s="978">
        <v>52</v>
      </c>
      <c r="AB68" s="978"/>
      <c r="AC68" s="978"/>
      <c r="AD68" s="978"/>
      <c r="AE68" s="978"/>
      <c r="AF68" s="978">
        <v>52</v>
      </c>
      <c r="AG68" s="978"/>
      <c r="AH68" s="978"/>
      <c r="AI68" s="978"/>
      <c r="AJ68" s="978"/>
      <c r="AK68" s="978">
        <v>92</v>
      </c>
      <c r="AL68" s="978"/>
      <c r="AM68" s="978"/>
      <c r="AN68" s="978"/>
      <c r="AO68" s="978"/>
      <c r="AP68" s="978" t="s">
        <v>599</v>
      </c>
      <c r="AQ68" s="978"/>
      <c r="AR68" s="978"/>
      <c r="AS68" s="978"/>
      <c r="AT68" s="978"/>
      <c r="AU68" s="978" t="s">
        <v>599</v>
      </c>
      <c r="AV68" s="978"/>
      <c r="AW68" s="978"/>
      <c r="AX68" s="978"/>
      <c r="AY68" s="978"/>
      <c r="AZ68" s="979"/>
      <c r="BA68" s="979"/>
      <c r="BB68" s="979"/>
      <c r="BC68" s="979"/>
      <c r="BD68" s="980"/>
      <c r="BE68" s="252"/>
      <c r="BF68" s="252"/>
      <c r="BG68" s="252"/>
      <c r="BH68" s="252"/>
      <c r="BI68" s="252"/>
      <c r="BJ68" s="252"/>
      <c r="BK68" s="252"/>
      <c r="BL68" s="252"/>
      <c r="BM68" s="252"/>
      <c r="BN68" s="252"/>
      <c r="BO68" s="252"/>
      <c r="BP68" s="252"/>
      <c r="BQ68" s="249">
        <v>62</v>
      </c>
      <c r="BR68" s="254"/>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234"/>
    </row>
    <row r="69" spans="1:131" s="235" customFormat="1" ht="26.25" customHeight="1" x14ac:dyDescent="0.2">
      <c r="A69" s="248">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52"/>
      <c r="BF69" s="252"/>
      <c r="BG69" s="252"/>
      <c r="BH69" s="252"/>
      <c r="BI69" s="252"/>
      <c r="BJ69" s="252"/>
      <c r="BK69" s="252"/>
      <c r="BL69" s="252"/>
      <c r="BM69" s="252"/>
      <c r="BN69" s="252"/>
      <c r="BO69" s="252"/>
      <c r="BP69" s="252"/>
      <c r="BQ69" s="249">
        <v>63</v>
      </c>
      <c r="BR69" s="254"/>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234"/>
    </row>
    <row r="70" spans="1:131" s="235" customFormat="1" ht="26.25" customHeight="1" x14ac:dyDescent="0.2">
      <c r="A70" s="248">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52"/>
      <c r="BF70" s="252"/>
      <c r="BG70" s="252"/>
      <c r="BH70" s="252"/>
      <c r="BI70" s="252"/>
      <c r="BJ70" s="252"/>
      <c r="BK70" s="252"/>
      <c r="BL70" s="252"/>
      <c r="BM70" s="252"/>
      <c r="BN70" s="252"/>
      <c r="BO70" s="252"/>
      <c r="BP70" s="252"/>
      <c r="BQ70" s="249">
        <v>64</v>
      </c>
      <c r="BR70" s="254"/>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234"/>
    </row>
    <row r="71" spans="1:131" s="235" customFormat="1" ht="26.25" customHeight="1" x14ac:dyDescent="0.2">
      <c r="A71" s="248">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52"/>
      <c r="BF71" s="252"/>
      <c r="BG71" s="252"/>
      <c r="BH71" s="252"/>
      <c r="BI71" s="252"/>
      <c r="BJ71" s="252"/>
      <c r="BK71" s="252"/>
      <c r="BL71" s="252"/>
      <c r="BM71" s="252"/>
      <c r="BN71" s="252"/>
      <c r="BO71" s="252"/>
      <c r="BP71" s="252"/>
      <c r="BQ71" s="249">
        <v>65</v>
      </c>
      <c r="BR71" s="254"/>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234"/>
    </row>
    <row r="72" spans="1:131" s="235" customFormat="1" ht="26.25" customHeight="1" x14ac:dyDescent="0.2">
      <c r="A72" s="248">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52"/>
      <c r="BF72" s="252"/>
      <c r="BG72" s="252"/>
      <c r="BH72" s="252"/>
      <c r="BI72" s="252"/>
      <c r="BJ72" s="252"/>
      <c r="BK72" s="252"/>
      <c r="BL72" s="252"/>
      <c r="BM72" s="252"/>
      <c r="BN72" s="252"/>
      <c r="BO72" s="252"/>
      <c r="BP72" s="252"/>
      <c r="BQ72" s="249">
        <v>66</v>
      </c>
      <c r="BR72" s="254"/>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234"/>
    </row>
    <row r="73" spans="1:131" s="235" customFormat="1" ht="26.25" customHeight="1" x14ac:dyDescent="0.2">
      <c r="A73" s="248">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52"/>
      <c r="BF73" s="252"/>
      <c r="BG73" s="252"/>
      <c r="BH73" s="252"/>
      <c r="BI73" s="252"/>
      <c r="BJ73" s="252"/>
      <c r="BK73" s="252"/>
      <c r="BL73" s="252"/>
      <c r="BM73" s="252"/>
      <c r="BN73" s="252"/>
      <c r="BO73" s="252"/>
      <c r="BP73" s="252"/>
      <c r="BQ73" s="249">
        <v>67</v>
      </c>
      <c r="BR73" s="254"/>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234"/>
    </row>
    <row r="74" spans="1:131" s="235" customFormat="1" ht="26.25" customHeight="1" x14ac:dyDescent="0.2">
      <c r="A74" s="248">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52"/>
      <c r="BF74" s="252"/>
      <c r="BG74" s="252"/>
      <c r="BH74" s="252"/>
      <c r="BI74" s="252"/>
      <c r="BJ74" s="252"/>
      <c r="BK74" s="252"/>
      <c r="BL74" s="252"/>
      <c r="BM74" s="252"/>
      <c r="BN74" s="252"/>
      <c r="BO74" s="252"/>
      <c r="BP74" s="252"/>
      <c r="BQ74" s="249">
        <v>68</v>
      </c>
      <c r="BR74" s="254"/>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234"/>
    </row>
    <row r="75" spans="1:131" s="235" customFormat="1" ht="26.25" customHeight="1" x14ac:dyDescent="0.2">
      <c r="A75" s="248">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52"/>
      <c r="BF75" s="252"/>
      <c r="BG75" s="252"/>
      <c r="BH75" s="252"/>
      <c r="BI75" s="252"/>
      <c r="BJ75" s="252"/>
      <c r="BK75" s="252"/>
      <c r="BL75" s="252"/>
      <c r="BM75" s="252"/>
      <c r="BN75" s="252"/>
      <c r="BO75" s="252"/>
      <c r="BP75" s="252"/>
      <c r="BQ75" s="249">
        <v>69</v>
      </c>
      <c r="BR75" s="254"/>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234"/>
    </row>
    <row r="76" spans="1:131" s="235" customFormat="1" ht="26.25" customHeight="1" x14ac:dyDescent="0.2">
      <c r="A76" s="248">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52"/>
      <c r="BF76" s="252"/>
      <c r="BG76" s="252"/>
      <c r="BH76" s="252"/>
      <c r="BI76" s="252"/>
      <c r="BJ76" s="252"/>
      <c r="BK76" s="252"/>
      <c r="BL76" s="252"/>
      <c r="BM76" s="252"/>
      <c r="BN76" s="252"/>
      <c r="BO76" s="252"/>
      <c r="BP76" s="252"/>
      <c r="BQ76" s="249">
        <v>70</v>
      </c>
      <c r="BR76" s="254"/>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234"/>
    </row>
    <row r="77" spans="1:131" s="235" customFormat="1" ht="26.25" customHeight="1" x14ac:dyDescent="0.2">
      <c r="A77" s="248">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52"/>
      <c r="BF77" s="252"/>
      <c r="BG77" s="252"/>
      <c r="BH77" s="252"/>
      <c r="BI77" s="252"/>
      <c r="BJ77" s="252"/>
      <c r="BK77" s="252"/>
      <c r="BL77" s="252"/>
      <c r="BM77" s="252"/>
      <c r="BN77" s="252"/>
      <c r="BO77" s="252"/>
      <c r="BP77" s="252"/>
      <c r="BQ77" s="249">
        <v>71</v>
      </c>
      <c r="BR77" s="254"/>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234"/>
    </row>
    <row r="78" spans="1:131" s="235" customFormat="1" ht="26.25" customHeight="1" x14ac:dyDescent="0.2">
      <c r="A78" s="248">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52"/>
      <c r="BF78" s="252"/>
      <c r="BG78" s="252"/>
      <c r="BH78" s="252"/>
      <c r="BI78" s="252"/>
      <c r="BJ78" s="255"/>
      <c r="BK78" s="255"/>
      <c r="BL78" s="255"/>
      <c r="BM78" s="255"/>
      <c r="BN78" s="255"/>
      <c r="BO78" s="252"/>
      <c r="BP78" s="252"/>
      <c r="BQ78" s="249">
        <v>72</v>
      </c>
      <c r="BR78" s="254"/>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234"/>
    </row>
    <row r="79" spans="1:131" s="235" customFormat="1" ht="26.25" customHeight="1" x14ac:dyDescent="0.2">
      <c r="A79" s="248">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52"/>
      <c r="BF79" s="252"/>
      <c r="BG79" s="252"/>
      <c r="BH79" s="252"/>
      <c r="BI79" s="252"/>
      <c r="BJ79" s="255"/>
      <c r="BK79" s="255"/>
      <c r="BL79" s="255"/>
      <c r="BM79" s="255"/>
      <c r="BN79" s="255"/>
      <c r="BO79" s="252"/>
      <c r="BP79" s="252"/>
      <c r="BQ79" s="249">
        <v>73</v>
      </c>
      <c r="BR79" s="254"/>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234"/>
    </row>
    <row r="80" spans="1:131" s="235" customFormat="1" ht="26.25" customHeight="1" x14ac:dyDescent="0.2">
      <c r="A80" s="248">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52"/>
      <c r="BF80" s="252"/>
      <c r="BG80" s="252"/>
      <c r="BH80" s="252"/>
      <c r="BI80" s="252"/>
      <c r="BJ80" s="252"/>
      <c r="BK80" s="252"/>
      <c r="BL80" s="252"/>
      <c r="BM80" s="252"/>
      <c r="BN80" s="252"/>
      <c r="BO80" s="252"/>
      <c r="BP80" s="252"/>
      <c r="BQ80" s="249">
        <v>74</v>
      </c>
      <c r="BR80" s="254"/>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234"/>
    </row>
    <row r="81" spans="1:131" s="235" customFormat="1" ht="26.25" customHeight="1" x14ac:dyDescent="0.2">
      <c r="A81" s="248">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52"/>
      <c r="BF81" s="252"/>
      <c r="BG81" s="252"/>
      <c r="BH81" s="252"/>
      <c r="BI81" s="252"/>
      <c r="BJ81" s="252"/>
      <c r="BK81" s="252"/>
      <c r="BL81" s="252"/>
      <c r="BM81" s="252"/>
      <c r="BN81" s="252"/>
      <c r="BO81" s="252"/>
      <c r="BP81" s="252"/>
      <c r="BQ81" s="249">
        <v>75</v>
      </c>
      <c r="BR81" s="254"/>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234"/>
    </row>
    <row r="82" spans="1:131" s="235" customFormat="1" ht="26.25" customHeight="1" x14ac:dyDescent="0.2">
      <c r="A82" s="248">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52"/>
      <c r="BF82" s="252"/>
      <c r="BG82" s="252"/>
      <c r="BH82" s="252"/>
      <c r="BI82" s="252"/>
      <c r="BJ82" s="252"/>
      <c r="BK82" s="252"/>
      <c r="BL82" s="252"/>
      <c r="BM82" s="252"/>
      <c r="BN82" s="252"/>
      <c r="BO82" s="252"/>
      <c r="BP82" s="252"/>
      <c r="BQ82" s="249">
        <v>76</v>
      </c>
      <c r="BR82" s="254"/>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234"/>
    </row>
    <row r="83" spans="1:131" s="235" customFormat="1" ht="26.25" customHeight="1" x14ac:dyDescent="0.2">
      <c r="A83" s="248">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52"/>
      <c r="BF83" s="252"/>
      <c r="BG83" s="252"/>
      <c r="BH83" s="252"/>
      <c r="BI83" s="252"/>
      <c r="BJ83" s="252"/>
      <c r="BK83" s="252"/>
      <c r="BL83" s="252"/>
      <c r="BM83" s="252"/>
      <c r="BN83" s="252"/>
      <c r="BO83" s="252"/>
      <c r="BP83" s="252"/>
      <c r="BQ83" s="249">
        <v>77</v>
      </c>
      <c r="BR83" s="254"/>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234"/>
    </row>
    <row r="84" spans="1:131" s="235" customFormat="1" ht="26.25" customHeight="1" x14ac:dyDescent="0.2">
      <c r="A84" s="248">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52"/>
      <c r="BF84" s="252"/>
      <c r="BG84" s="252"/>
      <c r="BH84" s="252"/>
      <c r="BI84" s="252"/>
      <c r="BJ84" s="252"/>
      <c r="BK84" s="252"/>
      <c r="BL84" s="252"/>
      <c r="BM84" s="252"/>
      <c r="BN84" s="252"/>
      <c r="BO84" s="252"/>
      <c r="BP84" s="252"/>
      <c r="BQ84" s="249">
        <v>78</v>
      </c>
      <c r="BR84" s="254"/>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234"/>
    </row>
    <row r="85" spans="1:131" s="235" customFormat="1" ht="26.25" customHeight="1" x14ac:dyDescent="0.2">
      <c r="A85" s="248">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52"/>
      <c r="BF85" s="252"/>
      <c r="BG85" s="252"/>
      <c r="BH85" s="252"/>
      <c r="BI85" s="252"/>
      <c r="BJ85" s="252"/>
      <c r="BK85" s="252"/>
      <c r="BL85" s="252"/>
      <c r="BM85" s="252"/>
      <c r="BN85" s="252"/>
      <c r="BO85" s="252"/>
      <c r="BP85" s="252"/>
      <c r="BQ85" s="249">
        <v>79</v>
      </c>
      <c r="BR85" s="254"/>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234"/>
    </row>
    <row r="86" spans="1:131" s="235" customFormat="1" ht="26.25" customHeight="1" x14ac:dyDescent="0.2">
      <c r="A86" s="248">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52"/>
      <c r="BF86" s="252"/>
      <c r="BG86" s="252"/>
      <c r="BH86" s="252"/>
      <c r="BI86" s="252"/>
      <c r="BJ86" s="252"/>
      <c r="BK86" s="252"/>
      <c r="BL86" s="252"/>
      <c r="BM86" s="252"/>
      <c r="BN86" s="252"/>
      <c r="BO86" s="252"/>
      <c r="BP86" s="252"/>
      <c r="BQ86" s="249">
        <v>80</v>
      </c>
      <c r="BR86" s="254"/>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234"/>
    </row>
    <row r="87" spans="1:131" s="235" customFormat="1" ht="26.25" customHeight="1" x14ac:dyDescent="0.2">
      <c r="A87" s="256">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52"/>
      <c r="BF87" s="252"/>
      <c r="BG87" s="252"/>
      <c r="BH87" s="252"/>
      <c r="BI87" s="252"/>
      <c r="BJ87" s="252"/>
      <c r="BK87" s="252"/>
      <c r="BL87" s="252"/>
      <c r="BM87" s="252"/>
      <c r="BN87" s="252"/>
      <c r="BO87" s="252"/>
      <c r="BP87" s="252"/>
      <c r="BQ87" s="249">
        <v>81</v>
      </c>
      <c r="BR87" s="254"/>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234"/>
    </row>
    <row r="88" spans="1:131" s="235" customFormat="1" ht="26.25" customHeight="1" thickBot="1" x14ac:dyDescent="0.25">
      <c r="A88" s="251" t="s">
        <v>361</v>
      </c>
      <c r="B88" s="940" t="s">
        <v>385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52"/>
      <c r="BF88" s="252"/>
      <c r="BG88" s="252"/>
      <c r="BH88" s="252"/>
      <c r="BI88" s="252"/>
      <c r="BJ88" s="252"/>
      <c r="BK88" s="252"/>
      <c r="BL88" s="252"/>
      <c r="BM88" s="252"/>
      <c r="BN88" s="252"/>
      <c r="BO88" s="252"/>
      <c r="BP88" s="252"/>
      <c r="BQ88" s="249">
        <v>82</v>
      </c>
      <c r="BR88" s="254"/>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234"/>
    </row>
    <row r="89" spans="1:131" s="235" customFormat="1" ht="26.25" hidden="1" customHeight="1" x14ac:dyDescent="0.2">
      <c r="A89" s="257"/>
      <c r="B89" s="258"/>
      <c r="C89" s="258"/>
      <c r="D89" s="258"/>
      <c r="E89" s="258"/>
      <c r="F89" s="258"/>
      <c r="G89" s="258"/>
      <c r="H89" s="258"/>
      <c r="I89" s="258"/>
      <c r="J89" s="258"/>
      <c r="K89" s="258"/>
      <c r="L89" s="258"/>
      <c r="M89" s="258"/>
      <c r="N89" s="258"/>
      <c r="O89" s="258"/>
      <c r="P89" s="258"/>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60"/>
      <c r="BA89" s="260"/>
      <c r="BB89" s="260"/>
      <c r="BC89" s="260"/>
      <c r="BD89" s="260"/>
      <c r="BE89" s="252"/>
      <c r="BF89" s="252"/>
      <c r="BG89" s="252"/>
      <c r="BH89" s="252"/>
      <c r="BI89" s="252"/>
      <c r="BJ89" s="252"/>
      <c r="BK89" s="252"/>
      <c r="BL89" s="252"/>
      <c r="BM89" s="252"/>
      <c r="BN89" s="252"/>
      <c r="BO89" s="252"/>
      <c r="BP89" s="252"/>
      <c r="BQ89" s="249">
        <v>83</v>
      </c>
      <c r="BR89" s="254"/>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234"/>
    </row>
    <row r="90" spans="1:131" s="235" customFormat="1" ht="26.25" hidden="1" customHeight="1" x14ac:dyDescent="0.2">
      <c r="A90" s="257"/>
      <c r="B90" s="258"/>
      <c r="C90" s="258"/>
      <c r="D90" s="258"/>
      <c r="E90" s="258"/>
      <c r="F90" s="258"/>
      <c r="G90" s="258"/>
      <c r="H90" s="258"/>
      <c r="I90" s="258"/>
      <c r="J90" s="258"/>
      <c r="K90" s="258"/>
      <c r="L90" s="258"/>
      <c r="M90" s="258"/>
      <c r="N90" s="258"/>
      <c r="O90" s="258"/>
      <c r="P90" s="258"/>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60"/>
      <c r="BA90" s="260"/>
      <c r="BB90" s="260"/>
      <c r="BC90" s="260"/>
      <c r="BD90" s="260"/>
      <c r="BE90" s="252"/>
      <c r="BF90" s="252"/>
      <c r="BG90" s="252"/>
      <c r="BH90" s="252"/>
      <c r="BI90" s="252"/>
      <c r="BJ90" s="252"/>
      <c r="BK90" s="252"/>
      <c r="BL90" s="252"/>
      <c r="BM90" s="252"/>
      <c r="BN90" s="252"/>
      <c r="BO90" s="252"/>
      <c r="BP90" s="252"/>
      <c r="BQ90" s="249">
        <v>84</v>
      </c>
      <c r="BR90" s="254"/>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234"/>
    </row>
    <row r="91" spans="1:131" s="235" customFormat="1" ht="26.25" hidden="1" customHeight="1" x14ac:dyDescent="0.2">
      <c r="A91" s="257"/>
      <c r="B91" s="258"/>
      <c r="C91" s="258"/>
      <c r="D91" s="258"/>
      <c r="E91" s="258"/>
      <c r="F91" s="258"/>
      <c r="G91" s="258"/>
      <c r="H91" s="258"/>
      <c r="I91" s="258"/>
      <c r="J91" s="258"/>
      <c r="K91" s="258"/>
      <c r="L91" s="258"/>
      <c r="M91" s="258"/>
      <c r="N91" s="258"/>
      <c r="O91" s="258"/>
      <c r="P91" s="258"/>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60"/>
      <c r="BA91" s="260"/>
      <c r="BB91" s="260"/>
      <c r="BC91" s="260"/>
      <c r="BD91" s="260"/>
      <c r="BE91" s="252"/>
      <c r="BF91" s="252"/>
      <c r="BG91" s="252"/>
      <c r="BH91" s="252"/>
      <c r="BI91" s="252"/>
      <c r="BJ91" s="252"/>
      <c r="BK91" s="252"/>
      <c r="BL91" s="252"/>
      <c r="BM91" s="252"/>
      <c r="BN91" s="252"/>
      <c r="BO91" s="252"/>
      <c r="BP91" s="252"/>
      <c r="BQ91" s="249">
        <v>85</v>
      </c>
      <c r="BR91" s="254"/>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234"/>
    </row>
    <row r="92" spans="1:131" s="235" customFormat="1" ht="26.25" hidden="1" customHeight="1" x14ac:dyDescent="0.2">
      <c r="A92" s="257"/>
      <c r="B92" s="258"/>
      <c r="C92" s="258"/>
      <c r="D92" s="258"/>
      <c r="E92" s="258"/>
      <c r="F92" s="258"/>
      <c r="G92" s="258"/>
      <c r="H92" s="258"/>
      <c r="I92" s="258"/>
      <c r="J92" s="258"/>
      <c r="K92" s="258"/>
      <c r="L92" s="258"/>
      <c r="M92" s="258"/>
      <c r="N92" s="258"/>
      <c r="O92" s="258"/>
      <c r="P92" s="258"/>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60"/>
      <c r="BA92" s="260"/>
      <c r="BB92" s="260"/>
      <c r="BC92" s="260"/>
      <c r="BD92" s="260"/>
      <c r="BE92" s="252"/>
      <c r="BF92" s="252"/>
      <c r="BG92" s="252"/>
      <c r="BH92" s="252"/>
      <c r="BI92" s="252"/>
      <c r="BJ92" s="252"/>
      <c r="BK92" s="252"/>
      <c r="BL92" s="252"/>
      <c r="BM92" s="252"/>
      <c r="BN92" s="252"/>
      <c r="BO92" s="252"/>
      <c r="BP92" s="252"/>
      <c r="BQ92" s="249">
        <v>86</v>
      </c>
      <c r="BR92" s="254"/>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234"/>
    </row>
    <row r="93" spans="1:131" s="235" customFormat="1" ht="26.25" hidden="1" customHeight="1" x14ac:dyDescent="0.2">
      <c r="A93" s="257"/>
      <c r="B93" s="258"/>
      <c r="C93" s="258"/>
      <c r="D93" s="258"/>
      <c r="E93" s="258"/>
      <c r="F93" s="258"/>
      <c r="G93" s="258"/>
      <c r="H93" s="258"/>
      <c r="I93" s="258"/>
      <c r="J93" s="258"/>
      <c r="K93" s="258"/>
      <c r="L93" s="258"/>
      <c r="M93" s="258"/>
      <c r="N93" s="258"/>
      <c r="O93" s="258"/>
      <c r="P93" s="258"/>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60"/>
      <c r="BA93" s="260"/>
      <c r="BB93" s="260"/>
      <c r="BC93" s="260"/>
      <c r="BD93" s="260"/>
      <c r="BE93" s="252"/>
      <c r="BF93" s="252"/>
      <c r="BG93" s="252"/>
      <c r="BH93" s="252"/>
      <c r="BI93" s="252"/>
      <c r="BJ93" s="252"/>
      <c r="BK93" s="252"/>
      <c r="BL93" s="252"/>
      <c r="BM93" s="252"/>
      <c r="BN93" s="252"/>
      <c r="BO93" s="252"/>
      <c r="BP93" s="252"/>
      <c r="BQ93" s="249">
        <v>87</v>
      </c>
      <c r="BR93" s="254"/>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234"/>
    </row>
    <row r="94" spans="1:131" s="235" customFormat="1" ht="26.25" hidden="1" customHeight="1" x14ac:dyDescent="0.2">
      <c r="A94" s="257"/>
      <c r="B94" s="258"/>
      <c r="C94" s="258"/>
      <c r="D94" s="258"/>
      <c r="E94" s="258"/>
      <c r="F94" s="258"/>
      <c r="G94" s="258"/>
      <c r="H94" s="258"/>
      <c r="I94" s="258"/>
      <c r="J94" s="258"/>
      <c r="K94" s="258"/>
      <c r="L94" s="258"/>
      <c r="M94" s="258"/>
      <c r="N94" s="258"/>
      <c r="O94" s="258"/>
      <c r="P94" s="258"/>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60"/>
      <c r="BA94" s="260"/>
      <c r="BB94" s="260"/>
      <c r="BC94" s="260"/>
      <c r="BD94" s="260"/>
      <c r="BE94" s="252"/>
      <c r="BF94" s="252"/>
      <c r="BG94" s="252"/>
      <c r="BH94" s="252"/>
      <c r="BI94" s="252"/>
      <c r="BJ94" s="252"/>
      <c r="BK94" s="252"/>
      <c r="BL94" s="252"/>
      <c r="BM94" s="252"/>
      <c r="BN94" s="252"/>
      <c r="BO94" s="252"/>
      <c r="BP94" s="252"/>
      <c r="BQ94" s="249">
        <v>88</v>
      </c>
      <c r="BR94" s="254"/>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234"/>
    </row>
    <row r="95" spans="1:131" s="235" customFormat="1" ht="26.25" hidden="1" customHeight="1" x14ac:dyDescent="0.2">
      <c r="A95" s="257"/>
      <c r="B95" s="258"/>
      <c r="C95" s="258"/>
      <c r="D95" s="258"/>
      <c r="E95" s="258"/>
      <c r="F95" s="258"/>
      <c r="G95" s="258"/>
      <c r="H95" s="258"/>
      <c r="I95" s="258"/>
      <c r="J95" s="258"/>
      <c r="K95" s="258"/>
      <c r="L95" s="258"/>
      <c r="M95" s="258"/>
      <c r="N95" s="258"/>
      <c r="O95" s="258"/>
      <c r="P95" s="258"/>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60"/>
      <c r="BA95" s="260"/>
      <c r="BB95" s="260"/>
      <c r="BC95" s="260"/>
      <c r="BD95" s="260"/>
      <c r="BE95" s="252"/>
      <c r="BF95" s="252"/>
      <c r="BG95" s="252"/>
      <c r="BH95" s="252"/>
      <c r="BI95" s="252"/>
      <c r="BJ95" s="252"/>
      <c r="BK95" s="252"/>
      <c r="BL95" s="252"/>
      <c r="BM95" s="252"/>
      <c r="BN95" s="252"/>
      <c r="BO95" s="252"/>
      <c r="BP95" s="252"/>
      <c r="BQ95" s="249">
        <v>89</v>
      </c>
      <c r="BR95" s="254"/>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234"/>
    </row>
    <row r="96" spans="1:131" s="235" customFormat="1" ht="26.25" hidden="1" customHeight="1" x14ac:dyDescent="0.2">
      <c r="A96" s="257"/>
      <c r="B96" s="258"/>
      <c r="C96" s="258"/>
      <c r="D96" s="258"/>
      <c r="E96" s="258"/>
      <c r="F96" s="258"/>
      <c r="G96" s="258"/>
      <c r="H96" s="258"/>
      <c r="I96" s="258"/>
      <c r="J96" s="258"/>
      <c r="K96" s="258"/>
      <c r="L96" s="258"/>
      <c r="M96" s="258"/>
      <c r="N96" s="258"/>
      <c r="O96" s="258"/>
      <c r="P96" s="258"/>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60"/>
      <c r="BA96" s="260"/>
      <c r="BB96" s="260"/>
      <c r="BC96" s="260"/>
      <c r="BD96" s="260"/>
      <c r="BE96" s="252"/>
      <c r="BF96" s="252"/>
      <c r="BG96" s="252"/>
      <c r="BH96" s="252"/>
      <c r="BI96" s="252"/>
      <c r="BJ96" s="252"/>
      <c r="BK96" s="252"/>
      <c r="BL96" s="252"/>
      <c r="BM96" s="252"/>
      <c r="BN96" s="252"/>
      <c r="BO96" s="252"/>
      <c r="BP96" s="252"/>
      <c r="BQ96" s="249">
        <v>90</v>
      </c>
      <c r="BR96" s="254"/>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234"/>
    </row>
    <row r="97" spans="1:131" s="235" customFormat="1" ht="26.25" hidden="1" customHeight="1" x14ac:dyDescent="0.2">
      <c r="A97" s="257"/>
      <c r="B97" s="258"/>
      <c r="C97" s="258"/>
      <c r="D97" s="258"/>
      <c r="E97" s="258"/>
      <c r="F97" s="258"/>
      <c r="G97" s="258"/>
      <c r="H97" s="258"/>
      <c r="I97" s="258"/>
      <c r="J97" s="258"/>
      <c r="K97" s="258"/>
      <c r="L97" s="258"/>
      <c r="M97" s="258"/>
      <c r="N97" s="258"/>
      <c r="O97" s="258"/>
      <c r="P97" s="258"/>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60"/>
      <c r="BA97" s="260"/>
      <c r="BB97" s="260"/>
      <c r="BC97" s="260"/>
      <c r="BD97" s="260"/>
      <c r="BE97" s="252"/>
      <c r="BF97" s="252"/>
      <c r="BG97" s="252"/>
      <c r="BH97" s="252"/>
      <c r="BI97" s="252"/>
      <c r="BJ97" s="252"/>
      <c r="BK97" s="252"/>
      <c r="BL97" s="252"/>
      <c r="BM97" s="252"/>
      <c r="BN97" s="252"/>
      <c r="BO97" s="252"/>
      <c r="BP97" s="252"/>
      <c r="BQ97" s="249">
        <v>91</v>
      </c>
      <c r="BR97" s="254"/>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234"/>
    </row>
    <row r="98" spans="1:131" s="235" customFormat="1" ht="26.25" hidden="1" customHeight="1" x14ac:dyDescent="0.2">
      <c r="A98" s="257"/>
      <c r="B98" s="258"/>
      <c r="C98" s="258"/>
      <c r="D98" s="258"/>
      <c r="E98" s="258"/>
      <c r="F98" s="258"/>
      <c r="G98" s="258"/>
      <c r="H98" s="258"/>
      <c r="I98" s="258"/>
      <c r="J98" s="258"/>
      <c r="K98" s="258"/>
      <c r="L98" s="258"/>
      <c r="M98" s="258"/>
      <c r="N98" s="258"/>
      <c r="O98" s="258"/>
      <c r="P98" s="258"/>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60"/>
      <c r="BA98" s="260"/>
      <c r="BB98" s="260"/>
      <c r="BC98" s="260"/>
      <c r="BD98" s="260"/>
      <c r="BE98" s="252"/>
      <c r="BF98" s="252"/>
      <c r="BG98" s="252"/>
      <c r="BH98" s="252"/>
      <c r="BI98" s="252"/>
      <c r="BJ98" s="252"/>
      <c r="BK98" s="252"/>
      <c r="BL98" s="252"/>
      <c r="BM98" s="252"/>
      <c r="BN98" s="252"/>
      <c r="BO98" s="252"/>
      <c r="BP98" s="252"/>
      <c r="BQ98" s="249">
        <v>92</v>
      </c>
      <c r="BR98" s="254"/>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234"/>
    </row>
    <row r="99" spans="1:131" s="235" customFormat="1" ht="26.25" hidden="1" customHeight="1" x14ac:dyDescent="0.2">
      <c r="A99" s="257"/>
      <c r="B99" s="258"/>
      <c r="C99" s="258"/>
      <c r="D99" s="258"/>
      <c r="E99" s="258"/>
      <c r="F99" s="258"/>
      <c r="G99" s="258"/>
      <c r="H99" s="258"/>
      <c r="I99" s="258"/>
      <c r="J99" s="258"/>
      <c r="K99" s="258"/>
      <c r="L99" s="258"/>
      <c r="M99" s="258"/>
      <c r="N99" s="258"/>
      <c r="O99" s="258"/>
      <c r="P99" s="258"/>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60"/>
      <c r="BA99" s="260"/>
      <c r="BB99" s="260"/>
      <c r="BC99" s="260"/>
      <c r="BD99" s="260"/>
      <c r="BE99" s="252"/>
      <c r="BF99" s="252"/>
      <c r="BG99" s="252"/>
      <c r="BH99" s="252"/>
      <c r="BI99" s="252"/>
      <c r="BJ99" s="252"/>
      <c r="BK99" s="252"/>
      <c r="BL99" s="252"/>
      <c r="BM99" s="252"/>
      <c r="BN99" s="252"/>
      <c r="BO99" s="252"/>
      <c r="BP99" s="252"/>
      <c r="BQ99" s="249">
        <v>93</v>
      </c>
      <c r="BR99" s="254"/>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234"/>
    </row>
    <row r="100" spans="1:131" s="235" customFormat="1" ht="26.25" hidden="1" customHeight="1" x14ac:dyDescent="0.2">
      <c r="A100" s="257"/>
      <c r="B100" s="258"/>
      <c r="C100" s="258"/>
      <c r="D100" s="258"/>
      <c r="E100" s="258"/>
      <c r="F100" s="258"/>
      <c r="G100" s="258"/>
      <c r="H100" s="258"/>
      <c r="I100" s="258"/>
      <c r="J100" s="258"/>
      <c r="K100" s="258"/>
      <c r="L100" s="258"/>
      <c r="M100" s="258"/>
      <c r="N100" s="258"/>
      <c r="O100" s="258"/>
      <c r="P100" s="258"/>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60"/>
      <c r="BA100" s="260"/>
      <c r="BB100" s="260"/>
      <c r="BC100" s="260"/>
      <c r="BD100" s="260"/>
      <c r="BE100" s="252"/>
      <c r="BF100" s="252"/>
      <c r="BG100" s="252"/>
      <c r="BH100" s="252"/>
      <c r="BI100" s="252"/>
      <c r="BJ100" s="252"/>
      <c r="BK100" s="252"/>
      <c r="BL100" s="252"/>
      <c r="BM100" s="252"/>
      <c r="BN100" s="252"/>
      <c r="BO100" s="252"/>
      <c r="BP100" s="252"/>
      <c r="BQ100" s="249">
        <v>94</v>
      </c>
      <c r="BR100" s="254"/>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234"/>
    </row>
    <row r="101" spans="1:131" s="235" customFormat="1" ht="26.25" hidden="1" customHeight="1" x14ac:dyDescent="0.2">
      <c r="A101" s="257"/>
      <c r="B101" s="258"/>
      <c r="C101" s="258"/>
      <c r="D101" s="258"/>
      <c r="E101" s="258"/>
      <c r="F101" s="258"/>
      <c r="G101" s="258"/>
      <c r="H101" s="258"/>
      <c r="I101" s="258"/>
      <c r="J101" s="258"/>
      <c r="K101" s="258"/>
      <c r="L101" s="258"/>
      <c r="M101" s="258"/>
      <c r="N101" s="258"/>
      <c r="O101" s="258"/>
      <c r="P101" s="258"/>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60"/>
      <c r="BA101" s="260"/>
      <c r="BB101" s="260"/>
      <c r="BC101" s="260"/>
      <c r="BD101" s="260"/>
      <c r="BE101" s="252"/>
      <c r="BF101" s="252"/>
      <c r="BG101" s="252"/>
      <c r="BH101" s="252"/>
      <c r="BI101" s="252"/>
      <c r="BJ101" s="252"/>
      <c r="BK101" s="252"/>
      <c r="BL101" s="252"/>
      <c r="BM101" s="252"/>
      <c r="BN101" s="252"/>
      <c r="BO101" s="252"/>
      <c r="BP101" s="252"/>
      <c r="BQ101" s="249">
        <v>95</v>
      </c>
      <c r="BR101" s="254"/>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234"/>
    </row>
    <row r="102" spans="1:131" s="235" customFormat="1" ht="26.25" customHeight="1" thickBot="1" x14ac:dyDescent="0.25">
      <c r="A102" s="257"/>
      <c r="B102" s="258"/>
      <c r="C102" s="258"/>
      <c r="D102" s="258"/>
      <c r="E102" s="258"/>
      <c r="F102" s="258"/>
      <c r="G102" s="258"/>
      <c r="H102" s="258"/>
      <c r="I102" s="258"/>
      <c r="J102" s="258"/>
      <c r="K102" s="258"/>
      <c r="L102" s="258"/>
      <c r="M102" s="258"/>
      <c r="N102" s="258"/>
      <c r="O102" s="258"/>
      <c r="P102" s="258"/>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60"/>
      <c r="BA102" s="260"/>
      <c r="BB102" s="260"/>
      <c r="BC102" s="260"/>
      <c r="BD102" s="260"/>
      <c r="BE102" s="252"/>
      <c r="BF102" s="252"/>
      <c r="BG102" s="252"/>
      <c r="BH102" s="252"/>
      <c r="BI102" s="252"/>
      <c r="BJ102" s="252"/>
      <c r="BK102" s="252"/>
      <c r="BL102" s="252"/>
      <c r="BM102" s="252"/>
      <c r="BN102" s="252"/>
      <c r="BO102" s="252"/>
      <c r="BP102" s="252"/>
      <c r="BQ102" s="251" t="s">
        <v>361</v>
      </c>
      <c r="BR102" s="940" t="s">
        <v>386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30602</v>
      </c>
      <c r="CS102" s="947"/>
      <c r="CT102" s="947"/>
      <c r="CU102" s="947"/>
      <c r="CV102" s="948"/>
      <c r="CW102" s="946">
        <f t="shared" ref="CW102" si="0">SUM(CW7:DA88)</f>
        <v>6208</v>
      </c>
      <c r="CX102" s="947"/>
      <c r="CY102" s="947"/>
      <c r="CZ102" s="947"/>
      <c r="DA102" s="948"/>
      <c r="DB102" s="946">
        <f t="shared" ref="DB102" si="1">SUM(DB7:DF88)</f>
        <v>60511</v>
      </c>
      <c r="DC102" s="947"/>
      <c r="DD102" s="947"/>
      <c r="DE102" s="947"/>
      <c r="DF102" s="948"/>
      <c r="DG102" s="946">
        <f t="shared" ref="DG102" si="2">SUM(DG7:DK88)</f>
        <v>3524</v>
      </c>
      <c r="DH102" s="947"/>
      <c r="DI102" s="947"/>
      <c r="DJ102" s="947"/>
      <c r="DK102" s="948"/>
      <c r="DL102" s="946">
        <f t="shared" ref="DL102" si="3">SUM(DL7:DP88)</f>
        <v>29488</v>
      </c>
      <c r="DM102" s="947"/>
      <c r="DN102" s="947"/>
      <c r="DO102" s="947"/>
      <c r="DP102" s="948"/>
      <c r="DQ102" s="946">
        <f t="shared" ref="DQ102" si="4">SUM(DQ7:DU88)</f>
        <v>19550</v>
      </c>
      <c r="DR102" s="947"/>
      <c r="DS102" s="947"/>
      <c r="DT102" s="947"/>
      <c r="DU102" s="948"/>
      <c r="DV102" s="929">
        <f t="shared" ref="DV102" si="5">SUM(DV7:DZ88)</f>
        <v>0</v>
      </c>
      <c r="DW102" s="930"/>
      <c r="DX102" s="930"/>
      <c r="DY102" s="930"/>
      <c r="DZ102" s="931"/>
      <c r="EA102" s="234"/>
    </row>
    <row r="103" spans="1:131" s="235" customFormat="1" ht="26.25" customHeight="1" x14ac:dyDescent="0.2">
      <c r="A103" s="257"/>
      <c r="B103" s="258"/>
      <c r="C103" s="258"/>
      <c r="D103" s="258"/>
      <c r="E103" s="258"/>
      <c r="F103" s="258"/>
      <c r="G103" s="258"/>
      <c r="H103" s="258"/>
      <c r="I103" s="258"/>
      <c r="J103" s="258"/>
      <c r="K103" s="258"/>
      <c r="L103" s="258"/>
      <c r="M103" s="258"/>
      <c r="N103" s="258"/>
      <c r="O103" s="258"/>
      <c r="P103" s="258"/>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60"/>
      <c r="BA103" s="260"/>
      <c r="BB103" s="260"/>
      <c r="BC103" s="260"/>
      <c r="BD103" s="260"/>
      <c r="BE103" s="252"/>
      <c r="BF103" s="252"/>
      <c r="BG103" s="252"/>
      <c r="BH103" s="252"/>
      <c r="BI103" s="252"/>
      <c r="BJ103" s="252"/>
      <c r="BK103" s="252"/>
      <c r="BL103" s="252"/>
      <c r="BM103" s="252"/>
      <c r="BN103" s="252"/>
      <c r="BO103" s="252"/>
      <c r="BP103" s="252"/>
      <c r="BQ103" s="932" t="s">
        <v>387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234"/>
    </row>
    <row r="104" spans="1:131" s="235" customFormat="1" ht="26.25" customHeight="1" x14ac:dyDescent="0.2">
      <c r="A104" s="257"/>
      <c r="B104" s="258"/>
      <c r="C104" s="258"/>
      <c r="D104" s="258"/>
      <c r="E104" s="258"/>
      <c r="F104" s="258"/>
      <c r="G104" s="258"/>
      <c r="H104" s="258"/>
      <c r="I104" s="258"/>
      <c r="J104" s="258"/>
      <c r="K104" s="258"/>
      <c r="L104" s="258"/>
      <c r="M104" s="258"/>
      <c r="N104" s="258"/>
      <c r="O104" s="258"/>
      <c r="P104" s="258"/>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60"/>
      <c r="BA104" s="260"/>
      <c r="BB104" s="260"/>
      <c r="BC104" s="260"/>
      <c r="BD104" s="260"/>
      <c r="BE104" s="252"/>
      <c r="BF104" s="252"/>
      <c r="BG104" s="252"/>
      <c r="BH104" s="252"/>
      <c r="BI104" s="252"/>
      <c r="BJ104" s="252"/>
      <c r="BK104" s="252"/>
      <c r="BL104" s="252"/>
      <c r="BM104" s="252"/>
      <c r="BN104" s="252"/>
      <c r="BO104" s="252"/>
      <c r="BP104" s="252"/>
      <c r="BQ104" s="933" t="s">
        <v>388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234"/>
    </row>
    <row r="105" spans="1:131" s="235" customFormat="1" ht="11.25" customHeight="1" x14ac:dyDescent="0.2">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34"/>
    </row>
    <row r="106" spans="1:131" s="235" customFormat="1" ht="11.25" customHeight="1" x14ac:dyDescent="0.2">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A106" s="234"/>
    </row>
    <row r="107" spans="1:131" s="234" customFormat="1" ht="26.25" customHeight="1" thickBot="1" x14ac:dyDescent="0.25">
      <c r="A107" s="262" t="s">
        <v>389</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2" t="s">
        <v>390</v>
      </c>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row>
    <row r="108" spans="1:131" s="234" customFormat="1" ht="26.25" customHeight="1" x14ac:dyDescent="0.2">
      <c r="A108" s="934" t="s">
        <v>391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234" customFormat="1" ht="26.25" customHeight="1" x14ac:dyDescent="0.2">
      <c r="A109" s="889" t="s">
        <v>393</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92" t="s">
        <v>394</v>
      </c>
      <c r="AB109" s="890"/>
      <c r="AC109" s="890"/>
      <c r="AD109" s="890"/>
      <c r="AE109" s="891"/>
      <c r="AF109" s="892" t="s">
        <v>297</v>
      </c>
      <c r="AG109" s="890"/>
      <c r="AH109" s="890"/>
      <c r="AI109" s="890"/>
      <c r="AJ109" s="891"/>
      <c r="AK109" s="892" t="s">
        <v>296</v>
      </c>
      <c r="AL109" s="890"/>
      <c r="AM109" s="890"/>
      <c r="AN109" s="890"/>
      <c r="AO109" s="891"/>
      <c r="AP109" s="892" t="s">
        <v>395</v>
      </c>
      <c r="AQ109" s="890"/>
      <c r="AR109" s="890"/>
      <c r="AS109" s="890"/>
      <c r="AT109" s="921"/>
      <c r="AU109" s="889" t="s">
        <v>393</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92" t="s">
        <v>394</v>
      </c>
      <c r="BR109" s="890"/>
      <c r="BS109" s="890"/>
      <c r="BT109" s="890"/>
      <c r="BU109" s="891"/>
      <c r="BV109" s="892" t="s">
        <v>297</v>
      </c>
      <c r="BW109" s="890"/>
      <c r="BX109" s="890"/>
      <c r="BY109" s="890"/>
      <c r="BZ109" s="891"/>
      <c r="CA109" s="892" t="s">
        <v>296</v>
      </c>
      <c r="CB109" s="890"/>
      <c r="CC109" s="890"/>
      <c r="CD109" s="890"/>
      <c r="CE109" s="891"/>
      <c r="CF109" s="928" t="s">
        <v>395</v>
      </c>
      <c r="CG109" s="928"/>
      <c r="CH109" s="928"/>
      <c r="CI109" s="928"/>
      <c r="CJ109" s="928"/>
      <c r="CK109" s="892" t="s">
        <v>396</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92" t="s">
        <v>394</v>
      </c>
      <c r="DH109" s="890"/>
      <c r="DI109" s="890"/>
      <c r="DJ109" s="890"/>
      <c r="DK109" s="891"/>
      <c r="DL109" s="892" t="s">
        <v>297</v>
      </c>
      <c r="DM109" s="890"/>
      <c r="DN109" s="890"/>
      <c r="DO109" s="890"/>
      <c r="DP109" s="891"/>
      <c r="DQ109" s="892" t="s">
        <v>296</v>
      </c>
      <c r="DR109" s="890"/>
      <c r="DS109" s="890"/>
      <c r="DT109" s="890"/>
      <c r="DU109" s="891"/>
      <c r="DV109" s="892" t="s">
        <v>395</v>
      </c>
      <c r="DW109" s="890"/>
      <c r="DX109" s="890"/>
      <c r="DY109" s="890"/>
      <c r="DZ109" s="921"/>
    </row>
    <row r="110" spans="1:131" s="234" customFormat="1" ht="26.25" customHeight="1" x14ac:dyDescent="0.2">
      <c r="A110" s="790" t="s">
        <v>397</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82">
        <v>101483139</v>
      </c>
      <c r="AB110" s="883"/>
      <c r="AC110" s="883"/>
      <c r="AD110" s="883"/>
      <c r="AE110" s="884"/>
      <c r="AF110" s="885">
        <v>94337725</v>
      </c>
      <c r="AG110" s="883"/>
      <c r="AH110" s="883"/>
      <c r="AI110" s="883"/>
      <c r="AJ110" s="884"/>
      <c r="AK110" s="885">
        <v>88127473</v>
      </c>
      <c r="AL110" s="883"/>
      <c r="AM110" s="883"/>
      <c r="AN110" s="883"/>
      <c r="AO110" s="884"/>
      <c r="AP110" s="886">
        <v>22.3</v>
      </c>
      <c r="AQ110" s="887"/>
      <c r="AR110" s="887"/>
      <c r="AS110" s="887"/>
      <c r="AT110" s="888"/>
      <c r="AU110" s="922" t="s">
        <v>70</v>
      </c>
      <c r="AV110" s="923"/>
      <c r="AW110" s="923"/>
      <c r="AX110" s="923"/>
      <c r="AY110" s="923"/>
      <c r="AZ110" s="845" t="s">
        <v>398</v>
      </c>
      <c r="BA110" s="791"/>
      <c r="BB110" s="791"/>
      <c r="BC110" s="791"/>
      <c r="BD110" s="791"/>
      <c r="BE110" s="791"/>
      <c r="BF110" s="791"/>
      <c r="BG110" s="791"/>
      <c r="BH110" s="791"/>
      <c r="BI110" s="791"/>
      <c r="BJ110" s="791"/>
      <c r="BK110" s="791"/>
      <c r="BL110" s="791"/>
      <c r="BM110" s="791"/>
      <c r="BN110" s="791"/>
      <c r="BO110" s="791"/>
      <c r="BP110" s="792"/>
      <c r="BQ110" s="846">
        <v>1607974824</v>
      </c>
      <c r="BR110" s="828"/>
      <c r="BS110" s="828"/>
      <c r="BT110" s="828"/>
      <c r="BU110" s="828"/>
      <c r="BV110" s="828">
        <v>1635334071</v>
      </c>
      <c r="BW110" s="828"/>
      <c r="BX110" s="828"/>
      <c r="BY110" s="828"/>
      <c r="BZ110" s="828"/>
      <c r="CA110" s="828">
        <v>1668945480</v>
      </c>
      <c r="CB110" s="828"/>
      <c r="CC110" s="828"/>
      <c r="CD110" s="828"/>
      <c r="CE110" s="828"/>
      <c r="CF110" s="855">
        <v>421.8</v>
      </c>
      <c r="CG110" s="856"/>
      <c r="CH110" s="856"/>
      <c r="CI110" s="856"/>
      <c r="CJ110" s="856"/>
      <c r="CK110" s="918" t="s">
        <v>399</v>
      </c>
      <c r="CL110" s="802"/>
      <c r="CM110" s="879" t="s">
        <v>400</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846" t="s">
        <v>119</v>
      </c>
      <c r="DH110" s="828"/>
      <c r="DI110" s="828"/>
      <c r="DJ110" s="828"/>
      <c r="DK110" s="828"/>
      <c r="DL110" s="828" t="s">
        <v>401</v>
      </c>
      <c r="DM110" s="828"/>
      <c r="DN110" s="828"/>
      <c r="DO110" s="828"/>
      <c r="DP110" s="828"/>
      <c r="DQ110" s="828" t="s">
        <v>402</v>
      </c>
      <c r="DR110" s="828"/>
      <c r="DS110" s="828"/>
      <c r="DT110" s="828"/>
      <c r="DU110" s="828"/>
      <c r="DV110" s="829" t="s">
        <v>401</v>
      </c>
      <c r="DW110" s="829"/>
      <c r="DX110" s="829"/>
      <c r="DY110" s="829"/>
      <c r="DZ110" s="830"/>
    </row>
    <row r="111" spans="1:131" s="234" customFormat="1" ht="26.25" customHeight="1" x14ac:dyDescent="0.2">
      <c r="A111" s="757" t="s">
        <v>403</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10"/>
      <c r="AA111" s="911" t="s">
        <v>404</v>
      </c>
      <c r="AB111" s="912"/>
      <c r="AC111" s="912"/>
      <c r="AD111" s="912"/>
      <c r="AE111" s="913"/>
      <c r="AF111" s="914">
        <v>351261</v>
      </c>
      <c r="AG111" s="912"/>
      <c r="AH111" s="912"/>
      <c r="AI111" s="912"/>
      <c r="AJ111" s="913"/>
      <c r="AK111" s="914" t="s">
        <v>404</v>
      </c>
      <c r="AL111" s="912"/>
      <c r="AM111" s="912"/>
      <c r="AN111" s="912"/>
      <c r="AO111" s="913"/>
      <c r="AP111" s="915" t="s">
        <v>119</v>
      </c>
      <c r="AQ111" s="916"/>
      <c r="AR111" s="916"/>
      <c r="AS111" s="916"/>
      <c r="AT111" s="917"/>
      <c r="AU111" s="924"/>
      <c r="AV111" s="925"/>
      <c r="AW111" s="925"/>
      <c r="AX111" s="925"/>
      <c r="AY111" s="925"/>
      <c r="AZ111" s="798" t="s">
        <v>405</v>
      </c>
      <c r="BA111" s="733"/>
      <c r="BB111" s="733"/>
      <c r="BC111" s="733"/>
      <c r="BD111" s="733"/>
      <c r="BE111" s="733"/>
      <c r="BF111" s="733"/>
      <c r="BG111" s="733"/>
      <c r="BH111" s="733"/>
      <c r="BI111" s="733"/>
      <c r="BJ111" s="733"/>
      <c r="BK111" s="733"/>
      <c r="BL111" s="733"/>
      <c r="BM111" s="733"/>
      <c r="BN111" s="733"/>
      <c r="BO111" s="733"/>
      <c r="BP111" s="734"/>
      <c r="BQ111" s="799">
        <v>36692689</v>
      </c>
      <c r="BR111" s="800"/>
      <c r="BS111" s="800"/>
      <c r="BT111" s="800"/>
      <c r="BU111" s="800"/>
      <c r="BV111" s="800">
        <v>33877514</v>
      </c>
      <c r="BW111" s="800"/>
      <c r="BX111" s="800"/>
      <c r="BY111" s="800"/>
      <c r="BZ111" s="800"/>
      <c r="CA111" s="800">
        <v>31923181</v>
      </c>
      <c r="CB111" s="800"/>
      <c r="CC111" s="800"/>
      <c r="CD111" s="800"/>
      <c r="CE111" s="800"/>
      <c r="CF111" s="864">
        <v>8.1</v>
      </c>
      <c r="CG111" s="865"/>
      <c r="CH111" s="865"/>
      <c r="CI111" s="865"/>
      <c r="CJ111" s="865"/>
      <c r="CK111" s="919"/>
      <c r="CL111" s="804"/>
      <c r="CM111" s="807" t="s">
        <v>406</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9" t="s">
        <v>402</v>
      </c>
      <c r="DH111" s="800"/>
      <c r="DI111" s="800"/>
      <c r="DJ111" s="800"/>
      <c r="DK111" s="800"/>
      <c r="DL111" s="800" t="s">
        <v>404</v>
      </c>
      <c r="DM111" s="800"/>
      <c r="DN111" s="800"/>
      <c r="DO111" s="800"/>
      <c r="DP111" s="800"/>
      <c r="DQ111" s="800" t="s">
        <v>401</v>
      </c>
      <c r="DR111" s="800"/>
      <c r="DS111" s="800"/>
      <c r="DT111" s="800"/>
      <c r="DU111" s="800"/>
      <c r="DV111" s="777" t="s">
        <v>401</v>
      </c>
      <c r="DW111" s="777"/>
      <c r="DX111" s="777"/>
      <c r="DY111" s="777"/>
      <c r="DZ111" s="778"/>
    </row>
    <row r="112" spans="1:131" s="234" customFormat="1" ht="26.25" customHeight="1" x14ac:dyDescent="0.2">
      <c r="A112" s="904" t="s">
        <v>407</v>
      </c>
      <c r="B112" s="905"/>
      <c r="C112" s="733" t="s">
        <v>408</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762">
        <v>14263775</v>
      </c>
      <c r="AB112" s="763"/>
      <c r="AC112" s="763"/>
      <c r="AD112" s="763"/>
      <c r="AE112" s="764"/>
      <c r="AF112" s="765">
        <v>14150503</v>
      </c>
      <c r="AG112" s="763"/>
      <c r="AH112" s="763"/>
      <c r="AI112" s="763"/>
      <c r="AJ112" s="764"/>
      <c r="AK112" s="765">
        <v>13494836</v>
      </c>
      <c r="AL112" s="763"/>
      <c r="AM112" s="763"/>
      <c r="AN112" s="763"/>
      <c r="AO112" s="764"/>
      <c r="AP112" s="810">
        <v>3.4</v>
      </c>
      <c r="AQ112" s="811"/>
      <c r="AR112" s="811"/>
      <c r="AS112" s="811"/>
      <c r="AT112" s="812"/>
      <c r="AU112" s="924"/>
      <c r="AV112" s="925"/>
      <c r="AW112" s="925"/>
      <c r="AX112" s="925"/>
      <c r="AY112" s="925"/>
      <c r="AZ112" s="798" t="s">
        <v>409</v>
      </c>
      <c r="BA112" s="733"/>
      <c r="BB112" s="733"/>
      <c r="BC112" s="733"/>
      <c r="BD112" s="733"/>
      <c r="BE112" s="733"/>
      <c r="BF112" s="733"/>
      <c r="BG112" s="733"/>
      <c r="BH112" s="733"/>
      <c r="BI112" s="733"/>
      <c r="BJ112" s="733"/>
      <c r="BK112" s="733"/>
      <c r="BL112" s="733"/>
      <c r="BM112" s="733"/>
      <c r="BN112" s="733"/>
      <c r="BO112" s="733"/>
      <c r="BP112" s="734"/>
      <c r="BQ112" s="799">
        <v>14251304</v>
      </c>
      <c r="BR112" s="800"/>
      <c r="BS112" s="800"/>
      <c r="BT112" s="800"/>
      <c r="BU112" s="800"/>
      <c r="BV112" s="800">
        <v>11151856</v>
      </c>
      <c r="BW112" s="800"/>
      <c r="BX112" s="800"/>
      <c r="BY112" s="800"/>
      <c r="BZ112" s="800"/>
      <c r="CA112" s="800">
        <v>8166824</v>
      </c>
      <c r="CB112" s="800"/>
      <c r="CC112" s="800"/>
      <c r="CD112" s="800"/>
      <c r="CE112" s="800"/>
      <c r="CF112" s="864">
        <v>2.1</v>
      </c>
      <c r="CG112" s="865"/>
      <c r="CH112" s="865"/>
      <c r="CI112" s="865"/>
      <c r="CJ112" s="865"/>
      <c r="CK112" s="919"/>
      <c r="CL112" s="804"/>
      <c r="CM112" s="807" t="s">
        <v>410</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9">
        <v>517160</v>
      </c>
      <c r="DH112" s="800"/>
      <c r="DI112" s="800"/>
      <c r="DJ112" s="800"/>
      <c r="DK112" s="800"/>
      <c r="DL112" s="800">
        <v>336413</v>
      </c>
      <c r="DM112" s="800"/>
      <c r="DN112" s="800"/>
      <c r="DO112" s="800"/>
      <c r="DP112" s="800"/>
      <c r="DQ112" s="800">
        <v>200664</v>
      </c>
      <c r="DR112" s="800"/>
      <c r="DS112" s="800"/>
      <c r="DT112" s="800"/>
      <c r="DU112" s="800"/>
      <c r="DV112" s="777">
        <v>0.1</v>
      </c>
      <c r="DW112" s="777"/>
      <c r="DX112" s="777"/>
      <c r="DY112" s="777"/>
      <c r="DZ112" s="778"/>
    </row>
    <row r="113" spans="1:130" s="234" customFormat="1" ht="26.25" customHeight="1" x14ac:dyDescent="0.2">
      <c r="A113" s="906"/>
      <c r="B113" s="907"/>
      <c r="C113" s="733" t="s">
        <v>411</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762">
        <v>503700</v>
      </c>
      <c r="AB113" s="763"/>
      <c r="AC113" s="763"/>
      <c r="AD113" s="763"/>
      <c r="AE113" s="764"/>
      <c r="AF113" s="765">
        <v>431935</v>
      </c>
      <c r="AG113" s="763"/>
      <c r="AH113" s="763"/>
      <c r="AI113" s="763"/>
      <c r="AJ113" s="764"/>
      <c r="AK113" s="765">
        <v>396386</v>
      </c>
      <c r="AL113" s="763"/>
      <c r="AM113" s="763"/>
      <c r="AN113" s="763"/>
      <c r="AO113" s="764"/>
      <c r="AP113" s="810">
        <v>0.1</v>
      </c>
      <c r="AQ113" s="811"/>
      <c r="AR113" s="811"/>
      <c r="AS113" s="811"/>
      <c r="AT113" s="812"/>
      <c r="AU113" s="924"/>
      <c r="AV113" s="925"/>
      <c r="AW113" s="925"/>
      <c r="AX113" s="925"/>
      <c r="AY113" s="925"/>
      <c r="AZ113" s="798" t="s">
        <v>412</v>
      </c>
      <c r="BA113" s="733"/>
      <c r="BB113" s="733"/>
      <c r="BC113" s="733"/>
      <c r="BD113" s="733"/>
      <c r="BE113" s="733"/>
      <c r="BF113" s="733"/>
      <c r="BG113" s="733"/>
      <c r="BH113" s="733"/>
      <c r="BI113" s="733"/>
      <c r="BJ113" s="733"/>
      <c r="BK113" s="733"/>
      <c r="BL113" s="733"/>
      <c r="BM113" s="733"/>
      <c r="BN113" s="733"/>
      <c r="BO113" s="733"/>
      <c r="BP113" s="734"/>
      <c r="BQ113" s="799" t="s">
        <v>401</v>
      </c>
      <c r="BR113" s="800"/>
      <c r="BS113" s="800"/>
      <c r="BT113" s="800"/>
      <c r="BU113" s="800"/>
      <c r="BV113" s="800" t="s">
        <v>402</v>
      </c>
      <c r="BW113" s="800"/>
      <c r="BX113" s="800"/>
      <c r="BY113" s="800"/>
      <c r="BZ113" s="800"/>
      <c r="CA113" s="800" t="s">
        <v>402</v>
      </c>
      <c r="CB113" s="800"/>
      <c r="CC113" s="800"/>
      <c r="CD113" s="800"/>
      <c r="CE113" s="800"/>
      <c r="CF113" s="864" t="s">
        <v>404</v>
      </c>
      <c r="CG113" s="865"/>
      <c r="CH113" s="865"/>
      <c r="CI113" s="865"/>
      <c r="CJ113" s="865"/>
      <c r="CK113" s="919"/>
      <c r="CL113" s="804"/>
      <c r="CM113" s="807" t="s">
        <v>413</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99">
        <v>28791690</v>
      </c>
      <c r="DH113" s="800"/>
      <c r="DI113" s="800"/>
      <c r="DJ113" s="800"/>
      <c r="DK113" s="800"/>
      <c r="DL113" s="800">
        <v>26889337</v>
      </c>
      <c r="DM113" s="800"/>
      <c r="DN113" s="800"/>
      <c r="DO113" s="800"/>
      <c r="DP113" s="800"/>
      <c r="DQ113" s="800">
        <v>24956912</v>
      </c>
      <c r="DR113" s="800"/>
      <c r="DS113" s="800"/>
      <c r="DT113" s="800"/>
      <c r="DU113" s="800"/>
      <c r="DV113" s="777">
        <v>6.3</v>
      </c>
      <c r="DW113" s="777"/>
      <c r="DX113" s="777"/>
      <c r="DY113" s="777"/>
      <c r="DZ113" s="778"/>
    </row>
    <row r="114" spans="1:130" s="234" customFormat="1" ht="26.25" customHeight="1" x14ac:dyDescent="0.2">
      <c r="A114" s="906"/>
      <c r="B114" s="907"/>
      <c r="C114" s="733" t="s">
        <v>414</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762" t="s">
        <v>415</v>
      </c>
      <c r="AB114" s="763"/>
      <c r="AC114" s="763"/>
      <c r="AD114" s="763"/>
      <c r="AE114" s="764"/>
      <c r="AF114" s="765" t="s">
        <v>401</v>
      </c>
      <c r="AG114" s="763"/>
      <c r="AH114" s="763"/>
      <c r="AI114" s="763"/>
      <c r="AJ114" s="764"/>
      <c r="AK114" s="765" t="s">
        <v>402</v>
      </c>
      <c r="AL114" s="763"/>
      <c r="AM114" s="763"/>
      <c r="AN114" s="763"/>
      <c r="AO114" s="764"/>
      <c r="AP114" s="810" t="s">
        <v>357</v>
      </c>
      <c r="AQ114" s="811"/>
      <c r="AR114" s="811"/>
      <c r="AS114" s="811"/>
      <c r="AT114" s="812"/>
      <c r="AU114" s="924"/>
      <c r="AV114" s="925"/>
      <c r="AW114" s="925"/>
      <c r="AX114" s="925"/>
      <c r="AY114" s="925"/>
      <c r="AZ114" s="798" t="s">
        <v>416</v>
      </c>
      <c r="BA114" s="733"/>
      <c r="BB114" s="733"/>
      <c r="BC114" s="733"/>
      <c r="BD114" s="733"/>
      <c r="BE114" s="733"/>
      <c r="BF114" s="733"/>
      <c r="BG114" s="733"/>
      <c r="BH114" s="733"/>
      <c r="BI114" s="733"/>
      <c r="BJ114" s="733"/>
      <c r="BK114" s="733"/>
      <c r="BL114" s="733"/>
      <c r="BM114" s="733"/>
      <c r="BN114" s="733"/>
      <c r="BO114" s="733"/>
      <c r="BP114" s="734"/>
      <c r="BQ114" s="799">
        <v>194088670</v>
      </c>
      <c r="BR114" s="800"/>
      <c r="BS114" s="800"/>
      <c r="BT114" s="800"/>
      <c r="BU114" s="800"/>
      <c r="BV114" s="800">
        <v>190749990</v>
      </c>
      <c r="BW114" s="800"/>
      <c r="BX114" s="800"/>
      <c r="BY114" s="800"/>
      <c r="BZ114" s="800"/>
      <c r="CA114" s="800">
        <v>185963185</v>
      </c>
      <c r="CB114" s="800"/>
      <c r="CC114" s="800"/>
      <c r="CD114" s="800"/>
      <c r="CE114" s="800"/>
      <c r="CF114" s="864">
        <v>47</v>
      </c>
      <c r="CG114" s="865"/>
      <c r="CH114" s="865"/>
      <c r="CI114" s="865"/>
      <c r="CJ114" s="865"/>
      <c r="CK114" s="919"/>
      <c r="CL114" s="804"/>
      <c r="CM114" s="807" t="s">
        <v>417</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99">
        <v>517630</v>
      </c>
      <c r="DH114" s="800"/>
      <c r="DI114" s="800"/>
      <c r="DJ114" s="800"/>
      <c r="DK114" s="800"/>
      <c r="DL114" s="800">
        <v>389608</v>
      </c>
      <c r="DM114" s="800"/>
      <c r="DN114" s="800"/>
      <c r="DO114" s="800"/>
      <c r="DP114" s="800"/>
      <c r="DQ114" s="800">
        <v>287779</v>
      </c>
      <c r="DR114" s="800"/>
      <c r="DS114" s="800"/>
      <c r="DT114" s="800"/>
      <c r="DU114" s="800"/>
      <c r="DV114" s="777">
        <v>0.1</v>
      </c>
      <c r="DW114" s="777"/>
      <c r="DX114" s="777"/>
      <c r="DY114" s="777"/>
      <c r="DZ114" s="778"/>
    </row>
    <row r="115" spans="1:130" s="234" customFormat="1" ht="26.25" customHeight="1" x14ac:dyDescent="0.2">
      <c r="A115" s="906"/>
      <c r="B115" s="907"/>
      <c r="C115" s="733" t="s">
        <v>418</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762">
        <v>3311316</v>
      </c>
      <c r="AB115" s="763"/>
      <c r="AC115" s="763"/>
      <c r="AD115" s="763"/>
      <c r="AE115" s="764"/>
      <c r="AF115" s="765">
        <v>3102674</v>
      </c>
      <c r="AG115" s="763"/>
      <c r="AH115" s="763"/>
      <c r="AI115" s="763"/>
      <c r="AJ115" s="764"/>
      <c r="AK115" s="765">
        <v>3019964</v>
      </c>
      <c r="AL115" s="763"/>
      <c r="AM115" s="763"/>
      <c r="AN115" s="763"/>
      <c r="AO115" s="764"/>
      <c r="AP115" s="810">
        <v>0.8</v>
      </c>
      <c r="AQ115" s="811"/>
      <c r="AR115" s="811"/>
      <c r="AS115" s="811"/>
      <c r="AT115" s="812"/>
      <c r="AU115" s="924"/>
      <c r="AV115" s="925"/>
      <c r="AW115" s="925"/>
      <c r="AX115" s="925"/>
      <c r="AY115" s="925"/>
      <c r="AZ115" s="798" t="s">
        <v>419</v>
      </c>
      <c r="BA115" s="733"/>
      <c r="BB115" s="733"/>
      <c r="BC115" s="733"/>
      <c r="BD115" s="733"/>
      <c r="BE115" s="733"/>
      <c r="BF115" s="733"/>
      <c r="BG115" s="733"/>
      <c r="BH115" s="733"/>
      <c r="BI115" s="733"/>
      <c r="BJ115" s="733"/>
      <c r="BK115" s="733"/>
      <c r="BL115" s="733"/>
      <c r="BM115" s="733"/>
      <c r="BN115" s="733"/>
      <c r="BO115" s="733"/>
      <c r="BP115" s="734"/>
      <c r="BQ115" s="799">
        <v>24236651</v>
      </c>
      <c r="BR115" s="800"/>
      <c r="BS115" s="800"/>
      <c r="BT115" s="800"/>
      <c r="BU115" s="800"/>
      <c r="BV115" s="800">
        <v>24577674</v>
      </c>
      <c r="BW115" s="800"/>
      <c r="BX115" s="800"/>
      <c r="BY115" s="800"/>
      <c r="BZ115" s="800"/>
      <c r="CA115" s="800">
        <v>23910080</v>
      </c>
      <c r="CB115" s="800"/>
      <c r="CC115" s="800"/>
      <c r="CD115" s="800"/>
      <c r="CE115" s="800"/>
      <c r="CF115" s="864">
        <v>6</v>
      </c>
      <c r="CG115" s="865"/>
      <c r="CH115" s="865"/>
      <c r="CI115" s="865"/>
      <c r="CJ115" s="865"/>
      <c r="CK115" s="919"/>
      <c r="CL115" s="804"/>
      <c r="CM115" s="798" t="s">
        <v>420</v>
      </c>
      <c r="CN115" s="903"/>
      <c r="CO115" s="903"/>
      <c r="CP115" s="903"/>
      <c r="CQ115" s="903"/>
      <c r="CR115" s="903"/>
      <c r="CS115" s="903"/>
      <c r="CT115" s="903"/>
      <c r="CU115" s="903"/>
      <c r="CV115" s="903"/>
      <c r="CW115" s="903"/>
      <c r="CX115" s="903"/>
      <c r="CY115" s="903"/>
      <c r="CZ115" s="903"/>
      <c r="DA115" s="903"/>
      <c r="DB115" s="903"/>
      <c r="DC115" s="903"/>
      <c r="DD115" s="903"/>
      <c r="DE115" s="903"/>
      <c r="DF115" s="734"/>
      <c r="DG115" s="799">
        <v>3618171</v>
      </c>
      <c r="DH115" s="800"/>
      <c r="DI115" s="800"/>
      <c r="DJ115" s="800"/>
      <c r="DK115" s="800"/>
      <c r="DL115" s="800">
        <v>3235864</v>
      </c>
      <c r="DM115" s="800"/>
      <c r="DN115" s="800"/>
      <c r="DO115" s="800"/>
      <c r="DP115" s="800"/>
      <c r="DQ115" s="800">
        <v>3669298</v>
      </c>
      <c r="DR115" s="800"/>
      <c r="DS115" s="800"/>
      <c r="DT115" s="800"/>
      <c r="DU115" s="800"/>
      <c r="DV115" s="777">
        <v>0.9</v>
      </c>
      <c r="DW115" s="777"/>
      <c r="DX115" s="777"/>
      <c r="DY115" s="777"/>
      <c r="DZ115" s="778"/>
    </row>
    <row r="116" spans="1:130" s="234" customFormat="1" ht="26.25" customHeight="1" x14ac:dyDescent="0.2">
      <c r="A116" s="908"/>
      <c r="B116" s="909"/>
      <c r="C116" s="869" t="s">
        <v>421</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762">
        <v>10265</v>
      </c>
      <c r="AB116" s="763"/>
      <c r="AC116" s="763"/>
      <c r="AD116" s="763"/>
      <c r="AE116" s="764"/>
      <c r="AF116" s="765">
        <v>6300</v>
      </c>
      <c r="AG116" s="763"/>
      <c r="AH116" s="763"/>
      <c r="AI116" s="763"/>
      <c r="AJ116" s="764"/>
      <c r="AK116" s="765">
        <v>3274</v>
      </c>
      <c r="AL116" s="763"/>
      <c r="AM116" s="763"/>
      <c r="AN116" s="763"/>
      <c r="AO116" s="764"/>
      <c r="AP116" s="810">
        <v>0</v>
      </c>
      <c r="AQ116" s="811"/>
      <c r="AR116" s="811"/>
      <c r="AS116" s="811"/>
      <c r="AT116" s="812"/>
      <c r="AU116" s="924"/>
      <c r="AV116" s="925"/>
      <c r="AW116" s="925"/>
      <c r="AX116" s="925"/>
      <c r="AY116" s="925"/>
      <c r="AZ116" s="852" t="s">
        <v>422</v>
      </c>
      <c r="BA116" s="853"/>
      <c r="BB116" s="853"/>
      <c r="BC116" s="853"/>
      <c r="BD116" s="853"/>
      <c r="BE116" s="853"/>
      <c r="BF116" s="853"/>
      <c r="BG116" s="853"/>
      <c r="BH116" s="853"/>
      <c r="BI116" s="853"/>
      <c r="BJ116" s="853"/>
      <c r="BK116" s="853"/>
      <c r="BL116" s="853"/>
      <c r="BM116" s="853"/>
      <c r="BN116" s="853"/>
      <c r="BO116" s="853"/>
      <c r="BP116" s="854"/>
      <c r="BQ116" s="799" t="s">
        <v>401</v>
      </c>
      <c r="BR116" s="800"/>
      <c r="BS116" s="800"/>
      <c r="BT116" s="800"/>
      <c r="BU116" s="800"/>
      <c r="BV116" s="800" t="s">
        <v>415</v>
      </c>
      <c r="BW116" s="800"/>
      <c r="BX116" s="800"/>
      <c r="BY116" s="800"/>
      <c r="BZ116" s="800"/>
      <c r="CA116" s="800" t="s">
        <v>401</v>
      </c>
      <c r="CB116" s="800"/>
      <c r="CC116" s="800"/>
      <c r="CD116" s="800"/>
      <c r="CE116" s="800"/>
      <c r="CF116" s="864" t="s">
        <v>402</v>
      </c>
      <c r="CG116" s="865"/>
      <c r="CH116" s="865"/>
      <c r="CI116" s="865"/>
      <c r="CJ116" s="865"/>
      <c r="CK116" s="919"/>
      <c r="CL116" s="804"/>
      <c r="CM116" s="807" t="s">
        <v>423</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99" t="s">
        <v>401</v>
      </c>
      <c r="DH116" s="800"/>
      <c r="DI116" s="800"/>
      <c r="DJ116" s="800"/>
      <c r="DK116" s="800"/>
      <c r="DL116" s="800" t="s">
        <v>401</v>
      </c>
      <c r="DM116" s="800"/>
      <c r="DN116" s="800"/>
      <c r="DO116" s="800"/>
      <c r="DP116" s="800"/>
      <c r="DQ116" s="800" t="s">
        <v>119</v>
      </c>
      <c r="DR116" s="800"/>
      <c r="DS116" s="800"/>
      <c r="DT116" s="800"/>
      <c r="DU116" s="800"/>
      <c r="DV116" s="777" t="s">
        <v>401</v>
      </c>
      <c r="DW116" s="777"/>
      <c r="DX116" s="777"/>
      <c r="DY116" s="777"/>
      <c r="DZ116" s="778"/>
    </row>
    <row r="117" spans="1:130" s="234" customFormat="1" ht="26.25" customHeight="1" x14ac:dyDescent="0.2">
      <c r="A117" s="889" t="s">
        <v>155</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866" t="s">
        <v>424</v>
      </c>
      <c r="Z117" s="891"/>
      <c r="AA117" s="896">
        <v>119572195</v>
      </c>
      <c r="AB117" s="897"/>
      <c r="AC117" s="897"/>
      <c r="AD117" s="897"/>
      <c r="AE117" s="898"/>
      <c r="AF117" s="899">
        <v>112380398</v>
      </c>
      <c r="AG117" s="897"/>
      <c r="AH117" s="897"/>
      <c r="AI117" s="897"/>
      <c r="AJ117" s="898"/>
      <c r="AK117" s="899">
        <v>105041933</v>
      </c>
      <c r="AL117" s="897"/>
      <c r="AM117" s="897"/>
      <c r="AN117" s="897"/>
      <c r="AO117" s="898"/>
      <c r="AP117" s="900"/>
      <c r="AQ117" s="901"/>
      <c r="AR117" s="901"/>
      <c r="AS117" s="901"/>
      <c r="AT117" s="902"/>
      <c r="AU117" s="924"/>
      <c r="AV117" s="925"/>
      <c r="AW117" s="925"/>
      <c r="AX117" s="925"/>
      <c r="AY117" s="925"/>
      <c r="AZ117" s="798" t="s">
        <v>425</v>
      </c>
      <c r="BA117" s="733"/>
      <c r="BB117" s="733"/>
      <c r="BC117" s="733"/>
      <c r="BD117" s="733"/>
      <c r="BE117" s="733"/>
      <c r="BF117" s="733"/>
      <c r="BG117" s="733"/>
      <c r="BH117" s="733"/>
      <c r="BI117" s="733"/>
      <c r="BJ117" s="733"/>
      <c r="BK117" s="733"/>
      <c r="BL117" s="733"/>
      <c r="BM117" s="733"/>
      <c r="BN117" s="733"/>
      <c r="BO117" s="733"/>
      <c r="BP117" s="734"/>
      <c r="BQ117" s="799" t="s">
        <v>402</v>
      </c>
      <c r="BR117" s="800"/>
      <c r="BS117" s="800"/>
      <c r="BT117" s="800"/>
      <c r="BU117" s="800"/>
      <c r="BV117" s="800" t="s">
        <v>402</v>
      </c>
      <c r="BW117" s="800"/>
      <c r="BX117" s="800"/>
      <c r="BY117" s="800"/>
      <c r="BZ117" s="800"/>
      <c r="CA117" s="800" t="s">
        <v>375</v>
      </c>
      <c r="CB117" s="800"/>
      <c r="CC117" s="800"/>
      <c r="CD117" s="800"/>
      <c r="CE117" s="800"/>
      <c r="CF117" s="864" t="s">
        <v>401</v>
      </c>
      <c r="CG117" s="865"/>
      <c r="CH117" s="865"/>
      <c r="CI117" s="865"/>
      <c r="CJ117" s="865"/>
      <c r="CK117" s="919"/>
      <c r="CL117" s="804"/>
      <c r="CM117" s="807" t="s">
        <v>426</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99" t="s">
        <v>402</v>
      </c>
      <c r="DH117" s="800"/>
      <c r="DI117" s="800"/>
      <c r="DJ117" s="800"/>
      <c r="DK117" s="800"/>
      <c r="DL117" s="800" t="s">
        <v>427</v>
      </c>
      <c r="DM117" s="800"/>
      <c r="DN117" s="800"/>
      <c r="DO117" s="800"/>
      <c r="DP117" s="800"/>
      <c r="DQ117" s="800" t="s">
        <v>428</v>
      </c>
      <c r="DR117" s="800"/>
      <c r="DS117" s="800"/>
      <c r="DT117" s="800"/>
      <c r="DU117" s="800"/>
      <c r="DV117" s="777" t="s">
        <v>402</v>
      </c>
      <c r="DW117" s="777"/>
      <c r="DX117" s="777"/>
      <c r="DY117" s="777"/>
      <c r="DZ117" s="778"/>
    </row>
    <row r="118" spans="1:130" s="234" customFormat="1" ht="26.25" customHeight="1" x14ac:dyDescent="0.2">
      <c r="A118" s="889" t="s">
        <v>396</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92" t="s">
        <v>394</v>
      </c>
      <c r="AB118" s="890"/>
      <c r="AC118" s="890"/>
      <c r="AD118" s="890"/>
      <c r="AE118" s="891"/>
      <c r="AF118" s="892" t="s">
        <v>297</v>
      </c>
      <c r="AG118" s="890"/>
      <c r="AH118" s="890"/>
      <c r="AI118" s="890"/>
      <c r="AJ118" s="891"/>
      <c r="AK118" s="892" t="s">
        <v>296</v>
      </c>
      <c r="AL118" s="890"/>
      <c r="AM118" s="890"/>
      <c r="AN118" s="890"/>
      <c r="AO118" s="891"/>
      <c r="AP118" s="893" t="s">
        <v>395</v>
      </c>
      <c r="AQ118" s="894"/>
      <c r="AR118" s="894"/>
      <c r="AS118" s="894"/>
      <c r="AT118" s="895"/>
      <c r="AU118" s="924"/>
      <c r="AV118" s="925"/>
      <c r="AW118" s="925"/>
      <c r="AX118" s="925"/>
      <c r="AY118" s="925"/>
      <c r="AZ118" s="868" t="s">
        <v>429</v>
      </c>
      <c r="BA118" s="869"/>
      <c r="BB118" s="869"/>
      <c r="BC118" s="869"/>
      <c r="BD118" s="869"/>
      <c r="BE118" s="869"/>
      <c r="BF118" s="869"/>
      <c r="BG118" s="869"/>
      <c r="BH118" s="869"/>
      <c r="BI118" s="869"/>
      <c r="BJ118" s="869"/>
      <c r="BK118" s="869"/>
      <c r="BL118" s="869"/>
      <c r="BM118" s="869"/>
      <c r="BN118" s="869"/>
      <c r="BO118" s="869"/>
      <c r="BP118" s="870"/>
      <c r="BQ118" s="851" t="s">
        <v>357</v>
      </c>
      <c r="BR118" s="831"/>
      <c r="BS118" s="831"/>
      <c r="BT118" s="831"/>
      <c r="BU118" s="831"/>
      <c r="BV118" s="831" t="s">
        <v>428</v>
      </c>
      <c r="BW118" s="831"/>
      <c r="BX118" s="831"/>
      <c r="BY118" s="831"/>
      <c r="BZ118" s="831"/>
      <c r="CA118" s="831" t="s">
        <v>427</v>
      </c>
      <c r="CB118" s="831"/>
      <c r="CC118" s="831"/>
      <c r="CD118" s="831"/>
      <c r="CE118" s="831"/>
      <c r="CF118" s="864" t="s">
        <v>428</v>
      </c>
      <c r="CG118" s="865"/>
      <c r="CH118" s="865"/>
      <c r="CI118" s="865"/>
      <c r="CJ118" s="865"/>
      <c r="CK118" s="919"/>
      <c r="CL118" s="804"/>
      <c r="CM118" s="807" t="s">
        <v>430</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99" t="s">
        <v>401</v>
      </c>
      <c r="DH118" s="800"/>
      <c r="DI118" s="800"/>
      <c r="DJ118" s="800"/>
      <c r="DK118" s="800"/>
      <c r="DL118" s="800" t="s">
        <v>415</v>
      </c>
      <c r="DM118" s="800"/>
      <c r="DN118" s="800"/>
      <c r="DO118" s="800"/>
      <c r="DP118" s="800"/>
      <c r="DQ118" s="800" t="s">
        <v>402</v>
      </c>
      <c r="DR118" s="800"/>
      <c r="DS118" s="800"/>
      <c r="DT118" s="800"/>
      <c r="DU118" s="800"/>
      <c r="DV118" s="777" t="s">
        <v>402</v>
      </c>
      <c r="DW118" s="777"/>
      <c r="DX118" s="777"/>
      <c r="DY118" s="777"/>
      <c r="DZ118" s="778"/>
    </row>
    <row r="119" spans="1:130" s="234" customFormat="1" ht="26.25" customHeight="1" x14ac:dyDescent="0.2">
      <c r="A119" s="801" t="s">
        <v>399</v>
      </c>
      <c r="B119" s="802"/>
      <c r="C119" s="879" t="s">
        <v>400</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357</v>
      </c>
      <c r="AB119" s="883"/>
      <c r="AC119" s="883"/>
      <c r="AD119" s="883"/>
      <c r="AE119" s="884"/>
      <c r="AF119" s="885" t="s">
        <v>401</v>
      </c>
      <c r="AG119" s="883"/>
      <c r="AH119" s="883"/>
      <c r="AI119" s="883"/>
      <c r="AJ119" s="884"/>
      <c r="AK119" s="885" t="s">
        <v>428</v>
      </c>
      <c r="AL119" s="883"/>
      <c r="AM119" s="883"/>
      <c r="AN119" s="883"/>
      <c r="AO119" s="884"/>
      <c r="AP119" s="886" t="s">
        <v>431</v>
      </c>
      <c r="AQ119" s="887"/>
      <c r="AR119" s="887"/>
      <c r="AS119" s="887"/>
      <c r="AT119" s="888"/>
      <c r="AU119" s="926"/>
      <c r="AV119" s="927"/>
      <c r="AW119" s="927"/>
      <c r="AX119" s="927"/>
      <c r="AY119" s="927"/>
      <c r="AZ119" s="264" t="s">
        <v>155</v>
      </c>
      <c r="BA119" s="264"/>
      <c r="BB119" s="264"/>
      <c r="BC119" s="264"/>
      <c r="BD119" s="264"/>
      <c r="BE119" s="264"/>
      <c r="BF119" s="264"/>
      <c r="BG119" s="264"/>
      <c r="BH119" s="264"/>
      <c r="BI119" s="264"/>
      <c r="BJ119" s="264"/>
      <c r="BK119" s="264"/>
      <c r="BL119" s="264"/>
      <c r="BM119" s="264"/>
      <c r="BN119" s="264"/>
      <c r="BO119" s="866" t="s">
        <v>432</v>
      </c>
      <c r="BP119" s="867"/>
      <c r="BQ119" s="851">
        <v>1877244138</v>
      </c>
      <c r="BR119" s="831"/>
      <c r="BS119" s="831"/>
      <c r="BT119" s="831"/>
      <c r="BU119" s="831"/>
      <c r="BV119" s="831">
        <v>1895691105</v>
      </c>
      <c r="BW119" s="831"/>
      <c r="BX119" s="831"/>
      <c r="BY119" s="831"/>
      <c r="BZ119" s="831"/>
      <c r="CA119" s="831">
        <v>1918908750</v>
      </c>
      <c r="CB119" s="831"/>
      <c r="CC119" s="831"/>
      <c r="CD119" s="831"/>
      <c r="CE119" s="831"/>
      <c r="CF119" s="729"/>
      <c r="CG119" s="730"/>
      <c r="CH119" s="730"/>
      <c r="CI119" s="730"/>
      <c r="CJ119" s="820"/>
      <c r="CK119" s="920"/>
      <c r="CL119" s="806"/>
      <c r="CM119" s="824" t="s">
        <v>433</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799">
        <v>3248038</v>
      </c>
      <c r="DH119" s="800"/>
      <c r="DI119" s="800"/>
      <c r="DJ119" s="800"/>
      <c r="DK119" s="800"/>
      <c r="DL119" s="800">
        <v>3026292</v>
      </c>
      <c r="DM119" s="800"/>
      <c r="DN119" s="800"/>
      <c r="DO119" s="800"/>
      <c r="DP119" s="800"/>
      <c r="DQ119" s="800">
        <v>2808528</v>
      </c>
      <c r="DR119" s="800"/>
      <c r="DS119" s="800"/>
      <c r="DT119" s="800"/>
      <c r="DU119" s="800"/>
      <c r="DV119" s="777">
        <v>0.7</v>
      </c>
      <c r="DW119" s="777"/>
      <c r="DX119" s="777"/>
      <c r="DY119" s="777"/>
      <c r="DZ119" s="778"/>
    </row>
    <row r="120" spans="1:130" s="234" customFormat="1" ht="26.25" customHeight="1" x14ac:dyDescent="0.2">
      <c r="A120" s="803"/>
      <c r="B120" s="804"/>
      <c r="C120" s="807" t="s">
        <v>406</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62" t="s">
        <v>428</v>
      </c>
      <c r="AB120" s="763"/>
      <c r="AC120" s="763"/>
      <c r="AD120" s="763"/>
      <c r="AE120" s="764"/>
      <c r="AF120" s="765" t="s">
        <v>357</v>
      </c>
      <c r="AG120" s="763"/>
      <c r="AH120" s="763"/>
      <c r="AI120" s="763"/>
      <c r="AJ120" s="764"/>
      <c r="AK120" s="765" t="s">
        <v>427</v>
      </c>
      <c r="AL120" s="763"/>
      <c r="AM120" s="763"/>
      <c r="AN120" s="763"/>
      <c r="AO120" s="764"/>
      <c r="AP120" s="810" t="s">
        <v>434</v>
      </c>
      <c r="AQ120" s="811"/>
      <c r="AR120" s="811"/>
      <c r="AS120" s="811"/>
      <c r="AT120" s="812"/>
      <c r="AU120" s="871" t="s">
        <v>435</v>
      </c>
      <c r="AV120" s="872"/>
      <c r="AW120" s="872"/>
      <c r="AX120" s="872"/>
      <c r="AY120" s="873"/>
      <c r="AZ120" s="845" t="s">
        <v>436</v>
      </c>
      <c r="BA120" s="791"/>
      <c r="BB120" s="791"/>
      <c r="BC120" s="791"/>
      <c r="BD120" s="791"/>
      <c r="BE120" s="791"/>
      <c r="BF120" s="791"/>
      <c r="BG120" s="791"/>
      <c r="BH120" s="791"/>
      <c r="BI120" s="791"/>
      <c r="BJ120" s="791"/>
      <c r="BK120" s="791"/>
      <c r="BL120" s="791"/>
      <c r="BM120" s="791"/>
      <c r="BN120" s="791"/>
      <c r="BO120" s="791"/>
      <c r="BP120" s="792"/>
      <c r="BQ120" s="846">
        <v>120644156</v>
      </c>
      <c r="BR120" s="828"/>
      <c r="BS120" s="828"/>
      <c r="BT120" s="828"/>
      <c r="BU120" s="828"/>
      <c r="BV120" s="828">
        <v>127449231</v>
      </c>
      <c r="BW120" s="828"/>
      <c r="BX120" s="828"/>
      <c r="BY120" s="828"/>
      <c r="BZ120" s="828"/>
      <c r="CA120" s="828">
        <v>134512755</v>
      </c>
      <c r="CB120" s="828"/>
      <c r="CC120" s="828"/>
      <c r="CD120" s="828"/>
      <c r="CE120" s="828"/>
      <c r="CF120" s="855">
        <v>34</v>
      </c>
      <c r="CG120" s="856"/>
      <c r="CH120" s="856"/>
      <c r="CI120" s="856"/>
      <c r="CJ120" s="856"/>
      <c r="CK120" s="857" t="s">
        <v>437</v>
      </c>
      <c r="CL120" s="837"/>
      <c r="CM120" s="837"/>
      <c r="CN120" s="837"/>
      <c r="CO120" s="838"/>
      <c r="CP120" s="861" t="s">
        <v>438</v>
      </c>
      <c r="CQ120" s="862"/>
      <c r="CR120" s="862"/>
      <c r="CS120" s="862"/>
      <c r="CT120" s="862"/>
      <c r="CU120" s="862"/>
      <c r="CV120" s="862"/>
      <c r="CW120" s="862"/>
      <c r="CX120" s="862"/>
      <c r="CY120" s="862"/>
      <c r="CZ120" s="862"/>
      <c r="DA120" s="862"/>
      <c r="DB120" s="862"/>
      <c r="DC120" s="862"/>
      <c r="DD120" s="862"/>
      <c r="DE120" s="862"/>
      <c r="DF120" s="863"/>
      <c r="DG120" s="846">
        <v>14251304</v>
      </c>
      <c r="DH120" s="828"/>
      <c r="DI120" s="828"/>
      <c r="DJ120" s="828"/>
      <c r="DK120" s="828"/>
      <c r="DL120" s="828">
        <v>11151856</v>
      </c>
      <c r="DM120" s="828"/>
      <c r="DN120" s="828"/>
      <c r="DO120" s="828"/>
      <c r="DP120" s="828"/>
      <c r="DQ120" s="828">
        <v>8166824</v>
      </c>
      <c r="DR120" s="828"/>
      <c r="DS120" s="828"/>
      <c r="DT120" s="828"/>
      <c r="DU120" s="828"/>
      <c r="DV120" s="829">
        <v>2.1</v>
      </c>
      <c r="DW120" s="829"/>
      <c r="DX120" s="829"/>
      <c r="DY120" s="829"/>
      <c r="DZ120" s="830"/>
    </row>
    <row r="121" spans="1:130" s="234" customFormat="1" ht="26.25" customHeight="1" x14ac:dyDescent="0.2">
      <c r="A121" s="803"/>
      <c r="B121" s="804"/>
      <c r="C121" s="852" t="s">
        <v>439</v>
      </c>
      <c r="D121" s="853"/>
      <c r="E121" s="853"/>
      <c r="F121" s="853"/>
      <c r="G121" s="853"/>
      <c r="H121" s="853"/>
      <c r="I121" s="853"/>
      <c r="J121" s="853"/>
      <c r="K121" s="853"/>
      <c r="L121" s="853"/>
      <c r="M121" s="853"/>
      <c r="N121" s="853"/>
      <c r="O121" s="853"/>
      <c r="P121" s="853"/>
      <c r="Q121" s="853"/>
      <c r="R121" s="853"/>
      <c r="S121" s="853"/>
      <c r="T121" s="853"/>
      <c r="U121" s="853"/>
      <c r="V121" s="853"/>
      <c r="W121" s="853"/>
      <c r="X121" s="853"/>
      <c r="Y121" s="853"/>
      <c r="Z121" s="854"/>
      <c r="AA121" s="762">
        <v>2821149</v>
      </c>
      <c r="AB121" s="763"/>
      <c r="AC121" s="763"/>
      <c r="AD121" s="763"/>
      <c r="AE121" s="764"/>
      <c r="AF121" s="765">
        <v>2635061</v>
      </c>
      <c r="AG121" s="763"/>
      <c r="AH121" s="763"/>
      <c r="AI121" s="763"/>
      <c r="AJ121" s="764"/>
      <c r="AK121" s="765">
        <v>2580736</v>
      </c>
      <c r="AL121" s="763"/>
      <c r="AM121" s="763"/>
      <c r="AN121" s="763"/>
      <c r="AO121" s="764"/>
      <c r="AP121" s="810">
        <v>0.7</v>
      </c>
      <c r="AQ121" s="811"/>
      <c r="AR121" s="811"/>
      <c r="AS121" s="811"/>
      <c r="AT121" s="812"/>
      <c r="AU121" s="874"/>
      <c r="AV121" s="875"/>
      <c r="AW121" s="875"/>
      <c r="AX121" s="875"/>
      <c r="AY121" s="876"/>
      <c r="AZ121" s="798" t="s">
        <v>440</v>
      </c>
      <c r="BA121" s="733"/>
      <c r="BB121" s="733"/>
      <c r="BC121" s="733"/>
      <c r="BD121" s="733"/>
      <c r="BE121" s="733"/>
      <c r="BF121" s="733"/>
      <c r="BG121" s="733"/>
      <c r="BH121" s="733"/>
      <c r="BI121" s="733"/>
      <c r="BJ121" s="733"/>
      <c r="BK121" s="733"/>
      <c r="BL121" s="733"/>
      <c r="BM121" s="733"/>
      <c r="BN121" s="733"/>
      <c r="BO121" s="733"/>
      <c r="BP121" s="734"/>
      <c r="BQ121" s="799">
        <v>35488673</v>
      </c>
      <c r="BR121" s="800"/>
      <c r="BS121" s="800"/>
      <c r="BT121" s="800"/>
      <c r="BU121" s="800"/>
      <c r="BV121" s="800">
        <v>34648429</v>
      </c>
      <c r="BW121" s="800"/>
      <c r="BX121" s="800"/>
      <c r="BY121" s="800"/>
      <c r="BZ121" s="800"/>
      <c r="CA121" s="800">
        <v>33026853</v>
      </c>
      <c r="CB121" s="800"/>
      <c r="CC121" s="800"/>
      <c r="CD121" s="800"/>
      <c r="CE121" s="800"/>
      <c r="CF121" s="864">
        <v>8.3000000000000007</v>
      </c>
      <c r="CG121" s="865"/>
      <c r="CH121" s="865"/>
      <c r="CI121" s="865"/>
      <c r="CJ121" s="865"/>
      <c r="CK121" s="858"/>
      <c r="CL121" s="840"/>
      <c r="CM121" s="840"/>
      <c r="CN121" s="840"/>
      <c r="CO121" s="841"/>
      <c r="CP121" s="821" t="s">
        <v>441</v>
      </c>
      <c r="CQ121" s="822"/>
      <c r="CR121" s="822"/>
      <c r="CS121" s="822"/>
      <c r="CT121" s="822"/>
      <c r="CU121" s="822"/>
      <c r="CV121" s="822"/>
      <c r="CW121" s="822"/>
      <c r="CX121" s="822"/>
      <c r="CY121" s="822"/>
      <c r="CZ121" s="822"/>
      <c r="DA121" s="822"/>
      <c r="DB121" s="822"/>
      <c r="DC121" s="822"/>
      <c r="DD121" s="822"/>
      <c r="DE121" s="822"/>
      <c r="DF121" s="823"/>
      <c r="DG121" s="799" t="s">
        <v>402</v>
      </c>
      <c r="DH121" s="800"/>
      <c r="DI121" s="800"/>
      <c r="DJ121" s="800"/>
      <c r="DK121" s="800"/>
      <c r="DL121" s="800" t="s">
        <v>401</v>
      </c>
      <c r="DM121" s="800"/>
      <c r="DN121" s="800"/>
      <c r="DO121" s="800"/>
      <c r="DP121" s="800"/>
      <c r="DQ121" s="800" t="s">
        <v>401</v>
      </c>
      <c r="DR121" s="800"/>
      <c r="DS121" s="800"/>
      <c r="DT121" s="800"/>
      <c r="DU121" s="800"/>
      <c r="DV121" s="777" t="s">
        <v>402</v>
      </c>
      <c r="DW121" s="777"/>
      <c r="DX121" s="777"/>
      <c r="DY121" s="777"/>
      <c r="DZ121" s="778"/>
    </row>
    <row r="122" spans="1:130" s="234" customFormat="1" ht="26.25" customHeight="1" x14ac:dyDescent="0.2">
      <c r="A122" s="803"/>
      <c r="B122" s="804"/>
      <c r="C122" s="807" t="s">
        <v>417</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62">
        <v>166136</v>
      </c>
      <c r="AB122" s="763"/>
      <c r="AC122" s="763"/>
      <c r="AD122" s="763"/>
      <c r="AE122" s="764"/>
      <c r="AF122" s="765">
        <v>143860</v>
      </c>
      <c r="AG122" s="763"/>
      <c r="AH122" s="763"/>
      <c r="AI122" s="763"/>
      <c r="AJ122" s="764"/>
      <c r="AK122" s="765">
        <v>112468</v>
      </c>
      <c r="AL122" s="763"/>
      <c r="AM122" s="763"/>
      <c r="AN122" s="763"/>
      <c r="AO122" s="764"/>
      <c r="AP122" s="810">
        <v>0</v>
      </c>
      <c r="AQ122" s="811"/>
      <c r="AR122" s="811"/>
      <c r="AS122" s="811"/>
      <c r="AT122" s="812"/>
      <c r="AU122" s="874"/>
      <c r="AV122" s="875"/>
      <c r="AW122" s="875"/>
      <c r="AX122" s="875"/>
      <c r="AY122" s="876"/>
      <c r="AZ122" s="868" t="s">
        <v>442</v>
      </c>
      <c r="BA122" s="869"/>
      <c r="BB122" s="869"/>
      <c r="BC122" s="869"/>
      <c r="BD122" s="869"/>
      <c r="BE122" s="869"/>
      <c r="BF122" s="869"/>
      <c r="BG122" s="869"/>
      <c r="BH122" s="869"/>
      <c r="BI122" s="869"/>
      <c r="BJ122" s="869"/>
      <c r="BK122" s="869"/>
      <c r="BL122" s="869"/>
      <c r="BM122" s="869"/>
      <c r="BN122" s="869"/>
      <c r="BO122" s="869"/>
      <c r="BP122" s="870"/>
      <c r="BQ122" s="851">
        <v>944705237</v>
      </c>
      <c r="BR122" s="831"/>
      <c r="BS122" s="831"/>
      <c r="BT122" s="831"/>
      <c r="BU122" s="831"/>
      <c r="BV122" s="831">
        <v>944045689</v>
      </c>
      <c r="BW122" s="831"/>
      <c r="BX122" s="831"/>
      <c r="BY122" s="831"/>
      <c r="BZ122" s="831"/>
      <c r="CA122" s="831">
        <v>935471825</v>
      </c>
      <c r="CB122" s="831"/>
      <c r="CC122" s="831"/>
      <c r="CD122" s="831"/>
      <c r="CE122" s="831"/>
      <c r="CF122" s="832">
        <v>236.4</v>
      </c>
      <c r="CG122" s="833"/>
      <c r="CH122" s="833"/>
      <c r="CI122" s="833"/>
      <c r="CJ122" s="833"/>
      <c r="CK122" s="858"/>
      <c r="CL122" s="840"/>
      <c r="CM122" s="840"/>
      <c r="CN122" s="840"/>
      <c r="CO122" s="841"/>
      <c r="CP122" s="821" t="s">
        <v>443</v>
      </c>
      <c r="CQ122" s="822"/>
      <c r="CR122" s="822"/>
      <c r="CS122" s="822"/>
      <c r="CT122" s="822"/>
      <c r="CU122" s="822"/>
      <c r="CV122" s="822"/>
      <c r="CW122" s="822"/>
      <c r="CX122" s="822"/>
      <c r="CY122" s="822"/>
      <c r="CZ122" s="822"/>
      <c r="DA122" s="822"/>
      <c r="DB122" s="822"/>
      <c r="DC122" s="822"/>
      <c r="DD122" s="822"/>
      <c r="DE122" s="822"/>
      <c r="DF122" s="823"/>
      <c r="DG122" s="799" t="s">
        <v>427</v>
      </c>
      <c r="DH122" s="800"/>
      <c r="DI122" s="800"/>
      <c r="DJ122" s="800"/>
      <c r="DK122" s="800"/>
      <c r="DL122" s="800" t="s">
        <v>401</v>
      </c>
      <c r="DM122" s="800"/>
      <c r="DN122" s="800"/>
      <c r="DO122" s="800"/>
      <c r="DP122" s="800"/>
      <c r="DQ122" s="800" t="s">
        <v>402</v>
      </c>
      <c r="DR122" s="800"/>
      <c r="DS122" s="800"/>
      <c r="DT122" s="800"/>
      <c r="DU122" s="800"/>
      <c r="DV122" s="777" t="s">
        <v>401</v>
      </c>
      <c r="DW122" s="777"/>
      <c r="DX122" s="777"/>
      <c r="DY122" s="777"/>
      <c r="DZ122" s="778"/>
    </row>
    <row r="123" spans="1:130" s="234" customFormat="1" ht="26.25" customHeight="1" x14ac:dyDescent="0.2">
      <c r="A123" s="803"/>
      <c r="B123" s="804"/>
      <c r="C123" s="807" t="s">
        <v>423</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62" t="s">
        <v>427</v>
      </c>
      <c r="AB123" s="763"/>
      <c r="AC123" s="763"/>
      <c r="AD123" s="763"/>
      <c r="AE123" s="764"/>
      <c r="AF123" s="765" t="s">
        <v>401</v>
      </c>
      <c r="AG123" s="763"/>
      <c r="AH123" s="763"/>
      <c r="AI123" s="763"/>
      <c r="AJ123" s="764"/>
      <c r="AK123" s="765" t="s">
        <v>402</v>
      </c>
      <c r="AL123" s="763"/>
      <c r="AM123" s="763"/>
      <c r="AN123" s="763"/>
      <c r="AO123" s="764"/>
      <c r="AP123" s="810" t="s">
        <v>402</v>
      </c>
      <c r="AQ123" s="811"/>
      <c r="AR123" s="811"/>
      <c r="AS123" s="811"/>
      <c r="AT123" s="812"/>
      <c r="AU123" s="877"/>
      <c r="AV123" s="878"/>
      <c r="AW123" s="878"/>
      <c r="AX123" s="878"/>
      <c r="AY123" s="878"/>
      <c r="AZ123" s="264" t="s">
        <v>155</v>
      </c>
      <c r="BA123" s="264"/>
      <c r="BB123" s="264"/>
      <c r="BC123" s="264"/>
      <c r="BD123" s="264"/>
      <c r="BE123" s="264"/>
      <c r="BF123" s="264"/>
      <c r="BG123" s="264"/>
      <c r="BH123" s="264"/>
      <c r="BI123" s="264"/>
      <c r="BJ123" s="264"/>
      <c r="BK123" s="264"/>
      <c r="BL123" s="264"/>
      <c r="BM123" s="264"/>
      <c r="BN123" s="264"/>
      <c r="BO123" s="866" t="s">
        <v>444</v>
      </c>
      <c r="BP123" s="867"/>
      <c r="BQ123" s="818">
        <v>1100838066</v>
      </c>
      <c r="BR123" s="819"/>
      <c r="BS123" s="819"/>
      <c r="BT123" s="819"/>
      <c r="BU123" s="819"/>
      <c r="BV123" s="819">
        <v>1106143349</v>
      </c>
      <c r="BW123" s="819"/>
      <c r="BX123" s="819"/>
      <c r="BY123" s="819"/>
      <c r="BZ123" s="819"/>
      <c r="CA123" s="819">
        <v>1103011433</v>
      </c>
      <c r="CB123" s="819"/>
      <c r="CC123" s="819"/>
      <c r="CD123" s="819"/>
      <c r="CE123" s="819"/>
      <c r="CF123" s="729"/>
      <c r="CG123" s="730"/>
      <c r="CH123" s="730"/>
      <c r="CI123" s="730"/>
      <c r="CJ123" s="820"/>
      <c r="CK123" s="858"/>
      <c r="CL123" s="840"/>
      <c r="CM123" s="840"/>
      <c r="CN123" s="840"/>
      <c r="CO123" s="841"/>
      <c r="CP123" s="821" t="s">
        <v>445</v>
      </c>
      <c r="CQ123" s="822"/>
      <c r="CR123" s="822"/>
      <c r="CS123" s="822"/>
      <c r="CT123" s="822"/>
      <c r="CU123" s="822"/>
      <c r="CV123" s="822"/>
      <c r="CW123" s="822"/>
      <c r="CX123" s="822"/>
      <c r="CY123" s="822"/>
      <c r="CZ123" s="822"/>
      <c r="DA123" s="822"/>
      <c r="DB123" s="822"/>
      <c r="DC123" s="822"/>
      <c r="DD123" s="822"/>
      <c r="DE123" s="822"/>
      <c r="DF123" s="823"/>
      <c r="DG123" s="799" t="s">
        <v>358</v>
      </c>
      <c r="DH123" s="800"/>
      <c r="DI123" s="800"/>
      <c r="DJ123" s="800"/>
      <c r="DK123" s="800"/>
      <c r="DL123" s="800" t="s">
        <v>428</v>
      </c>
      <c r="DM123" s="800"/>
      <c r="DN123" s="800"/>
      <c r="DO123" s="800"/>
      <c r="DP123" s="800"/>
      <c r="DQ123" s="800" t="s">
        <v>402</v>
      </c>
      <c r="DR123" s="800"/>
      <c r="DS123" s="800"/>
      <c r="DT123" s="800"/>
      <c r="DU123" s="800"/>
      <c r="DV123" s="777" t="s">
        <v>428</v>
      </c>
      <c r="DW123" s="777"/>
      <c r="DX123" s="777"/>
      <c r="DY123" s="777"/>
      <c r="DZ123" s="778"/>
    </row>
    <row r="124" spans="1:130" s="234" customFormat="1" ht="26.25" customHeight="1" thickBot="1" x14ac:dyDescent="0.25">
      <c r="A124" s="803"/>
      <c r="B124" s="804"/>
      <c r="C124" s="807" t="s">
        <v>426</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62" t="s">
        <v>402</v>
      </c>
      <c r="AB124" s="763"/>
      <c r="AC124" s="763"/>
      <c r="AD124" s="763"/>
      <c r="AE124" s="764"/>
      <c r="AF124" s="765" t="s">
        <v>402</v>
      </c>
      <c r="AG124" s="763"/>
      <c r="AH124" s="763"/>
      <c r="AI124" s="763"/>
      <c r="AJ124" s="764"/>
      <c r="AK124" s="765" t="s">
        <v>358</v>
      </c>
      <c r="AL124" s="763"/>
      <c r="AM124" s="763"/>
      <c r="AN124" s="763"/>
      <c r="AO124" s="764"/>
      <c r="AP124" s="810" t="s">
        <v>415</v>
      </c>
      <c r="AQ124" s="811"/>
      <c r="AR124" s="811"/>
      <c r="AS124" s="811"/>
      <c r="AT124" s="812"/>
      <c r="AU124" s="813" t="s">
        <v>446</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v>195.8</v>
      </c>
      <c r="BR124" s="817"/>
      <c r="BS124" s="817"/>
      <c r="BT124" s="817"/>
      <c r="BU124" s="817"/>
      <c r="BV124" s="817">
        <v>199.1</v>
      </c>
      <c r="BW124" s="817"/>
      <c r="BX124" s="817"/>
      <c r="BY124" s="817"/>
      <c r="BZ124" s="817"/>
      <c r="CA124" s="817">
        <v>206.1</v>
      </c>
      <c r="CB124" s="817"/>
      <c r="CC124" s="817"/>
      <c r="CD124" s="817"/>
      <c r="CE124" s="817"/>
      <c r="CF124" s="707"/>
      <c r="CG124" s="708"/>
      <c r="CH124" s="708"/>
      <c r="CI124" s="708"/>
      <c r="CJ124" s="847"/>
      <c r="CK124" s="859"/>
      <c r="CL124" s="859"/>
      <c r="CM124" s="859"/>
      <c r="CN124" s="859"/>
      <c r="CO124" s="860"/>
      <c r="CP124" s="848" t="s">
        <v>447</v>
      </c>
      <c r="CQ124" s="849"/>
      <c r="CR124" s="849"/>
      <c r="CS124" s="849"/>
      <c r="CT124" s="849"/>
      <c r="CU124" s="849"/>
      <c r="CV124" s="849"/>
      <c r="CW124" s="849"/>
      <c r="CX124" s="849"/>
      <c r="CY124" s="849"/>
      <c r="CZ124" s="849"/>
      <c r="DA124" s="849"/>
      <c r="DB124" s="849"/>
      <c r="DC124" s="849"/>
      <c r="DD124" s="849"/>
      <c r="DE124" s="849"/>
      <c r="DF124" s="850"/>
      <c r="DG124" s="851" t="s">
        <v>358</v>
      </c>
      <c r="DH124" s="831"/>
      <c r="DI124" s="831"/>
      <c r="DJ124" s="831"/>
      <c r="DK124" s="831"/>
      <c r="DL124" s="831" t="s">
        <v>427</v>
      </c>
      <c r="DM124" s="831"/>
      <c r="DN124" s="831"/>
      <c r="DO124" s="831"/>
      <c r="DP124" s="831"/>
      <c r="DQ124" s="831" t="s">
        <v>358</v>
      </c>
      <c r="DR124" s="831"/>
      <c r="DS124" s="831"/>
      <c r="DT124" s="831"/>
      <c r="DU124" s="831"/>
      <c r="DV124" s="834" t="s">
        <v>358</v>
      </c>
      <c r="DW124" s="834"/>
      <c r="DX124" s="834"/>
      <c r="DY124" s="834"/>
      <c r="DZ124" s="835"/>
    </row>
    <row r="125" spans="1:130" s="234" customFormat="1" ht="26.25" customHeight="1" x14ac:dyDescent="0.2">
      <c r="A125" s="803"/>
      <c r="B125" s="804"/>
      <c r="C125" s="807" t="s">
        <v>430</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62" t="s">
        <v>358</v>
      </c>
      <c r="AB125" s="763"/>
      <c r="AC125" s="763"/>
      <c r="AD125" s="763"/>
      <c r="AE125" s="764"/>
      <c r="AF125" s="765" t="s">
        <v>401</v>
      </c>
      <c r="AG125" s="763"/>
      <c r="AH125" s="763"/>
      <c r="AI125" s="763"/>
      <c r="AJ125" s="764"/>
      <c r="AK125" s="765" t="s">
        <v>358</v>
      </c>
      <c r="AL125" s="763"/>
      <c r="AM125" s="763"/>
      <c r="AN125" s="763"/>
      <c r="AO125" s="764"/>
      <c r="AP125" s="810" t="s">
        <v>428</v>
      </c>
      <c r="AQ125" s="811"/>
      <c r="AR125" s="811"/>
      <c r="AS125" s="811"/>
      <c r="AT125" s="812"/>
      <c r="AU125" s="265"/>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7"/>
      <c r="BR125" s="267"/>
      <c r="BS125" s="267"/>
      <c r="BT125" s="267"/>
      <c r="BU125" s="267"/>
      <c r="BV125" s="267"/>
      <c r="BW125" s="267"/>
      <c r="BX125" s="267"/>
      <c r="BY125" s="267"/>
      <c r="BZ125" s="267"/>
      <c r="CA125" s="267"/>
      <c r="CB125" s="267"/>
      <c r="CC125" s="267"/>
      <c r="CD125" s="267"/>
      <c r="CE125" s="267"/>
      <c r="CF125" s="267"/>
      <c r="CG125" s="267"/>
      <c r="CH125" s="267"/>
      <c r="CI125" s="267"/>
      <c r="CJ125" s="268"/>
      <c r="CK125" s="836" t="s">
        <v>448</v>
      </c>
      <c r="CL125" s="837"/>
      <c r="CM125" s="837"/>
      <c r="CN125" s="837"/>
      <c r="CO125" s="838"/>
      <c r="CP125" s="845" t="s">
        <v>449</v>
      </c>
      <c r="CQ125" s="791"/>
      <c r="CR125" s="791"/>
      <c r="CS125" s="791"/>
      <c r="CT125" s="791"/>
      <c r="CU125" s="791"/>
      <c r="CV125" s="791"/>
      <c r="CW125" s="791"/>
      <c r="CX125" s="791"/>
      <c r="CY125" s="791"/>
      <c r="CZ125" s="791"/>
      <c r="DA125" s="791"/>
      <c r="DB125" s="791"/>
      <c r="DC125" s="791"/>
      <c r="DD125" s="791"/>
      <c r="DE125" s="791"/>
      <c r="DF125" s="792"/>
      <c r="DG125" s="846" t="s">
        <v>427</v>
      </c>
      <c r="DH125" s="828"/>
      <c r="DI125" s="828"/>
      <c r="DJ125" s="828"/>
      <c r="DK125" s="828"/>
      <c r="DL125" s="828" t="s">
        <v>401</v>
      </c>
      <c r="DM125" s="828"/>
      <c r="DN125" s="828"/>
      <c r="DO125" s="828"/>
      <c r="DP125" s="828"/>
      <c r="DQ125" s="828" t="s">
        <v>427</v>
      </c>
      <c r="DR125" s="828"/>
      <c r="DS125" s="828"/>
      <c r="DT125" s="828"/>
      <c r="DU125" s="828"/>
      <c r="DV125" s="829" t="s">
        <v>401</v>
      </c>
      <c r="DW125" s="829"/>
      <c r="DX125" s="829"/>
      <c r="DY125" s="829"/>
      <c r="DZ125" s="830"/>
    </row>
    <row r="126" spans="1:130" s="234" customFormat="1" ht="26.25" customHeight="1" thickBot="1" x14ac:dyDescent="0.25">
      <c r="A126" s="803"/>
      <c r="B126" s="804"/>
      <c r="C126" s="807" t="s">
        <v>433</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62">
        <v>251311</v>
      </c>
      <c r="AB126" s="763"/>
      <c r="AC126" s="763"/>
      <c r="AD126" s="763"/>
      <c r="AE126" s="764"/>
      <c r="AF126" s="765">
        <v>246520</v>
      </c>
      <c r="AG126" s="763"/>
      <c r="AH126" s="763"/>
      <c r="AI126" s="763"/>
      <c r="AJ126" s="764"/>
      <c r="AK126" s="765">
        <v>242624</v>
      </c>
      <c r="AL126" s="763"/>
      <c r="AM126" s="763"/>
      <c r="AN126" s="763"/>
      <c r="AO126" s="764"/>
      <c r="AP126" s="810">
        <v>0.1</v>
      </c>
      <c r="AQ126" s="811"/>
      <c r="AR126" s="811"/>
      <c r="AS126" s="811"/>
      <c r="AT126" s="812"/>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70"/>
      <c r="CE126" s="270"/>
      <c r="CF126" s="270"/>
      <c r="CG126" s="267"/>
      <c r="CH126" s="267"/>
      <c r="CI126" s="267"/>
      <c r="CJ126" s="268"/>
      <c r="CK126" s="839"/>
      <c r="CL126" s="840"/>
      <c r="CM126" s="840"/>
      <c r="CN126" s="840"/>
      <c r="CO126" s="841"/>
      <c r="CP126" s="798" t="s">
        <v>450</v>
      </c>
      <c r="CQ126" s="733"/>
      <c r="CR126" s="733"/>
      <c r="CS126" s="733"/>
      <c r="CT126" s="733"/>
      <c r="CU126" s="733"/>
      <c r="CV126" s="733"/>
      <c r="CW126" s="733"/>
      <c r="CX126" s="733"/>
      <c r="CY126" s="733"/>
      <c r="CZ126" s="733"/>
      <c r="DA126" s="733"/>
      <c r="DB126" s="733"/>
      <c r="DC126" s="733"/>
      <c r="DD126" s="733"/>
      <c r="DE126" s="733"/>
      <c r="DF126" s="734"/>
      <c r="DG126" s="799" t="s">
        <v>358</v>
      </c>
      <c r="DH126" s="800"/>
      <c r="DI126" s="800"/>
      <c r="DJ126" s="800"/>
      <c r="DK126" s="800"/>
      <c r="DL126" s="800" t="s">
        <v>358</v>
      </c>
      <c r="DM126" s="800"/>
      <c r="DN126" s="800"/>
      <c r="DO126" s="800"/>
      <c r="DP126" s="800"/>
      <c r="DQ126" s="800" t="s">
        <v>358</v>
      </c>
      <c r="DR126" s="800"/>
      <c r="DS126" s="800"/>
      <c r="DT126" s="800"/>
      <c r="DU126" s="800"/>
      <c r="DV126" s="777" t="s">
        <v>427</v>
      </c>
      <c r="DW126" s="777"/>
      <c r="DX126" s="777"/>
      <c r="DY126" s="777"/>
      <c r="DZ126" s="778"/>
    </row>
    <row r="127" spans="1:130" s="234" customFormat="1" ht="26.25" customHeight="1" x14ac:dyDescent="0.2">
      <c r="A127" s="805"/>
      <c r="B127" s="806"/>
      <c r="C127" s="824" t="s">
        <v>451</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62">
        <v>72720</v>
      </c>
      <c r="AB127" s="763"/>
      <c r="AC127" s="763"/>
      <c r="AD127" s="763"/>
      <c r="AE127" s="764"/>
      <c r="AF127" s="765">
        <v>77233</v>
      </c>
      <c r="AG127" s="763"/>
      <c r="AH127" s="763"/>
      <c r="AI127" s="763"/>
      <c r="AJ127" s="764"/>
      <c r="AK127" s="765">
        <v>84136</v>
      </c>
      <c r="AL127" s="763"/>
      <c r="AM127" s="763"/>
      <c r="AN127" s="763"/>
      <c r="AO127" s="764"/>
      <c r="AP127" s="810">
        <v>0</v>
      </c>
      <c r="AQ127" s="811"/>
      <c r="AR127" s="811"/>
      <c r="AS127" s="811"/>
      <c r="AT127" s="812"/>
      <c r="AU127" s="269"/>
      <c r="AV127" s="269"/>
      <c r="AW127" s="269"/>
      <c r="AX127" s="827" t="s">
        <v>452</v>
      </c>
      <c r="AY127" s="795"/>
      <c r="AZ127" s="795"/>
      <c r="BA127" s="795"/>
      <c r="BB127" s="795"/>
      <c r="BC127" s="795"/>
      <c r="BD127" s="795"/>
      <c r="BE127" s="796"/>
      <c r="BF127" s="794" t="s">
        <v>453</v>
      </c>
      <c r="BG127" s="795"/>
      <c r="BH127" s="795"/>
      <c r="BI127" s="795"/>
      <c r="BJ127" s="795"/>
      <c r="BK127" s="795"/>
      <c r="BL127" s="796"/>
      <c r="BM127" s="794" t="s">
        <v>454</v>
      </c>
      <c r="BN127" s="795"/>
      <c r="BO127" s="795"/>
      <c r="BP127" s="795"/>
      <c r="BQ127" s="795"/>
      <c r="BR127" s="795"/>
      <c r="BS127" s="796"/>
      <c r="BT127" s="794" t="s">
        <v>455</v>
      </c>
      <c r="BU127" s="795"/>
      <c r="BV127" s="795"/>
      <c r="BW127" s="795"/>
      <c r="BX127" s="795"/>
      <c r="BY127" s="795"/>
      <c r="BZ127" s="797"/>
      <c r="CA127" s="269"/>
      <c r="CB127" s="269"/>
      <c r="CC127" s="269"/>
      <c r="CD127" s="270"/>
      <c r="CE127" s="270"/>
      <c r="CF127" s="270"/>
      <c r="CG127" s="267"/>
      <c r="CH127" s="267"/>
      <c r="CI127" s="267"/>
      <c r="CJ127" s="268"/>
      <c r="CK127" s="839"/>
      <c r="CL127" s="840"/>
      <c r="CM127" s="840"/>
      <c r="CN127" s="840"/>
      <c r="CO127" s="841"/>
      <c r="CP127" s="798" t="s">
        <v>456</v>
      </c>
      <c r="CQ127" s="733"/>
      <c r="CR127" s="733"/>
      <c r="CS127" s="733"/>
      <c r="CT127" s="733"/>
      <c r="CU127" s="733"/>
      <c r="CV127" s="733"/>
      <c r="CW127" s="733"/>
      <c r="CX127" s="733"/>
      <c r="CY127" s="733"/>
      <c r="CZ127" s="733"/>
      <c r="DA127" s="733"/>
      <c r="DB127" s="733"/>
      <c r="DC127" s="733"/>
      <c r="DD127" s="733"/>
      <c r="DE127" s="733"/>
      <c r="DF127" s="734"/>
      <c r="DG127" s="799">
        <v>3387766</v>
      </c>
      <c r="DH127" s="800"/>
      <c r="DI127" s="800"/>
      <c r="DJ127" s="800"/>
      <c r="DK127" s="800"/>
      <c r="DL127" s="800">
        <v>3785929</v>
      </c>
      <c r="DM127" s="800"/>
      <c r="DN127" s="800"/>
      <c r="DO127" s="800"/>
      <c r="DP127" s="800"/>
      <c r="DQ127" s="800">
        <v>4358809</v>
      </c>
      <c r="DR127" s="800"/>
      <c r="DS127" s="800"/>
      <c r="DT127" s="800"/>
      <c r="DU127" s="800"/>
      <c r="DV127" s="777">
        <v>1.1000000000000001</v>
      </c>
      <c r="DW127" s="777"/>
      <c r="DX127" s="777"/>
      <c r="DY127" s="777"/>
      <c r="DZ127" s="778"/>
    </row>
    <row r="128" spans="1:130" s="234" customFormat="1" ht="26.25" customHeight="1" thickBot="1" x14ac:dyDescent="0.25">
      <c r="A128" s="779" t="s">
        <v>457</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458</v>
      </c>
      <c r="X128" s="781"/>
      <c r="Y128" s="781"/>
      <c r="Z128" s="782"/>
      <c r="AA128" s="783">
        <v>2849194</v>
      </c>
      <c r="AB128" s="784"/>
      <c r="AC128" s="784"/>
      <c r="AD128" s="784"/>
      <c r="AE128" s="785"/>
      <c r="AF128" s="786">
        <v>2291466</v>
      </c>
      <c r="AG128" s="784"/>
      <c r="AH128" s="784"/>
      <c r="AI128" s="784"/>
      <c r="AJ128" s="785"/>
      <c r="AK128" s="786">
        <v>2296091</v>
      </c>
      <c r="AL128" s="784"/>
      <c r="AM128" s="784"/>
      <c r="AN128" s="784"/>
      <c r="AO128" s="785"/>
      <c r="AP128" s="787"/>
      <c r="AQ128" s="788"/>
      <c r="AR128" s="788"/>
      <c r="AS128" s="788"/>
      <c r="AT128" s="789"/>
      <c r="AU128" s="269"/>
      <c r="AV128" s="269"/>
      <c r="AW128" s="269"/>
      <c r="AX128" s="790" t="s">
        <v>459</v>
      </c>
      <c r="AY128" s="791"/>
      <c r="AZ128" s="791"/>
      <c r="BA128" s="791"/>
      <c r="BB128" s="791"/>
      <c r="BC128" s="791"/>
      <c r="BD128" s="791"/>
      <c r="BE128" s="792"/>
      <c r="BF128" s="769" t="s">
        <v>375</v>
      </c>
      <c r="BG128" s="770"/>
      <c r="BH128" s="770"/>
      <c r="BI128" s="770"/>
      <c r="BJ128" s="770"/>
      <c r="BK128" s="770"/>
      <c r="BL128" s="793"/>
      <c r="BM128" s="769">
        <v>3.75</v>
      </c>
      <c r="BN128" s="770"/>
      <c r="BO128" s="770"/>
      <c r="BP128" s="770"/>
      <c r="BQ128" s="770"/>
      <c r="BR128" s="770"/>
      <c r="BS128" s="793"/>
      <c r="BT128" s="769">
        <v>5</v>
      </c>
      <c r="BU128" s="770"/>
      <c r="BV128" s="770"/>
      <c r="BW128" s="770"/>
      <c r="BX128" s="770"/>
      <c r="BY128" s="770"/>
      <c r="BZ128" s="771"/>
      <c r="CA128" s="270"/>
      <c r="CB128" s="270"/>
      <c r="CC128" s="270"/>
      <c r="CD128" s="270"/>
      <c r="CE128" s="270"/>
      <c r="CF128" s="270"/>
      <c r="CG128" s="267"/>
      <c r="CH128" s="267"/>
      <c r="CI128" s="267"/>
      <c r="CJ128" s="268"/>
      <c r="CK128" s="842"/>
      <c r="CL128" s="843"/>
      <c r="CM128" s="843"/>
      <c r="CN128" s="843"/>
      <c r="CO128" s="844"/>
      <c r="CP128" s="772" t="s">
        <v>460</v>
      </c>
      <c r="CQ128" s="711"/>
      <c r="CR128" s="711"/>
      <c r="CS128" s="711"/>
      <c r="CT128" s="711"/>
      <c r="CU128" s="711"/>
      <c r="CV128" s="711"/>
      <c r="CW128" s="711"/>
      <c r="CX128" s="711"/>
      <c r="CY128" s="711"/>
      <c r="CZ128" s="711"/>
      <c r="DA128" s="711"/>
      <c r="DB128" s="711"/>
      <c r="DC128" s="711"/>
      <c r="DD128" s="711"/>
      <c r="DE128" s="711"/>
      <c r="DF128" s="712"/>
      <c r="DG128" s="773">
        <v>20848885</v>
      </c>
      <c r="DH128" s="774"/>
      <c r="DI128" s="774"/>
      <c r="DJ128" s="774"/>
      <c r="DK128" s="774"/>
      <c r="DL128" s="774">
        <v>20791745</v>
      </c>
      <c r="DM128" s="774"/>
      <c r="DN128" s="774"/>
      <c r="DO128" s="774"/>
      <c r="DP128" s="774"/>
      <c r="DQ128" s="774">
        <v>19551271</v>
      </c>
      <c r="DR128" s="774"/>
      <c r="DS128" s="774"/>
      <c r="DT128" s="774"/>
      <c r="DU128" s="774"/>
      <c r="DV128" s="775">
        <v>4.9000000000000004</v>
      </c>
      <c r="DW128" s="775"/>
      <c r="DX128" s="775"/>
      <c r="DY128" s="775"/>
      <c r="DZ128" s="776"/>
    </row>
    <row r="129" spans="1:131" s="234" customFormat="1" ht="26.25" customHeight="1" x14ac:dyDescent="0.2">
      <c r="A129" s="757" t="s">
        <v>100</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461</v>
      </c>
      <c r="X129" s="760"/>
      <c r="Y129" s="760"/>
      <c r="Z129" s="761"/>
      <c r="AA129" s="762">
        <v>473251021</v>
      </c>
      <c r="AB129" s="763"/>
      <c r="AC129" s="763"/>
      <c r="AD129" s="763"/>
      <c r="AE129" s="764"/>
      <c r="AF129" s="765">
        <v>473566973</v>
      </c>
      <c r="AG129" s="763"/>
      <c r="AH129" s="763"/>
      <c r="AI129" s="763"/>
      <c r="AJ129" s="764"/>
      <c r="AK129" s="765">
        <v>472985433</v>
      </c>
      <c r="AL129" s="763"/>
      <c r="AM129" s="763"/>
      <c r="AN129" s="763"/>
      <c r="AO129" s="764"/>
      <c r="AP129" s="766"/>
      <c r="AQ129" s="767"/>
      <c r="AR129" s="767"/>
      <c r="AS129" s="767"/>
      <c r="AT129" s="768"/>
      <c r="AU129" s="271"/>
      <c r="AV129" s="271"/>
      <c r="AW129" s="271"/>
      <c r="AX129" s="732" t="s">
        <v>462</v>
      </c>
      <c r="AY129" s="733"/>
      <c r="AZ129" s="733"/>
      <c r="BA129" s="733"/>
      <c r="BB129" s="733"/>
      <c r="BC129" s="733"/>
      <c r="BD129" s="733"/>
      <c r="BE129" s="734"/>
      <c r="BF129" s="752" t="s">
        <v>119</v>
      </c>
      <c r="BG129" s="753"/>
      <c r="BH129" s="753"/>
      <c r="BI129" s="753"/>
      <c r="BJ129" s="753"/>
      <c r="BK129" s="753"/>
      <c r="BL129" s="754"/>
      <c r="BM129" s="752">
        <v>8.75</v>
      </c>
      <c r="BN129" s="753"/>
      <c r="BO129" s="753"/>
      <c r="BP129" s="753"/>
      <c r="BQ129" s="753"/>
      <c r="BR129" s="753"/>
      <c r="BS129" s="754"/>
      <c r="BT129" s="752">
        <v>15</v>
      </c>
      <c r="BU129" s="755"/>
      <c r="BV129" s="755"/>
      <c r="BW129" s="755"/>
      <c r="BX129" s="755"/>
      <c r="BY129" s="755"/>
      <c r="BZ129" s="756"/>
      <c r="CA129" s="272"/>
      <c r="CB129" s="272"/>
      <c r="CC129" s="272"/>
      <c r="CD129" s="272"/>
      <c r="CE129" s="272"/>
      <c r="CF129" s="272"/>
      <c r="CG129" s="272"/>
      <c r="CH129" s="272"/>
      <c r="CI129" s="272"/>
      <c r="CJ129" s="272"/>
      <c r="CK129" s="272"/>
      <c r="CL129" s="272"/>
      <c r="CM129" s="272"/>
      <c r="CN129" s="272"/>
      <c r="CO129" s="272"/>
      <c r="CP129" s="272"/>
      <c r="CQ129" s="272"/>
      <c r="CR129" s="272"/>
      <c r="CS129" s="272"/>
      <c r="CT129" s="272"/>
      <c r="CU129" s="272"/>
      <c r="CV129" s="272"/>
      <c r="CW129" s="272"/>
      <c r="CX129" s="272"/>
      <c r="CY129" s="272"/>
      <c r="CZ129" s="272"/>
      <c r="DA129" s="272"/>
      <c r="DB129" s="272"/>
      <c r="DC129" s="272"/>
      <c r="DD129" s="272"/>
      <c r="DE129" s="272"/>
      <c r="DF129" s="272"/>
      <c r="DG129" s="272"/>
      <c r="DH129" s="272"/>
      <c r="DI129" s="272"/>
      <c r="DJ129" s="272"/>
      <c r="DK129" s="272"/>
      <c r="DL129" s="272"/>
      <c r="DM129" s="272"/>
      <c r="DN129" s="272"/>
      <c r="DO129" s="272"/>
      <c r="DP129" s="241"/>
      <c r="DQ129" s="241"/>
      <c r="DR129" s="241"/>
      <c r="DS129" s="241"/>
      <c r="DT129" s="241"/>
      <c r="DU129" s="241"/>
      <c r="DV129" s="241"/>
      <c r="DW129" s="241"/>
      <c r="DX129" s="241"/>
      <c r="DY129" s="241"/>
      <c r="DZ129" s="245"/>
    </row>
    <row r="130" spans="1:131" s="234" customFormat="1" ht="26.25" customHeight="1" x14ac:dyDescent="0.2">
      <c r="A130" s="757" t="s">
        <v>463</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464</v>
      </c>
      <c r="X130" s="760"/>
      <c r="Y130" s="760"/>
      <c r="Z130" s="761"/>
      <c r="AA130" s="762">
        <v>76749928</v>
      </c>
      <c r="AB130" s="763"/>
      <c r="AC130" s="763"/>
      <c r="AD130" s="763"/>
      <c r="AE130" s="764"/>
      <c r="AF130" s="765">
        <v>77204203</v>
      </c>
      <c r="AG130" s="763"/>
      <c r="AH130" s="763"/>
      <c r="AI130" s="763"/>
      <c r="AJ130" s="764"/>
      <c r="AK130" s="765">
        <v>77270334</v>
      </c>
      <c r="AL130" s="763"/>
      <c r="AM130" s="763"/>
      <c r="AN130" s="763"/>
      <c r="AO130" s="764"/>
      <c r="AP130" s="766"/>
      <c r="AQ130" s="767"/>
      <c r="AR130" s="767"/>
      <c r="AS130" s="767"/>
      <c r="AT130" s="768"/>
      <c r="AU130" s="271"/>
      <c r="AV130" s="271"/>
      <c r="AW130" s="271"/>
      <c r="AX130" s="732" t="s">
        <v>465</v>
      </c>
      <c r="AY130" s="733"/>
      <c r="AZ130" s="733"/>
      <c r="BA130" s="733"/>
      <c r="BB130" s="733"/>
      <c r="BC130" s="733"/>
      <c r="BD130" s="733"/>
      <c r="BE130" s="734"/>
      <c r="BF130" s="735">
        <v>8.1999999999999993</v>
      </c>
      <c r="BG130" s="736"/>
      <c r="BH130" s="736"/>
      <c r="BI130" s="736"/>
      <c r="BJ130" s="736"/>
      <c r="BK130" s="736"/>
      <c r="BL130" s="737"/>
      <c r="BM130" s="735">
        <v>25</v>
      </c>
      <c r="BN130" s="736"/>
      <c r="BO130" s="736"/>
      <c r="BP130" s="736"/>
      <c r="BQ130" s="736"/>
      <c r="BR130" s="736"/>
      <c r="BS130" s="737"/>
      <c r="BT130" s="735">
        <v>35</v>
      </c>
      <c r="BU130" s="738"/>
      <c r="BV130" s="738"/>
      <c r="BW130" s="738"/>
      <c r="BX130" s="738"/>
      <c r="BY130" s="738"/>
      <c r="BZ130" s="739"/>
      <c r="CA130" s="272"/>
      <c r="CB130" s="272"/>
      <c r="CC130" s="272"/>
      <c r="CD130" s="272"/>
      <c r="CE130" s="272"/>
      <c r="CF130" s="272"/>
      <c r="CG130" s="272"/>
      <c r="CH130" s="272"/>
      <c r="CI130" s="272"/>
      <c r="CJ130" s="272"/>
      <c r="CK130" s="272"/>
      <c r="CL130" s="272"/>
      <c r="CM130" s="272"/>
      <c r="CN130" s="272"/>
      <c r="CO130" s="272"/>
      <c r="CP130" s="272"/>
      <c r="CQ130" s="272"/>
      <c r="CR130" s="272"/>
      <c r="CS130" s="272"/>
      <c r="CT130" s="272"/>
      <c r="CU130" s="272"/>
      <c r="CV130" s="272"/>
      <c r="CW130" s="272"/>
      <c r="CX130" s="272"/>
      <c r="CY130" s="272"/>
      <c r="CZ130" s="272"/>
      <c r="DA130" s="272"/>
      <c r="DB130" s="272"/>
      <c r="DC130" s="272"/>
      <c r="DD130" s="272"/>
      <c r="DE130" s="272"/>
      <c r="DF130" s="272"/>
      <c r="DG130" s="272"/>
      <c r="DH130" s="272"/>
      <c r="DI130" s="272"/>
      <c r="DJ130" s="272"/>
      <c r="DK130" s="272"/>
      <c r="DL130" s="272"/>
      <c r="DM130" s="272"/>
      <c r="DN130" s="272"/>
      <c r="DO130" s="272"/>
      <c r="DP130" s="241"/>
      <c r="DQ130" s="241"/>
      <c r="DR130" s="241"/>
      <c r="DS130" s="241"/>
      <c r="DT130" s="241"/>
      <c r="DU130" s="241"/>
      <c r="DV130" s="241"/>
      <c r="DW130" s="241"/>
      <c r="DX130" s="241"/>
      <c r="DY130" s="241"/>
      <c r="DZ130" s="245"/>
    </row>
    <row r="131" spans="1:131" s="234" customFormat="1" ht="26.25" customHeight="1" thickBot="1" x14ac:dyDescent="0.25">
      <c r="A131" s="740"/>
      <c r="B131" s="741"/>
      <c r="C131" s="741"/>
      <c r="D131" s="741"/>
      <c r="E131" s="741"/>
      <c r="F131" s="741"/>
      <c r="G131" s="741"/>
      <c r="H131" s="741"/>
      <c r="I131" s="741"/>
      <c r="J131" s="741"/>
      <c r="K131" s="741"/>
      <c r="L131" s="741"/>
      <c r="M131" s="741"/>
      <c r="N131" s="741"/>
      <c r="O131" s="741"/>
      <c r="P131" s="741"/>
      <c r="Q131" s="741"/>
      <c r="R131" s="741"/>
      <c r="S131" s="741"/>
      <c r="T131" s="741"/>
      <c r="U131" s="741"/>
      <c r="V131" s="741"/>
      <c r="W131" s="742" t="s">
        <v>466</v>
      </c>
      <c r="X131" s="743"/>
      <c r="Y131" s="743"/>
      <c r="Z131" s="744"/>
      <c r="AA131" s="745">
        <v>396501093</v>
      </c>
      <c r="AB131" s="746"/>
      <c r="AC131" s="746"/>
      <c r="AD131" s="746"/>
      <c r="AE131" s="747"/>
      <c r="AF131" s="748">
        <v>396362770</v>
      </c>
      <c r="AG131" s="746"/>
      <c r="AH131" s="746"/>
      <c r="AI131" s="746"/>
      <c r="AJ131" s="747"/>
      <c r="AK131" s="748">
        <v>395715099</v>
      </c>
      <c r="AL131" s="746"/>
      <c r="AM131" s="746"/>
      <c r="AN131" s="746"/>
      <c r="AO131" s="747"/>
      <c r="AP131" s="749"/>
      <c r="AQ131" s="750"/>
      <c r="AR131" s="750"/>
      <c r="AS131" s="750"/>
      <c r="AT131" s="751"/>
      <c r="AU131" s="271"/>
      <c r="AV131" s="271"/>
      <c r="AW131" s="271"/>
      <c r="AX131" s="710" t="s">
        <v>467</v>
      </c>
      <c r="AY131" s="711"/>
      <c r="AZ131" s="711"/>
      <c r="BA131" s="711"/>
      <c r="BB131" s="711"/>
      <c r="BC131" s="711"/>
      <c r="BD131" s="711"/>
      <c r="BE131" s="712"/>
      <c r="BF131" s="713">
        <v>206.1</v>
      </c>
      <c r="BG131" s="714"/>
      <c r="BH131" s="714"/>
      <c r="BI131" s="714"/>
      <c r="BJ131" s="714"/>
      <c r="BK131" s="714"/>
      <c r="BL131" s="715"/>
      <c r="BM131" s="713">
        <v>400</v>
      </c>
      <c r="BN131" s="714"/>
      <c r="BO131" s="714"/>
      <c r="BP131" s="714"/>
      <c r="BQ131" s="714"/>
      <c r="BR131" s="714"/>
      <c r="BS131" s="715"/>
      <c r="BT131" s="716"/>
      <c r="BU131" s="717"/>
      <c r="BV131" s="717"/>
      <c r="BW131" s="717"/>
      <c r="BX131" s="717"/>
      <c r="BY131" s="717"/>
      <c r="BZ131" s="718"/>
      <c r="CA131" s="272"/>
      <c r="CB131" s="272"/>
      <c r="CC131" s="272"/>
      <c r="CD131" s="272"/>
      <c r="CE131" s="272"/>
      <c r="CF131" s="272"/>
      <c r="CG131" s="272"/>
      <c r="CH131" s="272"/>
      <c r="CI131" s="272"/>
      <c r="CJ131" s="272"/>
      <c r="CK131" s="272"/>
      <c r="CL131" s="272"/>
      <c r="CM131" s="272"/>
      <c r="CN131" s="272"/>
      <c r="CO131" s="272"/>
      <c r="CP131" s="272"/>
      <c r="CQ131" s="272"/>
      <c r="CR131" s="272"/>
      <c r="CS131" s="272"/>
      <c r="CT131" s="272"/>
      <c r="CU131" s="272"/>
      <c r="CV131" s="272"/>
      <c r="CW131" s="272"/>
      <c r="CX131" s="272"/>
      <c r="CY131" s="272"/>
      <c r="CZ131" s="272"/>
      <c r="DA131" s="272"/>
      <c r="DB131" s="272"/>
      <c r="DC131" s="272"/>
      <c r="DD131" s="272"/>
      <c r="DE131" s="272"/>
      <c r="DF131" s="272"/>
      <c r="DG131" s="272"/>
      <c r="DH131" s="272"/>
      <c r="DI131" s="272"/>
      <c r="DJ131" s="272"/>
      <c r="DK131" s="272"/>
      <c r="DL131" s="272"/>
      <c r="DM131" s="272"/>
      <c r="DN131" s="272"/>
      <c r="DO131" s="272"/>
      <c r="DP131" s="241"/>
      <c r="DQ131" s="241"/>
      <c r="DR131" s="241"/>
      <c r="DS131" s="241"/>
      <c r="DT131" s="241"/>
      <c r="DU131" s="241"/>
      <c r="DV131" s="241"/>
      <c r="DW131" s="241"/>
      <c r="DX131" s="241"/>
      <c r="DY131" s="241"/>
      <c r="DZ131" s="245"/>
    </row>
    <row r="132" spans="1:131" s="234" customFormat="1" ht="26.25" customHeight="1" x14ac:dyDescent="0.2">
      <c r="A132" s="719" t="s">
        <v>468</v>
      </c>
      <c r="B132" s="720"/>
      <c r="C132" s="720"/>
      <c r="D132" s="720"/>
      <c r="E132" s="720"/>
      <c r="F132" s="720"/>
      <c r="G132" s="720"/>
      <c r="H132" s="720"/>
      <c r="I132" s="720"/>
      <c r="J132" s="720"/>
      <c r="K132" s="720"/>
      <c r="L132" s="720"/>
      <c r="M132" s="720"/>
      <c r="N132" s="720"/>
      <c r="O132" s="720"/>
      <c r="P132" s="720"/>
      <c r="Q132" s="720"/>
      <c r="R132" s="720"/>
      <c r="S132" s="720"/>
      <c r="T132" s="720"/>
      <c r="U132" s="720"/>
      <c r="V132" s="723" t="s">
        <v>469</v>
      </c>
      <c r="W132" s="723"/>
      <c r="X132" s="723"/>
      <c r="Y132" s="723"/>
      <c r="Z132" s="724"/>
      <c r="AA132" s="725">
        <v>10.081453420000001</v>
      </c>
      <c r="AB132" s="726"/>
      <c r="AC132" s="726"/>
      <c r="AD132" s="726"/>
      <c r="AE132" s="727"/>
      <c r="AF132" s="728">
        <v>8.2966240750000004</v>
      </c>
      <c r="AG132" s="726"/>
      <c r="AH132" s="726"/>
      <c r="AI132" s="726"/>
      <c r="AJ132" s="727"/>
      <c r="AK132" s="728">
        <v>6.4378407759999998</v>
      </c>
      <c r="AL132" s="726"/>
      <c r="AM132" s="726"/>
      <c r="AN132" s="726"/>
      <c r="AO132" s="727"/>
      <c r="AP132" s="729"/>
      <c r="AQ132" s="730"/>
      <c r="AR132" s="730"/>
      <c r="AS132" s="730"/>
      <c r="AT132" s="731"/>
      <c r="AU132" s="273"/>
      <c r="AV132" s="274"/>
      <c r="AW132" s="274"/>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2"/>
      <c r="CB132" s="272"/>
      <c r="CC132" s="272"/>
      <c r="CD132" s="272"/>
      <c r="CE132" s="272"/>
      <c r="CF132" s="272"/>
      <c r="CG132" s="272"/>
      <c r="CH132" s="272"/>
      <c r="CI132" s="272"/>
      <c r="CJ132" s="272"/>
      <c r="CK132" s="272"/>
      <c r="CL132" s="272"/>
      <c r="CM132" s="272"/>
      <c r="CN132" s="272"/>
      <c r="CO132" s="272"/>
      <c r="CP132" s="272"/>
      <c r="CQ132" s="272"/>
      <c r="CR132" s="272"/>
      <c r="CS132" s="272"/>
      <c r="CT132" s="272"/>
      <c r="CU132" s="272"/>
      <c r="CV132" s="272"/>
      <c r="CW132" s="272"/>
      <c r="CX132" s="272"/>
      <c r="CY132" s="272"/>
      <c r="CZ132" s="272"/>
      <c r="DA132" s="272"/>
      <c r="DB132" s="272"/>
      <c r="DC132" s="272"/>
      <c r="DD132" s="272"/>
      <c r="DE132" s="272"/>
      <c r="DF132" s="272"/>
      <c r="DG132" s="272"/>
      <c r="DH132" s="272"/>
      <c r="DI132" s="272"/>
      <c r="DJ132" s="272"/>
      <c r="DK132" s="272"/>
      <c r="DL132" s="272"/>
      <c r="DM132" s="272"/>
      <c r="DN132" s="272"/>
      <c r="DO132" s="272"/>
      <c r="DP132" s="245"/>
      <c r="DQ132" s="245"/>
      <c r="DR132" s="245"/>
      <c r="DS132" s="245"/>
      <c r="DT132" s="245"/>
      <c r="DU132" s="245"/>
      <c r="DV132" s="245"/>
      <c r="DW132" s="245"/>
      <c r="DX132" s="245"/>
      <c r="DY132" s="245"/>
      <c r="DZ132" s="245"/>
    </row>
    <row r="133" spans="1:131" s="234" customFormat="1" ht="26.25" customHeight="1" thickBot="1" x14ac:dyDescent="0.25">
      <c r="A133" s="721"/>
      <c r="B133" s="722"/>
      <c r="C133" s="722"/>
      <c r="D133" s="722"/>
      <c r="E133" s="722"/>
      <c r="F133" s="722"/>
      <c r="G133" s="722"/>
      <c r="H133" s="722"/>
      <c r="I133" s="722"/>
      <c r="J133" s="722"/>
      <c r="K133" s="722"/>
      <c r="L133" s="722"/>
      <c r="M133" s="722"/>
      <c r="N133" s="722"/>
      <c r="O133" s="722"/>
      <c r="P133" s="722"/>
      <c r="Q133" s="722"/>
      <c r="R133" s="722"/>
      <c r="S133" s="722"/>
      <c r="T133" s="722"/>
      <c r="U133" s="722"/>
      <c r="V133" s="702" t="s">
        <v>470</v>
      </c>
      <c r="W133" s="702"/>
      <c r="X133" s="702"/>
      <c r="Y133" s="702"/>
      <c r="Z133" s="703"/>
      <c r="AA133" s="704">
        <v>11.8</v>
      </c>
      <c r="AB133" s="705"/>
      <c r="AC133" s="705"/>
      <c r="AD133" s="705"/>
      <c r="AE133" s="706"/>
      <c r="AF133" s="704">
        <v>10</v>
      </c>
      <c r="AG133" s="705"/>
      <c r="AH133" s="705"/>
      <c r="AI133" s="705"/>
      <c r="AJ133" s="706"/>
      <c r="AK133" s="704">
        <v>8.1999999999999993</v>
      </c>
      <c r="AL133" s="705"/>
      <c r="AM133" s="705"/>
      <c r="AN133" s="705"/>
      <c r="AO133" s="706"/>
      <c r="AP133" s="707"/>
      <c r="AQ133" s="708"/>
      <c r="AR133" s="708"/>
      <c r="AS133" s="708"/>
      <c r="AT133" s="709"/>
      <c r="AU133" s="274"/>
      <c r="AV133" s="274"/>
      <c r="AW133" s="274"/>
      <c r="AX133" s="274"/>
      <c r="AY133" s="274"/>
      <c r="AZ133" s="274"/>
      <c r="BA133" s="274"/>
      <c r="BB133" s="274"/>
      <c r="BC133" s="274"/>
      <c r="BD133" s="274"/>
      <c r="BE133" s="274"/>
      <c r="BF133" s="274"/>
      <c r="BG133" s="274"/>
      <c r="BH133" s="274"/>
      <c r="BI133" s="274"/>
      <c r="BJ133" s="274"/>
      <c r="BK133" s="274"/>
      <c r="BL133" s="274"/>
      <c r="BM133" s="274"/>
      <c r="BN133" s="272"/>
      <c r="BO133" s="272"/>
      <c r="BP133" s="272"/>
      <c r="BQ133" s="272"/>
      <c r="BR133" s="272"/>
      <c r="BS133" s="272"/>
      <c r="BT133" s="272"/>
      <c r="BU133" s="272"/>
      <c r="BV133" s="272"/>
      <c r="BW133" s="272"/>
      <c r="BX133" s="272"/>
      <c r="BY133" s="272"/>
      <c r="BZ133" s="272"/>
      <c r="CA133" s="272"/>
      <c r="CB133" s="272"/>
      <c r="CC133" s="272"/>
      <c r="CD133" s="272"/>
      <c r="CE133" s="272"/>
      <c r="CF133" s="272"/>
      <c r="CG133" s="272"/>
      <c r="CH133" s="272"/>
      <c r="CI133" s="272"/>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2"/>
      <c r="DF133" s="272"/>
      <c r="DG133" s="272"/>
      <c r="DH133" s="272"/>
      <c r="DI133" s="272"/>
      <c r="DJ133" s="272"/>
      <c r="DK133" s="272"/>
      <c r="DL133" s="272"/>
      <c r="DM133" s="272"/>
      <c r="DN133" s="272"/>
      <c r="DO133" s="272"/>
      <c r="DP133" s="245"/>
      <c r="DQ133" s="245"/>
      <c r="DR133" s="245"/>
      <c r="DS133" s="245"/>
      <c r="DT133" s="245"/>
      <c r="DU133" s="245"/>
      <c r="DV133" s="245"/>
      <c r="DW133" s="245"/>
      <c r="DX133" s="245"/>
      <c r="DY133" s="245"/>
      <c r="DZ133" s="245"/>
    </row>
    <row r="134" spans="1:131" s="235" customFormat="1" ht="11.25" customHeight="1" x14ac:dyDescent="0.2">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4"/>
      <c r="AV134" s="274"/>
      <c r="AW134" s="274"/>
      <c r="AX134" s="274"/>
      <c r="AY134" s="274"/>
      <c r="AZ134" s="274"/>
      <c r="BA134" s="274"/>
      <c r="BB134" s="274"/>
      <c r="BC134" s="274"/>
      <c r="BD134" s="274"/>
      <c r="BE134" s="274"/>
      <c r="BF134" s="274"/>
      <c r="BG134" s="274"/>
      <c r="BH134" s="274"/>
      <c r="BI134" s="274"/>
      <c r="BJ134" s="274"/>
      <c r="BK134" s="274"/>
      <c r="BL134" s="274"/>
      <c r="BM134" s="274"/>
      <c r="BN134" s="272"/>
      <c r="BO134" s="272"/>
      <c r="BP134" s="272"/>
      <c r="BQ134" s="272"/>
      <c r="BR134" s="272"/>
      <c r="BS134" s="272"/>
      <c r="BT134" s="272"/>
      <c r="BU134" s="272"/>
      <c r="BV134" s="272"/>
      <c r="BW134" s="272"/>
      <c r="BX134" s="272"/>
      <c r="BY134" s="272"/>
      <c r="BZ134" s="272"/>
      <c r="CA134" s="272"/>
      <c r="CB134" s="272"/>
      <c r="CC134" s="272"/>
      <c r="CD134" s="272"/>
      <c r="CE134" s="272"/>
      <c r="CF134" s="272"/>
      <c r="CG134" s="272"/>
      <c r="CH134" s="272"/>
      <c r="CI134" s="272"/>
      <c r="CJ134" s="272"/>
      <c r="CK134" s="272"/>
      <c r="CL134" s="272"/>
      <c r="CM134" s="272"/>
      <c r="CN134" s="272"/>
      <c r="CO134" s="272"/>
      <c r="CP134" s="272"/>
      <c r="CQ134" s="272"/>
      <c r="CR134" s="272"/>
      <c r="CS134" s="272"/>
      <c r="CT134" s="272"/>
      <c r="CU134" s="272"/>
      <c r="CV134" s="272"/>
      <c r="CW134" s="272"/>
      <c r="CX134" s="272"/>
      <c r="CY134" s="272"/>
      <c r="CZ134" s="272"/>
      <c r="DA134" s="272"/>
      <c r="DB134" s="272"/>
      <c r="DC134" s="272"/>
      <c r="DD134" s="272"/>
      <c r="DE134" s="272"/>
      <c r="DF134" s="272"/>
      <c r="DG134" s="272"/>
      <c r="DH134" s="272"/>
      <c r="DI134" s="272"/>
      <c r="DJ134" s="272"/>
      <c r="DK134" s="272"/>
      <c r="DL134" s="272"/>
      <c r="DM134" s="272"/>
      <c r="DN134" s="272"/>
      <c r="DO134" s="272"/>
      <c r="DP134" s="245"/>
      <c r="DQ134" s="245"/>
      <c r="DR134" s="245"/>
      <c r="DS134" s="245"/>
      <c r="DT134" s="245"/>
      <c r="DU134" s="245"/>
      <c r="DV134" s="245"/>
      <c r="DW134" s="245"/>
      <c r="DX134" s="245"/>
      <c r="DY134" s="245"/>
      <c r="DZ134" s="245"/>
      <c r="EA134" s="234"/>
    </row>
    <row r="135" spans="1:131" ht="14" hidden="1" x14ac:dyDescent="0.2">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5"/>
      <c r="DT135" s="275"/>
      <c r="DU135" s="275"/>
      <c r="DV135" s="275"/>
      <c r="DW135" s="275"/>
      <c r="DX135" s="275"/>
      <c r="DY135" s="275"/>
      <c r="DZ135" s="275"/>
    </row>
    <row r="136" spans="1:131" hidden="1" x14ac:dyDescent="0.2"/>
  </sheetData>
  <sheetProtection algorithmName="SHA-512" hashValue="hzcZ7mTVNTPKWV/HcJgckEr8d8+o0BpJWJXjosJbZULuAyWQaDz4HRhVN+45usd17JqXpK4oYty96PfzdDSBHg==" saltValue="eR2w4bTVcDHAh6auSScm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265625" style="278" customWidth="1"/>
    <col min="3" max="120" width="2.7265625" style="277" customWidth="1"/>
    <col min="121" max="16384" width="9" style="277" hidden="1"/>
  </cols>
  <sheetData>
    <row r="1" spans="2:2" ht="13" x14ac:dyDescent="0.2">
      <c r="B1" s="27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7" t="s">
        <v>471</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4OPeEmxC4Sq2rOfeunyX0ZKa5HyuCCCrS0OgQDwZJxhGempXvMgK/6d6GkZO6FC/DxFXxk63V0z9vbv7haXJkA==" saltValue="IjWelX/Ff7wwETweyMXPg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8" customWidth="1"/>
    <col min="117" max="16384" width="9" style="277" hidden="1"/>
  </cols>
  <sheetData>
    <row r="1" spans="1:116" ht="13" x14ac:dyDescent="0.2">
      <c r="A1" s="279"/>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row>
    <row r="2" spans="1:116" ht="13" x14ac:dyDescent="0.2">
      <c r="A2" s="279"/>
      <c r="B2" s="279"/>
      <c r="C2" s="279"/>
      <c r="D2" s="279"/>
      <c r="E2" s="279"/>
      <c r="F2" s="279"/>
      <c r="G2" s="279"/>
      <c r="H2" s="279"/>
      <c r="I2" s="279"/>
      <c r="J2" s="279"/>
      <c r="K2" s="279"/>
      <c r="L2" s="279"/>
      <c r="M2" s="279"/>
      <c r="N2" s="279"/>
      <c r="O2" s="279"/>
      <c r="P2" s="279"/>
      <c r="Q2" s="279"/>
      <c r="R2" s="279"/>
      <c r="S2" s="279"/>
      <c r="T2" s="280"/>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row>
    <row r="3" spans="1:116" ht="13" x14ac:dyDescent="0.2">
      <c r="A3" s="279"/>
      <c r="B3" s="280"/>
      <c r="C3" s="280"/>
      <c r="D3" s="280"/>
      <c r="E3" s="280"/>
      <c r="F3" s="280"/>
      <c r="G3" s="280"/>
      <c r="H3" s="280"/>
      <c r="I3" s="280"/>
      <c r="J3" s="280"/>
      <c r="K3" s="280"/>
      <c r="L3" s="280"/>
      <c r="M3" s="280"/>
      <c r="N3" s="280"/>
      <c r="O3" s="280"/>
      <c r="P3" s="280"/>
      <c r="Q3" s="280"/>
      <c r="R3" s="280"/>
      <c r="S3" s="280"/>
      <c r="T3" s="279"/>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row>
    <row r="4" spans="1:116" ht="13" x14ac:dyDescent="0.2">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row>
    <row r="5" spans="1:116" ht="13"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row>
    <row r="6" spans="1:116" ht="13" x14ac:dyDescent="0.2">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row>
    <row r="7" spans="1:116" ht="13" x14ac:dyDescent="0.2">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row>
    <row r="8" spans="1:116" ht="13" x14ac:dyDescent="0.2">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row>
    <row r="9" spans="1:116" ht="13" x14ac:dyDescent="0.2">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row>
    <row r="10" spans="1:116" ht="13" x14ac:dyDescent="0.2">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row>
    <row r="11" spans="1:116" ht="13" x14ac:dyDescent="0.2">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row>
    <row r="12" spans="1:116" ht="13" x14ac:dyDescent="0.2">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row>
    <row r="13" spans="1:116" ht="13" x14ac:dyDescent="0.2">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row>
    <row r="14" spans="1:116" ht="13" x14ac:dyDescent="0.2">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row>
    <row r="15" spans="1:116" ht="13" x14ac:dyDescent="0.2">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row>
    <row r="16" spans="1:116" ht="13" x14ac:dyDescent="0.2">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row>
    <row r="17" spans="1:116" ht="13" x14ac:dyDescent="0.2">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row>
    <row r="18" spans="1:116" ht="13" x14ac:dyDescent="0.2">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row>
    <row r="19" spans="1:116" ht="13" x14ac:dyDescent="0.2">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row>
    <row r="20" spans="1:116" ht="13" x14ac:dyDescent="0.2">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row>
    <row r="21" spans="1:116" ht="13" x14ac:dyDescent="0.2">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80"/>
    </row>
    <row r="22" spans="1:116" ht="13" x14ac:dyDescent="0.2">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row>
    <row r="23" spans="1:116" ht="13" x14ac:dyDescent="0.2">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row>
    <row r="24" spans="1:116" ht="13" x14ac:dyDescent="0.2">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row>
    <row r="25" spans="1:116" ht="13" x14ac:dyDescent="0.2">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row>
    <row r="26" spans="1:116" ht="13" x14ac:dyDescent="0.2">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row>
    <row r="27" spans="1:116" ht="13" x14ac:dyDescent="0.2">
      <c r="A27" s="279"/>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row>
    <row r="28" spans="1:116" ht="13" x14ac:dyDescent="0.2">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row>
    <row r="29" spans="1:116" ht="13" x14ac:dyDescent="0.2">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row>
    <row r="30" spans="1:116" ht="13" x14ac:dyDescent="0.2">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row>
    <row r="31" spans="1:116" ht="13" x14ac:dyDescent="0.2">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row>
    <row r="32" spans="1:116" ht="13" x14ac:dyDescent="0.2">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row>
    <row r="33" spans="1:116" ht="13" x14ac:dyDescent="0.2">
      <c r="A33" s="279"/>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row>
    <row r="34" spans="1:116" ht="13" x14ac:dyDescent="0.2">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row>
    <row r="35" spans="1:116" ht="13" x14ac:dyDescent="0.2">
      <c r="A35" s="279"/>
      <c r="B35" s="279"/>
      <c r="C35" s="279"/>
      <c r="D35" s="279"/>
      <c r="E35" s="279"/>
      <c r="F35" s="279"/>
      <c r="G35" s="279"/>
      <c r="H35" s="279"/>
      <c r="I35" s="279"/>
      <c r="J35" s="279"/>
      <c r="K35" s="279"/>
      <c r="L35" s="279"/>
      <c r="M35" s="280"/>
      <c r="N35" s="279"/>
      <c r="O35" s="279"/>
      <c r="P35" s="279"/>
      <c r="Q35" s="279"/>
      <c r="R35" s="279"/>
      <c r="S35" s="279"/>
      <c r="T35" s="280"/>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80"/>
      <c r="DH35" s="280"/>
      <c r="DI35" s="280"/>
      <c r="DJ35" s="280"/>
      <c r="DK35" s="280"/>
      <c r="DL35" s="280"/>
    </row>
    <row r="36" spans="1:116" ht="13" x14ac:dyDescent="0.2">
      <c r="A36" s="279"/>
      <c r="B36" s="280"/>
      <c r="C36" s="280"/>
      <c r="D36" s="280"/>
      <c r="E36" s="280"/>
      <c r="F36" s="280"/>
      <c r="G36" s="280"/>
      <c r="H36" s="280"/>
      <c r="I36" s="280"/>
      <c r="J36" s="280"/>
      <c r="K36" s="280"/>
      <c r="L36" s="280"/>
      <c r="M36" s="279"/>
      <c r="N36" s="280"/>
      <c r="O36" s="280"/>
      <c r="P36" s="280"/>
      <c r="Q36" s="280"/>
      <c r="R36" s="280"/>
      <c r="S36" s="280"/>
      <c r="T36" s="279"/>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row>
    <row r="37" spans="1:116" ht="13" x14ac:dyDescent="0.2">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80"/>
    </row>
    <row r="38" spans="1:116" ht="13" x14ac:dyDescent="0.2">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80"/>
      <c r="DL38" s="280"/>
    </row>
    <row r="39" spans="1:116" ht="13" x14ac:dyDescent="0.2">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row>
    <row r="40" spans="1:116" ht="13" x14ac:dyDescent="0.2">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row>
    <row r="41" spans="1:116" ht="13" x14ac:dyDescent="0.2">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row>
    <row r="42" spans="1:116" ht="13" x14ac:dyDescent="0.2">
      <c r="A42" s="279"/>
      <c r="B42" s="279"/>
      <c r="C42" s="279"/>
      <c r="D42" s="279"/>
      <c r="E42" s="279"/>
      <c r="F42" s="279"/>
      <c r="G42" s="279"/>
      <c r="H42" s="279"/>
      <c r="I42" s="279"/>
      <c r="J42" s="279"/>
      <c r="K42" s="279"/>
      <c r="L42" s="279"/>
      <c r="M42" s="279"/>
      <c r="N42" s="279"/>
      <c r="O42" s="279"/>
      <c r="P42" s="279"/>
      <c r="Q42" s="279"/>
      <c r="R42" s="279"/>
      <c r="S42" s="279"/>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79"/>
      <c r="DA42" s="279"/>
      <c r="DB42" s="279"/>
      <c r="DC42" s="279"/>
      <c r="DD42" s="279"/>
      <c r="DE42" s="279"/>
      <c r="DF42" s="279"/>
      <c r="DG42" s="279"/>
      <c r="DH42" s="279"/>
      <c r="DI42" s="279"/>
      <c r="DJ42" s="279"/>
      <c r="DK42" s="279"/>
      <c r="DL42" s="279"/>
    </row>
    <row r="43" spans="1:116" ht="13" x14ac:dyDescent="0.2">
      <c r="A43" s="279"/>
      <c r="B43" s="279"/>
      <c r="C43" s="279"/>
      <c r="D43" s="279"/>
      <c r="E43" s="279"/>
      <c r="F43" s="279"/>
      <c r="G43" s="279"/>
      <c r="H43" s="279"/>
      <c r="I43" s="279"/>
      <c r="J43" s="279"/>
      <c r="K43" s="279"/>
      <c r="L43" s="279"/>
      <c r="M43" s="279"/>
      <c r="N43" s="279"/>
      <c r="O43" s="279"/>
      <c r="P43" s="279"/>
      <c r="Q43" s="280"/>
      <c r="R43" s="280"/>
      <c r="S43" s="280"/>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80"/>
      <c r="DA43" s="280"/>
      <c r="DB43" s="280"/>
      <c r="DC43" s="280"/>
      <c r="DD43" s="280"/>
      <c r="DE43" s="280"/>
      <c r="DF43" s="280"/>
      <c r="DG43" s="280"/>
      <c r="DH43" s="280"/>
      <c r="DI43" s="280"/>
      <c r="DJ43" s="280"/>
      <c r="DK43" s="280"/>
      <c r="DL43" s="280"/>
    </row>
    <row r="44" spans="1:116" ht="13" x14ac:dyDescent="0.2">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80"/>
    </row>
    <row r="45" spans="1:116" ht="13" x14ac:dyDescent="0.2">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row>
    <row r="46" spans="1:116" ht="13" x14ac:dyDescent="0.2">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row>
    <row r="47" spans="1:116" ht="13" x14ac:dyDescent="0.2">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row>
    <row r="48" spans="1:116" ht="13" x14ac:dyDescent="0.2">
      <c r="A48" s="279"/>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row>
    <row r="49" spans="1:116" ht="13" x14ac:dyDescent="0.2">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row>
    <row r="50" spans="1:116" ht="13" x14ac:dyDescent="0.2">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80"/>
      <c r="DH50" s="280"/>
      <c r="DI50" s="280"/>
      <c r="DJ50" s="280"/>
      <c r="DK50" s="280"/>
      <c r="DL50" s="280"/>
    </row>
    <row r="51" spans="1:116" ht="13" x14ac:dyDescent="0.2">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row>
    <row r="52" spans="1:116" ht="13" x14ac:dyDescent="0.2">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row>
    <row r="53" spans="1:116" ht="13" x14ac:dyDescent="0.2">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80"/>
    </row>
    <row r="54" spans="1:116" ht="13" x14ac:dyDescent="0.2">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row>
    <row r="55" spans="1:116" ht="13" x14ac:dyDescent="0.2">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row>
    <row r="56" spans="1:116" ht="13" x14ac:dyDescent="0.2">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row>
    <row r="57" spans="1:116" ht="13" x14ac:dyDescent="0.2">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row>
    <row r="58" spans="1:116" ht="13" x14ac:dyDescent="0.2">
      <c r="A58" s="279"/>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row>
    <row r="59" spans="1:116" ht="13" x14ac:dyDescent="0.2">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row>
    <row r="60" spans="1:116" ht="13" x14ac:dyDescent="0.2">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row>
    <row r="61" spans="1:116" ht="13" x14ac:dyDescent="0.2">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row>
    <row r="62" spans="1:116" ht="13" x14ac:dyDescent="0.2">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row>
    <row r="63" spans="1:116" ht="13" x14ac:dyDescent="0.2">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row>
    <row r="64" spans="1:116" ht="13" x14ac:dyDescent="0.2">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row>
    <row r="65" spans="1:116" ht="13" x14ac:dyDescent="0.2">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row>
    <row r="66" spans="1:116" ht="13" x14ac:dyDescent="0.2">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row>
    <row r="67" spans="1:116" ht="13" x14ac:dyDescent="0.2">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80"/>
      <c r="DK67" s="280"/>
      <c r="DL67" s="280"/>
    </row>
    <row r="68" spans="1:116" ht="13" x14ac:dyDescent="0.2">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row>
    <row r="69" spans="1:116" ht="13" x14ac:dyDescent="0.2">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row>
    <row r="70" spans="1:116" ht="13" x14ac:dyDescent="0.2">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row>
    <row r="71" spans="1:116" ht="13" x14ac:dyDescent="0.2">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row>
    <row r="72" spans="1:116" ht="13" x14ac:dyDescent="0.2">
      <c r="A72" s="279"/>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row>
    <row r="73" spans="1:116" ht="13" x14ac:dyDescent="0.2">
      <c r="A73" s="279"/>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row>
    <row r="74" spans="1:116" ht="13" x14ac:dyDescent="0.2">
      <c r="A74" s="279"/>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row>
    <row r="75" spans="1:116" ht="13" x14ac:dyDescent="0.2">
      <c r="A75" s="279"/>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row>
    <row r="76" spans="1:116" ht="13" x14ac:dyDescent="0.2">
      <c r="A76" s="279"/>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row>
    <row r="77" spans="1:116" ht="13" x14ac:dyDescent="0.2">
      <c r="A77" s="279"/>
      <c r="B77" s="279"/>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row>
    <row r="78" spans="1:116" ht="13" x14ac:dyDescent="0.2">
      <c r="A78" s="279"/>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row>
    <row r="79" spans="1:116" ht="13" x14ac:dyDescent="0.2">
      <c r="A79" s="279"/>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row>
    <row r="80" spans="1:116" ht="13" x14ac:dyDescent="0.2">
      <c r="A80" s="279"/>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row>
    <row r="81" spans="1:116" ht="13" x14ac:dyDescent="0.2">
      <c r="A81" s="279"/>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79"/>
      <c r="DF81" s="279"/>
      <c r="DG81" s="279"/>
      <c r="DH81" s="279"/>
      <c r="DI81" s="279"/>
      <c r="DJ81" s="279"/>
      <c r="DK81" s="279"/>
      <c r="DL81" s="279"/>
    </row>
    <row r="82" spans="1:116" ht="13" x14ac:dyDescent="0.2">
      <c r="A82" s="279"/>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S82" s="279"/>
      <c r="BT82" s="279"/>
      <c r="BU82" s="279"/>
      <c r="BV82" s="279"/>
      <c r="BW82" s="279"/>
      <c r="BX82" s="279"/>
      <c r="BY82" s="279"/>
      <c r="BZ82" s="279"/>
      <c r="CA82" s="279"/>
      <c r="CB82" s="279"/>
      <c r="CC82" s="279"/>
      <c r="CD82" s="279"/>
      <c r="CE82" s="279"/>
      <c r="CF82" s="279"/>
      <c r="CG82" s="279"/>
      <c r="CH82" s="279"/>
      <c r="CI82" s="279"/>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79"/>
      <c r="DF82" s="279"/>
      <c r="DG82" s="279"/>
      <c r="DH82" s="279"/>
      <c r="DI82" s="279"/>
      <c r="DJ82" s="279"/>
      <c r="DK82" s="279"/>
      <c r="DL82" s="279"/>
    </row>
    <row r="83" spans="1:116" ht="13" x14ac:dyDescent="0.2">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row>
    <row r="84" spans="1:116" ht="13" x14ac:dyDescent="0.2">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79"/>
      <c r="DF84" s="279"/>
      <c r="DG84" s="279"/>
      <c r="DH84" s="279"/>
      <c r="DI84" s="279"/>
      <c r="DJ84" s="279"/>
      <c r="DK84" s="279"/>
      <c r="DL84" s="279"/>
    </row>
    <row r="85" spans="1:116" ht="13" x14ac:dyDescent="0.2">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79"/>
      <c r="DF85" s="279"/>
      <c r="DG85" s="279"/>
      <c r="DH85" s="279"/>
      <c r="DI85" s="279"/>
      <c r="DJ85" s="279"/>
      <c r="DK85" s="279"/>
      <c r="DL85" s="279"/>
    </row>
    <row r="86" spans="1:116" ht="13" x14ac:dyDescent="0.2">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row>
    <row r="87" spans="1:116" ht="13" x14ac:dyDescent="0.2">
      <c r="A87" s="279"/>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S87" s="279"/>
      <c r="BT87" s="279"/>
      <c r="BU87" s="279"/>
      <c r="BV87" s="279"/>
      <c r="BW87" s="279"/>
      <c r="BX87" s="279"/>
      <c r="BY87" s="279"/>
      <c r="BZ87" s="279"/>
      <c r="CA87" s="279"/>
      <c r="CB87" s="279"/>
      <c r="CC87" s="279"/>
      <c r="CD87" s="279"/>
      <c r="CE87" s="279"/>
      <c r="CF87" s="279"/>
      <c r="CG87" s="279"/>
      <c r="CH87" s="279"/>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row>
    <row r="88" spans="1:116" ht="13" x14ac:dyDescent="0.2">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79"/>
      <c r="BY88" s="279"/>
      <c r="BZ88" s="279"/>
      <c r="CA88" s="279"/>
      <c r="CB88" s="279"/>
      <c r="CC88" s="279"/>
      <c r="CD88" s="279"/>
      <c r="CE88" s="279"/>
      <c r="CF88" s="279"/>
      <c r="CG88" s="279"/>
      <c r="CH88" s="279"/>
      <c r="CI88" s="279"/>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row>
    <row r="89" spans="1:116" ht="13" x14ac:dyDescent="0.2">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t="s">
        <v>472</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cUoz3mNusZ1jjGyy2CaVd+9rYuZVt6/A+Ncrn18Uc5Fj+8ocCDRohuiD3YpipSs3kSdJY2kjQOREKlsXOU3mA==" saltValue="YG+/0BbIjrXYTn47ERgYe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1" customWidth="1"/>
    <col min="37" max="44" width="17" style="281" customWidth="1"/>
    <col min="45" max="45" width="6.08984375" style="288" customWidth="1"/>
    <col min="46" max="46" width="3" style="286" customWidth="1"/>
    <col min="47" max="47" width="19.08984375" style="281" hidden="1" customWidth="1"/>
    <col min="48" max="52" width="12.6328125" style="281" hidden="1" customWidth="1"/>
    <col min="53" max="16384" width="8.6328125" style="281" hidden="1"/>
  </cols>
  <sheetData>
    <row r="1" spans="1:46" ht="13" x14ac:dyDescent="0.2">
      <c r="AS1" s="282"/>
      <c r="AT1" s="282"/>
    </row>
    <row r="2" spans="1:46" ht="13" x14ac:dyDescent="0.2">
      <c r="AS2" s="282"/>
      <c r="AT2" s="282"/>
    </row>
    <row r="3" spans="1:46" ht="13" x14ac:dyDescent="0.2">
      <c r="AS3" s="282"/>
      <c r="AT3" s="282"/>
    </row>
    <row r="4" spans="1:46" ht="13" x14ac:dyDescent="0.2">
      <c r="AS4" s="282"/>
      <c r="AT4" s="282"/>
    </row>
    <row r="5" spans="1:46" ht="16.5" x14ac:dyDescent="0.2">
      <c r="A5" s="283" t="s">
        <v>473</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5"/>
    </row>
    <row r="6" spans="1:46" ht="13" x14ac:dyDescent="0.2">
      <c r="A6" s="286"/>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7" t="s">
        <v>474</v>
      </c>
      <c r="AL6" s="287"/>
      <c r="AM6" s="287"/>
      <c r="AN6" s="287"/>
      <c r="AO6" s="282"/>
      <c r="AP6" s="282"/>
      <c r="AQ6" s="282"/>
      <c r="AR6" s="282"/>
    </row>
    <row r="7" spans="1:46" ht="13" x14ac:dyDescent="0.2">
      <c r="A7" s="286"/>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9"/>
      <c r="AL7" s="290"/>
      <c r="AM7" s="290"/>
      <c r="AN7" s="291"/>
      <c r="AO7" s="1155" t="s">
        <v>475</v>
      </c>
      <c r="AP7" s="292"/>
      <c r="AQ7" s="293" t="s">
        <v>476</v>
      </c>
      <c r="AR7" s="294"/>
    </row>
    <row r="8" spans="1:46" ht="13" x14ac:dyDescent="0.2">
      <c r="A8" s="286"/>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95"/>
      <c r="AL8" s="296"/>
      <c r="AM8" s="296"/>
      <c r="AN8" s="297"/>
      <c r="AO8" s="1156"/>
      <c r="AP8" s="298" t="s">
        <v>477</v>
      </c>
      <c r="AQ8" s="299" t="s">
        <v>478</v>
      </c>
      <c r="AR8" s="300" t="s">
        <v>479</v>
      </c>
    </row>
    <row r="9" spans="1:46" ht="13" x14ac:dyDescent="0.2">
      <c r="A9" s="286"/>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1149" t="s">
        <v>480</v>
      </c>
      <c r="AL9" s="1150"/>
      <c r="AM9" s="1150"/>
      <c r="AN9" s="1151"/>
      <c r="AO9" s="301">
        <v>229025913</v>
      </c>
      <c r="AP9" s="301">
        <v>112042</v>
      </c>
      <c r="AQ9" s="302">
        <v>85403</v>
      </c>
      <c r="AR9" s="303">
        <v>31.2</v>
      </c>
    </row>
    <row r="10" spans="1:46" ht="13" x14ac:dyDescent="0.2">
      <c r="A10" s="286"/>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1149" t="s">
        <v>481</v>
      </c>
      <c r="AL10" s="1150"/>
      <c r="AM10" s="1150"/>
      <c r="AN10" s="1151"/>
      <c r="AO10" s="301">
        <v>756514</v>
      </c>
      <c r="AP10" s="301">
        <v>370</v>
      </c>
      <c r="AQ10" s="302">
        <v>187</v>
      </c>
      <c r="AR10" s="303">
        <v>97.9</v>
      </c>
    </row>
    <row r="11" spans="1:46" ht="13.5" customHeight="1" x14ac:dyDescent="0.2">
      <c r="A11" s="286"/>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1149" t="s">
        <v>482</v>
      </c>
      <c r="AL11" s="1150"/>
      <c r="AM11" s="1150"/>
      <c r="AN11" s="1151"/>
      <c r="AO11" s="301" t="s">
        <v>483</v>
      </c>
      <c r="AP11" s="301" t="s">
        <v>483</v>
      </c>
      <c r="AQ11" s="302">
        <v>439</v>
      </c>
      <c r="AR11" s="303" t="s">
        <v>483</v>
      </c>
    </row>
    <row r="12" spans="1:46" ht="13.5" customHeight="1" x14ac:dyDescent="0.2">
      <c r="A12" s="286"/>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1149" t="s">
        <v>484</v>
      </c>
      <c r="AL12" s="1150"/>
      <c r="AM12" s="1150"/>
      <c r="AN12" s="1151"/>
      <c r="AO12" s="301" t="s">
        <v>483</v>
      </c>
      <c r="AP12" s="301" t="s">
        <v>483</v>
      </c>
      <c r="AQ12" s="302" t="s">
        <v>483</v>
      </c>
      <c r="AR12" s="303" t="s">
        <v>483</v>
      </c>
    </row>
    <row r="13" spans="1:46" ht="13.5" customHeight="1" x14ac:dyDescent="0.2">
      <c r="A13" s="286"/>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1149" t="s">
        <v>485</v>
      </c>
      <c r="AL13" s="1150"/>
      <c r="AM13" s="1150"/>
      <c r="AN13" s="1151"/>
      <c r="AO13" s="301" t="s">
        <v>483</v>
      </c>
      <c r="AP13" s="301" t="s">
        <v>483</v>
      </c>
      <c r="AQ13" s="302">
        <v>18</v>
      </c>
      <c r="AR13" s="303" t="s">
        <v>483</v>
      </c>
    </row>
    <row r="14" spans="1:46" ht="13.5" customHeight="1" x14ac:dyDescent="0.2">
      <c r="A14" s="286"/>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1149" t="s">
        <v>486</v>
      </c>
      <c r="AL14" s="1150"/>
      <c r="AM14" s="1150"/>
      <c r="AN14" s="1151"/>
      <c r="AO14" s="301">
        <v>4049488</v>
      </c>
      <c r="AP14" s="301">
        <v>1981</v>
      </c>
      <c r="AQ14" s="302">
        <v>1001</v>
      </c>
      <c r="AR14" s="303">
        <v>97.9</v>
      </c>
    </row>
    <row r="15" spans="1:46" ht="13" x14ac:dyDescent="0.2">
      <c r="A15" s="286"/>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1149" t="s">
        <v>487</v>
      </c>
      <c r="AL15" s="1150"/>
      <c r="AM15" s="1150"/>
      <c r="AN15" s="1151"/>
      <c r="AO15" s="301">
        <v>-20324998</v>
      </c>
      <c r="AP15" s="301">
        <v>-9943</v>
      </c>
      <c r="AQ15" s="302">
        <v>-7401</v>
      </c>
      <c r="AR15" s="303">
        <v>34.299999999999997</v>
      </c>
    </row>
    <row r="16" spans="1:46" ht="13" x14ac:dyDescent="0.2">
      <c r="A16" s="286"/>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1141" t="s">
        <v>155</v>
      </c>
      <c r="AL16" s="1142"/>
      <c r="AM16" s="1142"/>
      <c r="AN16" s="1143"/>
      <c r="AO16" s="301">
        <v>213506917</v>
      </c>
      <c r="AP16" s="301">
        <v>104450</v>
      </c>
      <c r="AQ16" s="302">
        <v>79646</v>
      </c>
      <c r="AR16" s="303">
        <v>31.1</v>
      </c>
    </row>
    <row r="17" spans="1:46" ht="13" x14ac:dyDescent="0.2">
      <c r="A17" s="286"/>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304"/>
      <c r="AL17" s="304"/>
      <c r="AM17" s="304"/>
      <c r="AN17" s="304"/>
      <c r="AO17" s="305"/>
      <c r="AP17" s="305"/>
      <c r="AQ17" s="305"/>
      <c r="AR17" s="306"/>
    </row>
    <row r="18" spans="1:46" ht="13" x14ac:dyDescent="0.2">
      <c r="A18" s="286"/>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307"/>
      <c r="AR18" s="307"/>
    </row>
    <row r="19" spans="1:46" ht="13" x14ac:dyDescent="0.2">
      <c r="A19" s="286"/>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t="s">
        <v>488</v>
      </c>
      <c r="AL19" s="282"/>
      <c r="AM19" s="282"/>
      <c r="AN19" s="282"/>
      <c r="AO19" s="282"/>
      <c r="AP19" s="282"/>
      <c r="AQ19" s="282"/>
      <c r="AR19" s="282"/>
    </row>
    <row r="20" spans="1:46" ht="13" x14ac:dyDescent="0.2">
      <c r="A20" s="286"/>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308"/>
      <c r="AL20" s="309"/>
      <c r="AM20" s="309"/>
      <c r="AN20" s="310"/>
      <c r="AO20" s="311" t="s">
        <v>489</v>
      </c>
      <c r="AP20" s="312" t="s">
        <v>490</v>
      </c>
      <c r="AQ20" s="313" t="s">
        <v>491</v>
      </c>
      <c r="AR20" s="314"/>
    </row>
    <row r="21" spans="1:46" s="320" customFormat="1" ht="13" x14ac:dyDescent="0.2">
      <c r="A21" s="315"/>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1152" t="s">
        <v>492</v>
      </c>
      <c r="AL21" s="1153"/>
      <c r="AM21" s="1153"/>
      <c r="AN21" s="1154"/>
      <c r="AO21" s="316">
        <v>1186.48</v>
      </c>
      <c r="AP21" s="317">
        <v>878.91</v>
      </c>
      <c r="AQ21" s="318">
        <v>307.57</v>
      </c>
      <c r="AR21" s="287"/>
      <c r="AS21" s="319"/>
      <c r="AT21" s="315"/>
    </row>
    <row r="22" spans="1:46" s="320" customFormat="1" ht="13" x14ac:dyDescent="0.2">
      <c r="A22" s="315"/>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1152" t="s">
        <v>493</v>
      </c>
      <c r="AL22" s="1153"/>
      <c r="AM22" s="1153"/>
      <c r="AN22" s="1154"/>
      <c r="AO22" s="321">
        <v>99.5</v>
      </c>
      <c r="AP22" s="322">
        <v>100.4</v>
      </c>
      <c r="AQ22" s="323">
        <v>-0.9</v>
      </c>
      <c r="AR22" s="307"/>
      <c r="AS22" s="319"/>
      <c r="AT22" s="315"/>
    </row>
    <row r="23" spans="1:46" s="320" customFormat="1" ht="13" x14ac:dyDescent="0.2">
      <c r="A23" s="315"/>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307"/>
      <c r="AQ23" s="307"/>
      <c r="AR23" s="307"/>
      <c r="AS23" s="319"/>
      <c r="AT23" s="315"/>
    </row>
    <row r="24" spans="1:46" s="320" customFormat="1" ht="13" x14ac:dyDescent="0.2">
      <c r="A24" s="315"/>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307"/>
      <c r="AQ24" s="307"/>
      <c r="AR24" s="307"/>
      <c r="AS24" s="319"/>
      <c r="AT24" s="315"/>
    </row>
    <row r="25" spans="1:46" s="320" customFormat="1" ht="13" x14ac:dyDescent="0.2">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5"/>
    </row>
    <row r="26" spans="1:46" s="320" customFormat="1" ht="13" x14ac:dyDescent="0.2">
      <c r="A26" s="287" t="s">
        <v>494</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307"/>
      <c r="AQ26" s="307"/>
      <c r="AR26" s="307"/>
      <c r="AS26" s="287"/>
      <c r="AT26" s="287"/>
    </row>
    <row r="27" spans="1:46" ht="13" x14ac:dyDescent="0.2">
      <c r="A27" s="328"/>
      <c r="AO27" s="282"/>
      <c r="AP27" s="282"/>
      <c r="AQ27" s="282"/>
      <c r="AR27" s="282"/>
      <c r="AS27" s="282"/>
      <c r="AT27" s="282"/>
    </row>
    <row r="28" spans="1:46" ht="16.5" x14ac:dyDescent="0.2">
      <c r="A28" s="283" t="s">
        <v>495</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329"/>
    </row>
    <row r="29" spans="1:46" ht="13" x14ac:dyDescent="0.2">
      <c r="A29" s="286"/>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7" t="s">
        <v>496</v>
      </c>
      <c r="AL29" s="287"/>
      <c r="AM29" s="287"/>
      <c r="AN29" s="287"/>
      <c r="AO29" s="282"/>
      <c r="AP29" s="282"/>
      <c r="AQ29" s="282"/>
      <c r="AR29" s="282"/>
      <c r="AS29" s="330"/>
    </row>
    <row r="30" spans="1:46" ht="13" x14ac:dyDescent="0.2">
      <c r="A30" s="286"/>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9"/>
      <c r="AL30" s="290"/>
      <c r="AM30" s="290"/>
      <c r="AN30" s="291"/>
      <c r="AO30" s="1155" t="s">
        <v>475</v>
      </c>
      <c r="AP30" s="292"/>
      <c r="AQ30" s="293" t="s">
        <v>476</v>
      </c>
      <c r="AR30" s="294"/>
    </row>
    <row r="31" spans="1:46" ht="13" x14ac:dyDescent="0.2">
      <c r="A31" s="286"/>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95"/>
      <c r="AL31" s="296"/>
      <c r="AM31" s="296"/>
      <c r="AN31" s="297"/>
      <c r="AO31" s="1156"/>
      <c r="AP31" s="298" t="s">
        <v>477</v>
      </c>
      <c r="AQ31" s="299" t="s">
        <v>478</v>
      </c>
      <c r="AR31" s="300" t="s">
        <v>479</v>
      </c>
    </row>
    <row r="32" spans="1:46" ht="27" customHeight="1" x14ac:dyDescent="0.2">
      <c r="A32" s="286"/>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1138" t="s">
        <v>497</v>
      </c>
      <c r="AL32" s="1139"/>
      <c r="AM32" s="1139"/>
      <c r="AN32" s="1140"/>
      <c r="AO32" s="301">
        <v>88127473</v>
      </c>
      <c r="AP32" s="301">
        <v>43113</v>
      </c>
      <c r="AQ32" s="302">
        <v>26912</v>
      </c>
      <c r="AR32" s="303">
        <v>60.2</v>
      </c>
    </row>
    <row r="33" spans="1:46" ht="13.5" customHeight="1" x14ac:dyDescent="0.2">
      <c r="A33" s="286"/>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1138" t="s">
        <v>498</v>
      </c>
      <c r="AL33" s="1139"/>
      <c r="AM33" s="1139"/>
      <c r="AN33" s="1140"/>
      <c r="AO33" s="301" t="s">
        <v>483</v>
      </c>
      <c r="AP33" s="301" t="s">
        <v>483</v>
      </c>
      <c r="AQ33" s="302">
        <v>2365</v>
      </c>
      <c r="AR33" s="303" t="s">
        <v>483</v>
      </c>
    </row>
    <row r="34" spans="1:46" ht="27" customHeight="1" x14ac:dyDescent="0.2">
      <c r="A34" s="286"/>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1138" t="s">
        <v>499</v>
      </c>
      <c r="AL34" s="1139"/>
      <c r="AM34" s="1139"/>
      <c r="AN34" s="1140"/>
      <c r="AO34" s="301">
        <v>13494836</v>
      </c>
      <c r="AP34" s="301">
        <v>6602</v>
      </c>
      <c r="AQ34" s="302">
        <v>18453</v>
      </c>
      <c r="AR34" s="303">
        <v>-64.2</v>
      </c>
    </row>
    <row r="35" spans="1:46" ht="27" customHeight="1" x14ac:dyDescent="0.2">
      <c r="A35" s="286"/>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1138" t="s">
        <v>500</v>
      </c>
      <c r="AL35" s="1139"/>
      <c r="AM35" s="1139"/>
      <c r="AN35" s="1140"/>
      <c r="AO35" s="301">
        <v>396386</v>
      </c>
      <c r="AP35" s="301">
        <v>194</v>
      </c>
      <c r="AQ35" s="302">
        <v>957</v>
      </c>
      <c r="AR35" s="303">
        <v>-79.7</v>
      </c>
    </row>
    <row r="36" spans="1:46" ht="27" customHeight="1" x14ac:dyDescent="0.2">
      <c r="A36" s="286"/>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1138" t="s">
        <v>501</v>
      </c>
      <c r="AL36" s="1139"/>
      <c r="AM36" s="1139"/>
      <c r="AN36" s="1140"/>
      <c r="AO36" s="301" t="s">
        <v>483</v>
      </c>
      <c r="AP36" s="301" t="s">
        <v>483</v>
      </c>
      <c r="AQ36" s="302">
        <v>59</v>
      </c>
      <c r="AR36" s="303" t="s">
        <v>483</v>
      </c>
    </row>
    <row r="37" spans="1:46" ht="13.5" customHeight="1" x14ac:dyDescent="0.2">
      <c r="A37" s="286"/>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1138" t="s">
        <v>502</v>
      </c>
      <c r="AL37" s="1139"/>
      <c r="AM37" s="1139"/>
      <c r="AN37" s="1140"/>
      <c r="AO37" s="301">
        <v>3019964</v>
      </c>
      <c r="AP37" s="301">
        <v>1477</v>
      </c>
      <c r="AQ37" s="302">
        <v>548</v>
      </c>
      <c r="AR37" s="303">
        <v>169.5</v>
      </c>
    </row>
    <row r="38" spans="1:46" ht="27" customHeight="1" x14ac:dyDescent="0.2">
      <c r="A38" s="286"/>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1135" t="s">
        <v>503</v>
      </c>
      <c r="AL38" s="1136"/>
      <c r="AM38" s="1136"/>
      <c r="AN38" s="1137"/>
      <c r="AO38" s="331">
        <v>3274</v>
      </c>
      <c r="AP38" s="331">
        <v>2</v>
      </c>
      <c r="AQ38" s="332">
        <v>0</v>
      </c>
      <c r="AR38" s="323">
        <v>0</v>
      </c>
      <c r="AS38" s="330"/>
    </row>
    <row r="39" spans="1:46" ht="13" x14ac:dyDescent="0.2">
      <c r="A39" s="286"/>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1135" t="s">
        <v>504</v>
      </c>
      <c r="AL39" s="1136"/>
      <c r="AM39" s="1136"/>
      <c r="AN39" s="1137"/>
      <c r="AO39" s="301">
        <v>-2296091</v>
      </c>
      <c r="AP39" s="301">
        <v>-1123</v>
      </c>
      <c r="AQ39" s="302">
        <v>-1814</v>
      </c>
      <c r="AR39" s="303">
        <v>-38.1</v>
      </c>
      <c r="AS39" s="330"/>
    </row>
    <row r="40" spans="1:46" ht="27" customHeight="1" x14ac:dyDescent="0.2">
      <c r="A40" s="286"/>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1138" t="s">
        <v>505</v>
      </c>
      <c r="AL40" s="1139"/>
      <c r="AM40" s="1139"/>
      <c r="AN40" s="1140"/>
      <c r="AO40" s="301">
        <v>-77270334</v>
      </c>
      <c r="AP40" s="301">
        <v>-37801</v>
      </c>
      <c r="AQ40" s="302">
        <v>-28598</v>
      </c>
      <c r="AR40" s="303">
        <v>32.200000000000003</v>
      </c>
      <c r="AS40" s="330"/>
    </row>
    <row r="41" spans="1:46" ht="13" x14ac:dyDescent="0.2">
      <c r="A41" s="286"/>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1141" t="s">
        <v>506</v>
      </c>
      <c r="AL41" s="1142"/>
      <c r="AM41" s="1142"/>
      <c r="AN41" s="1143"/>
      <c r="AO41" s="301">
        <v>25475508</v>
      </c>
      <c r="AP41" s="301">
        <v>12463</v>
      </c>
      <c r="AQ41" s="302">
        <v>18881</v>
      </c>
      <c r="AR41" s="303">
        <v>-34</v>
      </c>
      <c r="AS41" s="330"/>
    </row>
    <row r="42" spans="1:46" ht="13" x14ac:dyDescent="0.2">
      <c r="A42" s="286"/>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307"/>
      <c r="AR42" s="307"/>
      <c r="AS42" s="330"/>
    </row>
    <row r="43" spans="1:46" ht="13" x14ac:dyDescent="0.2">
      <c r="A43" s="286"/>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333"/>
      <c r="AQ43" s="307"/>
      <c r="AR43" s="282"/>
      <c r="AS43" s="330"/>
    </row>
    <row r="44" spans="1:46" ht="13" x14ac:dyDescent="0.2">
      <c r="A44" s="286"/>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307"/>
      <c r="AR44" s="282"/>
    </row>
    <row r="45" spans="1:46" ht="13" x14ac:dyDescent="0.2">
      <c r="A45" s="284"/>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334"/>
      <c r="AR45" s="284"/>
      <c r="AS45" s="284"/>
      <c r="AT45" s="282"/>
    </row>
    <row r="46" spans="1:46" ht="13" x14ac:dyDescent="0.2">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282"/>
    </row>
    <row r="47" spans="1:46" ht="17.25" customHeight="1" x14ac:dyDescent="0.2">
      <c r="A47" s="336" t="s">
        <v>507</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row>
    <row r="48" spans="1:46" ht="13" x14ac:dyDescent="0.2">
      <c r="A48" s="286"/>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337" t="s">
        <v>508</v>
      </c>
      <c r="AL48" s="337"/>
      <c r="AM48" s="337"/>
      <c r="AN48" s="337"/>
      <c r="AO48" s="337"/>
      <c r="AP48" s="337"/>
      <c r="AQ48" s="338"/>
      <c r="AR48" s="337"/>
    </row>
    <row r="49" spans="1:44" ht="13.5" customHeight="1" x14ac:dyDescent="0.2">
      <c r="A49" s="286"/>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339"/>
      <c r="AL49" s="340"/>
      <c r="AM49" s="1144" t="s">
        <v>475</v>
      </c>
      <c r="AN49" s="1146" t="s">
        <v>509</v>
      </c>
      <c r="AO49" s="1147"/>
      <c r="AP49" s="1147"/>
      <c r="AQ49" s="1147"/>
      <c r="AR49" s="1148"/>
    </row>
    <row r="50" spans="1:44" ht="13" x14ac:dyDescent="0.2">
      <c r="A50" s="286"/>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341"/>
      <c r="AL50" s="342"/>
      <c r="AM50" s="1145"/>
      <c r="AN50" s="343" t="s">
        <v>510</v>
      </c>
      <c r="AO50" s="344" t="s">
        <v>511</v>
      </c>
      <c r="AP50" s="345" t="s">
        <v>512</v>
      </c>
      <c r="AQ50" s="346" t="s">
        <v>513</v>
      </c>
      <c r="AR50" s="347" t="s">
        <v>514</v>
      </c>
    </row>
    <row r="51" spans="1:44" ht="13" x14ac:dyDescent="0.2">
      <c r="A51" s="286"/>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339" t="s">
        <v>515</v>
      </c>
      <c r="AL51" s="340"/>
      <c r="AM51" s="348">
        <v>131573534</v>
      </c>
      <c r="AN51" s="349">
        <v>63026</v>
      </c>
      <c r="AO51" s="350">
        <v>-6</v>
      </c>
      <c r="AP51" s="351">
        <v>35216</v>
      </c>
      <c r="AQ51" s="352">
        <v>-53.3</v>
      </c>
      <c r="AR51" s="353">
        <v>47.3</v>
      </c>
    </row>
    <row r="52" spans="1:44" ht="13" x14ac:dyDescent="0.2">
      <c r="A52" s="286"/>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354"/>
      <c r="AL52" s="355" t="s">
        <v>516</v>
      </c>
      <c r="AM52" s="356">
        <v>41447817</v>
      </c>
      <c r="AN52" s="357">
        <v>19854</v>
      </c>
      <c r="AO52" s="358">
        <v>23.5</v>
      </c>
      <c r="AP52" s="359">
        <v>12644</v>
      </c>
      <c r="AQ52" s="360">
        <v>-46.6</v>
      </c>
      <c r="AR52" s="361">
        <v>70.099999999999994</v>
      </c>
    </row>
    <row r="53" spans="1:44" ht="13" x14ac:dyDescent="0.2">
      <c r="A53" s="286"/>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339" t="s">
        <v>517</v>
      </c>
      <c r="AL53" s="340"/>
      <c r="AM53" s="348">
        <v>127599587</v>
      </c>
      <c r="AN53" s="349">
        <v>61458</v>
      </c>
      <c r="AO53" s="350">
        <v>-2.5</v>
      </c>
      <c r="AP53" s="351">
        <v>36736</v>
      </c>
      <c r="AQ53" s="352">
        <v>4.3</v>
      </c>
      <c r="AR53" s="353">
        <v>-6.8</v>
      </c>
    </row>
    <row r="54" spans="1:44" ht="13" x14ac:dyDescent="0.2">
      <c r="A54" s="286"/>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354"/>
      <c r="AL54" s="355" t="s">
        <v>516</v>
      </c>
      <c r="AM54" s="356">
        <v>48196596</v>
      </c>
      <c r="AN54" s="357">
        <v>23214</v>
      </c>
      <c r="AO54" s="358">
        <v>16.899999999999999</v>
      </c>
      <c r="AP54" s="359">
        <v>13410</v>
      </c>
      <c r="AQ54" s="360">
        <v>6.1</v>
      </c>
      <c r="AR54" s="361">
        <v>10.8</v>
      </c>
    </row>
    <row r="55" spans="1:44" ht="13" x14ac:dyDescent="0.2">
      <c r="A55" s="286"/>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339" t="s">
        <v>518</v>
      </c>
      <c r="AL55" s="340"/>
      <c r="AM55" s="348">
        <v>141783631</v>
      </c>
      <c r="AN55" s="349">
        <v>68618</v>
      </c>
      <c r="AO55" s="350">
        <v>11.7</v>
      </c>
      <c r="AP55" s="351">
        <v>38259</v>
      </c>
      <c r="AQ55" s="352">
        <v>4.0999999999999996</v>
      </c>
      <c r="AR55" s="353">
        <v>7.6</v>
      </c>
    </row>
    <row r="56" spans="1:44" ht="13" x14ac:dyDescent="0.2">
      <c r="A56" s="286"/>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354"/>
      <c r="AL56" s="355" t="s">
        <v>516</v>
      </c>
      <c r="AM56" s="356">
        <v>53301975</v>
      </c>
      <c r="AN56" s="357">
        <v>25796</v>
      </c>
      <c r="AO56" s="358">
        <v>11.1</v>
      </c>
      <c r="AP56" s="359">
        <v>13379</v>
      </c>
      <c r="AQ56" s="360">
        <v>-0.2</v>
      </c>
      <c r="AR56" s="361">
        <v>11.3</v>
      </c>
    </row>
    <row r="57" spans="1:44" ht="13" x14ac:dyDescent="0.2">
      <c r="A57" s="286"/>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339" t="s">
        <v>519</v>
      </c>
      <c r="AL57" s="340"/>
      <c r="AM57" s="348">
        <v>133168688</v>
      </c>
      <c r="AN57" s="349">
        <v>64823</v>
      </c>
      <c r="AO57" s="350">
        <v>-5.5</v>
      </c>
      <c r="AP57" s="351">
        <v>39075</v>
      </c>
      <c r="AQ57" s="352">
        <v>2.1</v>
      </c>
      <c r="AR57" s="353">
        <v>-7.6</v>
      </c>
    </row>
    <row r="58" spans="1:44" ht="13" x14ac:dyDescent="0.2">
      <c r="A58" s="286"/>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354"/>
      <c r="AL58" s="355" t="s">
        <v>516</v>
      </c>
      <c r="AM58" s="356">
        <v>54285708</v>
      </c>
      <c r="AN58" s="357">
        <v>26425</v>
      </c>
      <c r="AO58" s="358">
        <v>2.4</v>
      </c>
      <c r="AP58" s="359">
        <v>13441</v>
      </c>
      <c r="AQ58" s="360">
        <v>0.5</v>
      </c>
      <c r="AR58" s="361">
        <v>1.9</v>
      </c>
    </row>
    <row r="59" spans="1:44" ht="13" x14ac:dyDescent="0.2">
      <c r="A59" s="286"/>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339" t="s">
        <v>520</v>
      </c>
      <c r="AL59" s="340"/>
      <c r="AM59" s="348">
        <v>141659535</v>
      </c>
      <c r="AN59" s="349">
        <v>69301</v>
      </c>
      <c r="AO59" s="350">
        <v>6.9</v>
      </c>
      <c r="AP59" s="351">
        <v>39072</v>
      </c>
      <c r="AQ59" s="352">
        <v>0</v>
      </c>
      <c r="AR59" s="353">
        <v>6.9</v>
      </c>
    </row>
    <row r="60" spans="1:44" ht="13" x14ac:dyDescent="0.2">
      <c r="A60" s="286"/>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354"/>
      <c r="AL60" s="355" t="s">
        <v>516</v>
      </c>
      <c r="AM60" s="356">
        <v>56902729</v>
      </c>
      <c r="AN60" s="357">
        <v>27837</v>
      </c>
      <c r="AO60" s="358">
        <v>5.3</v>
      </c>
      <c r="AP60" s="359">
        <v>14106</v>
      </c>
      <c r="AQ60" s="360">
        <v>4.9000000000000004</v>
      </c>
      <c r="AR60" s="361">
        <v>0.4</v>
      </c>
    </row>
    <row r="61" spans="1:44" ht="13" x14ac:dyDescent="0.2">
      <c r="A61" s="286"/>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339" t="s">
        <v>521</v>
      </c>
      <c r="AL61" s="362"/>
      <c r="AM61" s="363">
        <v>135156995</v>
      </c>
      <c r="AN61" s="364">
        <v>65445</v>
      </c>
      <c r="AO61" s="365">
        <v>0.9</v>
      </c>
      <c r="AP61" s="366">
        <v>37672</v>
      </c>
      <c r="AQ61" s="367">
        <v>-8.6</v>
      </c>
      <c r="AR61" s="353">
        <v>9.5</v>
      </c>
    </row>
    <row r="62" spans="1:44" ht="13" x14ac:dyDescent="0.2">
      <c r="A62" s="286"/>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354"/>
      <c r="AL62" s="355" t="s">
        <v>516</v>
      </c>
      <c r="AM62" s="356">
        <v>50826965</v>
      </c>
      <c r="AN62" s="357">
        <v>24625</v>
      </c>
      <c r="AO62" s="358">
        <v>11.8</v>
      </c>
      <c r="AP62" s="359">
        <v>13396</v>
      </c>
      <c r="AQ62" s="360">
        <v>-7.1</v>
      </c>
      <c r="AR62" s="361">
        <v>18.899999999999999</v>
      </c>
    </row>
    <row r="63" spans="1:44" ht="13" x14ac:dyDescent="0.2">
      <c r="A63" s="286"/>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row>
    <row r="64" spans="1:44" ht="13" x14ac:dyDescent="0.2">
      <c r="A64" s="286"/>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row>
    <row r="65" spans="1:46" ht="13" x14ac:dyDescent="0.2">
      <c r="A65" s="286"/>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row>
    <row r="66" spans="1:46" ht="13" x14ac:dyDescent="0.2">
      <c r="A66" s="368"/>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69"/>
    </row>
    <row r="67" spans="1:46" ht="13.5" hidden="1" customHeight="1" x14ac:dyDescent="0.2">
      <c r="AK67" s="282"/>
      <c r="AL67" s="282"/>
      <c r="AM67" s="282"/>
      <c r="AN67" s="282"/>
      <c r="AO67" s="282"/>
      <c r="AP67" s="282"/>
      <c r="AQ67" s="282"/>
      <c r="AR67" s="282"/>
      <c r="AS67" s="282"/>
      <c r="AT67" s="282"/>
    </row>
    <row r="68" spans="1:46" ht="13.5" hidden="1" customHeight="1" x14ac:dyDescent="0.2">
      <c r="AK68" s="282"/>
      <c r="AL68" s="282"/>
      <c r="AM68" s="282"/>
      <c r="AN68" s="282"/>
      <c r="AO68" s="282"/>
      <c r="AP68" s="282"/>
      <c r="AQ68" s="282"/>
      <c r="AR68" s="282"/>
    </row>
    <row r="69" spans="1:46" ht="13.5" hidden="1" customHeight="1" x14ac:dyDescent="0.2">
      <c r="AK69" s="282"/>
      <c r="AL69" s="282"/>
      <c r="AM69" s="282"/>
      <c r="AN69" s="282"/>
      <c r="AO69" s="282"/>
      <c r="AP69" s="282"/>
      <c r="AQ69" s="282"/>
      <c r="AR69" s="282"/>
    </row>
    <row r="70" spans="1:46" ht="13" hidden="1" x14ac:dyDescent="0.2">
      <c r="AK70" s="282"/>
      <c r="AL70" s="282"/>
      <c r="AM70" s="282"/>
      <c r="AN70" s="282"/>
      <c r="AO70" s="282"/>
      <c r="AP70" s="282"/>
      <c r="AQ70" s="282"/>
      <c r="AR70" s="282"/>
    </row>
    <row r="71" spans="1:46" ht="13" hidden="1" x14ac:dyDescent="0.2">
      <c r="AK71" s="282"/>
      <c r="AL71" s="282"/>
      <c r="AM71" s="282"/>
      <c r="AN71" s="282"/>
      <c r="AO71" s="282"/>
      <c r="AP71" s="282"/>
      <c r="AQ71" s="282"/>
      <c r="AR71" s="282"/>
    </row>
    <row r="72" spans="1:46" ht="13" hidden="1" x14ac:dyDescent="0.2">
      <c r="AK72" s="282"/>
      <c r="AL72" s="282"/>
      <c r="AM72" s="282"/>
      <c r="AN72" s="282"/>
      <c r="AO72" s="282"/>
      <c r="AP72" s="282"/>
      <c r="AQ72" s="282"/>
      <c r="AR72" s="282"/>
    </row>
    <row r="73" spans="1:46" ht="13" hidden="1" x14ac:dyDescent="0.2">
      <c r="AK73" s="282"/>
      <c r="AL73" s="282"/>
      <c r="AM73" s="282"/>
      <c r="AN73" s="282"/>
      <c r="AO73" s="282"/>
      <c r="AP73" s="282"/>
      <c r="AQ73" s="282"/>
      <c r="AR73" s="282"/>
    </row>
    <row r="74" spans="1:46" ht="13" hidden="1" x14ac:dyDescent="0.2"/>
  </sheetData>
  <sheetProtection algorithmName="SHA-512" hashValue="vtW3GPBDX4x9iegsxWBfXzbZG1W2MIOpiRA343m+wewqdGlpliqvpOVfNv5BeQnXlsdm2W0m+0S+Vef0Seo86A==" saltValue="f4Bu4xIEEQjfvJ1M91ap9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8" customWidth="1"/>
    <col min="126"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c r="DC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c r="DU9" s="27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7"/>
    </row>
    <row r="18" spans="2:125" ht="13" x14ac:dyDescent="0.2"/>
    <row r="19" spans="2:125" ht="13" x14ac:dyDescent="0.2"/>
    <row r="20" spans="2:125" ht="13" x14ac:dyDescent="0.2">
      <c r="DU20" s="277"/>
    </row>
    <row r="21" spans="2:125" ht="13" x14ac:dyDescent="0.2">
      <c r="DU21" s="27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7"/>
    </row>
    <row r="29" spans="2:125" ht="13" x14ac:dyDescent="0.2"/>
    <row r="30" spans="2:125" ht="13" x14ac:dyDescent="0.2">
      <c r="B30" s="277"/>
    </row>
    <row r="31" spans="2:125" ht="13" x14ac:dyDescent="0.2"/>
    <row r="32" spans="2:125" ht="13" x14ac:dyDescent="0.2"/>
    <row r="33" spans="3:125" ht="13" x14ac:dyDescent="0.2">
      <c r="G33" s="277"/>
      <c r="I33" s="277"/>
    </row>
    <row r="34" spans="3:125" ht="13" x14ac:dyDescent="0.2">
      <c r="C34" s="277"/>
      <c r="P34" s="277"/>
      <c r="R34" s="277"/>
      <c r="DD34" s="277"/>
    </row>
    <row r="35" spans="3:125" ht="13" x14ac:dyDescent="0.2">
      <c r="D35" s="277"/>
      <c r="E35" s="277"/>
      <c r="DC35" s="277"/>
      <c r="DF35" s="277"/>
      <c r="DP35" s="277"/>
      <c r="DQ35" s="277"/>
      <c r="DR35" s="277"/>
      <c r="DS35" s="277"/>
      <c r="DT35" s="277"/>
      <c r="DU35" s="277"/>
    </row>
    <row r="36" spans="3:125" ht="13" x14ac:dyDescent="0.2">
      <c r="F36" s="277"/>
      <c r="H36" s="277"/>
      <c r="J36" s="277"/>
      <c r="K36" s="277"/>
      <c r="L36" s="277"/>
      <c r="M36" s="277"/>
      <c r="N36" s="277"/>
      <c r="O36" s="277"/>
      <c r="Q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E36" s="277"/>
      <c r="DG36" s="277"/>
      <c r="DH36" s="277"/>
      <c r="DI36" s="277"/>
      <c r="DJ36" s="277"/>
      <c r="DK36" s="277"/>
      <c r="DL36" s="277"/>
      <c r="DM36" s="277"/>
      <c r="DN36" s="277"/>
      <c r="DO36" s="277"/>
      <c r="DP36" s="277"/>
      <c r="DQ36" s="277"/>
      <c r="DR36" s="277"/>
      <c r="DS36" s="277"/>
      <c r="DT36" s="277"/>
      <c r="DU36" s="277"/>
    </row>
    <row r="37" spans="3:125" ht="13" x14ac:dyDescent="0.2">
      <c r="DU37" s="277"/>
    </row>
    <row r="38" spans="3:125" ht="13" x14ac:dyDescent="0.2">
      <c r="DT38" s="277"/>
      <c r="DU38" s="277"/>
    </row>
    <row r="39" spans="3:125" ht="13" x14ac:dyDescent="0.2"/>
    <row r="40" spans="3:125" ht="13" x14ac:dyDescent="0.2">
      <c r="DD40" s="277"/>
    </row>
    <row r="41" spans="3:125" ht="13" x14ac:dyDescent="0.2">
      <c r="R41" s="277"/>
    </row>
    <row r="42" spans="3:125" ht="13" x14ac:dyDescent="0.2">
      <c r="DC42" s="277"/>
      <c r="DF42" s="277"/>
    </row>
    <row r="43" spans="3:125" ht="13" x14ac:dyDescent="0.2">
      <c r="Q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E43" s="277"/>
      <c r="DG43" s="277"/>
      <c r="DH43" s="277"/>
      <c r="DI43" s="277"/>
      <c r="DJ43" s="277"/>
      <c r="DK43" s="277"/>
      <c r="DL43" s="277"/>
      <c r="DM43" s="277"/>
      <c r="DN43" s="277"/>
      <c r="DO43" s="277"/>
      <c r="DP43" s="277"/>
      <c r="DQ43" s="277"/>
      <c r="DR43" s="277"/>
      <c r="DS43" s="277"/>
      <c r="DT43" s="277"/>
      <c r="DU43" s="277"/>
    </row>
    <row r="44" spans="3:125" ht="13" x14ac:dyDescent="0.2">
      <c r="DU44" s="277"/>
    </row>
    <row r="45" spans="3:125" ht="13" x14ac:dyDescent="0.2"/>
    <row r="46" spans="3:125" ht="13" x14ac:dyDescent="0.2"/>
    <row r="47" spans="3:125" ht="13" x14ac:dyDescent="0.2"/>
    <row r="48" spans="3:125" ht="13" x14ac:dyDescent="0.2">
      <c r="DT48" s="277"/>
      <c r="DU48" s="277"/>
    </row>
    <row r="49" spans="120:125" ht="13" x14ac:dyDescent="0.2"/>
    <row r="50" spans="120:125" ht="13" x14ac:dyDescent="0.2">
      <c r="DU50" s="277"/>
    </row>
    <row r="51" spans="120:125" ht="13" x14ac:dyDescent="0.2">
      <c r="DP51" s="277"/>
      <c r="DQ51" s="277"/>
      <c r="DR51" s="277"/>
      <c r="DS51" s="277"/>
      <c r="DT51" s="277"/>
      <c r="DU51" s="277"/>
    </row>
    <row r="52" spans="120:125" ht="13" x14ac:dyDescent="0.2"/>
    <row r="53" spans="120:125" ht="13" x14ac:dyDescent="0.2"/>
    <row r="54" spans="120:125" ht="13" x14ac:dyDescent="0.2">
      <c r="DU54" s="277"/>
    </row>
    <row r="55" spans="120:125" ht="13" x14ac:dyDescent="0.2"/>
    <row r="56" spans="120:125" ht="13" x14ac:dyDescent="0.2"/>
    <row r="57" spans="120:125" ht="13" x14ac:dyDescent="0.2"/>
    <row r="58" spans="120:125" ht="13" x14ac:dyDescent="0.2">
      <c r="DU58" s="277"/>
    </row>
    <row r="59" spans="120:125" ht="13" x14ac:dyDescent="0.2"/>
    <row r="60" spans="120:125" ht="13" x14ac:dyDescent="0.2"/>
    <row r="61" spans="120:125" ht="13" x14ac:dyDescent="0.2"/>
    <row r="62" spans="120:125" ht="13" x14ac:dyDescent="0.2"/>
    <row r="63" spans="120:125" ht="13" x14ac:dyDescent="0.2">
      <c r="DU63" s="277"/>
    </row>
    <row r="64" spans="120:125" ht="13" x14ac:dyDescent="0.2">
      <c r="DT64" s="277"/>
      <c r="DU64" s="277"/>
    </row>
    <row r="65" spans="123:125" ht="13" x14ac:dyDescent="0.2"/>
    <row r="66" spans="123:125" ht="13" x14ac:dyDescent="0.2"/>
    <row r="67" spans="123:125" ht="13" x14ac:dyDescent="0.2"/>
    <row r="68" spans="123:125" ht="13" x14ac:dyDescent="0.2"/>
    <row r="69" spans="123:125" ht="13" x14ac:dyDescent="0.2">
      <c r="DS69" s="277"/>
      <c r="DT69" s="277"/>
      <c r="DU69" s="27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7"/>
    </row>
    <row r="83" spans="112:125" ht="13" x14ac:dyDescent="0.2">
      <c r="DI83" s="277"/>
      <c r="DJ83" s="277"/>
      <c r="DK83" s="277"/>
      <c r="DL83" s="277"/>
      <c r="DM83" s="277"/>
      <c r="DN83" s="277"/>
      <c r="DO83" s="277"/>
      <c r="DP83" s="277"/>
      <c r="DQ83" s="277"/>
      <c r="DR83" s="277"/>
      <c r="DS83" s="277"/>
      <c r="DT83" s="277"/>
      <c r="DU83" s="277"/>
    </row>
    <row r="84" spans="112:125" ht="13" x14ac:dyDescent="0.2"/>
    <row r="85" spans="112:125" ht="13" x14ac:dyDescent="0.2"/>
    <row r="86" spans="112:125" ht="13" x14ac:dyDescent="0.2"/>
    <row r="87" spans="112:125" ht="13" x14ac:dyDescent="0.2"/>
    <row r="88" spans="112:125" ht="13" x14ac:dyDescent="0.2">
      <c r="DU88" s="27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7"/>
      <c r="DT94" s="277"/>
      <c r="DU94" s="277"/>
    </row>
    <row r="95" spans="112:125" ht="13.5" customHeight="1" x14ac:dyDescent="0.2">
      <c r="DU95" s="27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7"/>
    </row>
    <row r="102" spans="124:125" ht="13.5" customHeight="1" x14ac:dyDescent="0.2"/>
    <row r="103" spans="124:125" ht="13.5" customHeight="1" x14ac:dyDescent="0.2"/>
    <row r="104" spans="124:125" ht="13.5" customHeight="1" x14ac:dyDescent="0.2">
      <c r="DT104" s="277"/>
      <c r="DU104" s="27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7" t="s">
        <v>522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7"/>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nMoZGm5wtjQlfmrZWiie9gM8AecKktHOiJkJ5aBtECjRBukamw3JTjn67XDYEnwHkJn98KpwdKcjgICKV+ssQ==" saltValue="ZsBzx95zbLjNWOdd5stxi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8" customWidth="1"/>
    <col min="126" max="154" width="0" style="277" hidden="1" customWidth="1"/>
    <col min="155"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row>
    <row r="32" spans="9:125" ht="13" x14ac:dyDescent="0.2"/>
    <row r="33" spans="2:8" ht="13" x14ac:dyDescent="0.2">
      <c r="G33" s="277"/>
    </row>
    <row r="34" spans="2:8" ht="13" x14ac:dyDescent="0.2">
      <c r="C34" s="277"/>
    </row>
    <row r="35" spans="2:8" ht="13" x14ac:dyDescent="0.2">
      <c r="B35" s="277"/>
      <c r="D35" s="277"/>
      <c r="E35" s="277"/>
    </row>
    <row r="36" spans="2:8" ht="13" x14ac:dyDescent="0.2">
      <c r="F36" s="277"/>
      <c r="H36" s="27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U2uew5kKYeyd1nkTynAfiC1FlBZRp7SNq6peCo5FYA1tfmGjoKK9x0yUOKhkGe051stFsk/8x7fT94/qeKG7g==" saltValue="3c5NQQDNrtm0abmYBaK4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0" t="s">
        <v>524</v>
      </c>
      <c r="G46" s="371" t="s">
        <v>525</v>
      </c>
      <c r="H46" s="371" t="s">
        <v>526</v>
      </c>
      <c r="I46" s="371" t="s">
        <v>527</v>
      </c>
      <c r="J46" s="372" t="s">
        <v>528</v>
      </c>
    </row>
    <row r="47" spans="2:10" ht="57.75" customHeight="1" x14ac:dyDescent="0.2">
      <c r="B47" s="7"/>
      <c r="C47" s="1157" t="s">
        <v>3</v>
      </c>
      <c r="D47" s="1157"/>
      <c r="E47" s="1158"/>
      <c r="F47" s="373">
        <v>6.12</v>
      </c>
      <c r="G47" s="374">
        <v>6.8</v>
      </c>
      <c r="H47" s="374">
        <v>5.36</v>
      </c>
      <c r="I47" s="374">
        <v>4.45</v>
      </c>
      <c r="J47" s="375">
        <v>4.58</v>
      </c>
    </row>
    <row r="48" spans="2:10" ht="57.75" customHeight="1" x14ac:dyDescent="0.2">
      <c r="B48" s="8"/>
      <c r="C48" s="1159" t="s">
        <v>4</v>
      </c>
      <c r="D48" s="1159"/>
      <c r="E48" s="1160"/>
      <c r="F48" s="376">
        <v>1.37</v>
      </c>
      <c r="G48" s="377">
        <v>1.46</v>
      </c>
      <c r="H48" s="377">
        <v>1.37</v>
      </c>
      <c r="I48" s="377">
        <v>1.17</v>
      </c>
      <c r="J48" s="378">
        <v>1.45</v>
      </c>
    </row>
    <row r="49" spans="2:10" ht="57.75" customHeight="1" thickBot="1" x14ac:dyDescent="0.25">
      <c r="B49" s="9"/>
      <c r="C49" s="1161" t="s">
        <v>5</v>
      </c>
      <c r="D49" s="1161"/>
      <c r="E49" s="1162"/>
      <c r="F49" s="379">
        <v>1.18</v>
      </c>
      <c r="G49" s="380">
        <v>0.98</v>
      </c>
      <c r="H49" s="380" t="s">
        <v>529</v>
      </c>
      <c r="I49" s="380" t="s">
        <v>530</v>
      </c>
      <c r="J49" s="381">
        <v>1.26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Hls35Dmea317dnZIAxdNuXkewjzbeEy1SKlgbtlcupA9guU2ERlPnuZsS1JhxBKFTTHXnNW+49PRKszN80v90Q==" saltValue="5TikGHooG1q7SQ5oBBOH7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2020-03-06T07:29:27Z</cp:lastPrinted>
  <dcterms:created xsi:type="dcterms:W3CDTF">2020-02-10T01:31:03Z</dcterms:created>
  <dcterms:modified xsi:type="dcterms:W3CDTF">2020-10-07T07:03:15Z</dcterms:modified>
  <cp:category/>
</cp:coreProperties>
</file>