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8" i="10"/>
  <c r="AO37" i="10"/>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U38" i="10"/>
  <c r="BW37" i="10"/>
  <c r="BE37" i="10"/>
  <c r="U37" i="10"/>
  <c r="BW36" i="10"/>
  <c r="BE36" i="10"/>
  <c r="U36" i="10"/>
  <c r="BW35" i="10"/>
  <c r="BE35" i="10"/>
  <c r="U35" i="10"/>
  <c r="BW34" i="10"/>
  <c r="BE34" i="10"/>
  <c r="U34" i="10"/>
  <c r="BW33" i="10"/>
  <c r="BE33" i="10"/>
  <c r="U33" i="10"/>
  <c r="C33" i="10"/>
  <c r="C34" i="10" s="1"/>
  <c r="BE32" i="10"/>
  <c r="U32" i="10"/>
  <c r="C32" i="10"/>
  <c r="C31"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l="1"/>
  <c r="AM32" i="10" s="1"/>
  <c r="AM33" i="10" s="1"/>
  <c r="AM34" i="10" s="1"/>
  <c r="AM35" i="10" s="1"/>
  <c r="AM36" i="10" s="1"/>
  <c r="AM37" i="10" s="1"/>
  <c r="AM38" i="10" s="1"/>
  <c r="BE31" i="10"/>
  <c r="BW31" i="10" s="1"/>
  <c r="BW32"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<sst xmlns="http://schemas.openxmlformats.org/spreadsheetml/2006/main" count="1088" uniqueCount="616">
  <si>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</si>
  <si>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</si>
  <si>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</si>
  <si>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</si>
  <si>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</si>
  <si>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</si>
  <si>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</si>
  <si>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</si>
  <si>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</si>
  <si>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</si>
  <si>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</si>
  <si>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</si>
  <si>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</si>
  <si>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</si>
  <si>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</si>
  <si>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</si>
  <si>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</si>
  <si>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</si>
  <si>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</si>
  <si>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</si>
  <si>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</si>
  <si>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</si>
  <si>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</si>
  <si>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</si>
  <si>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</si>
  <si>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</si>
  <si>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</si>
  <si>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</si>
  <si>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</si>
  <si>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</si>
  <si>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</si>
  <si>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</si>
  <si>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</si>
  <si>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</si>
  <si>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</si>
  <si>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</si>
  <si>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</si>
  <si>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</si>
  <si>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</si>
  <si>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</si>
  <si>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</si>
  <si>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</si>
  <si>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</si>
  <si>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</si>
  <si>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</si>
  <si>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</si>
  <si>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</si>
  <si>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</si>
  <si>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</si>
  <si>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</si>
  <si>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</si>
  <si>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</si>
  <si>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</si>
  <si>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</si>
  <si>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</si>
  <si>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</si>
  <si>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</si>
  <si>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</si>
  <si>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</si>
  <si>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</si>
  <si>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</si>
  <si>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</si>
  <si>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</si>
  <si>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</si>
  <si>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</si>
  <si>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</si>
  <si>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</si>
  <si>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</si>
  <si>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</si>
  <si>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</si>
  <si>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</si>
  <si>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</si>
  <si>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</si>
  <si>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</si>
  <si>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</si>
  <si>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</si>
  <si>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</si>
  <si>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</si>
  <si>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</si>
  <si>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</si>
  <si>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兵庫県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</si>
  <si>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</si>
  <si>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</si>
  <si>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</si>
  <si>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</si>
  <si>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</si>
  <si>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</si>
  <si>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</si>
  <si>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</si>
  <si>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</si>
  <si>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</si>
  <si>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</si>
  <si>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</si>
  <si>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</si>
  <si>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</si>
  <si>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</si>
  <si>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</si>
  <si>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</si>
  <si>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</si>
  <si>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</si>
  <si>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</si>
  <si>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</si>
  <si>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</si>
  <si>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</si>
  <si>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</si>
  <si>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</si>
  <si>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</si>
  <si>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</si>
  <si>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</si>
  <si>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</si>
  <si>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</si>
  <si>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</si>
  <si>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</si>
  <si>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</si>
  <si>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</si>
  <si>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</si>
  <si>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</si>
  <si>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</si>
  <si>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</si>
  <si>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</si>
  <si>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</si>
  <si>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</si>
  <si>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</si>
  <si>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</si>
  <si>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</si>
  <si>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</si>
  <si>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</si>
  <si>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</si>
  <si>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</si>
  <si>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</si>
  <si>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</si>
  <si>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</si>
  <si>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</si>
  <si>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</si>
  <si>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</si>
  <si>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</si>
  <si>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</si>
  <si>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</si>
  <si>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</si>
  <si>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</si>
  <si>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</si>
  <si>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</si>
  <si>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</si>
  <si>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-0.4</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</si>
  <si>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</si>
  <si>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</si>
  <si>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</si>
  <si>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</si>
  <si>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</si>
  <si>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</si>
  <si>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</si>
  <si>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</si>
  <si>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</si>
  <si>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</si>
  <si>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</si>
  <si>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</si>
  <si>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</si>
  <si>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</si>
  <si>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</si>
  <si>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</si>
  <si>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</si>
  <si>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</si>
  <si>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</si>
  <si>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</si>
  <si>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</si>
  <si>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</si>
  <si>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</si>
  <si>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</si>
  <si>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</si>
  <si>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</si>
  <si>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</si>
  <si>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</si>
  <si>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</si>
  <si>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</si>
  <si>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</si>
  <si>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</si>
  <si>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</si>
  <si>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</si>
  <si>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</si>
  <si>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</si>
  <si>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</si>
  <si>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</si>
  <si>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兵庫県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</si>
  <si>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</si>
  <si>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</si>
  <si>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</si>
  <si>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</si>
  <si>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</si>
  <si>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</si>
  <si>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</si>
  <si>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</si>
  <si>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</si>
  <si>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</si>
  <si>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</si>
  <si>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</si>
  <si>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</si>
  <si>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</si>
  <si>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</si>
  <si>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</si>
  <si>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</si>
  <si>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</si>
  <si>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</si>
  <si>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</si>
  <si>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</si>
  <si>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</si>
  <si>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</si>
  <si>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</si>
  <si>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</si>
  <si>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</si>
  <si>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</si>
  <si>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</si>
  <si>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</si>
  <si>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</si>
  <si>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</si>
  <si>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</si>
  <si>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</si>
  <si>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</si>
  <si>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</si>
  <si>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</si>
  <si>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</si>
  <si>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</si>
  <si>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</si>
  <si>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</si>
  <si>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</si>
  <si>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</si>
  <si>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</si>
  <si>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</si>
  <si>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</si>
  <si>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</si>
  <si>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</si>
  <si>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</si>
  <si>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</si>
  <si>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</si>
  <si>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</si>
  <si>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</si>
  <si>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</si>
  <si>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</si>
  <si>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</si>
  <si>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</si>
  <si>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</si>
  <si>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</si>
  <si>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</si>
  <si>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</si>
  <si>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</si>
  <si>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</si>
  <si>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</si>
  <si>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</si>
  <si>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</si>
  <si>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</si>
  <si>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</si>
  <si>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</si>
  <si>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</si>
  <si>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</si>
  <si>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</si>
  <si>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</si>
  <si>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</si>
  <si>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</si>
  <si>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</si>
  <si>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</si>
  <si>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</si>
  <si>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</si>
  <si>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</si>
  <si>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</si>
  <si>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</si>
  <si>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</si>
  <si>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</si>
  <si>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</si>
  <si>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</si>
  <si>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</si>
  <si>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</si>
  <si>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</si>
  <si>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</si>
  <si>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</si>
  <si>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</si>
  <si>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</si>
  <si>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</si>
  <si>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</si>
  <si>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</si>
  <si>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</si>
  <si>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</si>
  <si>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</si>
  <si>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</si>
  <si>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</si>
  <si>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</si>
  <si>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</si>
  <si>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</si>
  <si>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</si>
  <si>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</si>
  <si>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</si>
  <si>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</si>
  <si>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</si>
  <si>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</si>
  <si>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</si>
  <si>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</si>
  <si>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</si>
  <si>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</si>
  <si>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</si>
  <si>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</si>
  <si>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</si>
  <si>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</si>
  <si>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</si>
  <si>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</si>
  <si>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</si>
  <si>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</si>
  <si>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</si>
  <si>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</si>
  <si>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</si>
  <si>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</si>
  <si>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</si>
  <si>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</si>
  <si>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</si>
  <si>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</si>
  <si>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</si>
  <si>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</si>
  <si>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</si>
  <si>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</si>
  <si>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</si>
  <si>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</si>
  <si>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</si>
  <si>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</si>
  <si>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</si>
  <si>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</si>
  <si>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</si>
  <si>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</si>
  <si>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</si>
  <si>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</si>
  <si>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</si>
  <si>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</si>
  <si>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</si>
  <si>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</si>
  <si>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</si>
  <si>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</si>
  <si>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</si>
  <si>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</si>
  <si>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兵庫県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</si>
  <si>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</si>
  <si>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</si>
  <si>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</si>
  <si>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</si>
  <si>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</si>
  <si>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</si>
  <si>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</si>
  <si>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</si>
  <si>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</si>
  <si>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</si>
  <si>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</si>
  <si>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</si>
  <si>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</si>
  <si>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</si>
  <si>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</si>
  <si>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</si>
  <si>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</si>
  <si>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</si>
  <si>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</si>
  <si>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</si>
  <si>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県有環境林等特別会計</t>
    <phoneticPr fontId="5"/>
  </si>
  <si>
    <t>公共事業用地先行取得事業特別会計</t>
    <phoneticPr fontId="5"/>
  </si>
  <si>
    <t>県営住宅事業特別会計</t>
    <phoneticPr fontId="5"/>
  </si>
  <si>
    <t>勤労者総合福祉施設整備事業特別会計</t>
    <phoneticPr fontId="5"/>
  </si>
  <si>
    <t>庁用自動車管理特別会計</t>
    <phoneticPr fontId="5"/>
  </si>
  <si>
    <t>公債費特別会計</t>
    <phoneticPr fontId="5"/>
  </si>
  <si>
    <t>自治振興助成事業特別会計</t>
    <phoneticPr fontId="5"/>
  </si>
  <si>
    <t>母子寡婦福祉資金特別会計</t>
    <phoneticPr fontId="5"/>
  </si>
  <si>
    <t>小規模企業者等振興資金特別会計</t>
    <phoneticPr fontId="5"/>
  </si>
  <si>
    <t>農林水産資金特別会計</t>
    <phoneticPr fontId="5"/>
  </si>
  <si>
    <t>基金管理特別会計</t>
    <phoneticPr fontId="5"/>
  </si>
  <si>
    <t>地方消費税清算特別会計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</si>
  <si>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</si>
  <si>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</si>
  <si>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</si>
  <si>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</si>
  <si>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</si>
  <si>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</si>
  <si>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</si>
  <si>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</si>
  <si>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</si>
  <si>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</si>
  <si>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</si>
  <si>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</si>
  <si>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</si>
  <si>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</si>
  <si>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水道用水供給事業会計</t>
    <phoneticPr fontId="5"/>
  </si>
  <si>
    <t>法適用企業</t>
    <phoneticPr fontId="5"/>
  </si>
  <si>
    <t>工業用水道事業会計</t>
    <phoneticPr fontId="5"/>
  </si>
  <si>
    <t>水源開発事業会計</t>
    <phoneticPr fontId="5"/>
  </si>
  <si>
    <t>企業資産運用事業会計</t>
    <phoneticPr fontId="5"/>
  </si>
  <si>
    <t>病院事業会計</t>
    <phoneticPr fontId="5"/>
  </si>
  <si>
    <t>流域下水道事業会計</t>
    <phoneticPr fontId="5"/>
  </si>
  <si>
    <t>地域整備事業会計</t>
    <phoneticPr fontId="5"/>
  </si>
  <si>
    <t>地域創生整備事業会計</t>
    <phoneticPr fontId="5"/>
  </si>
  <si>
    <t>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</si>
  <si>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</si>
  <si>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</si>
  <si>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</si>
  <si>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</si>
  <si>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</si>
  <si>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</si>
  <si>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</si>
  <si>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</si>
  <si>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</si>
  <si>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</si>
  <si>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</si>
  <si>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</si>
  <si>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</si>
  <si>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</si>
  <si>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</si>
  <si>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</si>
  <si>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</si>
  <si>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</si>
  <si>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</si>
  <si>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</si>
  <si>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</si>
  <si>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</si>
  <si>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</si>
  <si>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</si>
  <si>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</si>
  <si>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</si>
  <si>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</si>
  <si>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</si>
  <si>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</si>
  <si>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</si>
  <si>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</si>
  <si>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</si>
  <si>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</si>
  <si>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</si>
  <si>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</si>
  <si>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</si>
  <si>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</si>
  <si>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</si>
  <si>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</si>
  <si>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</si>
  <si>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</si>
  <si>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</si>
  <si>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</si>
  <si>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</si>
  <si>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</si>
  <si>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</si>
  <si>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</si>
  <si>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</si>
  <si>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</si>
  <si>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</si>
  <si>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</si>
  <si>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</si>
  <si>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</si>
  <si>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</si>
  <si>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</si>
  <si>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</si>
  <si>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</si>
  <si>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</si>
  <si>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</si>
  <si>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</si>
  <si>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</si>
  <si>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</si>
  <si>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</si>
  <si>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</si>
  <si>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</si>
  <si>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</si>
  <si>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</si>
  <si>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</si>
  <si>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</si>
  <si>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</si>
  <si>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</si>
  <si>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</si>
  <si>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</si>
  <si>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</si>
  <si>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</si>
  <si>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</si>
  <si>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</si>
  <si>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</si>
  <si>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</si>
  <si>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</si>
  <si>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</si>
  <si>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</si>
  <si>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</si>
  <si>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</si>
  <si>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</si>
  <si>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</si>
  <si>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</si>
  <si>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</si>
  <si>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</si>
  <si>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</si>
  <si>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</si>
  <si>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</si>
  <si>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</si>
  <si>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</si>
  <si>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</si>
  <si>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</si>
  <si>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</si>
  <si>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</si>
  <si>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</si>
  <si>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</si>
  <si>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</si>
  <si>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</si>
  <si>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</si>
  <si>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</si>
  <si>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</si>
  <si>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</si>
  <si>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</si>
  <si>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</si>
  <si>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</si>
  <si>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</si>
  <si>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</si>
  <si>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</si>
  <si>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</si>
  <si>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</si>
  <si>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</si>
  <si>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</si>
  <si>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</si>
  <si>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</si>
  <si>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</si>
  <si>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</si>
  <si>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</si>
  <si>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</si>
  <si>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</si>
  <si>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</si>
  <si>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</si>
  <si>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</si>
  <si>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</si>
  <si>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</si>
  <si>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</si>
  <si>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</si>
  <si>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</si>
  <si>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</si>
  <si>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</si>
  <si>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</si>
  <si>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</si>
  <si>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</si>
  <si>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</si>
  <si>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</si>
  <si>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</si>
  <si>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</si>
  <si>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水道用水供給事業会計</t>
  </si>
  <si>
    <t>工業用水道事業会計</t>
  </si>
  <si>
    <t>国民健康保険事業特別会計</t>
  </si>
  <si>
    <t>病院事業会計</t>
  </si>
  <si>
    <t>企業資産運用事業会計</t>
  </si>
  <si>
    <t>流域下水道事業会計</t>
  </si>
  <si>
    <t>一般会計</t>
  </si>
  <si>
    <t>港湾整備事業特別会計</t>
  </si>
  <si>
    <t>その他会計（赤字）</t>
  </si>
  <si>
    <t>その他会計（黒字）</t>
  </si>
  <si>
    <t>H25末</t>
    <phoneticPr fontId="2"/>
  </si>
  <si>
    <t>H26末</t>
    <phoneticPr fontId="2"/>
  </si>
  <si>
    <t>H27末</t>
    <phoneticPr fontId="2"/>
  </si>
  <si>
    <t>H28末</t>
    <phoneticPr fontId="2"/>
  </si>
  <si>
    <t>H29末</t>
    <phoneticPr fontId="2"/>
  </si>
  <si>
    <t>医療介護推進基金</t>
    <rPh sb="0" eb="2">
      <t>イリョウ</t>
    </rPh>
    <rPh sb="2" eb="4">
      <t>カイゴ</t>
    </rPh>
    <rPh sb="4" eb="6">
      <t>スイシン</t>
    </rPh>
    <rPh sb="6" eb="8">
      <t>キキン</t>
    </rPh>
    <phoneticPr fontId="11"/>
  </si>
  <si>
    <t>介護保険財政安定化基金</t>
    <rPh sb="0" eb="2">
      <t>カイゴ</t>
    </rPh>
    <rPh sb="2" eb="4">
      <t>ホケン</t>
    </rPh>
    <rPh sb="4" eb="6">
      <t>ザイセイ</t>
    </rPh>
    <rPh sb="6" eb="9">
      <t>アンテイカ</t>
    </rPh>
    <rPh sb="9" eb="11">
      <t>キキン</t>
    </rPh>
    <phoneticPr fontId="11"/>
  </si>
  <si>
    <t>後期高齢者医療財政安定化基金</t>
    <rPh sb="0" eb="2">
      <t>コウキ</t>
    </rPh>
    <rPh sb="2" eb="5">
      <t>コウレイシャ</t>
    </rPh>
    <rPh sb="5" eb="7">
      <t>イリョウ</t>
    </rPh>
    <rPh sb="7" eb="9">
      <t>ザイセイ</t>
    </rPh>
    <rPh sb="9" eb="12">
      <t>アンテイカ</t>
    </rPh>
    <rPh sb="12" eb="14">
      <t>キキン</t>
    </rPh>
    <phoneticPr fontId="11"/>
  </si>
  <si>
    <t>災害救助基金</t>
    <rPh sb="0" eb="2">
      <t>サイガイ</t>
    </rPh>
    <rPh sb="2" eb="4">
      <t>キュウジョ</t>
    </rPh>
    <rPh sb="4" eb="6">
      <t>キキン</t>
    </rPh>
    <phoneticPr fontId="11"/>
  </si>
  <si>
    <t>安心こども基金</t>
    <rPh sb="0" eb="2">
      <t>アンシン</t>
    </rPh>
    <rPh sb="5" eb="7">
      <t>キキン</t>
    </rPh>
    <phoneticPr fontId="2"/>
  </si>
  <si>
    <t>-</t>
    <phoneticPr fontId="2"/>
  </si>
  <si>
    <t>-</t>
    <phoneticPr fontId="2"/>
  </si>
  <si>
    <t>-</t>
    <phoneticPr fontId="2"/>
  </si>
  <si>
    <t>-</t>
    <phoneticPr fontId="2"/>
  </si>
  <si>
    <t>-</t>
    <phoneticPr fontId="2"/>
  </si>
  <si>
    <t>-</t>
    <phoneticPr fontId="2"/>
  </si>
  <si>
    <t>-</t>
    <phoneticPr fontId="2"/>
  </si>
  <si>
    <t>兵庫県青果物価格安定資金協会</t>
  </si>
  <si>
    <t>兵庫みどり公社（林業公社）</t>
  </si>
  <si>
    <t>兵庫県私学振興協会</t>
  </si>
  <si>
    <t>兵庫県園芸・公園協会</t>
  </si>
  <si>
    <t>兵庫県まちづくり技術センター</t>
  </si>
  <si>
    <t>兵庫県住宅建築総合センター</t>
  </si>
  <si>
    <t>兵庫県営林緑化労働基金</t>
  </si>
  <si>
    <t>ひょうご産業活性化センター</t>
  </si>
  <si>
    <t>新産業創造研究機構</t>
  </si>
  <si>
    <t>ひょうご科学技術協会</t>
  </si>
  <si>
    <t>兵庫県科学技術振興財団</t>
  </si>
  <si>
    <t>兵庫県健康財団</t>
  </si>
  <si>
    <t>兵庫県勤労福祉協会</t>
  </si>
  <si>
    <t>兵庫県雇用開発協会</t>
  </si>
  <si>
    <t>兵庫県生きがい創造協会</t>
  </si>
  <si>
    <t>兵庫県警察育英会</t>
  </si>
  <si>
    <t>兵庫県障害者スポーツ協会</t>
  </si>
  <si>
    <t>兵庫県体育協会</t>
  </si>
  <si>
    <t>兵庫県青少年本部</t>
  </si>
  <si>
    <t>野外活動協会</t>
  </si>
  <si>
    <t>兵庫県芸術文化協会</t>
  </si>
  <si>
    <t>ひょうご環境創造協会</t>
  </si>
  <si>
    <t>兵庫県国際交流協会</t>
  </si>
  <si>
    <t>兵庫県人権啓発協会</t>
  </si>
  <si>
    <t>阪神・淡路大震災復興基金</t>
  </si>
  <si>
    <t>ひょうご震災記念２１世紀研究機構</t>
  </si>
  <si>
    <t>暴力団追放兵庫県民センター</t>
  </si>
  <si>
    <t>新西宮ヨットハーバー</t>
  </si>
  <si>
    <t>夢舞台</t>
  </si>
  <si>
    <t>阪神友愛食品</t>
  </si>
  <si>
    <t>播磨三洋工業</t>
  </si>
  <si>
    <t>ひょうご埠頭</t>
  </si>
  <si>
    <t>但馬空港ターミナル</t>
  </si>
  <si>
    <t>神戸國際会館</t>
  </si>
  <si>
    <t>北摂コミュニティ開発センター</t>
  </si>
  <si>
    <t>兵庫県住宅供給公社</t>
  </si>
  <si>
    <t>兵庫県道路公社</t>
  </si>
  <si>
    <t>兵庫県土地開発公社</t>
  </si>
  <si>
    <t>兵庫県住宅再建共済基金</t>
  </si>
  <si>
    <t>ひょうご情報教育機構</t>
  </si>
  <si>
    <t>計算科学振興財団</t>
  </si>
  <si>
    <t>兵庫県畜産協会</t>
  </si>
  <si>
    <t>ひょうご粒子線メディカルサポート</t>
  </si>
  <si>
    <t>公立大学法人兵庫県立大学</t>
  </si>
  <si>
    <t>兵庫県競馬組合</t>
    <rPh sb="0" eb="3">
      <t>ヒョウゴケン</t>
    </rPh>
    <rPh sb="3" eb="5">
      <t>ケイバ</t>
    </rPh>
    <rPh sb="5" eb="7">
      <t>クミアイ</t>
    </rPh>
    <phoneticPr fontId="4"/>
  </si>
  <si>
    <t>関西広域連合</t>
    <rPh sb="0" eb="2">
      <t>カンサイ</t>
    </rPh>
    <rPh sb="2" eb="4">
      <t>コウイキ</t>
    </rPh>
    <rPh sb="4" eb="6">
      <t>レンゴウ</t>
    </rPh>
    <phoneticPr fontId="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</si>
  <si>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</si>
  <si>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</si>
  <si>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</si>
  <si>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両指標ともに類似団体と比べて高くなっている。これは、阪神・淡路大震災から創造的復興のため、県債の発行や県債管理基金の活用を行ってきたことにより将来負担額が高くなっていることと、県有施設の老朽化が進んでいる状況にあるためである。有形固定資産減価償却率については、平成29年3月に「兵庫県公共施設等総合管理計画」を策定し、施設総量の適正化の推進、老朽化対策の推進、安全性の向上と適切な維持管理の推進及び施設等の有効活用について、各施設類型ごとの課題に応じた取組を推進しているところである。</t>
    <rPh sb="0" eb="1">
      <t>リョウ</t>
    </rPh>
    <rPh sb="1" eb="3">
      <t>シヒョウ</t>
    </rPh>
    <rPh sb="6" eb="8">
      <t>ルイジ</t>
    </rPh>
    <rPh sb="8" eb="10">
      <t>ダンタイ</t>
    </rPh>
    <rPh sb="11" eb="12">
      <t>クラ</t>
    </rPh>
    <rPh sb="14" eb="15">
      <t>タカ</t>
    </rPh>
    <rPh sb="26" eb="28">
      <t>ハンシン</t>
    </rPh>
    <rPh sb="29" eb="31">
      <t>アワジ</t>
    </rPh>
    <rPh sb="31" eb="34">
      <t>ダイシンサイ</t>
    </rPh>
    <rPh sb="36" eb="38">
      <t>ソウゾウ</t>
    </rPh>
    <rPh sb="38" eb="39">
      <t>テキ</t>
    </rPh>
    <rPh sb="39" eb="41">
      <t>フッコウ</t>
    </rPh>
    <rPh sb="45" eb="47">
      <t>ケンサイ</t>
    </rPh>
    <rPh sb="48" eb="50">
      <t>ハッコウ</t>
    </rPh>
    <rPh sb="51" eb="53">
      <t>ケンサイ</t>
    </rPh>
    <rPh sb="53" eb="55">
      <t>カンリ</t>
    </rPh>
    <rPh sb="55" eb="57">
      <t>キキン</t>
    </rPh>
    <rPh sb="58" eb="60">
      <t>カツヨウ</t>
    </rPh>
    <rPh sb="61" eb="62">
      <t>オコナ</t>
    </rPh>
    <rPh sb="71" eb="73">
      <t>ショウライ</t>
    </rPh>
    <rPh sb="73" eb="76">
      <t>フタンガク</t>
    </rPh>
    <rPh sb="77" eb="78">
      <t>タカ</t>
    </rPh>
    <rPh sb="88" eb="90">
      <t>ケンユウ</t>
    </rPh>
    <rPh sb="90" eb="92">
      <t>シセツ</t>
    </rPh>
    <rPh sb="93" eb="96">
      <t>ロウキュウカ</t>
    </rPh>
    <rPh sb="97" eb="98">
      <t>スス</t>
    </rPh>
    <rPh sb="102" eb="104">
      <t>ジョウキョウ</t>
    </rPh>
    <rPh sb="113" eb="115">
      <t>ユウケイ</t>
    </rPh>
    <rPh sb="115" eb="117">
      <t>コテイ</t>
    </rPh>
    <rPh sb="117" eb="119">
      <t>シサン</t>
    </rPh>
    <rPh sb="119" eb="121">
      <t>ゲンカ</t>
    </rPh>
    <rPh sb="121" eb="124">
      <t>ショウキャクリツ</t>
    </rPh>
    <rPh sb="130" eb="132">
      <t>ヘイセイ</t>
    </rPh>
    <rPh sb="134" eb="135">
      <t>ネン</t>
    </rPh>
    <rPh sb="136" eb="137">
      <t>ガツ</t>
    </rPh>
    <rPh sb="139" eb="142">
      <t>ヒョウゴケン</t>
    </rPh>
    <rPh sb="142" eb="144">
      <t>コウキョウ</t>
    </rPh>
    <rPh sb="144" eb="146">
      <t>シセツ</t>
    </rPh>
    <rPh sb="146" eb="147">
      <t>トウ</t>
    </rPh>
    <rPh sb="147" eb="149">
      <t>ソウゴウ</t>
    </rPh>
    <rPh sb="149" eb="151">
      <t>カンリ</t>
    </rPh>
    <rPh sb="151" eb="153">
      <t>ケイカク</t>
    </rPh>
    <rPh sb="155" eb="157">
      <t>サクテイ</t>
    </rPh>
    <rPh sb="159" eb="161">
      <t>シセツ</t>
    </rPh>
    <rPh sb="161" eb="163">
      <t>ソウリョウ</t>
    </rPh>
    <rPh sb="164" eb="167">
      <t>テキセイカ</t>
    </rPh>
    <rPh sb="168" eb="170">
      <t>スイシン</t>
    </rPh>
    <rPh sb="171" eb="174">
      <t>ロウキュウカ</t>
    </rPh>
    <rPh sb="174" eb="176">
      <t>タイサク</t>
    </rPh>
    <rPh sb="177" eb="179">
      <t>スイシン</t>
    </rPh>
    <rPh sb="180" eb="183">
      <t>アンゼンセイ</t>
    </rPh>
    <rPh sb="184" eb="186">
      <t>コウジョウ</t>
    </rPh>
    <rPh sb="187" eb="189">
      <t>テキセツ</t>
    </rPh>
    <rPh sb="190" eb="192">
      <t>イジ</t>
    </rPh>
    <rPh sb="192" eb="194">
      <t>カンリ</t>
    </rPh>
    <rPh sb="195" eb="197">
      <t>スイシン</t>
    </rPh>
    <rPh sb="197" eb="198">
      <t>オヨ</t>
    </rPh>
    <rPh sb="199" eb="201">
      <t>シセツ</t>
    </rPh>
    <rPh sb="201" eb="202">
      <t>トウ</t>
    </rPh>
    <rPh sb="203" eb="205">
      <t>ユウコウ</t>
    </rPh>
    <rPh sb="205" eb="207">
      <t>カツヨウ</t>
    </rPh>
    <rPh sb="212" eb="215">
      <t>カクシセツ</t>
    </rPh>
    <rPh sb="215" eb="217">
      <t>ルイケイ</t>
    </rPh>
    <rPh sb="220" eb="222">
      <t>カダイ</t>
    </rPh>
    <rPh sb="223" eb="224">
      <t>オウ</t>
    </rPh>
    <rPh sb="226" eb="228">
      <t>トリクミ</t>
    </rPh>
    <rPh sb="229" eb="231">
      <t>スイシン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</si>
  <si>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</si>
  <si>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</si>
  <si>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</si>
  <si>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</si>
  <si>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</si>
  <si>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</si>
  <si>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両指標ともに類似団体と比べて高くなっている。これは、阪神・淡路大震災から創造的復興のため、県債の発行や県債管理基金の活用を行ってきたためである。
平成30年度の実質公債費比率は、行革期間中に行ってきた一般会計から病院事業会計への繰出金減額調整解消に伴う公営企業への繰出金の増や、繰上償還額の減により公債費の控除額が減少したこと等から、単年度で1.4ポイント増加した。また、将来負担比率は、緊急防災・減災事業債、公共施設等適正管理推進事業債の増による県債実質残高の増及び行革期間中に行ってきた一般会計からの病院事業会計への繰出金減額調整解消に伴う繰出見込額の増等により、前年度から4.2ポイント増となった。</t>
    <rPh sb="0" eb="1">
      <t>リョウ</t>
    </rPh>
    <rPh sb="45" eb="47">
      <t>ケンサイ</t>
    </rPh>
    <rPh sb="48" eb="50">
      <t>ハッコウ</t>
    </rPh>
    <rPh sb="51" eb="53">
      <t>ケンサイ</t>
    </rPh>
    <rPh sb="53" eb="55">
      <t>カンリ</t>
    </rPh>
    <rPh sb="55" eb="57">
      <t>キキン</t>
    </rPh>
    <rPh sb="58" eb="60">
      <t>カツヨウ</t>
    </rPh>
    <rPh sb="61" eb="62">
      <t>オコナ</t>
    </rPh>
    <rPh sb="73" eb="75">
      <t>ヘイセイ</t>
    </rPh>
    <rPh sb="77" eb="79">
      <t>ネンド</t>
    </rPh>
    <rPh sb="80" eb="82">
      <t>ジッシツ</t>
    </rPh>
    <rPh sb="82" eb="85">
      <t>コウサイヒ</t>
    </rPh>
    <rPh sb="85" eb="87">
      <t>ヒリツ</t>
    </rPh>
    <rPh sb="89" eb="91">
      <t>ギョウカク</t>
    </rPh>
    <rPh sb="91" eb="94">
      <t>キカンチュウ</t>
    </rPh>
    <rPh sb="95" eb="96">
      <t>オコナ</t>
    </rPh>
    <rPh sb="100" eb="102">
      <t>イッパン</t>
    </rPh>
    <rPh sb="102" eb="104">
      <t>カイケイ</t>
    </rPh>
    <rPh sb="106" eb="108">
      <t>ビョウイン</t>
    </rPh>
    <rPh sb="108" eb="110">
      <t>ジギョウ</t>
    </rPh>
    <rPh sb="110" eb="112">
      <t>カイケイ</t>
    </rPh>
    <rPh sb="114" eb="116">
      <t>クリダ</t>
    </rPh>
    <rPh sb="116" eb="117">
      <t>キン</t>
    </rPh>
    <rPh sb="117" eb="119">
      <t>ゲンガク</t>
    </rPh>
    <rPh sb="119" eb="121">
      <t>チョウセイ</t>
    </rPh>
    <rPh sb="121" eb="123">
      <t>カイショウ</t>
    </rPh>
    <rPh sb="124" eb="125">
      <t>トモナ</t>
    </rPh>
    <rPh sb="126" eb="128">
      <t>コウエイ</t>
    </rPh>
    <rPh sb="128" eb="130">
      <t>キギョウ</t>
    </rPh>
    <rPh sb="132" eb="134">
      <t>クリダ</t>
    </rPh>
    <rPh sb="134" eb="135">
      <t>キン</t>
    </rPh>
    <rPh sb="136" eb="137">
      <t>ゾウ</t>
    </rPh>
    <rPh sb="139" eb="140">
      <t>ク</t>
    </rPh>
    <rPh sb="140" eb="141">
      <t>ア</t>
    </rPh>
    <rPh sb="141" eb="143">
      <t>ショウカン</t>
    </rPh>
    <rPh sb="143" eb="144">
      <t>ガク</t>
    </rPh>
    <rPh sb="145" eb="146">
      <t>ゲン</t>
    </rPh>
    <rPh sb="149" eb="152">
      <t>コウサイヒ</t>
    </rPh>
    <rPh sb="153" eb="155">
      <t>コウジョ</t>
    </rPh>
    <rPh sb="155" eb="156">
      <t>ガク</t>
    </rPh>
    <rPh sb="157" eb="159">
      <t>ゲンショウ</t>
    </rPh>
    <rPh sb="163" eb="164">
      <t>トウ</t>
    </rPh>
    <rPh sb="167" eb="170">
      <t>タンネンド</t>
    </rPh>
    <rPh sb="178" eb="180">
      <t>ゾウカ</t>
    </rPh>
    <rPh sb="186" eb="188">
      <t>ショウライ</t>
    </rPh>
    <rPh sb="188" eb="190">
      <t>フタン</t>
    </rPh>
    <rPh sb="190" eb="192">
      <t>ヒリツ</t>
    </rPh>
    <rPh sb="194" eb="196">
      <t>キンキュウ</t>
    </rPh>
    <rPh sb="196" eb="198">
      <t>ボウサイ</t>
    </rPh>
    <rPh sb="199" eb="201">
      <t>ゲンサイ</t>
    </rPh>
    <rPh sb="201" eb="204">
      <t>ジギョウサイ</t>
    </rPh>
    <rPh sb="205" eb="207">
      <t>コウキョウ</t>
    </rPh>
    <rPh sb="207" eb="209">
      <t>シセツ</t>
    </rPh>
    <rPh sb="209" eb="210">
      <t>トウ</t>
    </rPh>
    <rPh sb="210" eb="212">
      <t>テキセイ</t>
    </rPh>
    <rPh sb="212" eb="214">
      <t>カンリ</t>
    </rPh>
    <rPh sb="214" eb="216">
      <t>スイシン</t>
    </rPh>
    <rPh sb="216" eb="219">
      <t>ジギョウサイ</t>
    </rPh>
    <rPh sb="220" eb="221">
      <t>ゾウ</t>
    </rPh>
    <rPh sb="224" eb="226">
      <t>ケンサイ</t>
    </rPh>
    <rPh sb="226" eb="228">
      <t>ジッシツ</t>
    </rPh>
    <rPh sb="228" eb="230">
      <t>ザンダカ</t>
    </rPh>
    <rPh sb="231" eb="232">
      <t>ゾウ</t>
    </rPh>
    <rPh sb="232" eb="233">
      <t>オヨ</t>
    </rPh>
    <rPh sb="234" eb="236">
      <t>ギョウカク</t>
    </rPh>
    <rPh sb="236" eb="239">
      <t>キカンチュウ</t>
    </rPh>
    <rPh sb="240" eb="241">
      <t>オコナ</t>
    </rPh>
    <rPh sb="245" eb="247">
      <t>イッパン</t>
    </rPh>
    <rPh sb="247" eb="249">
      <t>カイケイ</t>
    </rPh>
    <rPh sb="252" eb="254">
      <t>ビョウイン</t>
    </rPh>
    <rPh sb="254" eb="256">
      <t>ジギョウ</t>
    </rPh>
    <rPh sb="256" eb="258">
      <t>カイケイ</t>
    </rPh>
    <rPh sb="260" eb="262">
      <t>クリダ</t>
    </rPh>
    <rPh sb="262" eb="263">
      <t>カネ</t>
    </rPh>
    <rPh sb="263" eb="265">
      <t>ゲンガク</t>
    </rPh>
    <rPh sb="265" eb="267">
      <t>チョウセイ</t>
    </rPh>
    <rPh sb="267" eb="269">
      <t>カイショウ</t>
    </rPh>
    <rPh sb="270" eb="271">
      <t>トモナ</t>
    </rPh>
    <rPh sb="272" eb="274">
      <t>クリダ</t>
    </rPh>
    <rPh sb="274" eb="276">
      <t>ミコ</t>
    </rPh>
    <rPh sb="276" eb="277">
      <t>ガク</t>
    </rPh>
    <rPh sb="278" eb="279">
      <t>ゾウ</t>
    </rPh>
    <rPh sb="279" eb="280">
      <t>トウ</t>
    </rPh>
    <rPh sb="284" eb="287">
      <t>ゼンネンド</t>
    </rPh>
    <rPh sb="296" eb="297">
      <t>ゾウ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</si>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</sst>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35216</c:v>
                </c:pt>
                <c:pt idx="1">
                  <c:v>36736</c:v>
                </c:pt>
                <c:pt idx="2">
                  <c:v>38259</c:v>
                </c:pt>
                <c:pt idx="3">
                  <c:v>39075</c:v>
                </c:pt>
                <c:pt idx="4">
                  <c:v>39072</c:v>
                </c:pt>
              </c:numCache>
            </c:numRef>
          </c:val>
          <c:smooth val="0"/>
          <c:extLst>
            <c:ext xmlns:c16="http://schemas.microsoft.com/office/drawing/2014/chart" uri="{C3380CC4-5D6E-409C-BE32-E72D297353CC}">
              <c16:uniqueId val="{00000000-38D3-43F9-A5AA-4AAF9B82D1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39268</c:v>
                </c:pt>
                <c:pt idx="1">
                  <c:v>38941</c:v>
                </c:pt>
                <c:pt idx="2">
                  <c:v>44902</c:v>
                </c:pt>
                <c:pt idx="3">
                  <c:v>41061</c:v>
                </c:pt>
                <c:pt idx="4">
                  <c:v>40535</c:v>
                </c:pt>
              </c:numCache>
            </c:numRef>
          </c:val>
          <c:smooth val="0"/>
          <c:extLst>
            <c:ext xmlns:c16="http://schemas.microsoft.com/office/drawing/2014/chart" uri="{C3380CC4-5D6E-409C-BE32-E72D297353CC}">
              <c16:uniqueId val="{00000001-38D3-43F9-A5AA-4AAF9B82D15C}"/>
            </c:ext>
          </c:extLst>
        </c:ser>
        <c:dLbls>
          <c:showLegendKey val="0"/>
          <c:showVal val="0"/>
          <c:showCatName val="0"/>
          <c:showSerName val="0"/>
          <c:showPercent val="0"/>
          <c:showBubbleSize val="0"/>
        </c:dLbls>
        <c:marker val="1"/>
        <c:smooth val="0"/>
        <c:axId val="182665984"/>
        <c:axId val="182667904"/>
      </c:lineChart>
      <c:catAx>
        <c:axId val="182665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667904"/>
        <c:crosses val="autoZero"/>
        <c:auto val="1"/>
        <c:lblAlgn val="ctr"/>
        <c:lblOffset val="100"/>
        <c:tickLblSkip val="1"/>
        <c:tickMarkSkip val="1"/>
        <c:noMultiLvlLbl val="0"/>
      </c:catAx>
      <c:valAx>
        <c:axId val="18266790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665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0.2</c:v>
                </c:pt>
                <c:pt idx="1">
                  <c:v>0.08</c:v>
                </c:pt>
                <c:pt idx="2">
                  <c:v>0.17</c:v>
                </c:pt>
                <c:pt idx="3">
                  <c:v>0.11</c:v>
                </c:pt>
                <c:pt idx="4">
                  <c:v>0.11</c:v>
                </c:pt>
              </c:numCache>
            </c:numRef>
          </c:val>
          <c:extLst>
            <c:ext xmlns:c16="http://schemas.microsoft.com/office/drawing/2014/chart" uri="{C3380CC4-5D6E-409C-BE32-E72D297353CC}">
              <c16:uniqueId val="{00000000-7F6E-4A58-B9F4-86331A2D10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0.12</c:v>
                </c:pt>
                <c:pt idx="1">
                  <c:v>0.15</c:v>
                </c:pt>
                <c:pt idx="2">
                  <c:v>0.19</c:v>
                </c:pt>
                <c:pt idx="3">
                  <c:v>0.23</c:v>
                </c:pt>
                <c:pt idx="4">
                  <c:v>0.28000000000000003</c:v>
                </c:pt>
              </c:numCache>
            </c:numRef>
          </c:val>
          <c:extLst>
            <c:ext xmlns:c16="http://schemas.microsoft.com/office/drawing/2014/chart" uri="{C3380CC4-5D6E-409C-BE32-E72D297353CC}">
              <c16:uniqueId val="{00000001-7F6E-4A58-B9F4-86331A2D10BE}"/>
            </c:ext>
          </c:extLst>
        </c:ser>
        <c:dLbls>
          <c:showLegendKey val="0"/>
          <c:showVal val="0"/>
          <c:showCatName val="0"/>
          <c:showSerName val="0"/>
          <c:showPercent val="0"/>
          <c:showBubbleSize val="0"/>
        </c:dLbls>
        <c:gapWidth val="250"/>
        <c:overlap val="100"/>
        <c:axId val="302306432"/>
        <c:axId val="302308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1.37</c:v>
                </c:pt>
                <c:pt idx="1">
                  <c:v>2.11</c:v>
                </c:pt>
                <c:pt idx="2">
                  <c:v>1.21</c:v>
                </c:pt>
                <c:pt idx="3">
                  <c:v>0.81</c:v>
                </c:pt>
                <c:pt idx="4">
                  <c:v>0.28000000000000003</c:v>
                </c:pt>
              </c:numCache>
            </c:numRef>
          </c:val>
          <c:smooth val="0"/>
          <c:extLst>
            <c:ext xmlns:c16="http://schemas.microsoft.com/office/drawing/2014/chart" uri="{C3380CC4-5D6E-409C-BE32-E72D297353CC}">
              <c16:uniqueId val="{00000002-7F6E-4A58-B9F4-86331A2D10BE}"/>
            </c:ext>
          </c:extLst>
        </c:ser>
        <c:dLbls>
          <c:showLegendKey val="0"/>
          <c:showVal val="0"/>
          <c:showCatName val="0"/>
          <c:showSerName val="0"/>
          <c:showPercent val="0"/>
          <c:showBubbleSize val="0"/>
        </c:dLbls>
        <c:marker val="1"/>
        <c:smooth val="0"/>
        <c:axId val="302306432"/>
        <c:axId val="302308352"/>
      </c:lineChart>
      <c:catAx>
        <c:axId val="30230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2308352"/>
        <c:crosses val="autoZero"/>
        <c:auto val="1"/>
        <c:lblAlgn val="ctr"/>
        <c:lblOffset val="100"/>
        <c:tickLblSkip val="1"/>
        <c:tickMarkSkip val="1"/>
        <c:noMultiLvlLbl val="0"/>
      </c:catAx>
      <c:valAx>
        <c:axId val="30230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30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0.02</c:v>
                </c:pt>
                <c:pt idx="4">
                  <c:v>#N/A</c:v>
                </c:pt>
                <c:pt idx="5">
                  <c:v>0.06</c:v>
                </c:pt>
                <c:pt idx="6">
                  <c:v>#N/A</c:v>
                </c:pt>
                <c:pt idx="7">
                  <c:v>0.01</c:v>
                </c:pt>
                <c:pt idx="8">
                  <c:v>#N/A</c:v>
                </c:pt>
                <c:pt idx="9">
                  <c:v>0.01</c:v>
                </c:pt>
              </c:numCache>
            </c:numRef>
          </c:val>
          <c:extLst>
            <c:ext xmlns:c16="http://schemas.microsoft.com/office/drawing/2014/chart" uri="{C3380CC4-5D6E-409C-BE32-E72D297353CC}">
              <c16:uniqueId val="{00000000-C9C7-42C1-91C2-5706B2045C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C7-42C1-91C2-5706B2045C1B}"/>
            </c:ext>
          </c:extLst>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0.04</c:v>
                </c:pt>
              </c:numCache>
            </c:numRef>
          </c:val>
          <c:extLst>
            <c:ext xmlns:c16="http://schemas.microsoft.com/office/drawing/2014/chart" uri="{C3380CC4-5D6E-409C-BE32-E72D297353CC}">
              <c16:uniqueId val="{00000002-C9C7-42C1-91C2-5706B2045C1B}"/>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7.0000000000000007E-2</c:v>
                </c:pt>
                <c:pt idx="6">
                  <c:v>#N/A</c:v>
                </c:pt>
                <c:pt idx="7">
                  <c:v>0.08</c:v>
                </c:pt>
                <c:pt idx="8">
                  <c:v>#N/A</c:v>
                </c:pt>
                <c:pt idx="9">
                  <c:v>0.06</c:v>
                </c:pt>
              </c:numCache>
            </c:numRef>
          </c:val>
          <c:extLst>
            <c:ext xmlns:c16="http://schemas.microsoft.com/office/drawing/2014/chart" uri="{C3380CC4-5D6E-409C-BE32-E72D297353CC}">
              <c16:uniqueId val="{00000003-C9C7-42C1-91C2-5706B2045C1B}"/>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0.14000000000000001</c:v>
                </c:pt>
              </c:numCache>
            </c:numRef>
          </c:val>
          <c:extLst>
            <c:ext xmlns:c16="http://schemas.microsoft.com/office/drawing/2014/chart" uri="{C3380CC4-5D6E-409C-BE32-E72D297353CC}">
              <c16:uniqueId val="{00000004-C9C7-42C1-91C2-5706B2045C1B}"/>
            </c:ext>
          </c:extLst>
        </c:ser>
        <c:ser>
          <c:idx val="5"/>
          <c:order val="5"/>
          <c:tx>
            <c:strRef>
              <c:f>データシート!$A$32</c:f>
              <c:strCache>
                <c:ptCount val="1"/>
                <c:pt idx="0">
                  <c:v>企業資産運用事業会計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0.34</c:v>
                </c:pt>
                <c:pt idx="2">
                  <c:v>#N/A</c:v>
                </c:pt>
                <c:pt idx="3">
                  <c:v>0.27</c:v>
                </c:pt>
                <c:pt idx="4">
                  <c:v>#N/A</c:v>
                </c:pt>
                <c:pt idx="5">
                  <c:v>0.37</c:v>
                </c:pt>
                <c:pt idx="6">
                  <c:v>#N/A</c:v>
                </c:pt>
                <c:pt idx="7">
                  <c:v>0.5</c:v>
                </c:pt>
                <c:pt idx="8">
                  <c:v>#N/A</c:v>
                </c:pt>
                <c:pt idx="9">
                  <c:v>0.35</c:v>
                </c:pt>
              </c:numCache>
            </c:numRef>
          </c:val>
          <c:extLst>
            <c:ext xmlns:c16="http://schemas.microsoft.com/office/drawing/2014/chart" uri="{C3380CC4-5D6E-409C-BE32-E72D297353CC}">
              <c16:uniqueId val="{00000005-C9C7-42C1-91C2-5706B2045C1B}"/>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0.65</c:v>
                </c:pt>
                <c:pt idx="2">
                  <c:v>#N/A</c:v>
                </c:pt>
                <c:pt idx="3">
                  <c:v>0.56999999999999995</c:v>
                </c:pt>
                <c:pt idx="4">
                  <c:v>#N/A</c:v>
                </c:pt>
                <c:pt idx="5">
                  <c:v>0.43</c:v>
                </c:pt>
                <c:pt idx="6">
                  <c:v>#N/A</c:v>
                </c:pt>
                <c:pt idx="7">
                  <c:v>0.2</c:v>
                </c:pt>
                <c:pt idx="8">
                  <c:v>#N/A</c:v>
                </c:pt>
                <c:pt idx="9">
                  <c:v>0.38</c:v>
                </c:pt>
              </c:numCache>
            </c:numRef>
          </c:val>
          <c:extLst>
            <c:ext xmlns:c16="http://schemas.microsoft.com/office/drawing/2014/chart" uri="{C3380CC4-5D6E-409C-BE32-E72D297353CC}">
              <c16:uniqueId val="{00000006-C9C7-42C1-91C2-5706B2045C1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0.9</c:v>
                </c:pt>
              </c:numCache>
            </c:numRef>
          </c:val>
          <c:extLst>
            <c:ext xmlns:c16="http://schemas.microsoft.com/office/drawing/2014/chart" uri="{C3380CC4-5D6E-409C-BE32-E72D297353CC}">
              <c16:uniqueId val="{00000007-C9C7-42C1-91C2-5706B2045C1B}"/>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0.95</c:v>
                </c:pt>
                <c:pt idx="2">
                  <c:v>#N/A</c:v>
                </c:pt>
                <c:pt idx="3">
                  <c:v>0.98</c:v>
                </c:pt>
                <c:pt idx="4">
                  <c:v>#N/A</c:v>
                </c:pt>
                <c:pt idx="5">
                  <c:v>0.96</c:v>
                </c:pt>
                <c:pt idx="6">
                  <c:v>#N/A</c:v>
                </c:pt>
                <c:pt idx="7">
                  <c:v>1.08</c:v>
                </c:pt>
                <c:pt idx="8">
                  <c:v>#N/A</c:v>
                </c:pt>
                <c:pt idx="9">
                  <c:v>1.17</c:v>
                </c:pt>
              </c:numCache>
            </c:numRef>
          </c:val>
          <c:extLst>
            <c:ext xmlns:c16="http://schemas.microsoft.com/office/drawing/2014/chart" uri="{C3380CC4-5D6E-409C-BE32-E72D297353CC}">
              <c16:uniqueId val="{00000008-C9C7-42C1-91C2-5706B2045C1B}"/>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1.21</c:v>
                </c:pt>
                <c:pt idx="2">
                  <c:v>#N/A</c:v>
                </c:pt>
                <c:pt idx="3">
                  <c:v>1.1599999999999999</c:v>
                </c:pt>
                <c:pt idx="4">
                  <c:v>#N/A</c:v>
                </c:pt>
                <c:pt idx="5">
                  <c:v>0.97</c:v>
                </c:pt>
                <c:pt idx="6">
                  <c:v>#N/A</c:v>
                </c:pt>
                <c:pt idx="7">
                  <c:v>1.1200000000000001</c:v>
                </c:pt>
                <c:pt idx="8">
                  <c:v>#N/A</c:v>
                </c:pt>
                <c:pt idx="9">
                  <c:v>1.22</c:v>
                </c:pt>
              </c:numCache>
            </c:numRef>
          </c:val>
          <c:extLst>
            <c:ext xmlns:c16="http://schemas.microsoft.com/office/drawing/2014/chart" uri="{C3380CC4-5D6E-409C-BE32-E72D297353CC}">
              <c16:uniqueId val="{00000009-C9C7-42C1-91C2-5706B2045C1B}"/>
            </c:ext>
          </c:extLst>
        </c:ser>
        <c:dLbls>
          <c:showLegendKey val="0"/>
          <c:showVal val="0"/>
          <c:showCatName val="0"/>
          <c:showSerName val="0"/>
          <c:showPercent val="0"/>
          <c:showBubbleSize val="0"/>
        </c:dLbls>
        <c:gapWidth val="150"/>
        <c:overlap val="100"/>
        <c:axId val="302414848"/>
        <c:axId val="302416640"/>
      </c:barChart>
      <c:catAx>
        <c:axId val="30241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2416640"/>
        <c:crosses val="autoZero"/>
        <c:auto val="1"/>
        <c:lblAlgn val="ctr"/>
        <c:lblOffset val="100"/>
        <c:tickLblSkip val="1"/>
        <c:tickMarkSkip val="1"/>
        <c:noMultiLvlLbl val="0"/>
      </c:catAx>
      <c:valAx>
        <c:axId val="30241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414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168612</c:v>
                </c:pt>
                <c:pt idx="5">
                  <c:v>173463</c:v>
                </c:pt>
                <c:pt idx="8">
                  <c:v>175322</c:v>
                </c:pt>
                <c:pt idx="11">
                  <c:v>182984</c:v>
                </c:pt>
                <c:pt idx="14">
                  <c:v>180778</c:v>
                </c:pt>
              </c:numCache>
            </c:numRef>
          </c:val>
          <c:extLst>
            <c:ext xmlns:c16="http://schemas.microsoft.com/office/drawing/2014/chart" uri="{C3380CC4-5D6E-409C-BE32-E72D297353CC}">
              <c16:uniqueId val="{00000000-CF9F-49DE-9300-FC93E0670A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56</c:v>
                </c:pt>
                <c:pt idx="3">
                  <c:v>64</c:v>
                </c:pt>
                <c:pt idx="6">
                  <c:v>2</c:v>
                </c:pt>
                <c:pt idx="9">
                  <c:v>6</c:v>
                </c:pt>
                <c:pt idx="12">
                  <c:v>5</c:v>
                </c:pt>
              </c:numCache>
            </c:numRef>
          </c:val>
          <c:extLst>
            <c:ext xmlns:c16="http://schemas.microsoft.com/office/drawing/2014/chart" uri="{C3380CC4-5D6E-409C-BE32-E72D297353CC}">
              <c16:uniqueId val="{00000001-CF9F-49DE-9300-FC93E0670A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1232</c:v>
                </c:pt>
                <c:pt idx="3">
                  <c:v>637</c:v>
                </c:pt>
                <c:pt idx="6">
                  <c:v>651</c:v>
                </c:pt>
                <c:pt idx="9">
                  <c:v>732</c:v>
                </c:pt>
                <c:pt idx="12">
                  <c:v>104</c:v>
                </c:pt>
              </c:numCache>
            </c:numRef>
          </c:val>
          <c:extLst>
            <c:ext xmlns:c16="http://schemas.microsoft.com/office/drawing/2014/chart" uri="{C3380CC4-5D6E-409C-BE32-E72D297353CC}">
              <c16:uniqueId val="{00000002-CF9F-49DE-9300-FC93E0670A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7</c:v>
                </c:pt>
              </c:numCache>
            </c:numRef>
          </c:val>
          <c:extLst>
            <c:ext xmlns:c16="http://schemas.microsoft.com/office/drawing/2014/chart" uri="{C3380CC4-5D6E-409C-BE32-E72D297353CC}">
              <c16:uniqueId val="{00000003-CF9F-49DE-9300-FC93E0670A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9284</c:v>
                </c:pt>
                <c:pt idx="3">
                  <c:v>8463</c:v>
                </c:pt>
                <c:pt idx="6">
                  <c:v>11647</c:v>
                </c:pt>
                <c:pt idx="9">
                  <c:v>11405</c:v>
                </c:pt>
                <c:pt idx="12">
                  <c:v>15738</c:v>
                </c:pt>
              </c:numCache>
            </c:numRef>
          </c:val>
          <c:extLst>
            <c:ext xmlns:c16="http://schemas.microsoft.com/office/drawing/2014/chart" uri="{C3380CC4-5D6E-409C-BE32-E72D297353CC}">
              <c16:uniqueId val="{00000004-CF9F-49DE-9300-FC93E0670A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126277</c:v>
                </c:pt>
                <c:pt idx="3">
                  <c:v>117464</c:v>
                </c:pt>
                <c:pt idx="6">
                  <c:v>113158</c:v>
                </c:pt>
                <c:pt idx="9">
                  <c:v>111760</c:v>
                </c:pt>
                <c:pt idx="12">
                  <c:v>110919</c:v>
                </c:pt>
              </c:numCache>
            </c:numRef>
          </c:val>
          <c:extLst>
            <c:ext xmlns:c16="http://schemas.microsoft.com/office/drawing/2014/chart" uri="{C3380CC4-5D6E-409C-BE32-E72D297353CC}">
              <c16:uniqueId val="{00000005-CF9F-49DE-9300-FC93E0670A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11478</c:v>
                </c:pt>
                <c:pt idx="3">
                  <c:v>50683</c:v>
                </c:pt>
                <c:pt idx="6">
                  <c:v>22489</c:v>
                </c:pt>
                <c:pt idx="9">
                  <c:v>12661</c:v>
                </c:pt>
                <c:pt idx="12">
                  <c:v>8479</c:v>
                </c:pt>
              </c:numCache>
            </c:numRef>
          </c:val>
          <c:extLst>
            <c:ext xmlns:c16="http://schemas.microsoft.com/office/drawing/2014/chart" uri="{C3380CC4-5D6E-409C-BE32-E72D297353CC}">
              <c16:uniqueId val="{00000006-CF9F-49DE-9300-FC93E0670A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160710</c:v>
                </c:pt>
                <c:pt idx="3">
                  <c:v>169296</c:v>
                </c:pt>
                <c:pt idx="6">
                  <c:v>162882</c:v>
                </c:pt>
                <c:pt idx="9">
                  <c:v>160958</c:v>
                </c:pt>
                <c:pt idx="12">
                  <c:v>171796</c:v>
                </c:pt>
              </c:numCache>
            </c:numRef>
          </c:val>
          <c:extLst>
            <c:ext xmlns:c16="http://schemas.microsoft.com/office/drawing/2014/chart" uri="{C3380CC4-5D6E-409C-BE32-E72D297353CC}">
              <c16:uniqueId val="{00000007-CF9F-49DE-9300-FC93E0670A51}"/>
            </c:ext>
          </c:extLst>
        </c:ser>
        <c:dLbls>
          <c:showLegendKey val="0"/>
          <c:showVal val="0"/>
          <c:showCatName val="0"/>
          <c:showSerName val="0"/>
          <c:showPercent val="0"/>
          <c:showBubbleSize val="0"/>
        </c:dLbls>
        <c:gapWidth val="100"/>
        <c:overlap val="100"/>
        <c:axId val="302586112"/>
        <c:axId val="302588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140425</c:v>
                </c:pt>
                <c:pt idx="2">
                  <c:v>#N/A</c:v>
                </c:pt>
                <c:pt idx="3">
                  <c:v>#N/A</c:v>
                </c:pt>
                <c:pt idx="4">
                  <c:v>173144</c:v>
                </c:pt>
                <c:pt idx="5">
                  <c:v>#N/A</c:v>
                </c:pt>
                <c:pt idx="6">
                  <c:v>#N/A</c:v>
                </c:pt>
                <c:pt idx="7">
                  <c:v>135507</c:v>
                </c:pt>
                <c:pt idx="8">
                  <c:v>#N/A</c:v>
                </c:pt>
                <c:pt idx="9">
                  <c:v>#N/A</c:v>
                </c:pt>
                <c:pt idx="10">
                  <c:v>114538</c:v>
                </c:pt>
                <c:pt idx="11">
                  <c:v>#N/A</c:v>
                </c:pt>
                <c:pt idx="12">
                  <c:v>#N/A</c:v>
                </c:pt>
                <c:pt idx="13">
                  <c:v>126270</c:v>
                </c:pt>
                <c:pt idx="14">
                  <c:v>#N/A</c:v>
                </c:pt>
              </c:numCache>
            </c:numRef>
          </c:val>
          <c:smooth val="0"/>
          <c:extLst>
            <c:ext xmlns:c16="http://schemas.microsoft.com/office/drawing/2014/chart" uri="{C3380CC4-5D6E-409C-BE32-E72D297353CC}">
              <c16:uniqueId val="{00000008-CF9F-49DE-9300-FC93E0670A51}"/>
            </c:ext>
          </c:extLst>
        </c:ser>
        <c:dLbls>
          <c:showLegendKey val="0"/>
          <c:showVal val="0"/>
          <c:showCatName val="0"/>
          <c:showSerName val="0"/>
          <c:showPercent val="0"/>
          <c:showBubbleSize val="0"/>
        </c:dLbls>
        <c:marker val="1"/>
        <c:smooth val="0"/>
        <c:axId val="302586112"/>
        <c:axId val="302588288"/>
      </c:lineChart>
      <c:catAx>
        <c:axId val="30258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2588288"/>
        <c:crosses val="autoZero"/>
        <c:auto val="1"/>
        <c:lblAlgn val="ctr"/>
        <c:lblOffset val="100"/>
        <c:tickLblSkip val="1"/>
        <c:tickMarkSkip val="1"/>
        <c:noMultiLvlLbl val="0"/>
      </c:catAx>
      <c:valAx>
        <c:axId val="302588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58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2107733</c:v>
                </c:pt>
                <c:pt idx="5">
                  <c:v>2146164</c:v>
                </c:pt>
                <c:pt idx="8">
                  <c:v>2183299</c:v>
                </c:pt>
                <c:pt idx="11">
                  <c:v>2180898</c:v>
                </c:pt>
                <c:pt idx="14">
                  <c:v>2176725</c:v>
                </c:pt>
              </c:numCache>
            </c:numRef>
          </c:val>
          <c:extLst>
            <c:ext xmlns:c16="http://schemas.microsoft.com/office/drawing/2014/chart" uri="{C3380CC4-5D6E-409C-BE32-E72D297353CC}">
              <c16:uniqueId val="{00000000-0827-4503-ABEC-A3AD31020E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233160</c:v>
                </c:pt>
                <c:pt idx="5">
                  <c:v>226501</c:v>
                </c:pt>
                <c:pt idx="8">
                  <c:v>216968</c:v>
                </c:pt>
                <c:pt idx="11">
                  <c:v>208212</c:v>
                </c:pt>
                <c:pt idx="14">
                  <c:v>201723</c:v>
                </c:pt>
              </c:numCache>
            </c:numRef>
          </c:val>
          <c:extLst>
            <c:ext xmlns:c16="http://schemas.microsoft.com/office/drawing/2014/chart" uri="{C3380CC4-5D6E-409C-BE32-E72D297353CC}">
              <c16:uniqueId val="{00000001-0827-4503-ABEC-A3AD31020E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305419</c:v>
                </c:pt>
                <c:pt idx="5">
                  <c:v>273113</c:v>
                </c:pt>
                <c:pt idx="8">
                  <c:v>318256</c:v>
                </c:pt>
                <c:pt idx="11">
                  <c:v>372718</c:v>
                </c:pt>
                <c:pt idx="14">
                  <c:v>425225</c:v>
                </c:pt>
              </c:numCache>
            </c:numRef>
          </c:val>
          <c:extLst>
            <c:ext xmlns:c16="http://schemas.microsoft.com/office/drawing/2014/chart" uri="{C3380CC4-5D6E-409C-BE32-E72D297353CC}">
              <c16:uniqueId val="{00000002-0827-4503-ABEC-A3AD31020E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27-4503-ABEC-A3AD31020E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27-4503-ABEC-A3AD31020E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73755</c:v>
                </c:pt>
                <c:pt idx="3">
                  <c:v>69035</c:v>
                </c:pt>
                <c:pt idx="6">
                  <c:v>54139</c:v>
                </c:pt>
                <c:pt idx="9">
                  <c:v>37443</c:v>
                </c:pt>
                <c:pt idx="12">
                  <c:v>38999</c:v>
                </c:pt>
              </c:numCache>
            </c:numRef>
          </c:val>
          <c:extLst>
            <c:ext xmlns:c16="http://schemas.microsoft.com/office/drawing/2014/chart" uri="{C3380CC4-5D6E-409C-BE32-E72D297353CC}">
              <c16:uniqueId val="{00000005-0827-4503-ABEC-A3AD31020E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463503</c:v>
                </c:pt>
                <c:pt idx="3">
                  <c:v>436144</c:v>
                </c:pt>
                <c:pt idx="6">
                  <c:v>425367</c:v>
                </c:pt>
                <c:pt idx="9">
                  <c:v>368738</c:v>
                </c:pt>
                <c:pt idx="12">
                  <c:v>345339</c:v>
                </c:pt>
              </c:numCache>
            </c:numRef>
          </c:val>
          <c:extLst>
            <c:ext xmlns:c16="http://schemas.microsoft.com/office/drawing/2014/chart" uri="{C3380CC4-5D6E-409C-BE32-E72D297353CC}">
              <c16:uniqueId val="{00000006-0827-4503-ABEC-A3AD31020E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59</c:v>
                </c:pt>
                <c:pt idx="6">
                  <c:v>59</c:v>
                </c:pt>
                <c:pt idx="9">
                  <c:v>59</c:v>
                </c:pt>
                <c:pt idx="12">
                  <c:v>52</c:v>
                </c:pt>
              </c:numCache>
            </c:numRef>
          </c:val>
          <c:extLst>
            <c:ext xmlns:c16="http://schemas.microsoft.com/office/drawing/2014/chart" uri="{C3380CC4-5D6E-409C-BE32-E72D297353CC}">
              <c16:uniqueId val="{00000007-0827-4503-ABEC-A3AD31020E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93880</c:v>
                </c:pt>
                <c:pt idx="3">
                  <c:v>97812</c:v>
                </c:pt>
                <c:pt idx="6">
                  <c:v>105521</c:v>
                </c:pt>
                <c:pt idx="9">
                  <c:v>110757</c:v>
                </c:pt>
                <c:pt idx="12">
                  <c:v>134661</c:v>
                </c:pt>
              </c:numCache>
            </c:numRef>
          </c:val>
          <c:extLst>
            <c:ext xmlns:c16="http://schemas.microsoft.com/office/drawing/2014/chart" uri="{C3380CC4-5D6E-409C-BE32-E72D297353CC}">
              <c16:uniqueId val="{00000008-0827-4503-ABEC-A3AD31020E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27816</c:v>
                </c:pt>
                <c:pt idx="3">
                  <c:v>25616</c:v>
                </c:pt>
                <c:pt idx="6">
                  <c:v>22031</c:v>
                </c:pt>
                <c:pt idx="9">
                  <c:v>21373</c:v>
                </c:pt>
                <c:pt idx="12">
                  <c:v>21498</c:v>
                </c:pt>
              </c:numCache>
            </c:numRef>
          </c:val>
          <c:extLst>
            <c:ext xmlns:c16="http://schemas.microsoft.com/office/drawing/2014/chart" uri="{C3380CC4-5D6E-409C-BE32-E72D297353CC}">
              <c16:uniqueId val="{00000009-0827-4503-ABEC-A3AD31020E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5006871</c:v>
                </c:pt>
                <c:pt idx="3">
                  <c:v>5012642</c:v>
                </c:pt>
                <c:pt idx="6">
                  <c:v>5145505</c:v>
                </c:pt>
                <c:pt idx="9">
                  <c:v>5201326</c:v>
                </c:pt>
                <c:pt idx="12">
                  <c:v>5273392</c:v>
                </c:pt>
              </c:numCache>
            </c:numRef>
          </c:val>
          <c:extLst>
            <c:ext xmlns:c16="http://schemas.microsoft.com/office/drawing/2014/chart" uri="{C3380CC4-5D6E-409C-BE32-E72D297353CC}">
              <c16:uniqueId val="{0000000A-0827-4503-ABEC-A3AD31020E5A}"/>
            </c:ext>
          </c:extLst>
        </c:ser>
        <c:dLbls>
          <c:showLegendKey val="0"/>
          <c:showVal val="0"/>
          <c:showCatName val="0"/>
          <c:showSerName val="0"/>
          <c:showPercent val="0"/>
          <c:showBubbleSize val="0"/>
        </c:dLbls>
        <c:gapWidth val="100"/>
        <c:overlap val="100"/>
        <c:axId val="302779392"/>
        <c:axId val="302781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3019513</c:v>
                </c:pt>
                <c:pt idx="2">
                  <c:v>#N/A</c:v>
                </c:pt>
                <c:pt idx="3">
                  <c:v>#N/A</c:v>
                </c:pt>
                <c:pt idx="4">
                  <c:v>2995530</c:v>
                </c:pt>
                <c:pt idx="5">
                  <c:v>#N/A</c:v>
                </c:pt>
                <c:pt idx="6">
                  <c:v>#N/A</c:v>
                </c:pt>
                <c:pt idx="7">
                  <c:v>3034097</c:v>
                </c:pt>
                <c:pt idx="8">
                  <c:v>#N/A</c:v>
                </c:pt>
                <c:pt idx="9">
                  <c:v>#N/A</c:v>
                </c:pt>
                <c:pt idx="10">
                  <c:v>2977867</c:v>
                </c:pt>
                <c:pt idx="11">
                  <c:v>#N/A</c:v>
                </c:pt>
                <c:pt idx="12">
                  <c:v>#N/A</c:v>
                </c:pt>
                <c:pt idx="13">
                  <c:v>3010267</c:v>
                </c:pt>
                <c:pt idx="14">
                  <c:v>#N/A</c:v>
                </c:pt>
              </c:numCache>
            </c:numRef>
          </c:val>
          <c:smooth val="0"/>
          <c:extLst>
            <c:ext xmlns:c16="http://schemas.microsoft.com/office/drawing/2014/chart" uri="{C3380CC4-5D6E-409C-BE32-E72D297353CC}">
              <c16:uniqueId val="{0000000B-0827-4503-ABEC-A3AD31020E5A}"/>
            </c:ext>
          </c:extLst>
        </c:ser>
        <c:dLbls>
          <c:showLegendKey val="0"/>
          <c:showVal val="0"/>
          <c:showCatName val="0"/>
          <c:showSerName val="0"/>
          <c:showPercent val="0"/>
          <c:showBubbleSize val="0"/>
        </c:dLbls>
        <c:marker val="1"/>
        <c:smooth val="0"/>
        <c:axId val="302779392"/>
        <c:axId val="302781568"/>
      </c:lineChart>
      <c:catAx>
        <c:axId val="30277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2781568"/>
        <c:crosses val="autoZero"/>
        <c:auto val="1"/>
        <c:lblAlgn val="ctr"/>
        <c:lblOffset val="100"/>
        <c:tickLblSkip val="1"/>
        <c:tickMarkSkip val="1"/>
        <c:noMultiLvlLbl val="0"/>
      </c:catAx>
      <c:valAx>
        <c:axId val="302781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77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2047</c:v>
                </c:pt>
                <c:pt idx="1">
                  <c:v>2473</c:v>
                </c:pt>
                <c:pt idx="2">
                  <c:v>2919</c:v>
                </c:pt>
              </c:numCache>
            </c:numRef>
          </c:val>
          <c:extLst>
            <c:ext xmlns:c16="http://schemas.microsoft.com/office/drawing/2014/chart" uri="{C3380CC4-5D6E-409C-BE32-E72D297353CC}">
              <c16:uniqueId val="{00000000-4B1A-422E-A021-B26095600F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B1A-422E-A021-B26095600F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41304</c:v>
                </c:pt>
                <c:pt idx="1">
                  <c:v>36744</c:v>
                </c:pt>
                <c:pt idx="2">
                  <c:v>38099</c:v>
                </c:pt>
              </c:numCache>
            </c:numRef>
          </c:val>
          <c:extLst>
            <c:ext xmlns:c16="http://schemas.microsoft.com/office/drawing/2014/chart" uri="{C3380CC4-5D6E-409C-BE32-E72D297353CC}">
              <c16:uniqueId val="{00000002-4B1A-422E-A021-B26095600FB4}"/>
            </c:ext>
          </c:extLst>
        </c:ser>
        <c:dLbls>
          <c:showLegendKey val="0"/>
          <c:showVal val="0"/>
          <c:showCatName val="0"/>
          <c:showSerName val="0"/>
          <c:showPercent val="0"/>
          <c:showBubbleSize val="0"/>
        </c:dLbls>
        <c:gapWidth val="120"/>
        <c:overlap val="100"/>
        <c:axId val="302866432"/>
        <c:axId val="302867968"/>
      </c:barChart>
      <c:catAx>
        <c:axId val="30286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2867968"/>
        <c:crosses val="autoZero"/>
        <c:auto val="1"/>
        <c:lblAlgn val="ctr"/>
        <c:lblOffset val="100"/>
        <c:tickLblSkip val="1"/>
        <c:tickMarkSkip val="1"/>
        <c:noMultiLvlLbl val="0"/>
      </c:catAx>
      <c:valAx>
        <c:axId val="3028679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286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{A07F0D9A-7DB6-498E-8E20-7EC5CBD07057}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F13-4598-AE57-DD78B37391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{9F45F9AF-91AE-4B5A-B040-3DF652726EE1}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13-4598-AE57-DD78B37391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{BC55007F-A384-4FC5-9DB8-48AB6D142653}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13-4598-AE57-DD78B37391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{D6194CA9-49D8-4FCE-A588-D432AD6D0D39}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13-4598-AE57-DD78B37391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{B17EBEEB-D71C-46CE-A7DD-BCBAD6FA2EA6}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13-4598-AE57-DD78B373915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{3D1AB08A-DEA2-47D2-BE37-2AC646C8A579}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F13-4598-AE57-DD78B373915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{68E0DAAD-8B73-4634-8A32-440CCB9CE563}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F13-4598-AE57-DD78B373915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{23353E83-9F20-4CA2-9278-76751C41F934}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F13-4598-AE57-DD78B373915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{DC153B2B-47B2-45F5-B280-1F07A7BB4C45}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F13-4598-AE57-DD78B37391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c:v>
                </c:pt>
                <c:pt idx="24">
                  <c:v>63.7</c:v>
                </c:pt>
                <c:pt idx="32">
                  <c:v>64.3</c:v>
                </c:pt>
              </c:numCache>
            </c:numRef>
          </c:xVal>
          <c:yVal>
            <c:numRef>
              <c:f>公会計指標分析・財政指標組合せ分析表!$BP$51:$DC$51</c:f>
              <c:numCache>
                <c:formatCode>#,##0.0;"▲ "#,##0.0</c:formatCode>
                <c:ptCount val="40"/>
                <c:pt idx="16">
                  <c:v>324.7</c:v>
                </c:pt>
                <c:pt idx="24">
                  <c:v>335</c:v>
                </c:pt>
                <c:pt idx="32">
                  <c:v>339.2</c:v>
                </c:pt>
              </c:numCache>
            </c:numRef>
          </c:yVal>
          <c:smooth val="0"/>
          <c:extLst>
            <c:ext xmlns:c16="http://schemas.microsoft.com/office/drawing/2014/chart" uri="{C3380CC4-5D6E-409C-BE32-E72D297353CC}">
              <c16:uniqueId val="{00000009-9F13-4598-AE57-DD78B3739152}"/>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{F1A7FD0B-4FF5-41C2-B78A-4352B6BD5A33}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F13-4598-AE57-DD78B37391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{51066A4D-2438-4608-ABF6-C44AE40E558D}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13-4598-AE57-DD78B37391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{99ECBCFB-3A94-4491-B1A1-EE914BD29027}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13-4598-AE57-DD78B37391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{C726B351-B7C7-4796-8355-C569EB11172B}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13-4598-AE57-DD78B37391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{5220CEAC-E7FD-44D9-9D10-6C8134BADA62}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13-4598-AE57-DD78B373915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{5400ED76-109D-4848-BF1E-1DB79C8FCCC0}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F13-4598-AE57-DD78B373915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{2B603519-0539-45A3-B7FE-818E065ACFF6}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F13-4598-AE57-DD78B373915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{DFBFA3DE-6B2F-46C9-868A-6007D93DD95E}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F13-4598-AE57-DD78B373915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{B4AB2C2D-4173-404B-AE9D-A5376B1B7750}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F13-4598-AE57-DD78B37391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57.3</c:v>
                </c:pt>
                <c:pt idx="24">
                  <c:v>60.1</c:v>
                </c:pt>
                <c:pt idx="32">
                  <c:v>60.7</c:v>
                </c:pt>
              </c:numCache>
            </c:numRef>
          </c:xVal>
          <c:yVal>
            <c:numRef>
              <c:f>公会計指標分析・財政指標組合せ分析表!$BP$55:$DC$55</c:f>
              <c:numCache>
                <c:formatCode>#,##0.0;"▲ "#,##0.0</c:formatCode>
                <c:ptCount val="40"/>
                <c:pt idx="16">
                  <c:v>196.2</c:v>
                </c:pt>
                <c:pt idx="24">
                  <c:v>198</c:v>
                </c:pt>
                <c:pt idx="32">
                  <c:v>195.2</c:v>
                </c:pt>
              </c:numCache>
            </c:numRef>
          </c:yVal>
          <c:smooth val="0"/>
          <c:extLst>
            <c:ext xmlns:c16="http://schemas.microsoft.com/office/drawing/2014/chart" uri="{C3380CC4-5D6E-409C-BE32-E72D297353CC}">
              <c16:uniqueId val="{00000013-9F13-4598-AE57-DD78B3739152}"/>
            </c:ext>
          </c:extLst>
        </c:ser>
        <c:dLbls>
          <c:showLegendKey val="0"/>
          <c:showVal val="1"/>
          <c:showCatName val="0"/>
          <c:showSerName val="0"/>
          <c:showPercent val="0"/>
          <c:showBubbleSize val="0"/>
        </c:dLbls>
        <c:axId val="219322624"/>
        <c:axId val="219343104"/>
      </c:scatterChart>
      <c:valAx>
        <c:axId val="219322624"/>
        <c:scaling>
          <c:orientation val="minMax"/>
          <c:max val="64.899999999999991"/>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9343104"/>
        <c:crosses val="autoZero"/>
        <c:crossBetween val="midCat"/>
      </c:valAx>
      <c:valAx>
        <c:axId val="219343104"/>
        <c:scaling>
          <c:orientation val="minMax"/>
          <c:max val="370"/>
          <c:min val="17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9322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{D5C0B5CA-C4A5-44FE-BEAF-D68550F62D86}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C18-4435-A5FD-B4D17E1E8A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{39600C11-699F-4605-953C-01CA567E237D}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18-4435-A5FD-B4D17E1E8A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{6B4033A3-2CFA-459D-B023-0A5F74A3B47E}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18-4435-A5FD-B4D17E1E8A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{A9A10A9C-3DB4-4DA6-90B6-A2DDF2A78E55}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18-4435-A5FD-B4D17E1E8A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{0A56D67B-5F8C-4EDD-9833-14E47531AFA0}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18-4435-A5FD-B4D17E1E8AD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{13C88D4C-8973-42FD-B676-C1540E8BCEBD}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C18-4435-A5FD-B4D17E1E8AD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{71940BD2-29AC-4AD9-8532-6B7EE9971632}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C18-4435-A5FD-B4D17E1E8AD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{B1016DAF-9F29-49BE-96AB-882BF5B92AD1}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C18-4435-A5FD-B4D17E1E8AD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{6AF6AFBB-1CEC-4F2D-A989-2C6BD87C0CE7}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C18-4435-A5FD-B4D17E1E8A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15.8</c:v>
                </c:pt>
                <c:pt idx="8">
                  <c:v>16.8</c:v>
                </c:pt>
                <c:pt idx="16">
                  <c:v>16.100000000000001</c:v>
                </c:pt>
                <c:pt idx="24">
                  <c:v>15.3</c:v>
                </c:pt>
                <c:pt idx="32">
                  <c:v>13.8</c:v>
                </c:pt>
              </c:numCache>
            </c:numRef>
          </c:xVal>
          <c:yVal>
            <c:numRef>
              <c:f>公会計指標分析・財政指標組合せ分析表!$BP$73:$DC$73</c:f>
              <c:numCache>
                <c:formatCode>#,##0.0;"▲ "#,##0.0</c:formatCode>
                <c:ptCount val="40"/>
                <c:pt idx="0">
                  <c:v>333</c:v>
                </c:pt>
                <c:pt idx="8">
                  <c:v>320.60000000000002</c:v>
                </c:pt>
                <c:pt idx="16">
                  <c:v>324.7</c:v>
                </c:pt>
                <c:pt idx="24">
                  <c:v>335</c:v>
                </c:pt>
                <c:pt idx="32">
                  <c:v>339.2</c:v>
                </c:pt>
              </c:numCache>
            </c:numRef>
          </c:yVal>
          <c:smooth val="0"/>
          <c:extLst>
            <c:ext xmlns:c16="http://schemas.microsoft.com/office/drawing/2014/chart" uri="{C3380CC4-5D6E-409C-BE32-E72D297353CC}">
              <c16:uniqueId val="{00000009-5C18-4435-A5FD-B4D17E1E8AD6}"/>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{85406EE4-C83C-492A-ACC8-8DC6E57B8F09}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C18-4435-A5FD-B4D17E1E8A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{88ED34AF-D406-4768-99DF-2D5B3B4C9A69}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18-4435-A5FD-B4D17E1E8A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{78CBB76B-7358-4BA4-8255-B4428BFE276C}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18-4435-A5FD-B4D17E1E8A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{4799E990-5F4A-4009-95EA-9AC19190B6AA}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18-4435-A5FD-B4D17E1E8A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{D8831A4A-AD20-4FE6-AB8E-7D2BBC89B3FD}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18-4435-A5FD-B4D17E1E8AD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{6FDE6C1E-8689-4F1A-A4E0-B32EC1FA8B1B}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C18-4435-A5FD-B4D17E1E8AD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{B1194503-E107-4F3B-869A-1F890FB0DD7B}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C18-4435-A5FD-B4D17E1E8AD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{18E7009B-660D-4477-AE60-ADB3BE1DCC51}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C18-4435-A5FD-B4D17E1E8AD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{A30E4388-97F7-4804-9287-ECF79253DA78}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C18-4435-A5FD-B4D17E1E8A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14.3</c:v>
                </c:pt>
                <c:pt idx="8">
                  <c:v>14</c:v>
                </c:pt>
                <c:pt idx="16">
                  <c:v>13.3</c:v>
                </c:pt>
                <c:pt idx="24">
                  <c:v>12.7</c:v>
                </c:pt>
                <c:pt idx="32">
                  <c:v>12.3</c:v>
                </c:pt>
              </c:numCache>
            </c:numRef>
          </c:xVal>
          <c:yVal>
            <c:numRef>
              <c:f>公会計指標分析・財政指標組合せ分析表!$BP$77:$DC$77</c:f>
              <c:numCache>
                <c:formatCode>#,##0.0;"▲ "#,##0.0</c:formatCode>
                <c:ptCount val="40"/>
                <c:pt idx="0">
                  <c:v>209.6</c:v>
                </c:pt>
                <c:pt idx="8">
                  <c:v>196.3</c:v>
                </c:pt>
                <c:pt idx="16">
                  <c:v>196.2</c:v>
                </c:pt>
                <c:pt idx="24">
                  <c:v>198</c:v>
                </c:pt>
                <c:pt idx="32">
                  <c:v>195.2</c:v>
                </c:pt>
              </c:numCache>
            </c:numRef>
          </c:yVal>
          <c:smooth val="0"/>
          <c:extLst>
            <c:ext xmlns:c16="http://schemas.microsoft.com/office/drawing/2014/chart" uri="{C3380CC4-5D6E-409C-BE32-E72D297353CC}">
              <c16:uniqueId val="{00000013-5C18-4435-A5FD-B4D17E1E8AD6}"/>
            </c:ext>
          </c:extLst>
        </c:ser>
        <c:dLbls>
          <c:showLegendKey val="0"/>
          <c:showVal val="1"/>
          <c:showCatName val="0"/>
          <c:showSerName val="0"/>
          <c:showPercent val="0"/>
          <c:showBubbleSize val="0"/>
        </c:dLbls>
        <c:axId val="244985856"/>
        <c:axId val="244988928"/>
      </c:scatterChart>
      <c:valAx>
        <c:axId val="244985856"/>
        <c:scaling>
          <c:orientation val="minMax"/>
          <c:max val="17.200000000000003"/>
          <c:min val="1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988928"/>
        <c:crosses val="autoZero"/>
        <c:crossBetween val="midCat"/>
      </c:valAx>
      <c:valAx>
        <c:axId val="244988928"/>
        <c:scaling>
          <c:orientation val="minMax"/>
          <c:max val="370"/>
          <c:min val="17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9858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5,570,618
5,462,316
8,400.95
1,841,383,730
1,831,631,276
1,191,488
1,055,786,928
4,462,701,566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339.2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の財政力指数は、基準財政需要額が地方財政計画の歳出特別枠の廃止に伴う地域経済・雇用対策費の減等により８億円の減となったが、一方で、基準財政収入額が法人事業税・地方法人特別譲与税の増等により</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億円の増となったこと等により、単年度の財政力指数は</a:t>
          </a:r>
          <a:r>
            <a:rPr kumimoji="1" lang="en-US" altLang="ja-JP" sz="1300">
              <a:latin typeface="ＭＳ Ｐゴシック" panose="020B0600070205080204" pitchFamily="50" charset="-128"/>
              <a:ea typeface="ＭＳ Ｐゴシック" panose="020B0600070205080204" pitchFamily="50" charset="-128"/>
            </a:rPr>
            <a:t>0.65</a:t>
          </a:r>
          <a:r>
            <a:rPr kumimoji="1" lang="ja-JP" altLang="en-US" sz="1300">
              <a:latin typeface="ＭＳ Ｐゴシック" panose="020B0600070205080204" pitchFamily="50" charset="-128"/>
              <a:ea typeface="ＭＳ Ｐゴシック" panose="020B0600070205080204" pitchFamily="50" charset="-128"/>
            </a:rPr>
            <a:t>と前年度（</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ヵ年平均では前年度と同値の</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（参考　単年度の財政力指数）</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0.65</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74083</xdr:rowOff>
    </xdr:to>
    <xdr:cxnSp macro="">
      <xdr:nvCxnSpPr>
        <xdr:cNvPr id="62" name="直線コネクタ 61"/>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7" name="直線コネクタ 66"/>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68"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65617</xdr:rowOff>
    </xdr:to>
    <xdr:cxnSp macro="">
      <xdr:nvCxnSpPr>
        <xdr:cNvPr id="70" name="直線コネクタ 69"/>
        <xdr:cNvCxnSpPr/>
      </xdr:nvCxnSpPr>
      <xdr:spPr>
        <a:xfrm flipV="1">
          <a:off x="3225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105833</xdr:rowOff>
    </xdr:to>
    <xdr:cxnSp macro="">
      <xdr:nvCxnSpPr>
        <xdr:cNvPr id="73" name="直線コネクタ 72"/>
        <xdr:cNvCxnSpPr/>
      </xdr:nvCxnSpPr>
      <xdr:spPr>
        <a:xfrm flipV="1">
          <a:off x="2336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43</xdr:row>
      <xdr:rowOff>14817</xdr:rowOff>
    </xdr:to>
    <xdr:cxnSp macro="">
      <xdr:nvCxnSpPr>
        <xdr:cNvPr id="76" name="直線コネクタ 75"/>
        <xdr:cNvCxnSpPr/>
      </xdr:nvCxnSpPr>
      <xdr:spPr>
        <a:xfrm flipV="1">
          <a:off x="1447800" y="73067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7"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0" name="楕円 89"/>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1" name="テキスト ボックス 90"/>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2" name="楕円 91"/>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3" name="テキスト ボックス 92"/>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4" name="楕円 93"/>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5" name="テキスト ボックス 94"/>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公債費、社会保障関係費が増加したものの、人件費が減となったことから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95.3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95.3</a:t>
          </a:r>
          <a:r>
            <a:rPr kumimoji="1" lang="ja-JP" altLang="en-US" sz="1300">
              <a:latin typeface="ＭＳ Ｐゴシック" panose="020B0600070205080204" pitchFamily="50" charset="-128"/>
              <a:ea typeface="ＭＳ Ｐゴシック" panose="020B0600070205080204" pitchFamily="50" charset="-128"/>
            </a:rPr>
            <a:t>％（対前年比△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　　うち人件費</a:t>
          </a:r>
          <a:r>
            <a:rPr kumimoji="1" lang="en-US" altLang="ja-JP" sz="1300">
              <a:latin typeface="ＭＳ Ｐゴシック" panose="020B0600070205080204" pitchFamily="50" charset="-128"/>
              <a:ea typeface="ＭＳ Ｐゴシック" panose="020B0600070205080204" pitchFamily="50" charset="-128"/>
            </a:rPr>
            <a:t>36.1</a:t>
          </a:r>
          <a:r>
            <a:rPr kumimoji="1" lang="ja-JP" altLang="en-US" sz="1300">
              <a:latin typeface="ＭＳ Ｐゴシック" panose="020B0600070205080204" pitchFamily="50" charset="-128"/>
              <a:ea typeface="ＭＳ Ｐゴシック" panose="020B0600070205080204" pitchFamily="50" charset="-128"/>
            </a:rPr>
            <a:t>％（対前年比△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うち公債費</a:t>
          </a:r>
          <a:r>
            <a:rPr kumimoji="1" lang="en-US" altLang="ja-JP" sz="1300" baseline="0">
              <a:latin typeface="ＭＳ Ｐゴシック" panose="020B0600070205080204" pitchFamily="50" charset="-128"/>
              <a:ea typeface="ＭＳ Ｐゴシック" panose="020B0600070205080204" pitchFamily="50" charset="-128"/>
            </a:rPr>
            <a:t>24.3</a:t>
          </a:r>
          <a:r>
            <a:rPr kumimoji="1" lang="ja-JP" altLang="en-US" sz="1300" baseline="0">
              <a:latin typeface="ＭＳ Ｐゴシック" panose="020B0600070205080204" pitchFamily="50" charset="-128"/>
              <a:ea typeface="ＭＳ Ｐゴシック" panose="020B0600070205080204" pitchFamily="50" charset="-128"/>
            </a:rPr>
            <a:t>％（対前年比＋</a:t>
          </a:r>
          <a:r>
            <a:rPr kumimoji="1" lang="en-US" altLang="ja-JP" sz="1300" baseline="0">
              <a:latin typeface="ＭＳ Ｐゴシック" panose="020B0600070205080204" pitchFamily="50" charset="-128"/>
              <a:ea typeface="ＭＳ Ｐゴシック" panose="020B0600070205080204" pitchFamily="50" charset="-128"/>
            </a:rPr>
            <a:t>0.2</a:t>
          </a:r>
          <a:r>
            <a:rPr kumimoji="1" lang="ja-JP" altLang="en-US" sz="1300" baseline="0">
              <a:latin typeface="ＭＳ Ｐゴシック" panose="020B0600070205080204" pitchFamily="50" charset="-128"/>
              <a:ea typeface="ＭＳ Ｐゴシック" panose="020B0600070205080204" pitchFamily="50" charset="-128"/>
            </a:rPr>
            <a:t>％）</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うち社会保障関係費等</a:t>
          </a:r>
          <a:r>
            <a:rPr kumimoji="1" lang="en-US" altLang="ja-JP" sz="1300" baseline="0">
              <a:latin typeface="ＭＳ Ｐゴシック" panose="020B0600070205080204" pitchFamily="50" charset="-128"/>
              <a:ea typeface="ＭＳ Ｐゴシック" panose="020B0600070205080204" pitchFamily="50" charset="-128"/>
            </a:rPr>
            <a:t>34.8</a:t>
          </a:r>
          <a:r>
            <a:rPr kumimoji="1" lang="ja-JP" altLang="en-US" sz="1300" baseline="0">
              <a:latin typeface="ＭＳ Ｐゴシック" panose="020B0600070205080204" pitchFamily="50" charset="-128"/>
              <a:ea typeface="ＭＳ Ｐゴシック" panose="020B0600070205080204" pitchFamily="50" charset="-128"/>
            </a:rPr>
            <a:t>％</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（対前年比＋</a:t>
          </a:r>
          <a:r>
            <a:rPr kumimoji="1" lang="en-US" altLang="ja-JP" sz="1300" baseline="0">
              <a:latin typeface="ＭＳ Ｐゴシック" panose="020B0600070205080204" pitchFamily="50" charset="-128"/>
              <a:ea typeface="ＭＳ Ｐゴシック" panose="020B0600070205080204" pitchFamily="50" charset="-128"/>
            </a:rPr>
            <a:t>0.2</a:t>
          </a:r>
          <a:r>
            <a:rPr kumimoji="1" lang="ja-JP" altLang="en-US" sz="1300" baseline="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106892</xdr:rowOff>
    </xdr:from>
    <xdr:to>
      <xdr:col>23</xdr:col>
      <xdr:colOff>133350</xdr:colOff>
      <xdr:row>67</xdr:row>
      <xdr:rowOff>132292</xdr:rowOff>
    </xdr:to>
    <xdr:cxnSp macro="">
      <xdr:nvCxnSpPr>
        <xdr:cNvPr id="123" name="直線コネクタ 122"/>
        <xdr:cNvCxnSpPr/>
      </xdr:nvCxnSpPr>
      <xdr:spPr>
        <a:xfrm flipV="1">
          <a:off x="4953000" y="1005099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104369</xdr:rowOff>
    </xdr:from>
    <xdr:ext cx="762000" cy="259045"/>
    <xdr:sp macro="" textlink="">
      <xdr:nvSpPr>
        <xdr:cNvPr id="124" name="財政構造の弾力性最小値テキスト"/>
        <xdr:cNvSpPr txBox="1"/>
      </xdr:nvSpPr>
      <xdr:spPr>
        <a:xfrm>
          <a:off x="5041900" y="115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132292</xdr:rowOff>
    </xdr:from>
    <xdr:to>
      <xdr:col>24</xdr:col>
      <xdr:colOff>12700</xdr:colOff>
      <xdr:row>67</xdr:row>
      <xdr:rowOff>132292</xdr:rowOff>
    </xdr:to>
    <xdr:cxnSp macro="">
      <xdr:nvCxnSpPr>
        <xdr:cNvPr id="125" name="直線コネクタ 124"/>
        <xdr:cNvCxnSpPr/>
      </xdr:nvCxnSpPr>
      <xdr:spPr>
        <a:xfrm>
          <a:off x="4864100" y="1161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21819</xdr:rowOff>
    </xdr:from>
    <xdr:ext cx="762000" cy="259045"/>
    <xdr:sp macro="" textlink="">
      <xdr:nvSpPr>
        <xdr:cNvPr id="126" name="財政構造の弾力性最大値テキスト"/>
        <xdr:cNvSpPr txBox="1"/>
      </xdr:nvSpPr>
      <xdr:spPr>
        <a:xfrm>
          <a:off x="5041900" y="979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106892</xdr:rowOff>
    </xdr:from>
    <xdr:to>
      <xdr:col>24</xdr:col>
      <xdr:colOff>12700</xdr:colOff>
      <xdr:row>58</xdr:row>
      <xdr:rowOff>106892</xdr:rowOff>
    </xdr:to>
    <xdr:cxnSp macro="">
      <xdr:nvCxnSpPr>
        <xdr:cNvPr id="127" name="直線コネクタ 126"/>
        <xdr:cNvCxnSpPr/>
      </xdr:nvCxnSpPr>
      <xdr:spPr>
        <a:xfrm>
          <a:off x="4864100" y="1005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24342</xdr:rowOff>
    </xdr:from>
    <xdr:to>
      <xdr:col>23</xdr:col>
      <xdr:colOff>133350</xdr:colOff>
      <xdr:row>62</xdr:row>
      <xdr:rowOff>44450</xdr:rowOff>
    </xdr:to>
    <xdr:cxnSp macro="">
      <xdr:nvCxnSpPr>
        <xdr:cNvPr id="128" name="直線コネクタ 127"/>
        <xdr:cNvCxnSpPr/>
      </xdr:nvCxnSpPr>
      <xdr:spPr>
        <a:xfrm flipV="1">
          <a:off x="4114800" y="1065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86377</xdr:rowOff>
    </xdr:from>
    <xdr:ext cx="762000" cy="259045"/>
    <xdr:sp macro="" textlink="">
      <xdr:nvSpPr>
        <xdr:cNvPr id="129"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0" name="フローチャート: 判断 129"/>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134408</xdr:rowOff>
    </xdr:to>
    <xdr:cxnSp macro="">
      <xdr:nvCxnSpPr>
        <xdr:cNvPr id="131" name="直線コネクタ 130"/>
        <xdr:cNvCxnSpPr/>
      </xdr:nvCxnSpPr>
      <xdr:spPr>
        <a:xfrm flipV="1">
          <a:off x="3225800" y="10674350"/>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2" name="フローチャート: 判断 131"/>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3" name="テキスト ボックス 132"/>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13758</xdr:rowOff>
    </xdr:from>
    <xdr:to>
      <xdr:col>15</xdr:col>
      <xdr:colOff>82550</xdr:colOff>
      <xdr:row>63</xdr:row>
      <xdr:rowOff>134408</xdr:rowOff>
    </xdr:to>
    <xdr:cxnSp macro="">
      <xdr:nvCxnSpPr>
        <xdr:cNvPr id="134" name="直線コネクタ 133"/>
        <xdr:cNvCxnSpPr/>
      </xdr:nvCxnSpPr>
      <xdr:spPr>
        <a:xfrm>
          <a:off x="2336800" y="1081510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113242</xdr:rowOff>
    </xdr:from>
    <xdr:to>
      <xdr:col>15</xdr:col>
      <xdr:colOff>133350</xdr:colOff>
      <xdr:row>65</xdr:row>
      <xdr:rowOff>43392</xdr:rowOff>
    </xdr:to>
    <xdr:sp macro="" textlink="">
      <xdr:nvSpPr>
        <xdr:cNvPr id="135" name="フローチャート: 判断 134"/>
        <xdr:cNvSpPr/>
      </xdr:nvSpPr>
      <xdr:spPr>
        <a:xfrm>
          <a:off x="3175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28169</xdr:rowOff>
    </xdr:from>
    <xdr:ext cx="762000" cy="259045"/>
    <xdr:sp macro="" textlink="">
      <xdr:nvSpPr>
        <xdr:cNvPr id="136" name="テキスト ボックス 135"/>
        <xdr:cNvSpPr txBox="1"/>
      </xdr:nvSpPr>
      <xdr:spPr>
        <a:xfrm>
          <a:off x="2844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13758</xdr:rowOff>
    </xdr:to>
    <xdr:cxnSp macro="">
      <xdr:nvCxnSpPr>
        <xdr:cNvPr id="137" name="直線コネクタ 136"/>
        <xdr:cNvCxnSpPr/>
      </xdr:nvCxnSpPr>
      <xdr:spPr>
        <a:xfrm>
          <a:off x="1447800" y="1079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3175</xdr:rowOff>
    </xdr:from>
    <xdr:to>
      <xdr:col>11</xdr:col>
      <xdr:colOff>82550</xdr:colOff>
      <xdr:row>63</xdr:row>
      <xdr:rowOff>104775</xdr:rowOff>
    </xdr:to>
    <xdr:sp macro="" textlink="">
      <xdr:nvSpPr>
        <xdr:cNvPr id="138" name="フローチャート: 判断 137"/>
        <xdr:cNvSpPr/>
      </xdr:nvSpPr>
      <xdr:spPr>
        <a:xfrm>
          <a:off x="2286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39" name="テキスト ボックス 138"/>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40" name="フローチャート: 判断 139"/>
        <xdr:cNvSpPr/>
      </xdr:nvSpPr>
      <xdr:spPr>
        <a:xfrm>
          <a:off x="1397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75794</xdr:rowOff>
    </xdr:from>
    <xdr:ext cx="762000" cy="259045"/>
    <xdr:sp macro="" textlink="">
      <xdr:nvSpPr>
        <xdr:cNvPr id="141" name="テキスト ボックス 140"/>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144992</xdr:rowOff>
    </xdr:from>
    <xdr:to>
      <xdr:col>23</xdr:col>
      <xdr:colOff>184150</xdr:colOff>
      <xdr:row>62</xdr:row>
      <xdr:rowOff>75142</xdr:rowOff>
    </xdr:to>
    <xdr:sp macro="" textlink="">
      <xdr:nvSpPr>
        <xdr:cNvPr id="147" name="楕円 146"/>
        <xdr:cNvSpPr/>
      </xdr:nvSpPr>
      <xdr:spPr>
        <a:xfrm>
          <a:off x="49022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161519</xdr:rowOff>
    </xdr:from>
    <xdr:ext cx="762000" cy="259045"/>
    <xdr:sp macro="" textlink="">
      <xdr:nvSpPr>
        <xdr:cNvPr id="148" name="財政構造の弾力性該当値テキスト"/>
        <xdr:cNvSpPr txBox="1"/>
      </xdr:nvSpPr>
      <xdr:spPr>
        <a:xfrm>
          <a:off x="50419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49" name="楕円 148"/>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0" name="テキスト ボックス 149"/>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83608</xdr:rowOff>
    </xdr:from>
    <xdr:to>
      <xdr:col>15</xdr:col>
      <xdr:colOff>133350</xdr:colOff>
      <xdr:row>64</xdr:row>
      <xdr:rowOff>13758</xdr:rowOff>
    </xdr:to>
    <xdr:sp macro="" textlink="">
      <xdr:nvSpPr>
        <xdr:cNvPr id="151" name="楕円 150"/>
        <xdr:cNvSpPr/>
      </xdr:nvSpPr>
      <xdr:spPr>
        <a:xfrm>
          <a:off x="3175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23935</xdr:rowOff>
    </xdr:from>
    <xdr:ext cx="762000" cy="259045"/>
    <xdr:sp macro="" textlink="">
      <xdr:nvSpPr>
        <xdr:cNvPr id="152" name="テキスト ボックス 151"/>
        <xdr:cNvSpPr txBox="1"/>
      </xdr:nvSpPr>
      <xdr:spPr>
        <a:xfrm>
          <a:off x="2844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134408</xdr:rowOff>
    </xdr:from>
    <xdr:to>
      <xdr:col>11</xdr:col>
      <xdr:colOff>82550</xdr:colOff>
      <xdr:row>63</xdr:row>
      <xdr:rowOff>64558</xdr:rowOff>
    </xdr:to>
    <xdr:sp macro="" textlink="">
      <xdr:nvSpPr>
        <xdr:cNvPr id="153" name="楕円 152"/>
        <xdr:cNvSpPr/>
      </xdr:nvSpPr>
      <xdr:spPr>
        <a:xfrm>
          <a:off x="2286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74735</xdr:rowOff>
    </xdr:from>
    <xdr:ext cx="762000" cy="259045"/>
    <xdr:sp macro="" textlink="">
      <xdr:nvSpPr>
        <xdr:cNvPr id="154" name="テキスト ボックス 153"/>
        <xdr:cNvSpPr txBox="1"/>
      </xdr:nvSpPr>
      <xdr:spPr>
        <a:xfrm>
          <a:off x="1955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5" name="楕円 154"/>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56" name="テキスト ボックス 155"/>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人当たり人件費・物件費等決算額は、人件費が行革プランに基づく人員削減や退職手当の減などにより減少したため、前年度（</a:t>
          </a:r>
          <a:r>
            <a:rPr kumimoji="1" lang="en-US" altLang="ja-JP" sz="1300">
              <a:latin typeface="ＭＳ Ｐゴシック" panose="020B0600070205080204" pitchFamily="50" charset="-128"/>
              <a:ea typeface="ＭＳ Ｐゴシック" panose="020B0600070205080204" pitchFamily="50" charset="-128"/>
            </a:rPr>
            <a:t>86,129</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85,941</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4" name="直線コネクタ 183"/>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5"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6" name="直線コネクタ 185"/>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7"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88" name="直線コネクタ 187"/>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89520</xdr:rowOff>
    </xdr:from>
    <xdr:to>
      <xdr:col>23</xdr:col>
      <xdr:colOff>133350</xdr:colOff>
      <xdr:row>82</xdr:row>
      <xdr:rowOff>92041</xdr:rowOff>
    </xdr:to>
    <xdr:cxnSp macro="">
      <xdr:nvCxnSpPr>
        <xdr:cNvPr id="189" name="直線コネクタ 188"/>
        <xdr:cNvCxnSpPr/>
      </xdr:nvCxnSpPr>
      <xdr:spPr>
        <a:xfrm flipV="1">
          <a:off x="4114800" y="14148420"/>
          <a:ext cx="838200"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90547</xdr:rowOff>
    </xdr:from>
    <xdr:ext cx="762000" cy="259045"/>
    <xdr:sp macro="" textlink="">
      <xdr:nvSpPr>
        <xdr:cNvPr id="190" name="人件費・物件費等の状況平均値テキスト"/>
        <xdr:cNvSpPr txBox="1"/>
      </xdr:nvSpPr>
      <xdr:spPr>
        <a:xfrm>
          <a:off x="5041900" y="1414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1" name="フローチャート: 判断 190"/>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92041</xdr:rowOff>
    </xdr:from>
    <xdr:to>
      <xdr:col>19</xdr:col>
      <xdr:colOff>133350</xdr:colOff>
      <xdr:row>83</xdr:row>
      <xdr:rowOff>56482</xdr:rowOff>
    </xdr:to>
    <xdr:cxnSp macro="">
      <xdr:nvCxnSpPr>
        <xdr:cNvPr id="192" name="直線コネクタ 191"/>
        <xdr:cNvCxnSpPr/>
      </xdr:nvCxnSpPr>
      <xdr:spPr>
        <a:xfrm flipV="1">
          <a:off x="3225800" y="14150941"/>
          <a:ext cx="889000" cy="1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3" name="フローチャート: 判断 192"/>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30179</xdr:rowOff>
    </xdr:from>
    <xdr:ext cx="736600" cy="259045"/>
    <xdr:sp macro="" textlink="">
      <xdr:nvSpPr>
        <xdr:cNvPr id="194" name="テキスト ボックス 193"/>
        <xdr:cNvSpPr txBox="1"/>
      </xdr:nvSpPr>
      <xdr:spPr>
        <a:xfrm>
          <a:off x="3733800" y="142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49673</xdr:rowOff>
    </xdr:from>
    <xdr:to>
      <xdr:col>15</xdr:col>
      <xdr:colOff>82550</xdr:colOff>
      <xdr:row>83</xdr:row>
      <xdr:rowOff>56482</xdr:rowOff>
    </xdr:to>
    <xdr:cxnSp macro="">
      <xdr:nvCxnSpPr>
        <xdr:cNvPr id="195" name="直線コネクタ 194"/>
        <xdr:cNvCxnSpPr/>
      </xdr:nvCxnSpPr>
      <xdr:spPr>
        <a:xfrm>
          <a:off x="2336800" y="14280023"/>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69909</xdr:rowOff>
    </xdr:from>
    <xdr:to>
      <xdr:col>15</xdr:col>
      <xdr:colOff>133350</xdr:colOff>
      <xdr:row>84</xdr:row>
      <xdr:rowOff>59</xdr:rowOff>
    </xdr:to>
    <xdr:sp macro="" textlink="">
      <xdr:nvSpPr>
        <xdr:cNvPr id="196" name="フローチャート: 判断 195"/>
        <xdr:cNvSpPr/>
      </xdr:nvSpPr>
      <xdr:spPr>
        <a:xfrm>
          <a:off x="3175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156286</xdr:rowOff>
    </xdr:from>
    <xdr:ext cx="762000" cy="259045"/>
    <xdr:sp macro="" textlink="">
      <xdr:nvSpPr>
        <xdr:cNvPr id="197" name="テキスト ボックス 196"/>
        <xdr:cNvSpPr txBox="1"/>
      </xdr:nvSpPr>
      <xdr:spPr>
        <a:xfrm>
          <a:off x="2844800" y="143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49673</xdr:rowOff>
    </xdr:from>
    <xdr:to>
      <xdr:col>11</xdr:col>
      <xdr:colOff>31750</xdr:colOff>
      <xdr:row>83</xdr:row>
      <xdr:rowOff>51670</xdr:rowOff>
    </xdr:to>
    <xdr:cxnSp macro="">
      <xdr:nvCxnSpPr>
        <xdr:cNvPr id="198" name="直線コネクタ 197"/>
        <xdr:cNvCxnSpPr/>
      </xdr:nvCxnSpPr>
      <xdr:spPr>
        <a:xfrm flipV="1">
          <a:off x="1447800" y="14280023"/>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68340</xdr:rowOff>
    </xdr:from>
    <xdr:to>
      <xdr:col>11</xdr:col>
      <xdr:colOff>82550</xdr:colOff>
      <xdr:row>83</xdr:row>
      <xdr:rowOff>169940</xdr:rowOff>
    </xdr:to>
    <xdr:sp macro="" textlink="">
      <xdr:nvSpPr>
        <xdr:cNvPr id="199" name="フローチャート: 判断 198"/>
        <xdr:cNvSpPr/>
      </xdr:nvSpPr>
      <xdr:spPr>
        <a:xfrm>
          <a:off x="2286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154717</xdr:rowOff>
    </xdr:from>
    <xdr:ext cx="762000" cy="259045"/>
    <xdr:sp macro="" textlink="">
      <xdr:nvSpPr>
        <xdr:cNvPr id="200" name="テキスト ボックス 199"/>
        <xdr:cNvSpPr txBox="1"/>
      </xdr:nvSpPr>
      <xdr:spPr>
        <a:xfrm>
          <a:off x="1955800" y="14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33190</xdr:rowOff>
    </xdr:from>
    <xdr:to>
      <xdr:col>7</xdr:col>
      <xdr:colOff>31750</xdr:colOff>
      <xdr:row>83</xdr:row>
      <xdr:rowOff>134790</xdr:rowOff>
    </xdr:to>
    <xdr:sp macro="" textlink="">
      <xdr:nvSpPr>
        <xdr:cNvPr id="201" name="フローチャート: 判断 200"/>
        <xdr:cNvSpPr/>
      </xdr:nvSpPr>
      <xdr:spPr>
        <a:xfrm>
          <a:off x="1397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119567</xdr:rowOff>
    </xdr:from>
    <xdr:ext cx="762000" cy="259045"/>
    <xdr:sp macro="" textlink="">
      <xdr:nvSpPr>
        <xdr:cNvPr id="202" name="テキスト ボックス 201"/>
        <xdr:cNvSpPr txBox="1"/>
      </xdr:nvSpPr>
      <xdr:spPr>
        <a:xfrm>
          <a:off x="1066800" y="1434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38720</xdr:rowOff>
    </xdr:from>
    <xdr:to>
      <xdr:col>23</xdr:col>
      <xdr:colOff>184150</xdr:colOff>
      <xdr:row>82</xdr:row>
      <xdr:rowOff>140320</xdr:rowOff>
    </xdr:to>
    <xdr:sp macro="" textlink="">
      <xdr:nvSpPr>
        <xdr:cNvPr id="208" name="楕円 207"/>
        <xdr:cNvSpPr/>
      </xdr:nvSpPr>
      <xdr:spPr>
        <a:xfrm>
          <a:off x="4902200" y="1409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55247</xdr:rowOff>
    </xdr:from>
    <xdr:ext cx="762000" cy="259045"/>
    <xdr:sp macro="" textlink="">
      <xdr:nvSpPr>
        <xdr:cNvPr id="209" name="人件費・物件費等の状況該当値テキスト"/>
        <xdr:cNvSpPr txBox="1"/>
      </xdr:nvSpPr>
      <xdr:spPr>
        <a:xfrm>
          <a:off x="5041900" y="1394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41241</xdr:rowOff>
    </xdr:from>
    <xdr:to>
      <xdr:col>19</xdr:col>
      <xdr:colOff>184150</xdr:colOff>
      <xdr:row>82</xdr:row>
      <xdr:rowOff>142841</xdr:rowOff>
    </xdr:to>
    <xdr:sp macro="" textlink="">
      <xdr:nvSpPr>
        <xdr:cNvPr id="210" name="楕円 209"/>
        <xdr:cNvSpPr/>
      </xdr:nvSpPr>
      <xdr:spPr>
        <a:xfrm>
          <a:off x="4064000" y="1410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153018</xdr:rowOff>
    </xdr:from>
    <xdr:ext cx="736600" cy="259045"/>
    <xdr:sp macro="" textlink="">
      <xdr:nvSpPr>
        <xdr:cNvPr id="211" name="テキスト ボックス 210"/>
        <xdr:cNvSpPr txBox="1"/>
      </xdr:nvSpPr>
      <xdr:spPr>
        <a:xfrm>
          <a:off x="3733800" y="13869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5682</xdr:rowOff>
    </xdr:from>
    <xdr:to>
      <xdr:col>15</xdr:col>
      <xdr:colOff>133350</xdr:colOff>
      <xdr:row>83</xdr:row>
      <xdr:rowOff>107282</xdr:rowOff>
    </xdr:to>
    <xdr:sp macro="" textlink="">
      <xdr:nvSpPr>
        <xdr:cNvPr id="212" name="楕円 211"/>
        <xdr:cNvSpPr/>
      </xdr:nvSpPr>
      <xdr:spPr>
        <a:xfrm>
          <a:off x="3175000" y="142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117459</xdr:rowOff>
    </xdr:from>
    <xdr:ext cx="762000" cy="259045"/>
    <xdr:sp macro="" textlink="">
      <xdr:nvSpPr>
        <xdr:cNvPr id="213" name="テキスト ボックス 212"/>
        <xdr:cNvSpPr txBox="1"/>
      </xdr:nvSpPr>
      <xdr:spPr>
        <a:xfrm>
          <a:off x="2844800" y="1400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170323</xdr:rowOff>
    </xdr:from>
    <xdr:to>
      <xdr:col>11</xdr:col>
      <xdr:colOff>82550</xdr:colOff>
      <xdr:row>83</xdr:row>
      <xdr:rowOff>100473</xdr:rowOff>
    </xdr:to>
    <xdr:sp macro="" textlink="">
      <xdr:nvSpPr>
        <xdr:cNvPr id="214" name="楕円 213"/>
        <xdr:cNvSpPr/>
      </xdr:nvSpPr>
      <xdr:spPr>
        <a:xfrm>
          <a:off x="2286000" y="142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110650</xdr:rowOff>
    </xdr:from>
    <xdr:ext cx="762000" cy="259045"/>
    <xdr:sp macro="" textlink="">
      <xdr:nvSpPr>
        <xdr:cNvPr id="215" name="テキスト ボックス 214"/>
        <xdr:cNvSpPr txBox="1"/>
      </xdr:nvSpPr>
      <xdr:spPr>
        <a:xfrm>
          <a:off x="1955800" y="1399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870</xdr:rowOff>
    </xdr:from>
    <xdr:to>
      <xdr:col>7</xdr:col>
      <xdr:colOff>31750</xdr:colOff>
      <xdr:row>83</xdr:row>
      <xdr:rowOff>102470</xdr:rowOff>
    </xdr:to>
    <xdr:sp macro="" textlink="">
      <xdr:nvSpPr>
        <xdr:cNvPr id="216" name="楕円 215"/>
        <xdr:cNvSpPr/>
      </xdr:nvSpPr>
      <xdr:spPr>
        <a:xfrm>
          <a:off x="1397000" y="1423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112647</xdr:rowOff>
    </xdr:from>
    <xdr:ext cx="762000" cy="259045"/>
    <xdr:sp macro="" textlink="">
      <xdr:nvSpPr>
        <xdr:cNvPr id="217" name="テキスト ボックス 216"/>
        <xdr:cNvSpPr txBox="1"/>
      </xdr:nvSpPr>
      <xdr:spPr>
        <a:xfrm>
          <a:off x="1066800" y="1400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31</a:t>
          </a:r>
          <a:r>
            <a:rPr kumimoji="1" lang="ja-JP" altLang="en-US" sz="1300" baseline="0">
              <a:latin typeface="ＭＳ Ｐゴシック" panose="020B0600070205080204" pitchFamily="50" charset="-128"/>
              <a:ea typeface="ＭＳ Ｐゴシック" panose="020B0600070205080204" pitchFamily="50" charset="-128"/>
            </a:rPr>
            <a:t>年地方公務員給与実態調査に基づくラスパイレス指数は、給料抑制措置の解消による上昇要因はあったものの、単年度水準調整の未実施、現給保障額の減少により前年度（</a:t>
          </a:r>
          <a:r>
            <a:rPr kumimoji="1" lang="en-US" altLang="ja-JP" sz="1300" baseline="0">
              <a:latin typeface="ＭＳ Ｐゴシック" panose="020B0600070205080204" pitchFamily="50" charset="-128"/>
              <a:ea typeface="ＭＳ Ｐゴシック" panose="020B0600070205080204" pitchFamily="50" charset="-128"/>
            </a:rPr>
            <a:t>100.4</a:t>
          </a:r>
          <a:r>
            <a:rPr kumimoji="1" lang="ja-JP" altLang="en-US" sz="1300" baseline="0">
              <a:latin typeface="ＭＳ Ｐゴシック" panose="020B0600070205080204" pitchFamily="50" charset="-128"/>
              <a:ea typeface="ＭＳ Ｐゴシック" panose="020B0600070205080204" pitchFamily="50" charset="-128"/>
            </a:rPr>
            <a:t>）から</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下降し、</a:t>
          </a:r>
          <a:r>
            <a:rPr kumimoji="1" lang="en-US" altLang="ja-JP" sz="1300" baseline="0">
              <a:latin typeface="ＭＳ Ｐゴシック" panose="020B0600070205080204" pitchFamily="50" charset="-128"/>
              <a:ea typeface="ＭＳ Ｐゴシック" panose="020B0600070205080204" pitchFamily="50" charset="-128"/>
            </a:rPr>
            <a:t>100.1</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1" name="直線コネクタ 23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2" name="テキスト ボックス 23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3" name="直線コネクタ 23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4" name="テキスト ボックス 23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5" name="直線コネクタ 23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6" name="テキスト ボックス 23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7" name="直線コネクタ 23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8" name="テキスト ボックス 23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9" name="直線コネクタ 23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0" name="テキスト ボックス 23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1" name="直線コネクタ 24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2" name="テキスト ボックス 24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132443</xdr:rowOff>
    </xdr:from>
    <xdr:to>
      <xdr:col>81</xdr:col>
      <xdr:colOff>44450</xdr:colOff>
      <xdr:row>88</xdr:row>
      <xdr:rowOff>137886</xdr:rowOff>
    </xdr:to>
    <xdr:cxnSp macro="">
      <xdr:nvCxnSpPr>
        <xdr:cNvPr id="246" name="直線コネクタ 245"/>
        <xdr:cNvCxnSpPr/>
      </xdr:nvCxnSpPr>
      <xdr:spPr>
        <a:xfrm flipV="1">
          <a:off x="17018000" y="14191343"/>
          <a:ext cx="0" cy="1034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4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48" name="直線コネクタ 24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47370</xdr:rowOff>
    </xdr:from>
    <xdr:ext cx="762000" cy="259045"/>
    <xdr:sp macro="" textlink="">
      <xdr:nvSpPr>
        <xdr:cNvPr id="249" name="給与水準   （国との比較）最大値テキスト"/>
        <xdr:cNvSpPr txBox="1"/>
      </xdr:nvSpPr>
      <xdr:spPr>
        <a:xfrm>
          <a:off x="17106900" y="1393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132443</xdr:rowOff>
    </xdr:from>
    <xdr:to>
      <xdr:col>81</xdr:col>
      <xdr:colOff>133350</xdr:colOff>
      <xdr:row>82</xdr:row>
      <xdr:rowOff>132443</xdr:rowOff>
    </xdr:to>
    <xdr:cxnSp macro="">
      <xdr:nvCxnSpPr>
        <xdr:cNvPr id="250" name="直線コネクタ 249"/>
        <xdr:cNvCxnSpPr/>
      </xdr:nvCxnSpPr>
      <xdr:spPr>
        <a:xfrm>
          <a:off x="16929100" y="1419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168729</xdr:rowOff>
    </xdr:to>
    <xdr:cxnSp macro="">
      <xdr:nvCxnSpPr>
        <xdr:cNvPr id="251" name="直線コネクタ 250"/>
        <xdr:cNvCxnSpPr/>
      </xdr:nvCxnSpPr>
      <xdr:spPr>
        <a:xfrm flipV="1">
          <a:off x="16179800" y="1446711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90006</xdr:rowOff>
    </xdr:from>
    <xdr:ext cx="762000" cy="259045"/>
    <xdr:sp macro="" textlink="">
      <xdr:nvSpPr>
        <xdr:cNvPr id="252"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53" name="フローチャート: 判断 252"/>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168729</xdr:rowOff>
    </xdr:to>
    <xdr:cxnSp macro="">
      <xdr:nvCxnSpPr>
        <xdr:cNvPr id="254" name="直線コネクタ 253"/>
        <xdr:cNvCxnSpPr/>
      </xdr:nvCxnSpPr>
      <xdr:spPr>
        <a:xfrm>
          <a:off x="15290800" y="1432922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5" name="フローチャート: 判断 254"/>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56" name="テキスト ボックス 255"/>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83</xdr:row>
      <xdr:rowOff>98879</xdr:rowOff>
    </xdr:to>
    <xdr:cxnSp macro="">
      <xdr:nvCxnSpPr>
        <xdr:cNvPr id="257" name="直線コネクタ 256"/>
        <xdr:cNvCxnSpPr/>
      </xdr:nvCxnSpPr>
      <xdr:spPr>
        <a:xfrm>
          <a:off x="14401800" y="1415687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58" name="フローチャート: 判断 257"/>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59" name="テキスト ボックス 258"/>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28121</xdr:rowOff>
    </xdr:from>
    <xdr:to>
      <xdr:col>68</xdr:col>
      <xdr:colOff>152400</xdr:colOff>
      <xdr:row>82</xdr:row>
      <xdr:rowOff>97971</xdr:rowOff>
    </xdr:to>
    <xdr:cxnSp macro="">
      <xdr:nvCxnSpPr>
        <xdr:cNvPr id="260" name="直線コネクタ 259"/>
        <xdr:cNvCxnSpPr/>
      </xdr:nvCxnSpPr>
      <xdr:spPr>
        <a:xfrm>
          <a:off x="13512800" y="1391557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1" name="フローチャート: 判断 260"/>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62" name="テキスト ボックス 261"/>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3" name="フローチャート: 判断 26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4" name="テキスト ボックス 26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0" name="楕円 269"/>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1"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2" name="楕円 271"/>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3" name="テキスト ボックス 272"/>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74" name="楕円 273"/>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5" name="テキスト ボックス 274"/>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76" name="楕円 275"/>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77" name="テキスト ボックス 276"/>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148771</xdr:rowOff>
    </xdr:from>
    <xdr:to>
      <xdr:col>64</xdr:col>
      <xdr:colOff>152400</xdr:colOff>
      <xdr:row>81</xdr:row>
      <xdr:rowOff>78921</xdr:rowOff>
    </xdr:to>
    <xdr:sp macro="" textlink="">
      <xdr:nvSpPr>
        <xdr:cNvPr id="278" name="楕円 277"/>
        <xdr:cNvSpPr/>
      </xdr:nvSpPr>
      <xdr:spPr>
        <a:xfrm>
          <a:off x="13462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89098</xdr:rowOff>
    </xdr:from>
    <xdr:ext cx="762000" cy="259045"/>
    <xdr:sp macro="" textlink="">
      <xdr:nvSpPr>
        <xdr:cNvPr id="279" name="テキスト ボックス 278"/>
        <xdr:cNvSpPr txBox="1"/>
      </xdr:nvSpPr>
      <xdr:spPr>
        <a:xfrm>
          <a:off x="1313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年地方公務員給与実態調査に基づく人口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万人当たり職員数については、人口の減少等を理由に、前年度（</a:t>
          </a:r>
          <a:r>
            <a:rPr kumimoji="1" lang="en-US" altLang="ja-JP" sz="1300">
              <a:latin typeface="ＭＳ Ｐゴシック" panose="020B0600070205080204" pitchFamily="50" charset="-128"/>
              <a:ea typeface="ＭＳ Ｐゴシック" panose="020B0600070205080204" pitchFamily="50" charset="-128"/>
            </a:rPr>
            <a:t>850.13</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847.05</a:t>
          </a:r>
          <a:r>
            <a:rPr kumimoji="1" lang="ja-JP" altLang="en-US" sz="1300">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　職員数については、行財政構造改革推進方策に基づき、一般行政部門等において毎年度定員削減を進め、平成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年度において目標（平成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年度比３割削減）を達成。今後は行財政運営方針に基づき、平成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年４月１日の職員数を基本に配置し、その他法令等により配置基準が定められている職員については国の配置基準等に基づき、適正に配置していく。</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7" name="直線コネクタ 306"/>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8"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9" name="直線コネクタ 308"/>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10"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11" name="直線コネクタ 310"/>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28993</xdr:rowOff>
    </xdr:from>
    <xdr:to>
      <xdr:col>81</xdr:col>
      <xdr:colOff>44450</xdr:colOff>
      <xdr:row>61</xdr:row>
      <xdr:rowOff>35186</xdr:rowOff>
    </xdr:to>
    <xdr:cxnSp macro="">
      <xdr:nvCxnSpPr>
        <xdr:cNvPr id="312" name="直線コネクタ 311"/>
        <xdr:cNvCxnSpPr/>
      </xdr:nvCxnSpPr>
      <xdr:spPr>
        <a:xfrm flipV="1">
          <a:off x="16179800" y="10487443"/>
          <a:ext cx="8382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14335</xdr:rowOff>
    </xdr:from>
    <xdr:ext cx="762000" cy="259045"/>
    <xdr:sp macro="" textlink="">
      <xdr:nvSpPr>
        <xdr:cNvPr id="313" name="定員管理の状況平均値テキスト"/>
        <xdr:cNvSpPr txBox="1"/>
      </xdr:nvSpPr>
      <xdr:spPr>
        <a:xfrm>
          <a:off x="17106900" y="10472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4" name="フローチャート: 判断 313"/>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35186</xdr:rowOff>
    </xdr:from>
    <xdr:to>
      <xdr:col>77</xdr:col>
      <xdr:colOff>44450</xdr:colOff>
      <xdr:row>61</xdr:row>
      <xdr:rowOff>45623</xdr:rowOff>
    </xdr:to>
    <xdr:cxnSp macro="">
      <xdr:nvCxnSpPr>
        <xdr:cNvPr id="315" name="直線コネクタ 314"/>
        <xdr:cNvCxnSpPr/>
      </xdr:nvCxnSpPr>
      <xdr:spPr>
        <a:xfrm flipV="1">
          <a:off x="15290800" y="10493636"/>
          <a:ext cx="889000" cy="1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6" name="フローチャート: 判断 315"/>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118360</xdr:rowOff>
    </xdr:from>
    <xdr:ext cx="736600" cy="259045"/>
    <xdr:sp macro="" textlink="">
      <xdr:nvSpPr>
        <xdr:cNvPr id="317" name="テキスト ボックス 316"/>
        <xdr:cNvSpPr txBox="1"/>
      </xdr:nvSpPr>
      <xdr:spPr>
        <a:xfrm>
          <a:off x="15798800" y="10576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45623</xdr:rowOff>
    </xdr:from>
    <xdr:to>
      <xdr:col>72</xdr:col>
      <xdr:colOff>203200</xdr:colOff>
      <xdr:row>62</xdr:row>
      <xdr:rowOff>114769</xdr:rowOff>
    </xdr:to>
    <xdr:cxnSp macro="">
      <xdr:nvCxnSpPr>
        <xdr:cNvPr id="318" name="直線コネクタ 317"/>
        <xdr:cNvCxnSpPr/>
      </xdr:nvCxnSpPr>
      <xdr:spPr>
        <a:xfrm flipV="1">
          <a:off x="14401800" y="10504073"/>
          <a:ext cx="889000" cy="2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1860</xdr:rowOff>
    </xdr:from>
    <xdr:to>
      <xdr:col>73</xdr:col>
      <xdr:colOff>44450</xdr:colOff>
      <xdr:row>61</xdr:row>
      <xdr:rowOff>103460</xdr:rowOff>
    </xdr:to>
    <xdr:sp macro="" textlink="">
      <xdr:nvSpPr>
        <xdr:cNvPr id="319" name="フローチャート: 判断 318"/>
        <xdr:cNvSpPr/>
      </xdr:nvSpPr>
      <xdr:spPr>
        <a:xfrm>
          <a:off x="15240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88237</xdr:rowOff>
    </xdr:from>
    <xdr:ext cx="762000" cy="259045"/>
    <xdr:sp macro="" textlink="">
      <xdr:nvSpPr>
        <xdr:cNvPr id="320" name="テキスト ボックス 319"/>
        <xdr:cNvSpPr txBox="1"/>
      </xdr:nvSpPr>
      <xdr:spPr>
        <a:xfrm>
          <a:off x="14909800" y="1054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114769</xdr:rowOff>
    </xdr:from>
    <xdr:to>
      <xdr:col>68</xdr:col>
      <xdr:colOff>152400</xdr:colOff>
      <xdr:row>62</xdr:row>
      <xdr:rowOff>114950</xdr:rowOff>
    </xdr:to>
    <xdr:cxnSp macro="">
      <xdr:nvCxnSpPr>
        <xdr:cNvPr id="321" name="直線コネクタ 320"/>
        <xdr:cNvCxnSpPr/>
      </xdr:nvCxnSpPr>
      <xdr:spPr>
        <a:xfrm flipV="1">
          <a:off x="13512800" y="10744669"/>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86128</xdr:rowOff>
    </xdr:from>
    <xdr:to>
      <xdr:col>68</xdr:col>
      <xdr:colOff>203200</xdr:colOff>
      <xdr:row>63</xdr:row>
      <xdr:rowOff>16278</xdr:rowOff>
    </xdr:to>
    <xdr:sp macro="" textlink="">
      <xdr:nvSpPr>
        <xdr:cNvPr id="322" name="フローチャート: 判断 321"/>
        <xdr:cNvSpPr/>
      </xdr:nvSpPr>
      <xdr:spPr>
        <a:xfrm>
          <a:off x="14351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1055</xdr:rowOff>
    </xdr:from>
    <xdr:ext cx="762000" cy="259045"/>
    <xdr:sp macro="" textlink="">
      <xdr:nvSpPr>
        <xdr:cNvPr id="323" name="テキスト ボックス 322"/>
        <xdr:cNvSpPr txBox="1"/>
      </xdr:nvSpPr>
      <xdr:spPr>
        <a:xfrm>
          <a:off x="14020800" y="108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51843</xdr:rowOff>
    </xdr:from>
    <xdr:to>
      <xdr:col>64</xdr:col>
      <xdr:colOff>152400</xdr:colOff>
      <xdr:row>62</xdr:row>
      <xdr:rowOff>153443</xdr:rowOff>
    </xdr:to>
    <xdr:sp macro="" textlink="">
      <xdr:nvSpPr>
        <xdr:cNvPr id="324" name="フローチャート: 判断 323"/>
        <xdr:cNvSpPr/>
      </xdr:nvSpPr>
      <xdr:spPr>
        <a:xfrm>
          <a:off x="13462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163620</xdr:rowOff>
    </xdr:from>
    <xdr:ext cx="762000" cy="259045"/>
    <xdr:sp macro="" textlink="">
      <xdr:nvSpPr>
        <xdr:cNvPr id="325" name="テキスト ボックス 324"/>
        <xdr:cNvSpPr txBox="1"/>
      </xdr:nvSpPr>
      <xdr:spPr>
        <a:xfrm>
          <a:off x="13131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149643</xdr:rowOff>
    </xdr:from>
    <xdr:to>
      <xdr:col>81</xdr:col>
      <xdr:colOff>95250</xdr:colOff>
      <xdr:row>61</xdr:row>
      <xdr:rowOff>79793</xdr:rowOff>
    </xdr:to>
    <xdr:sp macro="" textlink="">
      <xdr:nvSpPr>
        <xdr:cNvPr id="331" name="楕円 330"/>
        <xdr:cNvSpPr/>
      </xdr:nvSpPr>
      <xdr:spPr>
        <a:xfrm>
          <a:off x="16967200" y="1043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166170</xdr:rowOff>
    </xdr:from>
    <xdr:ext cx="762000" cy="259045"/>
    <xdr:sp macro="" textlink="">
      <xdr:nvSpPr>
        <xdr:cNvPr id="332" name="定員管理の状況該当値テキスト"/>
        <xdr:cNvSpPr txBox="1"/>
      </xdr:nvSpPr>
      <xdr:spPr>
        <a:xfrm>
          <a:off x="17106900" y="1028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155836</xdr:rowOff>
    </xdr:from>
    <xdr:to>
      <xdr:col>77</xdr:col>
      <xdr:colOff>95250</xdr:colOff>
      <xdr:row>61</xdr:row>
      <xdr:rowOff>85986</xdr:rowOff>
    </xdr:to>
    <xdr:sp macro="" textlink="">
      <xdr:nvSpPr>
        <xdr:cNvPr id="333" name="楕円 332"/>
        <xdr:cNvSpPr/>
      </xdr:nvSpPr>
      <xdr:spPr>
        <a:xfrm>
          <a:off x="16129000" y="104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96163</xdr:rowOff>
    </xdr:from>
    <xdr:ext cx="736600" cy="259045"/>
    <xdr:sp macro="" textlink="">
      <xdr:nvSpPr>
        <xdr:cNvPr id="334" name="テキスト ボックス 333"/>
        <xdr:cNvSpPr txBox="1"/>
      </xdr:nvSpPr>
      <xdr:spPr>
        <a:xfrm>
          <a:off x="15798800" y="1021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166273</xdr:rowOff>
    </xdr:from>
    <xdr:to>
      <xdr:col>73</xdr:col>
      <xdr:colOff>44450</xdr:colOff>
      <xdr:row>61</xdr:row>
      <xdr:rowOff>96423</xdr:rowOff>
    </xdr:to>
    <xdr:sp macro="" textlink="">
      <xdr:nvSpPr>
        <xdr:cNvPr id="335" name="楕円 334"/>
        <xdr:cNvSpPr/>
      </xdr:nvSpPr>
      <xdr:spPr>
        <a:xfrm>
          <a:off x="15240000" y="104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106600</xdr:rowOff>
    </xdr:from>
    <xdr:ext cx="762000" cy="259045"/>
    <xdr:sp macro="" textlink="">
      <xdr:nvSpPr>
        <xdr:cNvPr id="336" name="テキスト ボックス 335"/>
        <xdr:cNvSpPr txBox="1"/>
      </xdr:nvSpPr>
      <xdr:spPr>
        <a:xfrm>
          <a:off x="14909800" y="102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63969</xdr:rowOff>
    </xdr:from>
    <xdr:to>
      <xdr:col>68</xdr:col>
      <xdr:colOff>203200</xdr:colOff>
      <xdr:row>62</xdr:row>
      <xdr:rowOff>165569</xdr:rowOff>
    </xdr:to>
    <xdr:sp macro="" textlink="">
      <xdr:nvSpPr>
        <xdr:cNvPr id="337" name="楕円 336"/>
        <xdr:cNvSpPr/>
      </xdr:nvSpPr>
      <xdr:spPr>
        <a:xfrm>
          <a:off x="14351000" y="1069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4296</xdr:rowOff>
    </xdr:from>
    <xdr:ext cx="762000" cy="259045"/>
    <xdr:sp macro="" textlink="">
      <xdr:nvSpPr>
        <xdr:cNvPr id="338" name="テキスト ボックス 337"/>
        <xdr:cNvSpPr txBox="1"/>
      </xdr:nvSpPr>
      <xdr:spPr>
        <a:xfrm>
          <a:off x="14020800" y="1046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64150</xdr:rowOff>
    </xdr:from>
    <xdr:to>
      <xdr:col>64</xdr:col>
      <xdr:colOff>152400</xdr:colOff>
      <xdr:row>62</xdr:row>
      <xdr:rowOff>165750</xdr:rowOff>
    </xdr:to>
    <xdr:sp macro="" textlink="">
      <xdr:nvSpPr>
        <xdr:cNvPr id="339" name="楕円 338"/>
        <xdr:cNvSpPr/>
      </xdr:nvSpPr>
      <xdr:spPr>
        <a:xfrm>
          <a:off x="13462000" y="106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150527</xdr:rowOff>
    </xdr:from>
    <xdr:ext cx="762000" cy="259045"/>
    <xdr:sp macro="" textlink="">
      <xdr:nvSpPr>
        <xdr:cNvPr id="340" name="テキスト ボックス 339"/>
        <xdr:cNvSpPr txBox="1"/>
      </xdr:nvSpPr>
      <xdr:spPr>
        <a:xfrm>
          <a:off x="13131800" y="1078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行革期間中に行ってきた一般会計から病院事業会計への繰出金減額調整解消に伴う公営企業への繰出金の増等から、単年度で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となった。３カ年平均では、平成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に置き換わったため、</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本県は震災関連公債費や県債管理基金の活用による減債基金積立不足率悪化という他府県にはない財政負担があるため、類似団体平均より高い数値となっている。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44</xdr:row>
      <xdr:rowOff>96157</xdr:rowOff>
    </xdr:to>
    <xdr:cxnSp macro="">
      <xdr:nvCxnSpPr>
        <xdr:cNvPr id="370" name="直線コネクタ 369"/>
        <xdr:cNvCxnSpPr/>
      </xdr:nvCxnSpPr>
      <xdr:spPr>
        <a:xfrm flipV="1">
          <a:off x="17018000" y="615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7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2" name="直線コネクタ 37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3"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4" name="直線コネクタ 373"/>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93435</xdr:rowOff>
    </xdr:from>
    <xdr:to>
      <xdr:col>81</xdr:col>
      <xdr:colOff>44450</xdr:colOff>
      <xdr:row>43</xdr:row>
      <xdr:rowOff>9072</xdr:rowOff>
    </xdr:to>
    <xdr:cxnSp macro="">
      <xdr:nvCxnSpPr>
        <xdr:cNvPr id="375" name="直線コネクタ 374"/>
        <xdr:cNvCxnSpPr/>
      </xdr:nvCxnSpPr>
      <xdr:spPr>
        <a:xfrm flipV="1">
          <a:off x="16179800" y="7122885"/>
          <a:ext cx="838200" cy="25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7" name="フローチャート: 判断 37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9072</xdr:rowOff>
    </xdr:from>
    <xdr:to>
      <xdr:col>77</xdr:col>
      <xdr:colOff>44450</xdr:colOff>
      <xdr:row>43</xdr:row>
      <xdr:rowOff>146957</xdr:rowOff>
    </xdr:to>
    <xdr:cxnSp macro="">
      <xdr:nvCxnSpPr>
        <xdr:cNvPr id="378" name="直線コネクタ 377"/>
        <xdr:cNvCxnSpPr/>
      </xdr:nvCxnSpPr>
      <xdr:spPr>
        <a:xfrm flipV="1">
          <a:off x="15290800" y="738142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9" name="フローチャート: 判断 378"/>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80" name="テキスト ボックス 379"/>
        <xdr:cNvSpPr txBox="1"/>
      </xdr:nvSpPr>
      <xdr:spPr>
        <a:xfrm>
          <a:off x="15798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146957</xdr:rowOff>
    </xdr:from>
    <xdr:to>
      <xdr:col>72</xdr:col>
      <xdr:colOff>203200</xdr:colOff>
      <xdr:row>44</xdr:row>
      <xdr:rowOff>96157</xdr:rowOff>
    </xdr:to>
    <xdr:cxnSp macro="">
      <xdr:nvCxnSpPr>
        <xdr:cNvPr id="381" name="直線コネクタ 380"/>
        <xdr:cNvCxnSpPr/>
      </xdr:nvCxnSpPr>
      <xdr:spPr>
        <a:xfrm flipV="1">
          <a:off x="14401800" y="75193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127907</xdr:rowOff>
    </xdr:from>
    <xdr:to>
      <xdr:col>73</xdr:col>
      <xdr:colOff>44450</xdr:colOff>
      <xdr:row>41</xdr:row>
      <xdr:rowOff>58057</xdr:rowOff>
    </xdr:to>
    <xdr:sp macro="" textlink="">
      <xdr:nvSpPr>
        <xdr:cNvPr id="382" name="フローチャート: 判断 381"/>
        <xdr:cNvSpPr/>
      </xdr:nvSpPr>
      <xdr:spPr>
        <a:xfrm>
          <a:off x="15240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68234</xdr:rowOff>
    </xdr:from>
    <xdr:ext cx="762000" cy="259045"/>
    <xdr:sp macro="" textlink="">
      <xdr:nvSpPr>
        <xdr:cNvPr id="383" name="テキスト ボックス 382"/>
        <xdr:cNvSpPr txBox="1"/>
      </xdr:nvSpPr>
      <xdr:spPr>
        <a:xfrm>
          <a:off x="14909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44</xdr:row>
      <xdr:rowOff>96157</xdr:rowOff>
    </xdr:to>
    <xdr:cxnSp macro="">
      <xdr:nvCxnSpPr>
        <xdr:cNvPr id="384" name="直線コネクタ 383"/>
        <xdr:cNvCxnSpPr/>
      </xdr:nvCxnSpPr>
      <xdr:spPr>
        <a:xfrm>
          <a:off x="13512800" y="74676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77107</xdr:rowOff>
    </xdr:from>
    <xdr:to>
      <xdr:col>68</xdr:col>
      <xdr:colOff>203200</xdr:colOff>
      <xdr:row>42</xdr:row>
      <xdr:rowOff>7257</xdr:rowOff>
    </xdr:to>
    <xdr:sp macro="" textlink="">
      <xdr:nvSpPr>
        <xdr:cNvPr id="385" name="フローチャート: 判断 384"/>
        <xdr:cNvSpPr/>
      </xdr:nvSpPr>
      <xdr:spPr>
        <a:xfrm>
          <a:off x="14351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17434</xdr:rowOff>
    </xdr:from>
    <xdr:ext cx="762000" cy="259045"/>
    <xdr:sp macro="" textlink="">
      <xdr:nvSpPr>
        <xdr:cNvPr id="386" name="テキスト ボックス 385"/>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7" name="フローチャート: 判断 386"/>
        <xdr:cNvSpPr/>
      </xdr:nvSpPr>
      <xdr:spPr>
        <a:xfrm>
          <a:off x="13462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69142</xdr:rowOff>
    </xdr:from>
    <xdr:ext cx="762000" cy="259045"/>
    <xdr:sp macro="" textlink="">
      <xdr:nvSpPr>
        <xdr:cNvPr id="388" name="テキスト ボックス 387"/>
        <xdr:cNvSpPr txBox="1"/>
      </xdr:nvSpPr>
      <xdr:spPr>
        <a:xfrm>
          <a:off x="13131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394" name="楕円 393"/>
        <xdr:cNvSpPr/>
      </xdr:nvSpPr>
      <xdr:spPr>
        <a:xfrm>
          <a:off x="16967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14712</xdr:rowOff>
    </xdr:from>
    <xdr:ext cx="762000" cy="259045"/>
    <xdr:sp macro="" textlink="">
      <xdr:nvSpPr>
        <xdr:cNvPr id="395" name="公債費負担の状況該当値テキスト"/>
        <xdr:cNvSpPr txBox="1"/>
      </xdr:nvSpPr>
      <xdr:spPr>
        <a:xfrm>
          <a:off x="17106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129722</xdr:rowOff>
    </xdr:from>
    <xdr:to>
      <xdr:col>77</xdr:col>
      <xdr:colOff>95250</xdr:colOff>
      <xdr:row>43</xdr:row>
      <xdr:rowOff>59872</xdr:rowOff>
    </xdr:to>
    <xdr:sp macro="" textlink="">
      <xdr:nvSpPr>
        <xdr:cNvPr id="396" name="楕円 395"/>
        <xdr:cNvSpPr/>
      </xdr:nvSpPr>
      <xdr:spPr>
        <a:xfrm>
          <a:off x="16129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44649</xdr:rowOff>
    </xdr:from>
    <xdr:ext cx="736600" cy="259045"/>
    <xdr:sp macro="" textlink="">
      <xdr:nvSpPr>
        <xdr:cNvPr id="397" name="テキスト ボックス 396"/>
        <xdr:cNvSpPr txBox="1"/>
      </xdr:nvSpPr>
      <xdr:spPr>
        <a:xfrm>
          <a:off x="15798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96157</xdr:rowOff>
    </xdr:from>
    <xdr:to>
      <xdr:col>73</xdr:col>
      <xdr:colOff>44450</xdr:colOff>
      <xdr:row>44</xdr:row>
      <xdr:rowOff>26307</xdr:rowOff>
    </xdr:to>
    <xdr:sp macro="" textlink="">
      <xdr:nvSpPr>
        <xdr:cNvPr id="398" name="楕円 397"/>
        <xdr:cNvSpPr/>
      </xdr:nvSpPr>
      <xdr:spPr>
        <a:xfrm>
          <a:off x="15240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11084</xdr:rowOff>
    </xdr:from>
    <xdr:ext cx="762000" cy="259045"/>
    <xdr:sp macro="" textlink="">
      <xdr:nvSpPr>
        <xdr:cNvPr id="399" name="テキスト ボックス 398"/>
        <xdr:cNvSpPr txBox="1"/>
      </xdr:nvSpPr>
      <xdr:spPr>
        <a:xfrm>
          <a:off x="14909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45357</xdr:rowOff>
    </xdr:from>
    <xdr:to>
      <xdr:col>68</xdr:col>
      <xdr:colOff>203200</xdr:colOff>
      <xdr:row>44</xdr:row>
      <xdr:rowOff>146957</xdr:rowOff>
    </xdr:to>
    <xdr:sp macro="" textlink="">
      <xdr:nvSpPr>
        <xdr:cNvPr id="400" name="楕円 399"/>
        <xdr:cNvSpPr/>
      </xdr:nvSpPr>
      <xdr:spPr>
        <a:xfrm>
          <a:off x="14351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131734</xdr:rowOff>
    </xdr:from>
    <xdr:ext cx="762000" cy="259045"/>
    <xdr:sp macro="" textlink="">
      <xdr:nvSpPr>
        <xdr:cNvPr id="401" name="テキスト ボックス 400"/>
        <xdr:cNvSpPr txBox="1"/>
      </xdr:nvSpPr>
      <xdr:spPr>
        <a:xfrm>
          <a:off x="14020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2" name="楕円 401"/>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3" name="テキスト ボックス 402"/>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緊急防災・減災事業債、公共施設等適正管理推進事業債の増による県債実質残高の増及び行革期間中に行ってきた一般会計から病院事業会計への繰出金減額調整の解消に伴う繰出見込額の増等により、前年度から</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339.2%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本県には、阪神・淡路大震災からの創造的復興のため、１兆</a:t>
          </a:r>
          <a:r>
            <a:rPr kumimoji="1" lang="en-US" altLang="ja-JP" sz="1300">
              <a:latin typeface="ＭＳ Ｐゴシック" panose="020B0600070205080204" pitchFamily="50" charset="-128"/>
              <a:ea typeface="ＭＳ Ｐゴシック" panose="020B0600070205080204" pitchFamily="50" charset="-128"/>
            </a:rPr>
            <a:t>3,000</a:t>
          </a:r>
          <a:r>
            <a:rPr kumimoji="1" lang="ja-JP" altLang="en-US" sz="1300">
              <a:latin typeface="ＭＳ Ｐゴシック" panose="020B0600070205080204" pitchFamily="50" charset="-128"/>
              <a:ea typeface="ＭＳ Ｐゴシック" panose="020B0600070205080204" pitchFamily="50" charset="-128"/>
            </a:rPr>
            <a:t>億円の県債発行（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末残高：</a:t>
          </a:r>
          <a:r>
            <a:rPr kumimoji="1" lang="en-US" altLang="ja-JP" sz="1300">
              <a:latin typeface="ＭＳ Ｐゴシック" panose="020B0600070205080204" pitchFamily="50" charset="-128"/>
              <a:ea typeface="ＭＳ Ｐゴシック" panose="020B0600070205080204" pitchFamily="50" charset="-128"/>
            </a:rPr>
            <a:t>3,615</a:t>
          </a:r>
          <a:r>
            <a:rPr kumimoji="1" lang="ja-JP" altLang="en-US" sz="1300">
              <a:latin typeface="ＭＳ Ｐゴシック" panose="020B0600070205080204" pitchFamily="50" charset="-128"/>
              <a:ea typeface="ＭＳ Ｐゴシック" panose="020B0600070205080204" pitchFamily="50" charset="-128"/>
            </a:rPr>
            <a:t>億円）や</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億円を超える県債管理基金の活用を行っており、他府県にはない財政負担があるため、類似団体平均よりも高い数値となっている。</a:t>
          </a: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9" name="直線コネクタ 428"/>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30"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31" name="直線コネクタ 430"/>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2"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3" name="直線コネクタ 432"/>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156210</xdr:rowOff>
    </xdr:from>
    <xdr:to>
      <xdr:col>81</xdr:col>
      <xdr:colOff>44450</xdr:colOff>
      <xdr:row>21</xdr:row>
      <xdr:rowOff>5029</xdr:rowOff>
    </xdr:to>
    <xdr:cxnSp macro="">
      <xdr:nvCxnSpPr>
        <xdr:cNvPr id="434" name="直線コネクタ 433"/>
        <xdr:cNvCxnSpPr/>
      </xdr:nvCxnSpPr>
      <xdr:spPr>
        <a:xfrm>
          <a:off x="16179800" y="3585210"/>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133062</xdr:rowOff>
    </xdr:from>
    <xdr:ext cx="762000" cy="259045"/>
    <xdr:sp macro="" textlink="">
      <xdr:nvSpPr>
        <xdr:cNvPr id="435" name="将来負担の状況平均値テキスト"/>
        <xdr:cNvSpPr txBox="1"/>
      </xdr:nvSpPr>
      <xdr:spPr>
        <a:xfrm>
          <a:off x="17106900" y="270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6" name="フローチャート: 判断 435"/>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106502</xdr:rowOff>
    </xdr:from>
    <xdr:to>
      <xdr:col>77</xdr:col>
      <xdr:colOff>44450</xdr:colOff>
      <xdr:row>20</xdr:row>
      <xdr:rowOff>156210</xdr:rowOff>
    </xdr:to>
    <xdr:cxnSp macro="">
      <xdr:nvCxnSpPr>
        <xdr:cNvPr id="437" name="直線コネクタ 436"/>
        <xdr:cNvCxnSpPr/>
      </xdr:nvCxnSpPr>
      <xdr:spPr>
        <a:xfrm>
          <a:off x="15290800" y="3535502"/>
          <a:ext cx="889000" cy="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8" name="フローチャート: 判断 437"/>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70375</xdr:rowOff>
    </xdr:from>
    <xdr:ext cx="736600" cy="259045"/>
    <xdr:sp macro="" textlink="">
      <xdr:nvSpPr>
        <xdr:cNvPr id="439" name="テキスト ボックス 438"/>
        <xdr:cNvSpPr txBox="1"/>
      </xdr:nvSpPr>
      <xdr:spPr>
        <a:xfrm>
          <a:off x="15798800" y="264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86716</xdr:rowOff>
    </xdr:from>
    <xdr:to>
      <xdr:col>72</xdr:col>
      <xdr:colOff>203200</xdr:colOff>
      <xdr:row>20</xdr:row>
      <xdr:rowOff>106502</xdr:rowOff>
    </xdr:to>
    <xdr:cxnSp macro="">
      <xdr:nvCxnSpPr>
        <xdr:cNvPr id="440" name="直線コネクタ 439"/>
        <xdr:cNvCxnSpPr/>
      </xdr:nvCxnSpPr>
      <xdr:spPr>
        <a:xfrm>
          <a:off x="14401800" y="3515716"/>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121361</xdr:rowOff>
    </xdr:from>
    <xdr:to>
      <xdr:col>73</xdr:col>
      <xdr:colOff>44450</xdr:colOff>
      <xdr:row>17</xdr:row>
      <xdr:rowOff>51511</xdr:rowOff>
    </xdr:to>
    <xdr:sp macro="" textlink="">
      <xdr:nvSpPr>
        <xdr:cNvPr id="441" name="フローチャート: 判断 440"/>
        <xdr:cNvSpPr/>
      </xdr:nvSpPr>
      <xdr:spPr>
        <a:xfrm>
          <a:off x="15240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61688</xdr:rowOff>
    </xdr:from>
    <xdr:ext cx="762000" cy="259045"/>
    <xdr:sp macro="" textlink="">
      <xdr:nvSpPr>
        <xdr:cNvPr id="442" name="テキスト ボックス 441"/>
        <xdr:cNvSpPr txBox="1"/>
      </xdr:nvSpPr>
      <xdr:spPr>
        <a:xfrm>
          <a:off x="14909800" y="26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86716</xdr:rowOff>
    </xdr:from>
    <xdr:to>
      <xdr:col>68</xdr:col>
      <xdr:colOff>152400</xdr:colOff>
      <xdr:row>20</xdr:row>
      <xdr:rowOff>146558</xdr:rowOff>
    </xdr:to>
    <xdr:cxnSp macro="">
      <xdr:nvCxnSpPr>
        <xdr:cNvPr id="443" name="直線コネクタ 442"/>
        <xdr:cNvCxnSpPr/>
      </xdr:nvCxnSpPr>
      <xdr:spPr>
        <a:xfrm flipV="1">
          <a:off x="13512800" y="3515716"/>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121844</xdr:rowOff>
    </xdr:from>
    <xdr:to>
      <xdr:col>68</xdr:col>
      <xdr:colOff>203200</xdr:colOff>
      <xdr:row>17</xdr:row>
      <xdr:rowOff>51994</xdr:rowOff>
    </xdr:to>
    <xdr:sp macro="" textlink="">
      <xdr:nvSpPr>
        <xdr:cNvPr id="444" name="フローチャート: 判断 443"/>
        <xdr:cNvSpPr/>
      </xdr:nvSpPr>
      <xdr:spPr>
        <a:xfrm>
          <a:off x="14351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62171</xdr:rowOff>
    </xdr:from>
    <xdr:ext cx="762000" cy="259045"/>
    <xdr:sp macro="" textlink="">
      <xdr:nvSpPr>
        <xdr:cNvPr id="445" name="テキスト ボックス 444"/>
        <xdr:cNvSpPr txBox="1"/>
      </xdr:nvSpPr>
      <xdr:spPr>
        <a:xfrm>
          <a:off x="14020800" y="26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14580</xdr:rowOff>
    </xdr:from>
    <xdr:to>
      <xdr:col>64</xdr:col>
      <xdr:colOff>152400</xdr:colOff>
      <xdr:row>17</xdr:row>
      <xdr:rowOff>116180</xdr:rowOff>
    </xdr:to>
    <xdr:sp macro="" textlink="">
      <xdr:nvSpPr>
        <xdr:cNvPr id="446" name="フローチャート: 判断 445"/>
        <xdr:cNvSpPr/>
      </xdr:nvSpPr>
      <xdr:spPr>
        <a:xfrm>
          <a:off x="13462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126357</xdr:rowOff>
    </xdr:from>
    <xdr:ext cx="762000" cy="259045"/>
    <xdr:sp macro="" textlink="">
      <xdr:nvSpPr>
        <xdr:cNvPr id="447" name="テキスト ボックス 446"/>
        <xdr:cNvSpPr txBox="1"/>
      </xdr:nvSpPr>
      <xdr:spPr>
        <a:xfrm>
          <a:off x="13131800" y="26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125679</xdr:rowOff>
    </xdr:from>
    <xdr:to>
      <xdr:col>81</xdr:col>
      <xdr:colOff>95250</xdr:colOff>
      <xdr:row>21</xdr:row>
      <xdr:rowOff>55829</xdr:rowOff>
    </xdr:to>
    <xdr:sp macro="" textlink="">
      <xdr:nvSpPr>
        <xdr:cNvPr id="453" name="楕円 452"/>
        <xdr:cNvSpPr/>
      </xdr:nvSpPr>
      <xdr:spPr>
        <a:xfrm>
          <a:off x="16967200" y="35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21556</xdr:rowOff>
    </xdr:from>
    <xdr:ext cx="762000" cy="259045"/>
    <xdr:sp macro="" textlink="">
      <xdr:nvSpPr>
        <xdr:cNvPr id="454" name="将来負担の状況該当値テキスト"/>
        <xdr:cNvSpPr txBox="1"/>
      </xdr:nvSpPr>
      <xdr:spPr>
        <a:xfrm>
          <a:off x="17106900" y="345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105410</xdr:rowOff>
    </xdr:from>
    <xdr:to>
      <xdr:col>77</xdr:col>
      <xdr:colOff>95250</xdr:colOff>
      <xdr:row>21</xdr:row>
      <xdr:rowOff>35560</xdr:rowOff>
    </xdr:to>
    <xdr:sp macro="" textlink="">
      <xdr:nvSpPr>
        <xdr:cNvPr id="455" name="楕円 454"/>
        <xdr:cNvSpPr/>
      </xdr:nvSpPr>
      <xdr:spPr>
        <a:xfrm>
          <a:off x="16129000" y="35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20337</xdr:rowOff>
    </xdr:from>
    <xdr:ext cx="736600" cy="259045"/>
    <xdr:sp macro="" textlink="">
      <xdr:nvSpPr>
        <xdr:cNvPr id="456" name="テキスト ボックス 455"/>
        <xdr:cNvSpPr txBox="1"/>
      </xdr:nvSpPr>
      <xdr:spPr>
        <a:xfrm>
          <a:off x="15798800" y="362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55702</xdr:rowOff>
    </xdr:from>
    <xdr:to>
      <xdr:col>73</xdr:col>
      <xdr:colOff>44450</xdr:colOff>
      <xdr:row>20</xdr:row>
      <xdr:rowOff>157302</xdr:rowOff>
    </xdr:to>
    <xdr:sp macro="" textlink="">
      <xdr:nvSpPr>
        <xdr:cNvPr id="457" name="楕円 456"/>
        <xdr:cNvSpPr/>
      </xdr:nvSpPr>
      <xdr:spPr>
        <a:xfrm>
          <a:off x="15240000" y="34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142079</xdr:rowOff>
    </xdr:from>
    <xdr:ext cx="762000" cy="259045"/>
    <xdr:sp macro="" textlink="">
      <xdr:nvSpPr>
        <xdr:cNvPr id="458" name="テキスト ボックス 457"/>
        <xdr:cNvSpPr txBox="1"/>
      </xdr:nvSpPr>
      <xdr:spPr>
        <a:xfrm>
          <a:off x="14909800" y="357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35916</xdr:rowOff>
    </xdr:from>
    <xdr:to>
      <xdr:col>68</xdr:col>
      <xdr:colOff>203200</xdr:colOff>
      <xdr:row>20</xdr:row>
      <xdr:rowOff>137516</xdr:rowOff>
    </xdr:to>
    <xdr:sp macro="" textlink="">
      <xdr:nvSpPr>
        <xdr:cNvPr id="459" name="楕円 458"/>
        <xdr:cNvSpPr/>
      </xdr:nvSpPr>
      <xdr:spPr>
        <a:xfrm>
          <a:off x="14351000" y="34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122293</xdr:rowOff>
    </xdr:from>
    <xdr:ext cx="762000" cy="259045"/>
    <xdr:sp macro="" textlink="">
      <xdr:nvSpPr>
        <xdr:cNvPr id="460" name="テキスト ボックス 459"/>
        <xdr:cNvSpPr txBox="1"/>
      </xdr:nvSpPr>
      <xdr:spPr>
        <a:xfrm>
          <a:off x="14020800" y="35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95758</xdr:rowOff>
    </xdr:from>
    <xdr:to>
      <xdr:col>64</xdr:col>
      <xdr:colOff>152400</xdr:colOff>
      <xdr:row>21</xdr:row>
      <xdr:rowOff>25908</xdr:rowOff>
    </xdr:to>
    <xdr:sp macro="" textlink="">
      <xdr:nvSpPr>
        <xdr:cNvPr id="461" name="楕円 460"/>
        <xdr:cNvSpPr/>
      </xdr:nvSpPr>
      <xdr:spPr>
        <a:xfrm>
          <a:off x="13462000" y="352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10685</xdr:rowOff>
    </xdr:from>
    <xdr:ext cx="762000" cy="259045"/>
    <xdr:sp macro="" textlink="">
      <xdr:nvSpPr>
        <xdr:cNvPr id="462" name="テキスト ボックス 461"/>
        <xdr:cNvSpPr txBox="1"/>
      </xdr:nvSpPr>
      <xdr:spPr>
        <a:xfrm>
          <a:off x="13131800" y="361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5,570,618
5,462,316
8,400.95
1,841,383,730
1,831,631,276
1,191,488
1,055,786,928
4,462,701,566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339.2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年度の経常収支比率は、人事委員会勧告に基づく給与改定等により増となる一方、行革プランに基づく人員削減や退職手当の減等により減少したため、前年度（</a:t>
          </a:r>
          <a:r>
            <a:rPr kumimoji="1" lang="en-US" altLang="ja-JP" sz="1300">
              <a:latin typeface="ＭＳ Ｐゴシック" panose="020B0600070205080204" pitchFamily="50" charset="-128"/>
              <a:ea typeface="ＭＳ Ｐゴシック" panose="020B0600070205080204" pitchFamily="50" charset="-128"/>
            </a:rPr>
            <a:t>36.7</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％低下し、</a:t>
          </a:r>
          <a:r>
            <a:rPr kumimoji="1" lang="en-US" altLang="ja-JP" sz="1300">
              <a:latin typeface="ＭＳ Ｐゴシック" panose="020B0600070205080204" pitchFamily="50" charset="-128"/>
              <a:ea typeface="ＭＳ Ｐゴシック" panose="020B0600070205080204" pitchFamily="50" charset="-128"/>
            </a:rPr>
            <a:t>36.1</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4535</xdr:rowOff>
    </xdr:to>
    <xdr:cxnSp macro="">
      <xdr:nvCxnSpPr>
        <xdr:cNvPr id="62" name="直線コネクタ 61"/>
        <xdr:cNvCxnSpPr/>
      </xdr:nvCxnSpPr>
      <xdr:spPr>
        <a:xfrm flipV="1">
          <a:off x="4826000" y="56460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3"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4" name="直線コネクタ 63"/>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110672</xdr:rowOff>
    </xdr:from>
    <xdr:to>
      <xdr:col>24</xdr:col>
      <xdr:colOff>25400</xdr:colOff>
      <xdr:row>35</xdr:row>
      <xdr:rowOff>37193</xdr:rowOff>
    </xdr:to>
    <xdr:cxnSp macro="">
      <xdr:nvCxnSpPr>
        <xdr:cNvPr id="67" name="直線コネクタ 66"/>
        <xdr:cNvCxnSpPr/>
      </xdr:nvCxnSpPr>
      <xdr:spPr>
        <a:xfrm flipV="1">
          <a:off x="3987800" y="59399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121755</xdr:rowOff>
    </xdr:from>
    <xdr:ext cx="762000" cy="259045"/>
    <xdr:sp macro="" textlink="">
      <xdr:nvSpPr>
        <xdr:cNvPr id="68" name="人件費平均値テキスト"/>
        <xdr:cNvSpPr txBox="1"/>
      </xdr:nvSpPr>
      <xdr:spPr>
        <a:xfrm>
          <a:off x="4914900" y="612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37193</xdr:rowOff>
    </xdr:from>
    <xdr:to>
      <xdr:col>19</xdr:col>
      <xdr:colOff>187325</xdr:colOff>
      <xdr:row>38</xdr:row>
      <xdr:rowOff>29028</xdr:rowOff>
    </xdr:to>
    <xdr:cxnSp macro="">
      <xdr:nvCxnSpPr>
        <xdr:cNvPr id="70" name="直線コネクタ 69"/>
        <xdr:cNvCxnSpPr/>
      </xdr:nvCxnSpPr>
      <xdr:spPr>
        <a:xfrm flipV="1">
          <a:off x="3098800" y="6037943"/>
          <a:ext cx="8890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1" name="フローチャート: 判断 70"/>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2" name="テキスト ボックス 71"/>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151493</xdr:rowOff>
    </xdr:from>
    <xdr:to>
      <xdr:col>15</xdr:col>
      <xdr:colOff>98425</xdr:colOff>
      <xdr:row>38</xdr:row>
      <xdr:rowOff>29028</xdr:rowOff>
    </xdr:to>
    <xdr:cxnSp macro="">
      <xdr:nvCxnSpPr>
        <xdr:cNvPr id="73" name="直線コネクタ 72"/>
        <xdr:cNvCxnSpPr/>
      </xdr:nvCxnSpPr>
      <xdr:spPr>
        <a:xfrm>
          <a:off x="2209800" y="6495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117022</xdr:rowOff>
    </xdr:from>
    <xdr:to>
      <xdr:col>15</xdr:col>
      <xdr:colOff>149225</xdr:colOff>
      <xdr:row>40</xdr:row>
      <xdr:rowOff>47172</xdr:rowOff>
    </xdr:to>
    <xdr:sp macro="" textlink="">
      <xdr:nvSpPr>
        <xdr:cNvPr id="74" name="フローチャート: 判断 73"/>
        <xdr:cNvSpPr/>
      </xdr:nvSpPr>
      <xdr:spPr>
        <a:xfrm>
          <a:off x="3048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31949</xdr:rowOff>
    </xdr:from>
    <xdr:ext cx="762000" cy="259045"/>
    <xdr:sp macro="" textlink="">
      <xdr:nvSpPr>
        <xdr:cNvPr id="75" name="テキスト ボックス 74"/>
        <xdr:cNvSpPr txBox="1"/>
      </xdr:nvSpPr>
      <xdr:spPr>
        <a:xfrm>
          <a:off x="2717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151493</xdr:rowOff>
    </xdr:from>
    <xdr:to>
      <xdr:col>11</xdr:col>
      <xdr:colOff>9525</xdr:colOff>
      <xdr:row>38</xdr:row>
      <xdr:rowOff>127000</xdr:rowOff>
    </xdr:to>
    <xdr:cxnSp macro="">
      <xdr:nvCxnSpPr>
        <xdr:cNvPr id="76" name="直線コネクタ 75"/>
        <xdr:cNvCxnSpPr/>
      </xdr:nvCxnSpPr>
      <xdr:spPr>
        <a:xfrm flipV="1">
          <a:off x="1320800" y="64951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51707</xdr:rowOff>
    </xdr:from>
    <xdr:to>
      <xdr:col>11</xdr:col>
      <xdr:colOff>60325</xdr:colOff>
      <xdr:row>39</xdr:row>
      <xdr:rowOff>153307</xdr:rowOff>
    </xdr:to>
    <xdr:sp macro="" textlink="">
      <xdr:nvSpPr>
        <xdr:cNvPr id="77" name="フローチャート: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138084</xdr:rowOff>
    </xdr:from>
    <xdr:ext cx="762000" cy="259045"/>
    <xdr:sp macro="" textlink="">
      <xdr:nvSpPr>
        <xdr:cNvPr id="78" name="テキスト ボックス 77"/>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79" name="フローチャート: 判断 78"/>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0" name="テキスト ボックス 79"/>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59872</xdr:rowOff>
    </xdr:from>
    <xdr:to>
      <xdr:col>24</xdr:col>
      <xdr:colOff>76200</xdr:colOff>
      <xdr:row>34</xdr:row>
      <xdr:rowOff>161472</xdr:rowOff>
    </xdr:to>
    <xdr:sp macro="" textlink="">
      <xdr:nvSpPr>
        <xdr:cNvPr id="86" name="楕円 85"/>
        <xdr:cNvSpPr/>
      </xdr:nvSpPr>
      <xdr:spPr>
        <a:xfrm>
          <a:off x="47752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76399</xdr:rowOff>
    </xdr:from>
    <xdr:ext cx="762000" cy="259045"/>
    <xdr:sp macro="" textlink="">
      <xdr:nvSpPr>
        <xdr:cNvPr id="87" name="人件費該当値テキスト"/>
        <xdr:cNvSpPr txBox="1"/>
      </xdr:nvSpPr>
      <xdr:spPr>
        <a:xfrm>
          <a:off x="4914900" y="573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157843</xdr:rowOff>
    </xdr:from>
    <xdr:to>
      <xdr:col>20</xdr:col>
      <xdr:colOff>38100</xdr:colOff>
      <xdr:row>35</xdr:row>
      <xdr:rowOff>87993</xdr:rowOff>
    </xdr:to>
    <xdr:sp macro="" textlink="">
      <xdr:nvSpPr>
        <xdr:cNvPr id="88" name="楕円 87"/>
        <xdr:cNvSpPr/>
      </xdr:nvSpPr>
      <xdr:spPr>
        <a:xfrm>
          <a:off x="39370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98170</xdr:rowOff>
    </xdr:from>
    <xdr:ext cx="736600" cy="259045"/>
    <xdr:sp macro="" textlink="">
      <xdr:nvSpPr>
        <xdr:cNvPr id="89" name="テキスト ボックス 88"/>
        <xdr:cNvSpPr txBox="1"/>
      </xdr:nvSpPr>
      <xdr:spPr>
        <a:xfrm>
          <a:off x="3606800" y="575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149678</xdr:rowOff>
    </xdr:from>
    <xdr:to>
      <xdr:col>15</xdr:col>
      <xdr:colOff>149225</xdr:colOff>
      <xdr:row>38</xdr:row>
      <xdr:rowOff>79828</xdr:rowOff>
    </xdr:to>
    <xdr:sp macro="" textlink="">
      <xdr:nvSpPr>
        <xdr:cNvPr id="90" name="楕円 89"/>
        <xdr:cNvSpPr/>
      </xdr:nvSpPr>
      <xdr:spPr>
        <a:xfrm>
          <a:off x="3048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90005</xdr:rowOff>
    </xdr:from>
    <xdr:ext cx="762000" cy="259045"/>
    <xdr:sp macro="" textlink="">
      <xdr:nvSpPr>
        <xdr:cNvPr id="91" name="テキスト ボックス 90"/>
        <xdr:cNvSpPr txBox="1"/>
      </xdr:nvSpPr>
      <xdr:spPr>
        <a:xfrm>
          <a:off x="2717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100693</xdr:rowOff>
    </xdr:from>
    <xdr:to>
      <xdr:col>11</xdr:col>
      <xdr:colOff>60325</xdr:colOff>
      <xdr:row>38</xdr:row>
      <xdr:rowOff>30843</xdr:rowOff>
    </xdr:to>
    <xdr:sp macro="" textlink="">
      <xdr:nvSpPr>
        <xdr:cNvPr id="92" name="楕円 91"/>
        <xdr:cNvSpPr/>
      </xdr:nvSpPr>
      <xdr:spPr>
        <a:xfrm>
          <a:off x="2159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41020</xdr:rowOff>
    </xdr:from>
    <xdr:ext cx="762000" cy="259045"/>
    <xdr:sp macro="" textlink="">
      <xdr:nvSpPr>
        <xdr:cNvPr id="93" name="テキスト ボックス 92"/>
        <xdr:cNvSpPr txBox="1"/>
      </xdr:nvSpPr>
      <xdr:spPr>
        <a:xfrm>
          <a:off x="1828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4" name="楕円 93"/>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16527</xdr:rowOff>
    </xdr:from>
    <xdr:ext cx="762000" cy="259045"/>
    <xdr:sp macro="" textlink="">
      <xdr:nvSpPr>
        <xdr:cNvPr id="95" name="テキスト ボックス 94"/>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年度の物件費の経常収支比率は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％となり、前年度とほぼ同水準となった。</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21" name="直線コネクタ 120"/>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2"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3" name="直線コネクタ 122"/>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88900</xdr:rowOff>
    </xdr:to>
    <xdr:cxnSp macro="">
      <xdr:nvCxnSpPr>
        <xdr:cNvPr id="126" name="直線コネクタ 125"/>
        <xdr:cNvCxnSpPr/>
      </xdr:nvCxnSpPr>
      <xdr:spPr>
        <a:xfrm flipV="1">
          <a:off x="15671800" y="245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7"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8" name="フローチャート: 判断 127"/>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88900</xdr:rowOff>
    </xdr:to>
    <xdr:cxnSp macro="">
      <xdr:nvCxnSpPr>
        <xdr:cNvPr id="129" name="直線コネクタ 128"/>
        <xdr:cNvCxnSpPr/>
      </xdr:nvCxnSpPr>
      <xdr:spPr>
        <a:xfrm>
          <a:off x="14782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0" name="フローチャート: 判断 129"/>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1" name="テキスト ボックス 130"/>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50800</xdr:rowOff>
    </xdr:to>
    <xdr:cxnSp macro="">
      <xdr:nvCxnSpPr>
        <xdr:cNvPr id="132" name="直線コネクタ 131"/>
        <xdr:cNvCxnSpPr/>
      </xdr:nvCxnSpPr>
      <xdr:spPr>
        <a:xfrm>
          <a:off x="13893800" y="245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3" name="フローチャート: 判断 132"/>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4" name="テキスト ボックス 133"/>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50800</xdr:rowOff>
    </xdr:to>
    <xdr:cxnSp macro="">
      <xdr:nvCxnSpPr>
        <xdr:cNvPr id="135" name="直線コネクタ 134"/>
        <xdr:cNvCxnSpPr/>
      </xdr:nvCxnSpPr>
      <xdr:spPr>
        <a:xfrm>
          <a:off x="13004800" y="245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6" name="フローチャート: 判断 135"/>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7" name="テキスト ボックス 136"/>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8" name="フローチャート: 判断 137"/>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39" name="テキスト ボックス 138"/>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5" name="楕円 144"/>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macro="" textlink="">
      <xdr:nvSpPr>
        <xdr:cNvPr id="146"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7" name="楕円 146"/>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8" name="テキスト ボックス 147"/>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49" name="楕円 148"/>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0" name="テキスト ボックス 149"/>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1" name="楕円 150"/>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2" name="テキスト ボックス 151"/>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3" name="楕円 152"/>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4" name="テキスト ボックス 153"/>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年度の扶助費の経常収支比率は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％で、前年度（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％）と同水準となった。</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80" name="直線コネクタ 179"/>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1"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2" name="直線コネクタ 181"/>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146050</xdr:rowOff>
    </xdr:to>
    <xdr:cxnSp macro="">
      <xdr:nvCxnSpPr>
        <xdr:cNvPr id="185" name="直線コネクタ 184"/>
        <xdr:cNvCxnSpPr/>
      </xdr:nvCxnSpPr>
      <xdr:spPr>
        <a:xfrm>
          <a:off x="3987800" y="923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146050</xdr:rowOff>
    </xdr:to>
    <xdr:cxnSp macro="">
      <xdr:nvCxnSpPr>
        <xdr:cNvPr id="188" name="直線コネクタ 187"/>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9" name="フローチャート: 判断 188"/>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0" name="テキスト ボックス 189"/>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146050</xdr:rowOff>
    </xdr:to>
    <xdr:cxnSp macro="">
      <xdr:nvCxnSpPr>
        <xdr:cNvPr id="191" name="直線コネクタ 190"/>
        <xdr:cNvCxnSpPr/>
      </xdr:nvCxnSpPr>
      <xdr:spPr>
        <a:xfrm>
          <a:off x="2209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107950</xdr:rowOff>
    </xdr:to>
    <xdr:cxnSp macro="">
      <xdr:nvCxnSpPr>
        <xdr:cNvPr id="194" name="直線コネクタ 193"/>
        <xdr:cNvCxnSpPr/>
      </xdr:nvCxnSpPr>
      <xdr:spPr>
        <a:xfrm>
          <a:off x="1320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38100</xdr:rowOff>
    </xdr:from>
    <xdr:to>
      <xdr:col>11</xdr:col>
      <xdr:colOff>60325</xdr:colOff>
      <xdr:row>54</xdr:row>
      <xdr:rowOff>139700</xdr:rowOff>
    </xdr:to>
    <xdr:sp macro="" textlink="">
      <xdr:nvSpPr>
        <xdr:cNvPr id="195" name="フローチャート: 判断 194"/>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196" name="テキスト ボックス 19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8" name="テキスト ボックス 197"/>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4" name="楕円 203"/>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5"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6" name="楕円 205"/>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7" name="テキスト ボックス 206"/>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8" name="楕円 207"/>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9" name="テキスト ボックス 208"/>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0" name="楕円 209"/>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1" name="テキスト ボックス 210"/>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2" name="楕円 211"/>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3" name="テキスト ボックス 212"/>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年度のその他経費の経常収支比率について、国民健康保険特別会計創設に伴う関係経費の補助費等から繰出金への区分変更に伴う繰出金の増等により、前年度（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％上昇し、</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6" name="直線コネクタ 22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7" name="テキスト ボックス 226"/>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8" name="直線コネクタ 22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9" name="テキスト ボックス 228"/>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0" name="直線コネクタ 22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31" name="テキスト ボックス 230"/>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2" name="直線コネクタ 23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3" name="テキスト ボックス 232"/>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4" name="直線コネクタ 23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5" name="テキスト ボックス 234"/>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6" name="直線コネクタ 23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7" name="テキスト ボックス 236"/>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40" name="直線コネクタ 239"/>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1"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2" name="直線コネクタ 241"/>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43" name="その他最大値テキスト"/>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4" name="直線コネクタ 243"/>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167822</xdr:rowOff>
    </xdr:from>
    <xdr:to>
      <xdr:col>82</xdr:col>
      <xdr:colOff>107950</xdr:colOff>
      <xdr:row>59</xdr:row>
      <xdr:rowOff>86178</xdr:rowOff>
    </xdr:to>
    <xdr:cxnSp macro="">
      <xdr:nvCxnSpPr>
        <xdr:cNvPr id="245" name="直線コネクタ 244"/>
        <xdr:cNvCxnSpPr/>
      </xdr:nvCxnSpPr>
      <xdr:spPr>
        <a:xfrm>
          <a:off x="15671800" y="9254672"/>
          <a:ext cx="838200" cy="94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40112</xdr:rowOff>
    </xdr:from>
    <xdr:ext cx="762000" cy="259045"/>
    <xdr:sp macro="" textlink="">
      <xdr:nvSpPr>
        <xdr:cNvPr id="246" name="その他平均値テキスト"/>
        <xdr:cNvSpPr txBox="1"/>
      </xdr:nvSpPr>
      <xdr:spPr>
        <a:xfrm>
          <a:off x="16598900" y="10155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47" name="フローチャート: 判断 246"/>
        <xdr:cNvSpPr/>
      </xdr:nvSpPr>
      <xdr:spPr>
        <a:xfrm>
          <a:off x="164592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167822</xdr:rowOff>
    </xdr:from>
    <xdr:to>
      <xdr:col>78</xdr:col>
      <xdr:colOff>69850</xdr:colOff>
      <xdr:row>54</xdr:row>
      <xdr:rowOff>29028</xdr:rowOff>
    </xdr:to>
    <xdr:cxnSp macro="">
      <xdr:nvCxnSpPr>
        <xdr:cNvPr id="248" name="直線コネクタ 247"/>
        <xdr:cNvCxnSpPr/>
      </xdr:nvCxnSpPr>
      <xdr:spPr>
        <a:xfrm flipV="1">
          <a:off x="14782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10885</xdr:rowOff>
    </xdr:from>
    <xdr:to>
      <xdr:col>78</xdr:col>
      <xdr:colOff>120650</xdr:colOff>
      <xdr:row>54</xdr:row>
      <xdr:rowOff>112485</xdr:rowOff>
    </xdr:to>
    <xdr:sp macro="" textlink="">
      <xdr:nvSpPr>
        <xdr:cNvPr id="249" name="フローチャート: 判断 248"/>
        <xdr:cNvSpPr/>
      </xdr:nvSpPr>
      <xdr:spPr>
        <a:xfrm>
          <a:off x="15621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97262</xdr:rowOff>
    </xdr:from>
    <xdr:ext cx="736600" cy="259045"/>
    <xdr:sp macro="" textlink="">
      <xdr:nvSpPr>
        <xdr:cNvPr id="250" name="テキスト ボックス 249"/>
        <xdr:cNvSpPr txBox="1"/>
      </xdr:nvSpPr>
      <xdr:spPr>
        <a:xfrm>
          <a:off x="15290800" y="935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167822</xdr:rowOff>
    </xdr:from>
    <xdr:to>
      <xdr:col>73</xdr:col>
      <xdr:colOff>180975</xdr:colOff>
      <xdr:row>54</xdr:row>
      <xdr:rowOff>29028</xdr:rowOff>
    </xdr:to>
    <xdr:cxnSp macro="">
      <xdr:nvCxnSpPr>
        <xdr:cNvPr id="251" name="直線コネクタ 250"/>
        <xdr:cNvCxnSpPr/>
      </xdr:nvCxnSpPr>
      <xdr:spPr>
        <a:xfrm>
          <a:off x="13893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149678</xdr:rowOff>
    </xdr:from>
    <xdr:to>
      <xdr:col>74</xdr:col>
      <xdr:colOff>31750</xdr:colOff>
      <xdr:row>54</xdr:row>
      <xdr:rowOff>79828</xdr:rowOff>
    </xdr:to>
    <xdr:sp macro="" textlink="">
      <xdr:nvSpPr>
        <xdr:cNvPr id="252" name="フローチャート: 判断 251"/>
        <xdr:cNvSpPr/>
      </xdr:nvSpPr>
      <xdr:spPr>
        <a:xfrm>
          <a:off x="14732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53" name="テキスト ボックス 252"/>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167822</xdr:rowOff>
    </xdr:from>
    <xdr:to>
      <xdr:col>69</xdr:col>
      <xdr:colOff>92075</xdr:colOff>
      <xdr:row>54</xdr:row>
      <xdr:rowOff>29028</xdr:rowOff>
    </xdr:to>
    <xdr:cxnSp macro="">
      <xdr:nvCxnSpPr>
        <xdr:cNvPr id="254" name="直線コネクタ 253"/>
        <xdr:cNvCxnSpPr/>
      </xdr:nvCxnSpPr>
      <xdr:spPr>
        <a:xfrm flipV="1">
          <a:off x="13004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5" name="フローチャート: 判断 254"/>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97262</xdr:rowOff>
    </xdr:from>
    <xdr:ext cx="762000" cy="259045"/>
    <xdr:sp macro="" textlink="">
      <xdr:nvSpPr>
        <xdr:cNvPr id="256" name="テキスト ボックス 255"/>
        <xdr:cNvSpPr txBox="1"/>
      </xdr:nvSpPr>
      <xdr:spPr>
        <a:xfrm>
          <a:off x="13512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57" name="フローチャート: 判断 256"/>
        <xdr:cNvSpPr/>
      </xdr:nvSpPr>
      <xdr:spPr>
        <a:xfrm>
          <a:off x="12954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58" name="テキスト ボックス 257"/>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64" name="楕円 263"/>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51905</xdr:rowOff>
    </xdr:from>
    <xdr:ext cx="762000" cy="259045"/>
    <xdr:sp macro="" textlink="">
      <xdr:nvSpPr>
        <xdr:cNvPr id="265" name="その他該当値テキスト"/>
        <xdr:cNvSpPr txBox="1"/>
      </xdr:nvSpPr>
      <xdr:spPr>
        <a:xfrm>
          <a:off x="165989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117022</xdr:rowOff>
    </xdr:from>
    <xdr:to>
      <xdr:col>78</xdr:col>
      <xdr:colOff>120650</xdr:colOff>
      <xdr:row>54</xdr:row>
      <xdr:rowOff>47172</xdr:rowOff>
    </xdr:to>
    <xdr:sp macro="" textlink="">
      <xdr:nvSpPr>
        <xdr:cNvPr id="266" name="楕円 265"/>
        <xdr:cNvSpPr/>
      </xdr:nvSpPr>
      <xdr:spPr>
        <a:xfrm>
          <a:off x="15621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57349</xdr:rowOff>
    </xdr:from>
    <xdr:ext cx="736600" cy="259045"/>
    <xdr:sp macro="" textlink="">
      <xdr:nvSpPr>
        <xdr:cNvPr id="267" name="テキスト ボックス 266"/>
        <xdr:cNvSpPr txBox="1"/>
      </xdr:nvSpPr>
      <xdr:spPr>
        <a:xfrm>
          <a:off x="15290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149678</xdr:rowOff>
    </xdr:from>
    <xdr:to>
      <xdr:col>74</xdr:col>
      <xdr:colOff>31750</xdr:colOff>
      <xdr:row>54</xdr:row>
      <xdr:rowOff>79828</xdr:rowOff>
    </xdr:to>
    <xdr:sp macro="" textlink="">
      <xdr:nvSpPr>
        <xdr:cNvPr id="268" name="楕円 267"/>
        <xdr:cNvSpPr/>
      </xdr:nvSpPr>
      <xdr:spPr>
        <a:xfrm>
          <a:off x="14732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64605</xdr:rowOff>
    </xdr:from>
    <xdr:ext cx="762000" cy="259045"/>
    <xdr:sp macro="" textlink="">
      <xdr:nvSpPr>
        <xdr:cNvPr id="269" name="テキスト ボックス 268"/>
        <xdr:cNvSpPr txBox="1"/>
      </xdr:nvSpPr>
      <xdr:spPr>
        <a:xfrm>
          <a:off x="14401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117022</xdr:rowOff>
    </xdr:from>
    <xdr:to>
      <xdr:col>69</xdr:col>
      <xdr:colOff>142875</xdr:colOff>
      <xdr:row>54</xdr:row>
      <xdr:rowOff>47172</xdr:rowOff>
    </xdr:to>
    <xdr:sp macro="" textlink="">
      <xdr:nvSpPr>
        <xdr:cNvPr id="270" name="楕円 269"/>
        <xdr:cNvSpPr/>
      </xdr:nvSpPr>
      <xdr:spPr>
        <a:xfrm>
          <a:off x="13843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57349</xdr:rowOff>
    </xdr:from>
    <xdr:ext cx="762000" cy="259045"/>
    <xdr:sp macro="" textlink="">
      <xdr:nvSpPr>
        <xdr:cNvPr id="271" name="テキスト ボックス 270"/>
        <xdr:cNvSpPr txBox="1"/>
      </xdr:nvSpPr>
      <xdr:spPr>
        <a:xfrm>
          <a:off x="13512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149678</xdr:rowOff>
    </xdr:from>
    <xdr:to>
      <xdr:col>65</xdr:col>
      <xdr:colOff>53975</xdr:colOff>
      <xdr:row>54</xdr:row>
      <xdr:rowOff>79828</xdr:rowOff>
    </xdr:to>
    <xdr:sp macro="" textlink="">
      <xdr:nvSpPr>
        <xdr:cNvPr id="272" name="楕円 271"/>
        <xdr:cNvSpPr/>
      </xdr:nvSpPr>
      <xdr:spPr>
        <a:xfrm>
          <a:off x="12954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64605</xdr:rowOff>
    </xdr:from>
    <xdr:ext cx="762000" cy="259045"/>
    <xdr:sp macro="" textlink="">
      <xdr:nvSpPr>
        <xdr:cNvPr id="273" name="テキスト ボックス 272"/>
        <xdr:cNvSpPr txBox="1"/>
      </xdr:nvSpPr>
      <xdr:spPr>
        <a:xfrm>
          <a:off x="12623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7" name="正方形/長方形 27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8" name="正方形/長方形 27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80" name="正方形/長方形 27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2" name="テキスト ボックス 28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補助費等の経常収支比率は、これまで社会保障関係経費の増などにより増加傾向にあったが、教職員給与負担事務の神戸市への移譲に伴う県民税所得割臨時交付金が減少したこと等により、前年度（</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％低下となる</a:t>
          </a:r>
          <a:r>
            <a:rPr kumimoji="1" lang="en-US" altLang="ja-JP" sz="1300">
              <a:latin typeface="ＭＳ Ｐゴシック" panose="020B0600070205080204" pitchFamily="50" charset="-128"/>
              <a:ea typeface="ＭＳ Ｐゴシック" panose="020B0600070205080204" pitchFamily="50" charset="-128"/>
            </a:rPr>
            <a:t>28.3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5" name="テキスト ボックス 28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6" name="直線コネクタ 28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7" name="テキスト ボックス 28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8" name="直線コネクタ 28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9" name="テキスト ボックス 28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1" name="テキスト ボックス 29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2" name="直線コネクタ 29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3" name="テキスト ボックス 29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4" name="直線コネクタ 29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5" name="テキスト ボックス 29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63500</xdr:rowOff>
    </xdr:from>
    <xdr:to>
      <xdr:col>82</xdr:col>
      <xdr:colOff>107950</xdr:colOff>
      <xdr:row>42</xdr:row>
      <xdr:rowOff>50800</xdr:rowOff>
    </xdr:to>
    <xdr:cxnSp macro="">
      <xdr:nvCxnSpPr>
        <xdr:cNvPr id="299" name="直線コネクタ 298"/>
        <xdr:cNvCxnSpPr/>
      </xdr:nvCxnSpPr>
      <xdr:spPr>
        <a:xfrm flipV="1">
          <a:off x="16510000" y="5549900"/>
          <a:ext cx="0" cy="170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300"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301" name="直線コネクタ 300"/>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149877</xdr:rowOff>
    </xdr:from>
    <xdr:ext cx="762000" cy="259045"/>
    <xdr:sp macro="" textlink="">
      <xdr:nvSpPr>
        <xdr:cNvPr id="302"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63500</xdr:rowOff>
    </xdr:from>
    <xdr:to>
      <xdr:col>82</xdr:col>
      <xdr:colOff>196850</xdr:colOff>
      <xdr:row>32</xdr:row>
      <xdr:rowOff>63500</xdr:rowOff>
    </xdr:to>
    <xdr:cxnSp macro="">
      <xdr:nvCxnSpPr>
        <xdr:cNvPr id="303" name="直線コネクタ 302"/>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63500</xdr:rowOff>
    </xdr:from>
    <xdr:to>
      <xdr:col>82</xdr:col>
      <xdr:colOff>107950</xdr:colOff>
      <xdr:row>40</xdr:row>
      <xdr:rowOff>38100</xdr:rowOff>
    </xdr:to>
    <xdr:cxnSp macro="">
      <xdr:nvCxnSpPr>
        <xdr:cNvPr id="304" name="直線コネクタ 303"/>
        <xdr:cNvCxnSpPr/>
      </xdr:nvCxnSpPr>
      <xdr:spPr>
        <a:xfrm flipV="1">
          <a:off x="15671800" y="65786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05"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06" name="フローチャート: 判断 305"/>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139700</xdr:rowOff>
    </xdr:from>
    <xdr:to>
      <xdr:col>78</xdr:col>
      <xdr:colOff>69850</xdr:colOff>
      <xdr:row>40</xdr:row>
      <xdr:rowOff>38100</xdr:rowOff>
    </xdr:to>
    <xdr:cxnSp macro="">
      <xdr:nvCxnSpPr>
        <xdr:cNvPr id="307" name="直線コネクタ 306"/>
        <xdr:cNvCxnSpPr/>
      </xdr:nvCxnSpPr>
      <xdr:spPr>
        <a:xfrm>
          <a:off x="14782800" y="6654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127000</xdr:rowOff>
    </xdr:from>
    <xdr:to>
      <xdr:col>78</xdr:col>
      <xdr:colOff>120650</xdr:colOff>
      <xdr:row>39</xdr:row>
      <xdr:rowOff>57150</xdr:rowOff>
    </xdr:to>
    <xdr:sp macro="" textlink="">
      <xdr:nvSpPr>
        <xdr:cNvPr id="308" name="フローチャート: 判断 307"/>
        <xdr:cNvSpPr/>
      </xdr:nvSpPr>
      <xdr:spPr>
        <a:xfrm>
          <a:off x="15621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67327</xdr:rowOff>
    </xdr:from>
    <xdr:ext cx="736600" cy="259045"/>
    <xdr:sp macro="" textlink="">
      <xdr:nvSpPr>
        <xdr:cNvPr id="309" name="テキスト ボックス 308"/>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38100</xdr:rowOff>
    </xdr:from>
    <xdr:to>
      <xdr:col>73</xdr:col>
      <xdr:colOff>180975</xdr:colOff>
      <xdr:row>38</xdr:row>
      <xdr:rowOff>139700</xdr:rowOff>
    </xdr:to>
    <xdr:cxnSp macro="">
      <xdr:nvCxnSpPr>
        <xdr:cNvPr id="310" name="直線コネクタ 309"/>
        <xdr:cNvCxnSpPr/>
      </xdr:nvCxnSpPr>
      <xdr:spPr>
        <a:xfrm>
          <a:off x="13893800" y="6553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146050</xdr:rowOff>
    </xdr:from>
    <xdr:to>
      <xdr:col>74</xdr:col>
      <xdr:colOff>31750</xdr:colOff>
      <xdr:row>38</xdr:row>
      <xdr:rowOff>76200</xdr:rowOff>
    </xdr:to>
    <xdr:sp macro="" textlink="">
      <xdr:nvSpPr>
        <xdr:cNvPr id="311" name="フローチャート: 判断 310"/>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86377</xdr:rowOff>
    </xdr:from>
    <xdr:ext cx="762000" cy="259045"/>
    <xdr:sp macro="" textlink="">
      <xdr:nvSpPr>
        <xdr:cNvPr id="312" name="テキスト ボックス 311"/>
        <xdr:cNvSpPr txBox="1"/>
      </xdr:nvSpPr>
      <xdr:spPr>
        <a:xfrm>
          <a:off x="14401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152400</xdr:rowOff>
    </xdr:from>
    <xdr:to>
      <xdr:col>69</xdr:col>
      <xdr:colOff>92075</xdr:colOff>
      <xdr:row>38</xdr:row>
      <xdr:rowOff>38100</xdr:rowOff>
    </xdr:to>
    <xdr:cxnSp macro="">
      <xdr:nvCxnSpPr>
        <xdr:cNvPr id="313" name="直線コネクタ 312"/>
        <xdr:cNvCxnSpPr/>
      </xdr:nvCxnSpPr>
      <xdr:spPr>
        <a:xfrm>
          <a:off x="13004800" y="6324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14" name="フローチャート: 判断 313"/>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15" name="テキスト ボックス 314"/>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25400</xdr:rowOff>
    </xdr:from>
    <xdr:to>
      <xdr:col>65</xdr:col>
      <xdr:colOff>53975</xdr:colOff>
      <xdr:row>36</xdr:row>
      <xdr:rowOff>127000</xdr:rowOff>
    </xdr:to>
    <xdr:sp macro="" textlink="">
      <xdr:nvSpPr>
        <xdr:cNvPr id="316" name="フローチャート: 判断 315"/>
        <xdr:cNvSpPr/>
      </xdr:nvSpPr>
      <xdr:spPr>
        <a:xfrm>
          <a:off x="12954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137177</xdr:rowOff>
    </xdr:from>
    <xdr:ext cx="762000" cy="259045"/>
    <xdr:sp macro="" textlink="">
      <xdr:nvSpPr>
        <xdr:cNvPr id="317" name="テキスト ボックス 316"/>
        <xdr:cNvSpPr txBox="1"/>
      </xdr:nvSpPr>
      <xdr:spPr>
        <a:xfrm>
          <a:off x="12623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12700</xdr:rowOff>
    </xdr:from>
    <xdr:to>
      <xdr:col>82</xdr:col>
      <xdr:colOff>158750</xdr:colOff>
      <xdr:row>38</xdr:row>
      <xdr:rowOff>114300</xdr:rowOff>
    </xdr:to>
    <xdr:sp macro="" textlink="">
      <xdr:nvSpPr>
        <xdr:cNvPr id="323" name="楕円 322"/>
        <xdr:cNvSpPr/>
      </xdr:nvSpPr>
      <xdr:spPr>
        <a:xfrm>
          <a:off x="164592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156227</xdr:rowOff>
    </xdr:from>
    <xdr:ext cx="762000" cy="259045"/>
    <xdr:sp macro="" textlink="">
      <xdr:nvSpPr>
        <xdr:cNvPr id="324" name="補助費等該当値テキスト"/>
        <xdr:cNvSpPr txBox="1"/>
      </xdr:nvSpPr>
      <xdr:spPr>
        <a:xfrm>
          <a:off x="165989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158750</xdr:rowOff>
    </xdr:from>
    <xdr:to>
      <xdr:col>78</xdr:col>
      <xdr:colOff>120650</xdr:colOff>
      <xdr:row>40</xdr:row>
      <xdr:rowOff>88900</xdr:rowOff>
    </xdr:to>
    <xdr:sp macro="" textlink="">
      <xdr:nvSpPr>
        <xdr:cNvPr id="325" name="楕円 324"/>
        <xdr:cNvSpPr/>
      </xdr:nvSpPr>
      <xdr:spPr>
        <a:xfrm>
          <a:off x="156210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73677</xdr:rowOff>
    </xdr:from>
    <xdr:ext cx="736600" cy="259045"/>
    <xdr:sp macro="" textlink="">
      <xdr:nvSpPr>
        <xdr:cNvPr id="326" name="テキスト ボックス 325"/>
        <xdr:cNvSpPr txBox="1"/>
      </xdr:nvSpPr>
      <xdr:spPr>
        <a:xfrm>
          <a:off x="15290800" y="693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88900</xdr:rowOff>
    </xdr:from>
    <xdr:to>
      <xdr:col>74</xdr:col>
      <xdr:colOff>31750</xdr:colOff>
      <xdr:row>39</xdr:row>
      <xdr:rowOff>19050</xdr:rowOff>
    </xdr:to>
    <xdr:sp macro="" textlink="">
      <xdr:nvSpPr>
        <xdr:cNvPr id="327" name="楕円 326"/>
        <xdr:cNvSpPr/>
      </xdr:nvSpPr>
      <xdr:spPr>
        <a:xfrm>
          <a:off x="14732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3827</xdr:rowOff>
    </xdr:from>
    <xdr:ext cx="762000" cy="259045"/>
    <xdr:sp macro="" textlink="">
      <xdr:nvSpPr>
        <xdr:cNvPr id="328" name="テキスト ボックス 327"/>
        <xdr:cNvSpPr txBox="1"/>
      </xdr:nvSpPr>
      <xdr:spPr>
        <a:xfrm>
          <a:off x="14401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158750</xdr:rowOff>
    </xdr:from>
    <xdr:to>
      <xdr:col>69</xdr:col>
      <xdr:colOff>142875</xdr:colOff>
      <xdr:row>38</xdr:row>
      <xdr:rowOff>88900</xdr:rowOff>
    </xdr:to>
    <xdr:sp macro="" textlink="">
      <xdr:nvSpPr>
        <xdr:cNvPr id="329" name="楕円 328"/>
        <xdr:cNvSpPr/>
      </xdr:nvSpPr>
      <xdr:spPr>
        <a:xfrm>
          <a:off x="13843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73677</xdr:rowOff>
    </xdr:from>
    <xdr:ext cx="762000" cy="259045"/>
    <xdr:sp macro="" textlink="">
      <xdr:nvSpPr>
        <xdr:cNvPr id="330" name="テキスト ボックス 329"/>
        <xdr:cNvSpPr txBox="1"/>
      </xdr:nvSpPr>
      <xdr:spPr>
        <a:xfrm>
          <a:off x="13512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101600</xdr:rowOff>
    </xdr:from>
    <xdr:to>
      <xdr:col>65</xdr:col>
      <xdr:colOff>53975</xdr:colOff>
      <xdr:row>37</xdr:row>
      <xdr:rowOff>31750</xdr:rowOff>
    </xdr:to>
    <xdr:sp macro="" textlink="">
      <xdr:nvSpPr>
        <xdr:cNvPr id="331" name="楕円 330"/>
        <xdr:cNvSpPr/>
      </xdr:nvSpPr>
      <xdr:spPr>
        <a:xfrm>
          <a:off x="12954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32" name="テキスト ボックス 331"/>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年度の公債費の経常収支比率は、新規発行や借換えに伴う発行利率の低下等により利子が減少したものの、平成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年度に発行した臨時財政対策債の元金償還開始等に伴い元金償還が増となったこと等により、前年度（</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％上昇となる</a:t>
          </a:r>
          <a:r>
            <a:rPr kumimoji="1" lang="en-US" altLang="ja-JP" sz="1300">
              <a:latin typeface="ＭＳ Ｐゴシック" panose="020B0600070205080204" pitchFamily="50" charset="-128"/>
              <a:ea typeface="ＭＳ Ｐゴシック" panose="020B0600070205080204" pitchFamily="50" charset="-128"/>
            </a:rPr>
            <a:t>24.3</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6" name="テキスト ボックス 34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8" name="テキスト ボックス 34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50" name="テキスト ボックス 34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2" name="テキスト ボックス 35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4" name="テキスト ボックス 35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6" name="テキスト ボックス 35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8" name="テキスト ボックス 35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86178</xdr:rowOff>
    </xdr:from>
    <xdr:to>
      <xdr:col>24</xdr:col>
      <xdr:colOff>25400</xdr:colOff>
      <xdr:row>82</xdr:row>
      <xdr:rowOff>61686</xdr:rowOff>
    </xdr:to>
    <xdr:cxnSp macro="">
      <xdr:nvCxnSpPr>
        <xdr:cNvPr id="360" name="直線コネクタ 359"/>
        <xdr:cNvCxnSpPr/>
      </xdr:nvCxnSpPr>
      <xdr:spPr>
        <a:xfrm flipV="1">
          <a:off x="4826000" y="12602028"/>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61"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2" name="直線コネクタ 361"/>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xdr:rowOff>
    </xdr:from>
    <xdr:ext cx="762000" cy="259045"/>
    <xdr:sp macro="" textlink="">
      <xdr:nvSpPr>
        <xdr:cNvPr id="363" name="公債費最大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86178</xdr:rowOff>
    </xdr:from>
    <xdr:to>
      <xdr:col>24</xdr:col>
      <xdr:colOff>114300</xdr:colOff>
      <xdr:row>73</xdr:row>
      <xdr:rowOff>86178</xdr:rowOff>
    </xdr:to>
    <xdr:cxnSp macro="">
      <xdr:nvCxnSpPr>
        <xdr:cNvPr id="364" name="直線コネクタ 363"/>
        <xdr:cNvCxnSpPr/>
      </xdr:nvCxnSpPr>
      <xdr:spPr>
        <a:xfrm>
          <a:off x="4737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78014</xdr:rowOff>
    </xdr:from>
    <xdr:to>
      <xdr:col>24</xdr:col>
      <xdr:colOff>25400</xdr:colOff>
      <xdr:row>78</xdr:row>
      <xdr:rowOff>110671</xdr:rowOff>
    </xdr:to>
    <xdr:cxnSp macro="">
      <xdr:nvCxnSpPr>
        <xdr:cNvPr id="365" name="直線コネクタ 364"/>
        <xdr:cNvCxnSpPr/>
      </xdr:nvCxnSpPr>
      <xdr:spPr>
        <a:xfrm>
          <a:off x="3987800" y="134511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6"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7" name="フローチャート: 判断 366"/>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78014</xdr:rowOff>
    </xdr:from>
    <xdr:to>
      <xdr:col>19</xdr:col>
      <xdr:colOff>187325</xdr:colOff>
      <xdr:row>78</xdr:row>
      <xdr:rowOff>94343</xdr:rowOff>
    </xdr:to>
    <xdr:cxnSp macro="">
      <xdr:nvCxnSpPr>
        <xdr:cNvPr id="368" name="直線コネクタ 367"/>
        <xdr:cNvCxnSpPr/>
      </xdr:nvCxnSpPr>
      <xdr:spPr>
        <a:xfrm flipV="1">
          <a:off x="3098800" y="134511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9" name="フローチャート: 判断 368"/>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70" name="テキスト ボックス 369"/>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94343</xdr:rowOff>
    </xdr:from>
    <xdr:to>
      <xdr:col>15</xdr:col>
      <xdr:colOff>98425</xdr:colOff>
      <xdr:row>79</xdr:row>
      <xdr:rowOff>37193</xdr:rowOff>
    </xdr:to>
    <xdr:cxnSp macro="">
      <xdr:nvCxnSpPr>
        <xdr:cNvPr id="371" name="直線コネクタ 370"/>
        <xdr:cNvCxnSpPr/>
      </xdr:nvCxnSpPr>
      <xdr:spPr>
        <a:xfrm flipV="1">
          <a:off x="2209800" y="134674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92529</xdr:rowOff>
    </xdr:from>
    <xdr:to>
      <xdr:col>15</xdr:col>
      <xdr:colOff>149225</xdr:colOff>
      <xdr:row>77</xdr:row>
      <xdr:rowOff>22679</xdr:rowOff>
    </xdr:to>
    <xdr:sp macro="" textlink="">
      <xdr:nvSpPr>
        <xdr:cNvPr id="372" name="フローチャート: 判断 371"/>
        <xdr:cNvSpPr/>
      </xdr:nvSpPr>
      <xdr:spPr>
        <a:xfrm>
          <a:off x="3048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32855</xdr:rowOff>
    </xdr:from>
    <xdr:ext cx="762000" cy="259045"/>
    <xdr:sp macro="" textlink="">
      <xdr:nvSpPr>
        <xdr:cNvPr id="373" name="テキスト ボックス 372"/>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37193</xdr:rowOff>
    </xdr:from>
    <xdr:to>
      <xdr:col>11</xdr:col>
      <xdr:colOff>9525</xdr:colOff>
      <xdr:row>79</xdr:row>
      <xdr:rowOff>151493</xdr:rowOff>
    </xdr:to>
    <xdr:cxnSp macro="">
      <xdr:nvCxnSpPr>
        <xdr:cNvPr id="374" name="直線コネクタ 373"/>
        <xdr:cNvCxnSpPr/>
      </xdr:nvCxnSpPr>
      <xdr:spPr>
        <a:xfrm flipV="1">
          <a:off x="1320800" y="135817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5" name="フローチャート: 判断 374"/>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6" name="テキスト ボックス 375"/>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77" name="フローチャート: 判断 376"/>
        <xdr:cNvSpPr/>
      </xdr:nvSpPr>
      <xdr:spPr>
        <a:xfrm>
          <a:off x="1270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32855</xdr:rowOff>
    </xdr:from>
    <xdr:ext cx="762000" cy="259045"/>
    <xdr:sp macro="" textlink="">
      <xdr:nvSpPr>
        <xdr:cNvPr id="378" name="テキスト ボックス 377"/>
        <xdr:cNvSpPr txBox="1"/>
      </xdr:nvSpPr>
      <xdr:spPr>
        <a:xfrm>
          <a:off x="939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59871</xdr:rowOff>
    </xdr:from>
    <xdr:to>
      <xdr:col>24</xdr:col>
      <xdr:colOff>76200</xdr:colOff>
      <xdr:row>78</xdr:row>
      <xdr:rowOff>161471</xdr:rowOff>
    </xdr:to>
    <xdr:sp macro="" textlink="">
      <xdr:nvSpPr>
        <xdr:cNvPr id="384" name="楕円 383"/>
        <xdr:cNvSpPr/>
      </xdr:nvSpPr>
      <xdr:spPr>
        <a:xfrm>
          <a:off x="47752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31948</xdr:rowOff>
    </xdr:from>
    <xdr:ext cx="762000" cy="259045"/>
    <xdr:sp macro="" textlink="">
      <xdr:nvSpPr>
        <xdr:cNvPr id="385" name="公債費該当値テキスト"/>
        <xdr:cNvSpPr txBox="1"/>
      </xdr:nvSpPr>
      <xdr:spPr>
        <a:xfrm>
          <a:off x="49149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27214</xdr:rowOff>
    </xdr:from>
    <xdr:to>
      <xdr:col>20</xdr:col>
      <xdr:colOff>38100</xdr:colOff>
      <xdr:row>78</xdr:row>
      <xdr:rowOff>128814</xdr:rowOff>
    </xdr:to>
    <xdr:sp macro="" textlink="">
      <xdr:nvSpPr>
        <xdr:cNvPr id="386" name="楕円 385"/>
        <xdr:cNvSpPr/>
      </xdr:nvSpPr>
      <xdr:spPr>
        <a:xfrm>
          <a:off x="39370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113591</xdr:rowOff>
    </xdr:from>
    <xdr:ext cx="736600" cy="259045"/>
    <xdr:sp macro="" textlink="">
      <xdr:nvSpPr>
        <xdr:cNvPr id="387" name="テキスト ボックス 386"/>
        <xdr:cNvSpPr txBox="1"/>
      </xdr:nvSpPr>
      <xdr:spPr>
        <a:xfrm>
          <a:off x="3606800" y="13486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43543</xdr:rowOff>
    </xdr:from>
    <xdr:to>
      <xdr:col>15</xdr:col>
      <xdr:colOff>149225</xdr:colOff>
      <xdr:row>78</xdr:row>
      <xdr:rowOff>145143</xdr:rowOff>
    </xdr:to>
    <xdr:sp macro="" textlink="">
      <xdr:nvSpPr>
        <xdr:cNvPr id="388" name="楕円 387"/>
        <xdr:cNvSpPr/>
      </xdr:nvSpPr>
      <xdr:spPr>
        <a:xfrm>
          <a:off x="3048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89" name="テキスト ボックス 388"/>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157843</xdr:rowOff>
    </xdr:from>
    <xdr:to>
      <xdr:col>11</xdr:col>
      <xdr:colOff>60325</xdr:colOff>
      <xdr:row>79</xdr:row>
      <xdr:rowOff>87993</xdr:rowOff>
    </xdr:to>
    <xdr:sp macro="" textlink="">
      <xdr:nvSpPr>
        <xdr:cNvPr id="390" name="楕円 389"/>
        <xdr:cNvSpPr/>
      </xdr:nvSpPr>
      <xdr:spPr>
        <a:xfrm>
          <a:off x="2159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72770</xdr:rowOff>
    </xdr:from>
    <xdr:ext cx="762000" cy="259045"/>
    <xdr:sp macro="" textlink="">
      <xdr:nvSpPr>
        <xdr:cNvPr id="391" name="テキスト ボックス 390"/>
        <xdr:cNvSpPr txBox="1"/>
      </xdr:nvSpPr>
      <xdr:spPr>
        <a:xfrm>
          <a:off x="18288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100693</xdr:rowOff>
    </xdr:from>
    <xdr:to>
      <xdr:col>6</xdr:col>
      <xdr:colOff>171450</xdr:colOff>
      <xdr:row>80</xdr:row>
      <xdr:rowOff>30843</xdr:rowOff>
    </xdr:to>
    <xdr:sp macro="" textlink="">
      <xdr:nvSpPr>
        <xdr:cNvPr id="392" name="楕円 391"/>
        <xdr:cNvSpPr/>
      </xdr:nvSpPr>
      <xdr:spPr>
        <a:xfrm>
          <a:off x="1270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15620</xdr:rowOff>
    </xdr:from>
    <xdr:ext cx="762000" cy="259045"/>
    <xdr:sp macro="" textlink="">
      <xdr:nvSpPr>
        <xdr:cNvPr id="393" name="テキスト ボックス 392"/>
        <xdr:cNvSpPr txBox="1"/>
      </xdr:nvSpPr>
      <xdr:spPr>
        <a:xfrm>
          <a:off x="939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7" name="正方形/長方形 39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8" name="正方形/長方形 39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400" name="正方形/長方形 39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2" name="テキスト ボックス 40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年度以降の公債費以外の経常収支比率について、社会保障関係費が増加したものの、行革プランに基づく人員削減や退職手当の減等により人件費が減となったことから、前年度（</a:t>
          </a:r>
          <a:r>
            <a:rPr kumimoji="1" lang="en-US" altLang="ja-JP" sz="1300" baseline="0">
              <a:latin typeface="ＭＳ Ｐゴシック" panose="020B0600070205080204" pitchFamily="50" charset="-128"/>
              <a:ea typeface="ＭＳ Ｐゴシック" panose="020B0600070205080204" pitchFamily="50" charset="-128"/>
            </a:rPr>
            <a:t>71.3</a:t>
          </a:r>
          <a:r>
            <a:rPr kumimoji="1" lang="ja-JP" altLang="en-US" sz="1300" baseline="0">
              <a:latin typeface="ＭＳ Ｐゴシック" panose="020B0600070205080204" pitchFamily="50" charset="-128"/>
              <a:ea typeface="ＭＳ Ｐゴシック" panose="020B0600070205080204" pitchFamily="50" charset="-128"/>
            </a:rPr>
            <a:t>％）から</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％低下し、</a:t>
          </a:r>
          <a:r>
            <a:rPr kumimoji="1" lang="en-US" altLang="ja-JP" sz="1300" baseline="0">
              <a:latin typeface="ＭＳ Ｐゴシック" panose="020B0600070205080204" pitchFamily="50" charset="-128"/>
              <a:ea typeface="ＭＳ Ｐゴシック" panose="020B0600070205080204" pitchFamily="50" charset="-128"/>
            </a:rPr>
            <a:t>71.0</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5" name="テキスト ボックス 40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7" name="テキスト ボックス 40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9" name="テキスト ボックス 40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11" name="テキスト ボックス 41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3" name="テキスト ボックス 41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5" name="テキスト ボックス 41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7" name="テキスト ボックス 41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76200</xdr:rowOff>
    </xdr:from>
    <xdr:to>
      <xdr:col>82</xdr:col>
      <xdr:colOff>107950</xdr:colOff>
      <xdr:row>82</xdr:row>
      <xdr:rowOff>25400</xdr:rowOff>
    </xdr:to>
    <xdr:cxnSp macro="">
      <xdr:nvCxnSpPr>
        <xdr:cNvPr id="419" name="直線コネクタ 418"/>
        <xdr:cNvCxnSpPr/>
      </xdr:nvCxnSpPr>
      <xdr:spPr>
        <a:xfrm flipV="1">
          <a:off x="16510000" y="124206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20" name="公債費以外最小値テキスト"/>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21" name="直線コネクタ 420"/>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162577</xdr:rowOff>
    </xdr:from>
    <xdr:ext cx="762000" cy="259045"/>
    <xdr:sp macro="" textlink="">
      <xdr:nvSpPr>
        <xdr:cNvPr id="422" name="公債費以外最大値テキスト"/>
        <xdr:cNvSpPr txBox="1"/>
      </xdr:nvSpPr>
      <xdr:spPr>
        <a:xfrm>
          <a:off x="16598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76200</xdr:rowOff>
    </xdr:from>
    <xdr:to>
      <xdr:col>82</xdr:col>
      <xdr:colOff>196850</xdr:colOff>
      <xdr:row>72</xdr:row>
      <xdr:rowOff>76200</xdr:rowOff>
    </xdr:to>
    <xdr:cxnSp macro="">
      <xdr:nvCxnSpPr>
        <xdr:cNvPr id="423" name="直線コネクタ 422"/>
        <xdr:cNvCxnSpPr/>
      </xdr:nvCxnSpPr>
      <xdr:spPr>
        <a:xfrm>
          <a:off x="16421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114300</xdr:rowOff>
    </xdr:from>
    <xdr:to>
      <xdr:col>82</xdr:col>
      <xdr:colOff>107950</xdr:colOff>
      <xdr:row>76</xdr:row>
      <xdr:rowOff>152400</xdr:rowOff>
    </xdr:to>
    <xdr:cxnSp macro="">
      <xdr:nvCxnSpPr>
        <xdr:cNvPr id="424" name="直線コネクタ 423"/>
        <xdr:cNvCxnSpPr/>
      </xdr:nvCxnSpPr>
      <xdr:spPr>
        <a:xfrm flipV="1">
          <a:off x="15671800" y="13144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25" name="公債費以外平均値テキスト"/>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26" name="フローチャート: 判断 425"/>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152400</xdr:rowOff>
    </xdr:from>
    <xdr:to>
      <xdr:col>78</xdr:col>
      <xdr:colOff>69850</xdr:colOff>
      <xdr:row>77</xdr:row>
      <xdr:rowOff>133350</xdr:rowOff>
    </xdr:to>
    <xdr:cxnSp macro="">
      <xdr:nvCxnSpPr>
        <xdr:cNvPr id="427" name="直線コネクタ 426"/>
        <xdr:cNvCxnSpPr/>
      </xdr:nvCxnSpPr>
      <xdr:spPr>
        <a:xfrm flipV="1">
          <a:off x="14782800" y="13182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28" name="フローチャート: 判断 427"/>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111777</xdr:rowOff>
    </xdr:from>
    <xdr:ext cx="736600" cy="259045"/>
    <xdr:sp macro="" textlink="">
      <xdr:nvSpPr>
        <xdr:cNvPr id="429" name="テキスト ボックス 428"/>
        <xdr:cNvSpPr txBox="1"/>
      </xdr:nvSpPr>
      <xdr:spPr>
        <a:xfrm>
          <a:off x="15290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139700</xdr:rowOff>
    </xdr:from>
    <xdr:to>
      <xdr:col>73</xdr:col>
      <xdr:colOff>180975</xdr:colOff>
      <xdr:row>77</xdr:row>
      <xdr:rowOff>133350</xdr:rowOff>
    </xdr:to>
    <xdr:cxnSp macro="">
      <xdr:nvCxnSpPr>
        <xdr:cNvPr id="430" name="直線コネクタ 429"/>
        <xdr:cNvCxnSpPr/>
      </xdr:nvCxnSpPr>
      <xdr:spPr>
        <a:xfrm>
          <a:off x="13893800" y="13169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95250</xdr:rowOff>
    </xdr:from>
    <xdr:to>
      <xdr:col>74</xdr:col>
      <xdr:colOff>31750</xdr:colOff>
      <xdr:row>80</xdr:row>
      <xdr:rowOff>25400</xdr:rowOff>
    </xdr:to>
    <xdr:sp macro="" textlink="">
      <xdr:nvSpPr>
        <xdr:cNvPr id="431" name="フローチャート: 判断 430"/>
        <xdr:cNvSpPr/>
      </xdr:nvSpPr>
      <xdr:spPr>
        <a:xfrm>
          <a:off x="14732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32" name="テキスト ボックス 431"/>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38100</xdr:rowOff>
    </xdr:from>
    <xdr:to>
      <xdr:col>69</xdr:col>
      <xdr:colOff>92075</xdr:colOff>
      <xdr:row>76</xdr:row>
      <xdr:rowOff>139700</xdr:rowOff>
    </xdr:to>
    <xdr:cxnSp macro="">
      <xdr:nvCxnSpPr>
        <xdr:cNvPr id="433" name="直線コネクタ 432"/>
        <xdr:cNvCxnSpPr/>
      </xdr:nvCxnSpPr>
      <xdr:spPr>
        <a:xfrm>
          <a:off x="13004800" y="13068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4" name="フローチャート: 判断 433"/>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5" name="テキスト ボックス 434"/>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6" name="フローチャート: 判断 435"/>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37" name="テキスト ボックス 436"/>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63500</xdr:rowOff>
    </xdr:from>
    <xdr:to>
      <xdr:col>82</xdr:col>
      <xdr:colOff>158750</xdr:colOff>
      <xdr:row>76</xdr:row>
      <xdr:rowOff>165100</xdr:rowOff>
    </xdr:to>
    <xdr:sp macro="" textlink="">
      <xdr:nvSpPr>
        <xdr:cNvPr id="443" name="楕円 442"/>
        <xdr:cNvSpPr/>
      </xdr:nvSpPr>
      <xdr:spPr>
        <a:xfrm>
          <a:off x="164592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80027</xdr:rowOff>
    </xdr:from>
    <xdr:ext cx="762000" cy="259045"/>
    <xdr:sp macro="" textlink="">
      <xdr:nvSpPr>
        <xdr:cNvPr id="444" name="公債費以外該当値テキスト"/>
        <xdr:cNvSpPr txBox="1"/>
      </xdr:nvSpPr>
      <xdr:spPr>
        <a:xfrm>
          <a:off x="165989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101600</xdr:rowOff>
    </xdr:from>
    <xdr:to>
      <xdr:col>78</xdr:col>
      <xdr:colOff>120650</xdr:colOff>
      <xdr:row>77</xdr:row>
      <xdr:rowOff>31750</xdr:rowOff>
    </xdr:to>
    <xdr:sp macro="" textlink="">
      <xdr:nvSpPr>
        <xdr:cNvPr id="445" name="楕円 444"/>
        <xdr:cNvSpPr/>
      </xdr:nvSpPr>
      <xdr:spPr>
        <a:xfrm>
          <a:off x="156210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41927</xdr:rowOff>
    </xdr:from>
    <xdr:ext cx="736600" cy="259045"/>
    <xdr:sp macro="" textlink="">
      <xdr:nvSpPr>
        <xdr:cNvPr id="446" name="テキスト ボックス 445"/>
        <xdr:cNvSpPr txBox="1"/>
      </xdr:nvSpPr>
      <xdr:spPr>
        <a:xfrm>
          <a:off x="15290800" y="1290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82550</xdr:rowOff>
    </xdr:from>
    <xdr:to>
      <xdr:col>74</xdr:col>
      <xdr:colOff>31750</xdr:colOff>
      <xdr:row>78</xdr:row>
      <xdr:rowOff>12700</xdr:rowOff>
    </xdr:to>
    <xdr:sp macro="" textlink="">
      <xdr:nvSpPr>
        <xdr:cNvPr id="447" name="楕円 446"/>
        <xdr:cNvSpPr/>
      </xdr:nvSpPr>
      <xdr:spPr>
        <a:xfrm>
          <a:off x="14732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22877</xdr:rowOff>
    </xdr:from>
    <xdr:ext cx="762000" cy="259045"/>
    <xdr:sp macro="" textlink="">
      <xdr:nvSpPr>
        <xdr:cNvPr id="448" name="テキスト ボックス 447"/>
        <xdr:cNvSpPr txBox="1"/>
      </xdr:nvSpPr>
      <xdr:spPr>
        <a:xfrm>
          <a:off x="14401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88900</xdr:rowOff>
    </xdr:from>
    <xdr:to>
      <xdr:col>69</xdr:col>
      <xdr:colOff>142875</xdr:colOff>
      <xdr:row>77</xdr:row>
      <xdr:rowOff>19050</xdr:rowOff>
    </xdr:to>
    <xdr:sp macro="" textlink="">
      <xdr:nvSpPr>
        <xdr:cNvPr id="449" name="楕円 448"/>
        <xdr:cNvSpPr/>
      </xdr:nvSpPr>
      <xdr:spPr>
        <a:xfrm>
          <a:off x="138430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29227</xdr:rowOff>
    </xdr:from>
    <xdr:ext cx="762000" cy="259045"/>
    <xdr:sp macro="" textlink="">
      <xdr:nvSpPr>
        <xdr:cNvPr id="450" name="テキスト ボックス 449"/>
        <xdr:cNvSpPr txBox="1"/>
      </xdr:nvSpPr>
      <xdr:spPr>
        <a:xfrm>
          <a:off x="13512800" y="128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158750</xdr:rowOff>
    </xdr:from>
    <xdr:to>
      <xdr:col>65</xdr:col>
      <xdr:colOff>53975</xdr:colOff>
      <xdr:row>76</xdr:row>
      <xdr:rowOff>88900</xdr:rowOff>
    </xdr:to>
    <xdr:sp macro="" textlink="">
      <xdr:nvSpPr>
        <xdr:cNvPr id="451" name="楕円 450"/>
        <xdr:cNvSpPr/>
      </xdr:nvSpPr>
      <xdr:spPr>
        <a:xfrm>
          <a:off x="129540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99077</xdr:rowOff>
    </xdr:from>
    <xdr:ext cx="762000" cy="259045"/>
    <xdr:sp macro="" textlink="">
      <xdr:nvSpPr>
        <xdr:cNvPr id="452" name="テキスト ボックス 451"/>
        <xdr:cNvSpPr txBox="1"/>
      </xdr:nvSpPr>
      <xdr:spPr>
        <a:xfrm>
          <a:off x="12623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6299</xdr:rowOff>
    </xdr:from>
    <xdr:to>
      <xdr:col>29</xdr:col>
      <xdr:colOff>127000</xdr:colOff>
      <xdr:row>16</xdr:row>
      <xdr:rowOff>38856</xdr:rowOff>
    </xdr:to>
    <xdr:cxnSp macro="">
      <xdr:nvCxnSpPr>
        <xdr:cNvPr id="50" name="直線コネクタ 49"/>
        <xdr:cNvCxnSpPr/>
      </xdr:nvCxnSpPr>
      <xdr:spPr bwMode="auto">
        <a:xfrm>
          <a:off x="5003800" y="2797124"/>
          <a:ext cx="647700" cy="32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147096</xdr:rowOff>
    </xdr:from>
    <xdr:ext cx="762000" cy="259045"/>
    <xdr:sp macro="" textlink="">
      <xdr:nvSpPr>
        <xdr:cNvPr id="51" name="人口1人当たり決算額の推移平均値テキスト130"/>
        <xdr:cNvSpPr txBox="1"/>
      </xdr:nvSpPr>
      <xdr:spPr>
        <a:xfrm>
          <a:off x="5740400" y="259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157747</xdr:rowOff>
    </xdr:from>
    <xdr:to>
      <xdr:col>26</xdr:col>
      <xdr:colOff>50800</xdr:colOff>
      <xdr:row>16</xdr:row>
      <xdr:rowOff>6299</xdr:rowOff>
    </xdr:to>
    <xdr:cxnSp macro="">
      <xdr:nvCxnSpPr>
        <xdr:cNvPr id="53" name="直線コネクタ 52"/>
        <xdr:cNvCxnSpPr/>
      </xdr:nvCxnSpPr>
      <xdr:spPr bwMode="auto">
        <a:xfrm>
          <a:off x="4305300" y="2605672"/>
          <a:ext cx="698500" cy="191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65752</xdr:rowOff>
    </xdr:from>
    <xdr:ext cx="736600" cy="259045"/>
    <xdr:sp macro="" textlink="">
      <xdr:nvSpPr>
        <xdr:cNvPr id="55" name="テキスト ボックス 54"/>
        <xdr:cNvSpPr txBox="1"/>
      </xdr:nvSpPr>
      <xdr:spPr>
        <a:xfrm>
          <a:off x="4622800" y="25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157747</xdr:rowOff>
    </xdr:from>
    <xdr:to>
      <xdr:col>22</xdr:col>
      <xdr:colOff>114300</xdr:colOff>
      <xdr:row>15</xdr:row>
      <xdr:rowOff>7595</xdr:rowOff>
    </xdr:to>
    <xdr:cxnSp macro="">
      <xdr:nvCxnSpPr>
        <xdr:cNvPr id="56" name="直線コネクタ 55"/>
        <xdr:cNvCxnSpPr/>
      </xdr:nvCxnSpPr>
      <xdr:spPr bwMode="auto">
        <a:xfrm flipV="1">
          <a:off x="3606800" y="2605672"/>
          <a:ext cx="698500" cy="21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112433</xdr:rowOff>
    </xdr:from>
    <xdr:to>
      <xdr:col>22</xdr:col>
      <xdr:colOff>165100</xdr:colOff>
      <xdr:row>15</xdr:row>
      <xdr:rowOff>42583</xdr:rowOff>
    </xdr:to>
    <xdr:sp macro="" textlink="">
      <xdr:nvSpPr>
        <xdr:cNvPr id="57" name="フローチャート: 判断 56"/>
        <xdr:cNvSpPr/>
      </xdr:nvSpPr>
      <xdr:spPr bwMode="auto">
        <a:xfrm>
          <a:off x="4254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27360</xdr:rowOff>
    </xdr:from>
    <xdr:ext cx="762000" cy="259045"/>
    <xdr:sp macro="" textlink="">
      <xdr:nvSpPr>
        <xdr:cNvPr id="58" name="テキスト ボックス 57"/>
        <xdr:cNvSpPr txBox="1"/>
      </xdr:nvSpPr>
      <xdr:spPr>
        <a:xfrm>
          <a:off x="3924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3308</xdr:rowOff>
    </xdr:from>
    <xdr:to>
      <xdr:col>18</xdr:col>
      <xdr:colOff>177800</xdr:colOff>
      <xdr:row>15</xdr:row>
      <xdr:rowOff>7595</xdr:rowOff>
    </xdr:to>
    <xdr:cxnSp macro="">
      <xdr:nvCxnSpPr>
        <xdr:cNvPr id="59" name="直線コネクタ 58"/>
        <xdr:cNvCxnSpPr/>
      </xdr:nvCxnSpPr>
      <xdr:spPr bwMode="auto">
        <a:xfrm>
          <a:off x="2908300" y="2622683"/>
          <a:ext cx="698500" cy="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119824</xdr:rowOff>
    </xdr:from>
    <xdr:to>
      <xdr:col>19</xdr:col>
      <xdr:colOff>38100</xdr:colOff>
      <xdr:row>15</xdr:row>
      <xdr:rowOff>49974</xdr:rowOff>
    </xdr:to>
    <xdr:sp macro="" textlink="">
      <xdr:nvSpPr>
        <xdr:cNvPr id="60" name="フローチャート: 判断 59"/>
        <xdr:cNvSpPr/>
      </xdr:nvSpPr>
      <xdr:spPr bwMode="auto">
        <a:xfrm>
          <a:off x="35560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60151</xdr:rowOff>
    </xdr:from>
    <xdr:ext cx="762000" cy="259045"/>
    <xdr:sp macro="" textlink="">
      <xdr:nvSpPr>
        <xdr:cNvPr id="61" name="テキスト ボックス 60"/>
        <xdr:cNvSpPr txBox="1"/>
      </xdr:nvSpPr>
      <xdr:spPr>
        <a:xfrm>
          <a:off x="3225800" y="233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152648</xdr:rowOff>
    </xdr:from>
    <xdr:to>
      <xdr:col>15</xdr:col>
      <xdr:colOff>101600</xdr:colOff>
      <xdr:row>15</xdr:row>
      <xdr:rowOff>82798</xdr:rowOff>
    </xdr:to>
    <xdr:sp macro="" textlink="">
      <xdr:nvSpPr>
        <xdr:cNvPr id="62" name="フローチャート: 判断 61"/>
        <xdr:cNvSpPr/>
      </xdr:nvSpPr>
      <xdr:spPr bwMode="auto">
        <a:xfrm>
          <a:off x="28575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67575</xdr:rowOff>
    </xdr:from>
    <xdr:ext cx="762000" cy="259045"/>
    <xdr:sp macro="" textlink="">
      <xdr:nvSpPr>
        <xdr:cNvPr id="63" name="テキスト ボックス 62"/>
        <xdr:cNvSpPr txBox="1"/>
      </xdr:nvSpPr>
      <xdr:spPr>
        <a:xfrm>
          <a:off x="25273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159506</xdr:rowOff>
    </xdr:from>
    <xdr:to>
      <xdr:col>29</xdr:col>
      <xdr:colOff>177800</xdr:colOff>
      <xdr:row>16</xdr:row>
      <xdr:rowOff>89656</xdr:rowOff>
    </xdr:to>
    <xdr:sp macro="" textlink="">
      <xdr:nvSpPr>
        <xdr:cNvPr id="69" name="楕円 68"/>
        <xdr:cNvSpPr/>
      </xdr:nvSpPr>
      <xdr:spPr bwMode="auto">
        <a:xfrm>
          <a:off x="5600700" y="277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131583</xdr:rowOff>
    </xdr:from>
    <xdr:ext cx="762000" cy="259045"/>
    <xdr:sp macro="" textlink="">
      <xdr:nvSpPr>
        <xdr:cNvPr id="70" name="人口1人当たり決算額の推移該当値テキスト130"/>
        <xdr:cNvSpPr txBox="1"/>
      </xdr:nvSpPr>
      <xdr:spPr>
        <a:xfrm>
          <a:off x="5740400" y="275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126949</xdr:rowOff>
    </xdr:from>
    <xdr:to>
      <xdr:col>26</xdr:col>
      <xdr:colOff>101600</xdr:colOff>
      <xdr:row>16</xdr:row>
      <xdr:rowOff>57099</xdr:rowOff>
    </xdr:to>
    <xdr:sp macro="" textlink="">
      <xdr:nvSpPr>
        <xdr:cNvPr id="71" name="楕円 70"/>
        <xdr:cNvSpPr/>
      </xdr:nvSpPr>
      <xdr:spPr bwMode="auto">
        <a:xfrm>
          <a:off x="4953000" y="274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41876</xdr:rowOff>
    </xdr:from>
    <xdr:ext cx="736600" cy="259045"/>
    <xdr:sp macro="" textlink="">
      <xdr:nvSpPr>
        <xdr:cNvPr id="72" name="テキスト ボックス 71"/>
        <xdr:cNvSpPr txBox="1"/>
      </xdr:nvSpPr>
      <xdr:spPr>
        <a:xfrm>
          <a:off x="4622800" y="2832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106947</xdr:rowOff>
    </xdr:from>
    <xdr:to>
      <xdr:col>22</xdr:col>
      <xdr:colOff>165100</xdr:colOff>
      <xdr:row>15</xdr:row>
      <xdr:rowOff>37097</xdr:rowOff>
    </xdr:to>
    <xdr:sp macro="" textlink="">
      <xdr:nvSpPr>
        <xdr:cNvPr id="73" name="楕円 72"/>
        <xdr:cNvSpPr/>
      </xdr:nvSpPr>
      <xdr:spPr bwMode="auto">
        <a:xfrm>
          <a:off x="4254500" y="2554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47274</xdr:rowOff>
    </xdr:from>
    <xdr:ext cx="762000" cy="259045"/>
    <xdr:sp macro="" textlink="">
      <xdr:nvSpPr>
        <xdr:cNvPr id="74" name="テキスト ボックス 73"/>
        <xdr:cNvSpPr txBox="1"/>
      </xdr:nvSpPr>
      <xdr:spPr>
        <a:xfrm>
          <a:off x="3924300" y="23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128245</xdr:rowOff>
    </xdr:from>
    <xdr:to>
      <xdr:col>19</xdr:col>
      <xdr:colOff>38100</xdr:colOff>
      <xdr:row>15</xdr:row>
      <xdr:rowOff>58395</xdr:rowOff>
    </xdr:to>
    <xdr:sp macro="" textlink="">
      <xdr:nvSpPr>
        <xdr:cNvPr id="75" name="楕円 74"/>
        <xdr:cNvSpPr/>
      </xdr:nvSpPr>
      <xdr:spPr bwMode="auto">
        <a:xfrm>
          <a:off x="3556000" y="257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43172</xdr:rowOff>
    </xdr:from>
    <xdr:ext cx="762000" cy="259045"/>
    <xdr:sp macro="" textlink="">
      <xdr:nvSpPr>
        <xdr:cNvPr id="76" name="テキスト ボックス 75"/>
        <xdr:cNvSpPr txBox="1"/>
      </xdr:nvSpPr>
      <xdr:spPr>
        <a:xfrm>
          <a:off x="3225800" y="26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123958</xdr:rowOff>
    </xdr:from>
    <xdr:to>
      <xdr:col>15</xdr:col>
      <xdr:colOff>101600</xdr:colOff>
      <xdr:row>15</xdr:row>
      <xdr:rowOff>54108</xdr:rowOff>
    </xdr:to>
    <xdr:sp macro="" textlink="">
      <xdr:nvSpPr>
        <xdr:cNvPr id="77" name="楕円 76"/>
        <xdr:cNvSpPr/>
      </xdr:nvSpPr>
      <xdr:spPr bwMode="auto">
        <a:xfrm>
          <a:off x="2857500" y="2571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64285</xdr:rowOff>
    </xdr:from>
    <xdr:ext cx="762000" cy="259045"/>
    <xdr:sp macro="" textlink="">
      <xdr:nvSpPr>
        <xdr:cNvPr id="78" name="テキスト ボックス 77"/>
        <xdr:cNvSpPr txBox="1"/>
      </xdr:nvSpPr>
      <xdr:spPr>
        <a:xfrm>
          <a:off x="2527300" y="23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297688</xdr:rowOff>
    </xdr:from>
    <xdr:to>
      <xdr:col>29</xdr:col>
      <xdr:colOff>127000</xdr:colOff>
      <xdr:row>37</xdr:row>
      <xdr:rowOff>244119</xdr:rowOff>
    </xdr:to>
    <xdr:cxnSp macro="">
      <xdr:nvCxnSpPr>
        <xdr:cNvPr id="108" name="直線コネクタ 107"/>
        <xdr:cNvCxnSpPr/>
      </xdr:nvCxnSpPr>
      <xdr:spPr bwMode="auto">
        <a:xfrm flipV="1">
          <a:off x="5651500" y="6222238"/>
          <a:ext cx="0" cy="1146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216196</xdr:rowOff>
    </xdr:from>
    <xdr:ext cx="762000" cy="259045"/>
    <xdr:sp macro="" textlink="">
      <xdr:nvSpPr>
        <xdr:cNvPr id="109" name="人口1人当たり決算額の推移最小値テキスト445"/>
        <xdr:cNvSpPr txBox="1"/>
      </xdr:nvSpPr>
      <xdr:spPr>
        <a:xfrm>
          <a:off x="5740400" y="734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244119</xdr:rowOff>
    </xdr:from>
    <xdr:to>
      <xdr:col>30</xdr:col>
      <xdr:colOff>25400</xdr:colOff>
      <xdr:row>37</xdr:row>
      <xdr:rowOff>244119</xdr:rowOff>
    </xdr:to>
    <xdr:cxnSp macro="">
      <xdr:nvCxnSpPr>
        <xdr:cNvPr id="110" name="直線コネクタ 109"/>
        <xdr:cNvCxnSpPr/>
      </xdr:nvCxnSpPr>
      <xdr:spPr bwMode="auto">
        <a:xfrm>
          <a:off x="5562600" y="7368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41165</xdr:rowOff>
    </xdr:from>
    <xdr:ext cx="762000" cy="259045"/>
    <xdr:sp macro="" textlink="">
      <xdr:nvSpPr>
        <xdr:cNvPr id="111" name="人口1人当たり決算額の推移最大値テキスト445"/>
        <xdr:cNvSpPr txBox="1"/>
      </xdr:nvSpPr>
      <xdr:spPr>
        <a:xfrm>
          <a:off x="57404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297688</xdr:rowOff>
    </xdr:from>
    <xdr:to>
      <xdr:col>30</xdr:col>
      <xdr:colOff>25400</xdr:colOff>
      <xdr:row>33</xdr:row>
      <xdr:rowOff>297688</xdr:rowOff>
    </xdr:to>
    <xdr:cxnSp macro="">
      <xdr:nvCxnSpPr>
        <xdr:cNvPr id="112" name="直線コネクタ 111"/>
        <xdr:cNvCxnSpPr/>
      </xdr:nvCxnSpPr>
      <xdr:spPr bwMode="auto">
        <a:xfrm>
          <a:off x="5562600" y="6222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323824</xdr:rowOff>
    </xdr:from>
    <xdr:to>
      <xdr:col>29</xdr:col>
      <xdr:colOff>127000</xdr:colOff>
      <xdr:row>35</xdr:row>
      <xdr:rowOff>146736</xdr:rowOff>
    </xdr:to>
    <xdr:cxnSp macro="">
      <xdr:nvCxnSpPr>
        <xdr:cNvPr id="113" name="直線コネクタ 112"/>
        <xdr:cNvCxnSpPr/>
      </xdr:nvCxnSpPr>
      <xdr:spPr bwMode="auto">
        <a:xfrm flipV="1">
          <a:off x="5003800" y="6591274"/>
          <a:ext cx="647700" cy="16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190695</xdr:rowOff>
    </xdr:from>
    <xdr:ext cx="762000" cy="259045"/>
    <xdr:sp macro="" textlink="">
      <xdr:nvSpPr>
        <xdr:cNvPr id="114" name="人口1人当たり決算額の推移平均値テキスト445"/>
        <xdr:cNvSpPr txBox="1"/>
      </xdr:nvSpPr>
      <xdr:spPr>
        <a:xfrm>
          <a:off x="5740400" y="680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218618</xdr:rowOff>
    </xdr:from>
    <xdr:to>
      <xdr:col>29</xdr:col>
      <xdr:colOff>177800</xdr:colOff>
      <xdr:row>35</xdr:row>
      <xdr:rowOff>320218</xdr:rowOff>
    </xdr:to>
    <xdr:sp macro="" textlink="">
      <xdr:nvSpPr>
        <xdr:cNvPr id="115" name="フローチャート: 判断 114"/>
        <xdr:cNvSpPr/>
      </xdr:nvSpPr>
      <xdr:spPr bwMode="auto">
        <a:xfrm>
          <a:off x="56007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209372</xdr:rowOff>
    </xdr:from>
    <xdr:to>
      <xdr:col>26</xdr:col>
      <xdr:colOff>50800</xdr:colOff>
      <xdr:row>35</xdr:row>
      <xdr:rowOff>146736</xdr:rowOff>
    </xdr:to>
    <xdr:cxnSp macro="">
      <xdr:nvCxnSpPr>
        <xdr:cNvPr id="116" name="直線コネクタ 115"/>
        <xdr:cNvCxnSpPr/>
      </xdr:nvCxnSpPr>
      <xdr:spPr bwMode="auto">
        <a:xfrm>
          <a:off x="4305300" y="6476822"/>
          <a:ext cx="698500" cy="280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149657</xdr:rowOff>
    </xdr:from>
    <xdr:to>
      <xdr:col>26</xdr:col>
      <xdr:colOff>101600</xdr:colOff>
      <xdr:row>35</xdr:row>
      <xdr:rowOff>251257</xdr:rowOff>
    </xdr:to>
    <xdr:sp macro="" textlink="">
      <xdr:nvSpPr>
        <xdr:cNvPr id="117" name="フローチャート: 判断 116"/>
        <xdr:cNvSpPr/>
      </xdr:nvSpPr>
      <xdr:spPr bwMode="auto">
        <a:xfrm>
          <a:off x="4953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236034</xdr:rowOff>
    </xdr:from>
    <xdr:ext cx="736600" cy="259045"/>
    <xdr:sp macro="" textlink="">
      <xdr:nvSpPr>
        <xdr:cNvPr id="118" name="テキスト ボックス 117"/>
        <xdr:cNvSpPr txBox="1"/>
      </xdr:nvSpPr>
      <xdr:spPr>
        <a:xfrm>
          <a:off x="4622800" y="684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46761</xdr:rowOff>
    </xdr:from>
    <xdr:to>
      <xdr:col>22</xdr:col>
      <xdr:colOff>114300</xdr:colOff>
      <xdr:row>34</xdr:row>
      <xdr:rowOff>209372</xdr:rowOff>
    </xdr:to>
    <xdr:cxnSp macro="">
      <xdr:nvCxnSpPr>
        <xdr:cNvPr id="119" name="直線コネクタ 118"/>
        <xdr:cNvCxnSpPr/>
      </xdr:nvCxnSpPr>
      <xdr:spPr bwMode="auto">
        <a:xfrm>
          <a:off x="3606800" y="5971311"/>
          <a:ext cx="698500" cy="505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66142</xdr:rowOff>
    </xdr:from>
    <xdr:to>
      <xdr:col>22</xdr:col>
      <xdr:colOff>165100</xdr:colOff>
      <xdr:row>35</xdr:row>
      <xdr:rowOff>167742</xdr:rowOff>
    </xdr:to>
    <xdr:sp macro="" textlink="">
      <xdr:nvSpPr>
        <xdr:cNvPr id="120" name="フローチャート: 判断 119"/>
        <xdr:cNvSpPr/>
      </xdr:nvSpPr>
      <xdr:spPr bwMode="auto">
        <a:xfrm>
          <a:off x="4254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152519</xdr:rowOff>
    </xdr:from>
    <xdr:ext cx="762000" cy="259045"/>
    <xdr:sp macro="" textlink="">
      <xdr:nvSpPr>
        <xdr:cNvPr id="121" name="テキスト ボックス 120"/>
        <xdr:cNvSpPr txBox="1"/>
      </xdr:nvSpPr>
      <xdr:spPr>
        <a:xfrm>
          <a:off x="39243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46761</xdr:rowOff>
    </xdr:from>
    <xdr:to>
      <xdr:col>18</xdr:col>
      <xdr:colOff>177800</xdr:colOff>
      <xdr:row>34</xdr:row>
      <xdr:rowOff>153289</xdr:rowOff>
    </xdr:to>
    <xdr:cxnSp macro="">
      <xdr:nvCxnSpPr>
        <xdr:cNvPr id="122" name="直線コネクタ 121"/>
        <xdr:cNvCxnSpPr/>
      </xdr:nvCxnSpPr>
      <xdr:spPr bwMode="auto">
        <a:xfrm flipV="1">
          <a:off x="2908300" y="5971311"/>
          <a:ext cx="698500" cy="449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317221</xdr:rowOff>
    </xdr:from>
    <xdr:to>
      <xdr:col>19</xdr:col>
      <xdr:colOff>38100</xdr:colOff>
      <xdr:row>35</xdr:row>
      <xdr:rowOff>75921</xdr:rowOff>
    </xdr:to>
    <xdr:sp macro="" textlink="">
      <xdr:nvSpPr>
        <xdr:cNvPr id="123" name="フローチャート: 判断 122"/>
        <xdr:cNvSpPr/>
      </xdr:nvSpPr>
      <xdr:spPr bwMode="auto">
        <a:xfrm>
          <a:off x="35560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60698</xdr:rowOff>
    </xdr:from>
    <xdr:ext cx="762000" cy="259045"/>
    <xdr:sp macro="" textlink="">
      <xdr:nvSpPr>
        <xdr:cNvPr id="124" name="テキスト ボックス 123"/>
        <xdr:cNvSpPr txBox="1"/>
      </xdr:nvSpPr>
      <xdr:spPr>
        <a:xfrm>
          <a:off x="32258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284073</xdr:rowOff>
    </xdr:from>
    <xdr:to>
      <xdr:col>15</xdr:col>
      <xdr:colOff>101600</xdr:colOff>
      <xdr:row>35</xdr:row>
      <xdr:rowOff>42773</xdr:rowOff>
    </xdr:to>
    <xdr:sp macro="" textlink="">
      <xdr:nvSpPr>
        <xdr:cNvPr id="125" name="フローチャート: 判断 124"/>
        <xdr:cNvSpPr/>
      </xdr:nvSpPr>
      <xdr:spPr bwMode="auto">
        <a:xfrm>
          <a:off x="28575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27550</xdr:rowOff>
    </xdr:from>
    <xdr:ext cx="762000" cy="259045"/>
    <xdr:sp macro="" textlink="">
      <xdr:nvSpPr>
        <xdr:cNvPr id="126" name="テキスト ボックス 125"/>
        <xdr:cNvSpPr txBox="1"/>
      </xdr:nvSpPr>
      <xdr:spPr>
        <a:xfrm>
          <a:off x="2527300" y="663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273024</xdr:rowOff>
    </xdr:from>
    <xdr:to>
      <xdr:col>29</xdr:col>
      <xdr:colOff>177800</xdr:colOff>
      <xdr:row>35</xdr:row>
      <xdr:rowOff>31724</xdr:rowOff>
    </xdr:to>
    <xdr:sp macro="" textlink="">
      <xdr:nvSpPr>
        <xdr:cNvPr id="132" name="楕円 131"/>
        <xdr:cNvSpPr/>
      </xdr:nvSpPr>
      <xdr:spPr bwMode="auto">
        <a:xfrm>
          <a:off x="5600700" y="654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118101</xdr:rowOff>
    </xdr:from>
    <xdr:ext cx="762000" cy="259045"/>
    <xdr:sp macro="" textlink="">
      <xdr:nvSpPr>
        <xdr:cNvPr id="133" name="人口1人当たり決算額の推移該当値テキスト445"/>
        <xdr:cNvSpPr txBox="1"/>
      </xdr:nvSpPr>
      <xdr:spPr>
        <a:xfrm>
          <a:off x="5740400" y="638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95936</xdr:rowOff>
    </xdr:from>
    <xdr:to>
      <xdr:col>26</xdr:col>
      <xdr:colOff>101600</xdr:colOff>
      <xdr:row>35</xdr:row>
      <xdr:rowOff>197536</xdr:rowOff>
    </xdr:to>
    <xdr:sp macro="" textlink="">
      <xdr:nvSpPr>
        <xdr:cNvPr id="134" name="楕円 133"/>
        <xdr:cNvSpPr/>
      </xdr:nvSpPr>
      <xdr:spPr bwMode="auto">
        <a:xfrm>
          <a:off x="4953000" y="6706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207713</xdr:rowOff>
    </xdr:from>
    <xdr:ext cx="736600" cy="259045"/>
    <xdr:sp macro="" textlink="">
      <xdr:nvSpPr>
        <xdr:cNvPr id="135" name="テキスト ボックス 134"/>
        <xdr:cNvSpPr txBox="1"/>
      </xdr:nvSpPr>
      <xdr:spPr>
        <a:xfrm>
          <a:off x="4622800" y="647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158572</xdr:rowOff>
    </xdr:from>
    <xdr:to>
      <xdr:col>22</xdr:col>
      <xdr:colOff>165100</xdr:colOff>
      <xdr:row>34</xdr:row>
      <xdr:rowOff>260172</xdr:rowOff>
    </xdr:to>
    <xdr:sp macro="" textlink="">
      <xdr:nvSpPr>
        <xdr:cNvPr id="136" name="楕円 135"/>
        <xdr:cNvSpPr/>
      </xdr:nvSpPr>
      <xdr:spPr bwMode="auto">
        <a:xfrm>
          <a:off x="4254500" y="6426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270349</xdr:rowOff>
    </xdr:from>
    <xdr:ext cx="762000" cy="259045"/>
    <xdr:sp macro="" textlink="">
      <xdr:nvSpPr>
        <xdr:cNvPr id="137" name="テキスト ボックス 136"/>
        <xdr:cNvSpPr txBox="1"/>
      </xdr:nvSpPr>
      <xdr:spPr>
        <a:xfrm>
          <a:off x="3924300" y="619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32</xdr:row>
      <xdr:rowOff>167411</xdr:rowOff>
    </xdr:from>
    <xdr:to>
      <xdr:col>19</xdr:col>
      <xdr:colOff>38100</xdr:colOff>
      <xdr:row>33</xdr:row>
      <xdr:rowOff>97561</xdr:rowOff>
    </xdr:to>
    <xdr:sp macro="" textlink="">
      <xdr:nvSpPr>
        <xdr:cNvPr id="138" name="楕円 137"/>
        <xdr:cNvSpPr/>
      </xdr:nvSpPr>
      <xdr:spPr bwMode="auto">
        <a:xfrm>
          <a:off x="3556000" y="5920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31</xdr:row>
      <xdr:rowOff>279188</xdr:rowOff>
    </xdr:from>
    <xdr:ext cx="762000" cy="259045"/>
    <xdr:sp macro="" textlink="">
      <xdr:nvSpPr>
        <xdr:cNvPr id="139" name="テキスト ボックス 138"/>
        <xdr:cNvSpPr txBox="1"/>
      </xdr:nvSpPr>
      <xdr:spPr>
        <a:xfrm>
          <a:off x="3225800" y="568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102489</xdr:rowOff>
    </xdr:from>
    <xdr:to>
      <xdr:col>15</xdr:col>
      <xdr:colOff>101600</xdr:colOff>
      <xdr:row>34</xdr:row>
      <xdr:rowOff>204089</xdr:rowOff>
    </xdr:to>
    <xdr:sp macro="" textlink="">
      <xdr:nvSpPr>
        <xdr:cNvPr id="140" name="楕円 139"/>
        <xdr:cNvSpPr/>
      </xdr:nvSpPr>
      <xdr:spPr bwMode="auto">
        <a:xfrm>
          <a:off x="2857500" y="6369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214266</xdr:rowOff>
    </xdr:from>
    <xdr:ext cx="762000" cy="259045"/>
    <xdr:sp macro="" textlink="">
      <xdr:nvSpPr>
        <xdr:cNvPr id="141" name="テキスト ボックス 140"/>
        <xdr:cNvSpPr txBox="1"/>
      </xdr:nvSpPr>
      <xdr:spPr>
        <a:xfrm>
          <a:off x="2527300" y="613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5,570,618
5,462,316
8,400.95
1,841,383,730
1,831,631,276
1,191,488
1,055,786,928
4,462,701,566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339.2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93275</xdr:rowOff>
    </xdr:from>
    <xdr:to>
      <xdr:col>24</xdr:col>
      <xdr:colOff>63500</xdr:colOff>
      <xdr:row>36</xdr:row>
      <xdr:rowOff>101371</xdr:rowOff>
    </xdr:to>
    <xdr:cxnSp macro="">
      <xdr:nvCxnSpPr>
        <xdr:cNvPr id="61" name="直線コネクタ 60"/>
        <xdr:cNvCxnSpPr/>
      </xdr:nvCxnSpPr>
      <xdr:spPr>
        <a:xfrm>
          <a:off x="3797300" y="6265475"/>
          <a:ext cx="8382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46950</xdr:rowOff>
    </xdr:from>
    <xdr:ext cx="534377" cy="259045"/>
    <xdr:sp macro="" textlink="">
      <xdr:nvSpPr>
        <xdr:cNvPr id="62" name="人件費平均値テキスト"/>
        <xdr:cNvSpPr txBox="1"/>
      </xdr:nvSpPr>
      <xdr:spPr>
        <a:xfrm>
          <a:off x="4686300" y="6047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53918</xdr:rowOff>
    </xdr:from>
    <xdr:to>
      <xdr:col>19</xdr:col>
      <xdr:colOff>177800</xdr:colOff>
      <xdr:row>36</xdr:row>
      <xdr:rowOff>93275</xdr:rowOff>
    </xdr:to>
    <xdr:cxnSp macro="">
      <xdr:nvCxnSpPr>
        <xdr:cNvPr id="64" name="直線コネクタ 63"/>
        <xdr:cNvCxnSpPr/>
      </xdr:nvCxnSpPr>
      <xdr:spPr>
        <a:xfrm>
          <a:off x="2908300" y="6054668"/>
          <a:ext cx="889000" cy="2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34</xdr:row>
      <xdr:rowOff>140104</xdr:rowOff>
    </xdr:from>
    <xdr:ext cx="534377" cy="259045"/>
    <xdr:sp macro="" textlink="">
      <xdr:nvSpPr>
        <xdr:cNvPr id="66" name="テキスト ボックス 65"/>
        <xdr:cNvSpPr txBox="1"/>
      </xdr:nvSpPr>
      <xdr:spPr>
        <a:xfrm>
          <a:off x="3517411" y="59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53918</xdr:rowOff>
    </xdr:from>
    <xdr:to>
      <xdr:col>15</xdr:col>
      <xdr:colOff>50800</xdr:colOff>
      <xdr:row>35</xdr:row>
      <xdr:rowOff>72072</xdr:rowOff>
    </xdr:to>
    <xdr:cxnSp macro="">
      <xdr:nvCxnSpPr>
        <xdr:cNvPr id="67" name="直線コネクタ 66"/>
        <xdr:cNvCxnSpPr/>
      </xdr:nvCxnSpPr>
      <xdr:spPr>
        <a:xfrm flipV="1">
          <a:off x="2019300" y="6054668"/>
          <a:ext cx="889000" cy="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152470</xdr:rowOff>
    </xdr:from>
    <xdr:to>
      <xdr:col>15</xdr:col>
      <xdr:colOff>101600</xdr:colOff>
      <xdr:row>35</xdr:row>
      <xdr:rowOff>82620</xdr:rowOff>
    </xdr:to>
    <xdr:sp macro="" textlink="">
      <xdr:nvSpPr>
        <xdr:cNvPr id="68" name="フローチャート: 判断 67"/>
        <xdr:cNvSpPr/>
      </xdr:nvSpPr>
      <xdr:spPr>
        <a:xfrm>
          <a:off x="2857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99147</xdr:rowOff>
    </xdr:from>
    <xdr:ext cx="534377" cy="259045"/>
    <xdr:sp macro="" textlink="">
      <xdr:nvSpPr>
        <xdr:cNvPr id="69" name="テキスト ボックス 68"/>
        <xdr:cNvSpPr txBox="1"/>
      </xdr:nvSpPr>
      <xdr:spPr>
        <a:xfrm>
          <a:off x="2641111" y="57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48374</xdr:rowOff>
    </xdr:from>
    <xdr:to>
      <xdr:col>10</xdr:col>
      <xdr:colOff>114300</xdr:colOff>
      <xdr:row>35</xdr:row>
      <xdr:rowOff>72072</xdr:rowOff>
    </xdr:to>
    <xdr:cxnSp macro="">
      <xdr:nvCxnSpPr>
        <xdr:cNvPr id="70" name="直線コネクタ 69"/>
        <xdr:cNvCxnSpPr/>
      </xdr:nvCxnSpPr>
      <xdr:spPr>
        <a:xfrm>
          <a:off x="1130300" y="6049124"/>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158795</xdr:rowOff>
    </xdr:from>
    <xdr:to>
      <xdr:col>10</xdr:col>
      <xdr:colOff>165100</xdr:colOff>
      <xdr:row>35</xdr:row>
      <xdr:rowOff>88945</xdr:rowOff>
    </xdr:to>
    <xdr:sp macro="" textlink="">
      <xdr:nvSpPr>
        <xdr:cNvPr id="71" name="フローチャート: 判断 70"/>
        <xdr:cNvSpPr/>
      </xdr:nvSpPr>
      <xdr:spPr>
        <a:xfrm>
          <a:off x="1968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105472</xdr:rowOff>
    </xdr:from>
    <xdr:ext cx="534377" cy="259045"/>
    <xdr:sp macro="" textlink="">
      <xdr:nvSpPr>
        <xdr:cNvPr id="72" name="テキスト ボックス 71"/>
        <xdr:cNvSpPr txBox="1"/>
      </xdr:nvSpPr>
      <xdr:spPr>
        <a:xfrm>
          <a:off x="1752111" y="57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20510</xdr:rowOff>
    </xdr:from>
    <xdr:to>
      <xdr:col>6</xdr:col>
      <xdr:colOff>38100</xdr:colOff>
      <xdr:row>35</xdr:row>
      <xdr:rowOff>122110</xdr:rowOff>
    </xdr:to>
    <xdr:sp macro="" textlink="">
      <xdr:nvSpPr>
        <xdr:cNvPr id="73" name="フローチャート: 判断 72"/>
        <xdr:cNvSpPr/>
      </xdr:nvSpPr>
      <xdr:spPr>
        <a:xfrm>
          <a:off x="1079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113237</xdr:rowOff>
    </xdr:from>
    <xdr:ext cx="534377" cy="259045"/>
    <xdr:sp macro="" textlink="">
      <xdr:nvSpPr>
        <xdr:cNvPr id="74" name="テキスト ボックス 73"/>
        <xdr:cNvSpPr txBox="1"/>
      </xdr:nvSpPr>
      <xdr:spPr>
        <a:xfrm>
          <a:off x="863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50571</xdr:rowOff>
    </xdr:from>
    <xdr:to>
      <xdr:col>24</xdr:col>
      <xdr:colOff>114300</xdr:colOff>
      <xdr:row>36</xdr:row>
      <xdr:rowOff>152171</xdr:rowOff>
    </xdr:to>
    <xdr:sp macro="" textlink="">
      <xdr:nvSpPr>
        <xdr:cNvPr id="80" name="楕円 79"/>
        <xdr:cNvSpPr/>
      </xdr:nvSpPr>
      <xdr:spPr>
        <a:xfrm>
          <a:off x="4584700" y="622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28998</xdr:rowOff>
    </xdr:from>
    <xdr:ext cx="534377" cy="259045"/>
    <xdr:sp macro="" textlink="">
      <xdr:nvSpPr>
        <xdr:cNvPr id="81" name="人件費該当値テキスト"/>
        <xdr:cNvSpPr txBox="1"/>
      </xdr:nvSpPr>
      <xdr:spPr>
        <a:xfrm>
          <a:off x="4686300" y="620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42475</xdr:rowOff>
    </xdr:from>
    <xdr:to>
      <xdr:col>20</xdr:col>
      <xdr:colOff>38100</xdr:colOff>
      <xdr:row>36</xdr:row>
      <xdr:rowOff>144075</xdr:rowOff>
    </xdr:to>
    <xdr:sp macro="" textlink="">
      <xdr:nvSpPr>
        <xdr:cNvPr id="82" name="楕円 81"/>
        <xdr:cNvSpPr/>
      </xdr:nvSpPr>
      <xdr:spPr>
        <a:xfrm>
          <a:off x="3746500" y="62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135202</xdr:rowOff>
    </xdr:from>
    <xdr:ext cx="534377" cy="259045"/>
    <xdr:sp macro="" textlink="">
      <xdr:nvSpPr>
        <xdr:cNvPr id="83" name="テキスト ボックス 82"/>
        <xdr:cNvSpPr txBox="1"/>
      </xdr:nvSpPr>
      <xdr:spPr>
        <a:xfrm>
          <a:off x="3517411" y="630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xdr:rowOff>
    </xdr:from>
    <xdr:to>
      <xdr:col>15</xdr:col>
      <xdr:colOff>101600</xdr:colOff>
      <xdr:row>35</xdr:row>
      <xdr:rowOff>104718</xdr:rowOff>
    </xdr:to>
    <xdr:sp macro="" textlink="">
      <xdr:nvSpPr>
        <xdr:cNvPr id="84" name="楕円 83"/>
        <xdr:cNvSpPr/>
      </xdr:nvSpPr>
      <xdr:spPr>
        <a:xfrm>
          <a:off x="2857500" y="600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95845</xdr:rowOff>
    </xdr:from>
    <xdr:ext cx="534377" cy="259045"/>
    <xdr:sp macro="" textlink="">
      <xdr:nvSpPr>
        <xdr:cNvPr id="85" name="テキスト ボックス 84"/>
        <xdr:cNvSpPr txBox="1"/>
      </xdr:nvSpPr>
      <xdr:spPr>
        <a:xfrm>
          <a:off x="2641111" y="60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21272</xdr:rowOff>
    </xdr:from>
    <xdr:to>
      <xdr:col>10</xdr:col>
      <xdr:colOff>165100</xdr:colOff>
      <xdr:row>35</xdr:row>
      <xdr:rowOff>122872</xdr:rowOff>
    </xdr:to>
    <xdr:sp macro="" textlink="">
      <xdr:nvSpPr>
        <xdr:cNvPr id="86" name="楕円 85"/>
        <xdr:cNvSpPr/>
      </xdr:nvSpPr>
      <xdr:spPr>
        <a:xfrm>
          <a:off x="1968500" y="60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113999</xdr:rowOff>
    </xdr:from>
    <xdr:ext cx="534377" cy="259045"/>
    <xdr:sp macro="" textlink="">
      <xdr:nvSpPr>
        <xdr:cNvPr id="87" name="テキスト ボックス 86"/>
        <xdr:cNvSpPr txBox="1"/>
      </xdr:nvSpPr>
      <xdr:spPr>
        <a:xfrm>
          <a:off x="1752111" y="61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169024</xdr:rowOff>
    </xdr:from>
    <xdr:to>
      <xdr:col>6</xdr:col>
      <xdr:colOff>38100</xdr:colOff>
      <xdr:row>35</xdr:row>
      <xdr:rowOff>99174</xdr:rowOff>
    </xdr:to>
    <xdr:sp macro="" textlink="">
      <xdr:nvSpPr>
        <xdr:cNvPr id="88" name="楕円 87"/>
        <xdr:cNvSpPr/>
      </xdr:nvSpPr>
      <xdr:spPr>
        <a:xfrm>
          <a:off x="1079500" y="59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115701</xdr:rowOff>
    </xdr:from>
    <xdr:ext cx="534377" cy="259045"/>
    <xdr:sp macro="" textlink="">
      <xdr:nvSpPr>
        <xdr:cNvPr id="89" name="テキスト ボックス 88"/>
        <xdr:cNvSpPr txBox="1"/>
      </xdr:nvSpPr>
      <xdr:spPr>
        <a:xfrm>
          <a:off x="863111" y="577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34087</xdr:rowOff>
    </xdr:from>
    <xdr:to>
      <xdr:col>24</xdr:col>
      <xdr:colOff>63500</xdr:colOff>
      <xdr:row>57</xdr:row>
      <xdr:rowOff>35230</xdr:rowOff>
    </xdr:to>
    <xdr:cxnSp macro="">
      <xdr:nvCxnSpPr>
        <xdr:cNvPr id="114" name="直線コネクタ 113"/>
        <xdr:cNvCxnSpPr/>
      </xdr:nvCxnSpPr>
      <xdr:spPr>
        <a:xfrm>
          <a:off x="3797300" y="980673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155531</xdr:rowOff>
    </xdr:from>
    <xdr:ext cx="534377" cy="259045"/>
    <xdr:sp macro="" textlink="">
      <xdr:nvSpPr>
        <xdr:cNvPr id="115" name="物件費平均値テキスト"/>
        <xdr:cNvSpPr txBox="1"/>
      </xdr:nvSpPr>
      <xdr:spPr>
        <a:xfrm>
          <a:off x="4686300" y="9413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32715</xdr:rowOff>
    </xdr:from>
    <xdr:to>
      <xdr:col>19</xdr:col>
      <xdr:colOff>177800</xdr:colOff>
      <xdr:row>57</xdr:row>
      <xdr:rowOff>34087</xdr:rowOff>
    </xdr:to>
    <xdr:cxnSp macro="">
      <xdr:nvCxnSpPr>
        <xdr:cNvPr id="117" name="直線コネクタ 116"/>
        <xdr:cNvCxnSpPr/>
      </xdr:nvCxnSpPr>
      <xdr:spPr>
        <a:xfrm>
          <a:off x="2908300" y="980536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54</xdr:row>
      <xdr:rowOff>93367</xdr:rowOff>
    </xdr:from>
    <xdr:ext cx="469744" cy="259045"/>
    <xdr:sp macro="" textlink="">
      <xdr:nvSpPr>
        <xdr:cNvPr id="119" name="テキスト ボックス 118"/>
        <xdr:cNvSpPr txBox="1"/>
      </xdr:nvSpPr>
      <xdr:spPr>
        <a:xfrm>
          <a:off x="3549728" y="93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10999</xdr:rowOff>
    </xdr:from>
    <xdr:to>
      <xdr:col>15</xdr:col>
      <xdr:colOff>50800</xdr:colOff>
      <xdr:row>57</xdr:row>
      <xdr:rowOff>32715</xdr:rowOff>
    </xdr:to>
    <xdr:cxnSp macro="">
      <xdr:nvCxnSpPr>
        <xdr:cNvPr id="120" name="直線コネクタ 119"/>
        <xdr:cNvCxnSpPr/>
      </xdr:nvCxnSpPr>
      <xdr:spPr>
        <a:xfrm>
          <a:off x="2019300" y="9783649"/>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150896</xdr:rowOff>
    </xdr:from>
    <xdr:to>
      <xdr:col>15</xdr:col>
      <xdr:colOff>101600</xdr:colOff>
      <xdr:row>56</xdr:row>
      <xdr:rowOff>81046</xdr:rowOff>
    </xdr:to>
    <xdr:sp macro="" textlink="">
      <xdr:nvSpPr>
        <xdr:cNvPr id="121" name="フローチャート: 判断 120"/>
        <xdr:cNvSpPr/>
      </xdr:nvSpPr>
      <xdr:spPr>
        <a:xfrm>
          <a:off x="2857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54</xdr:row>
      <xdr:rowOff>97573</xdr:rowOff>
    </xdr:from>
    <xdr:ext cx="469744" cy="259045"/>
    <xdr:sp macro="" textlink="">
      <xdr:nvSpPr>
        <xdr:cNvPr id="122" name="テキスト ボックス 121"/>
        <xdr:cNvSpPr txBox="1"/>
      </xdr:nvSpPr>
      <xdr:spPr>
        <a:xfrm>
          <a:off x="2673428" y="935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10999</xdr:rowOff>
    </xdr:from>
    <xdr:to>
      <xdr:col>10</xdr:col>
      <xdr:colOff>114300</xdr:colOff>
      <xdr:row>57</xdr:row>
      <xdr:rowOff>18405</xdr:rowOff>
    </xdr:to>
    <xdr:cxnSp macro="">
      <xdr:nvCxnSpPr>
        <xdr:cNvPr id="123" name="直線コネクタ 122"/>
        <xdr:cNvCxnSpPr/>
      </xdr:nvCxnSpPr>
      <xdr:spPr>
        <a:xfrm flipV="1">
          <a:off x="1130300" y="9783649"/>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135809</xdr:rowOff>
    </xdr:from>
    <xdr:to>
      <xdr:col>10</xdr:col>
      <xdr:colOff>165100</xdr:colOff>
      <xdr:row>56</xdr:row>
      <xdr:rowOff>65959</xdr:rowOff>
    </xdr:to>
    <xdr:sp macro="" textlink="">
      <xdr:nvSpPr>
        <xdr:cNvPr id="124" name="フローチャート: 判断 123"/>
        <xdr:cNvSpPr/>
      </xdr:nvSpPr>
      <xdr:spPr>
        <a:xfrm>
          <a:off x="1968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82486</xdr:rowOff>
    </xdr:from>
    <xdr:ext cx="534377" cy="259045"/>
    <xdr:sp macro="" textlink="">
      <xdr:nvSpPr>
        <xdr:cNvPr id="125" name="テキスト ボックス 124"/>
        <xdr:cNvSpPr txBox="1"/>
      </xdr:nvSpPr>
      <xdr:spPr>
        <a:xfrm>
          <a:off x="17521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165481</xdr:rowOff>
    </xdr:from>
    <xdr:to>
      <xdr:col>6</xdr:col>
      <xdr:colOff>38100</xdr:colOff>
      <xdr:row>56</xdr:row>
      <xdr:rowOff>95631</xdr:rowOff>
    </xdr:to>
    <xdr:sp macro="" textlink="">
      <xdr:nvSpPr>
        <xdr:cNvPr id="126" name="フローチャート: 判断 125"/>
        <xdr:cNvSpPr/>
      </xdr:nvSpPr>
      <xdr:spPr>
        <a:xfrm>
          <a:off x="1079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54</xdr:row>
      <xdr:rowOff>112158</xdr:rowOff>
    </xdr:from>
    <xdr:ext cx="469744" cy="259045"/>
    <xdr:sp macro="" textlink="">
      <xdr:nvSpPr>
        <xdr:cNvPr id="127" name="テキスト ボックス 126"/>
        <xdr:cNvSpPr txBox="1"/>
      </xdr:nvSpPr>
      <xdr:spPr>
        <a:xfrm>
          <a:off x="895428"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155880</xdr:rowOff>
    </xdr:from>
    <xdr:to>
      <xdr:col>24</xdr:col>
      <xdr:colOff>114300</xdr:colOff>
      <xdr:row>57</xdr:row>
      <xdr:rowOff>86030</xdr:rowOff>
    </xdr:to>
    <xdr:sp macro="" textlink="">
      <xdr:nvSpPr>
        <xdr:cNvPr id="133" name="楕円 132"/>
        <xdr:cNvSpPr/>
      </xdr:nvSpPr>
      <xdr:spPr>
        <a:xfrm>
          <a:off x="4584700" y="97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70807</xdr:rowOff>
    </xdr:from>
    <xdr:ext cx="469744" cy="259045"/>
    <xdr:sp macro="" textlink="">
      <xdr:nvSpPr>
        <xdr:cNvPr id="134" name="物件費該当値テキスト"/>
        <xdr:cNvSpPr txBox="1"/>
      </xdr:nvSpPr>
      <xdr:spPr>
        <a:xfrm>
          <a:off x="4686300" y="967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154737</xdr:rowOff>
    </xdr:from>
    <xdr:to>
      <xdr:col>20</xdr:col>
      <xdr:colOff>38100</xdr:colOff>
      <xdr:row>57</xdr:row>
      <xdr:rowOff>84887</xdr:rowOff>
    </xdr:to>
    <xdr:sp macro="" textlink="">
      <xdr:nvSpPr>
        <xdr:cNvPr id="135" name="楕円 134"/>
        <xdr:cNvSpPr/>
      </xdr:nvSpPr>
      <xdr:spPr>
        <a:xfrm>
          <a:off x="3746500" y="97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57</xdr:row>
      <xdr:rowOff>76014</xdr:rowOff>
    </xdr:from>
    <xdr:ext cx="469744" cy="259045"/>
    <xdr:sp macro="" textlink="">
      <xdr:nvSpPr>
        <xdr:cNvPr id="136" name="テキスト ボックス 135"/>
        <xdr:cNvSpPr txBox="1"/>
      </xdr:nvSpPr>
      <xdr:spPr>
        <a:xfrm>
          <a:off x="3549728" y="984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153365</xdr:rowOff>
    </xdr:from>
    <xdr:to>
      <xdr:col>15</xdr:col>
      <xdr:colOff>101600</xdr:colOff>
      <xdr:row>57</xdr:row>
      <xdr:rowOff>83515</xdr:rowOff>
    </xdr:to>
    <xdr:sp macro="" textlink="">
      <xdr:nvSpPr>
        <xdr:cNvPr id="137" name="楕円 136"/>
        <xdr:cNvSpPr/>
      </xdr:nvSpPr>
      <xdr:spPr>
        <a:xfrm>
          <a:off x="2857500" y="97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57</xdr:row>
      <xdr:rowOff>74642</xdr:rowOff>
    </xdr:from>
    <xdr:ext cx="469744" cy="259045"/>
    <xdr:sp macro="" textlink="">
      <xdr:nvSpPr>
        <xdr:cNvPr id="138" name="テキスト ボックス 137"/>
        <xdr:cNvSpPr txBox="1"/>
      </xdr:nvSpPr>
      <xdr:spPr>
        <a:xfrm>
          <a:off x="2673428" y="984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131649</xdr:rowOff>
    </xdr:from>
    <xdr:to>
      <xdr:col>10</xdr:col>
      <xdr:colOff>165100</xdr:colOff>
      <xdr:row>57</xdr:row>
      <xdr:rowOff>61799</xdr:rowOff>
    </xdr:to>
    <xdr:sp macro="" textlink="">
      <xdr:nvSpPr>
        <xdr:cNvPr id="139" name="楕円 138"/>
        <xdr:cNvSpPr/>
      </xdr:nvSpPr>
      <xdr:spPr>
        <a:xfrm>
          <a:off x="1968500" y="973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57</xdr:row>
      <xdr:rowOff>52926</xdr:rowOff>
    </xdr:from>
    <xdr:ext cx="469744" cy="259045"/>
    <xdr:sp macro="" textlink="">
      <xdr:nvSpPr>
        <xdr:cNvPr id="140" name="テキスト ボックス 139"/>
        <xdr:cNvSpPr txBox="1"/>
      </xdr:nvSpPr>
      <xdr:spPr>
        <a:xfrm>
          <a:off x="1784428" y="982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139055</xdr:rowOff>
    </xdr:from>
    <xdr:to>
      <xdr:col>6</xdr:col>
      <xdr:colOff>38100</xdr:colOff>
      <xdr:row>57</xdr:row>
      <xdr:rowOff>69205</xdr:rowOff>
    </xdr:to>
    <xdr:sp macro="" textlink="">
      <xdr:nvSpPr>
        <xdr:cNvPr id="141" name="楕円 140"/>
        <xdr:cNvSpPr/>
      </xdr:nvSpPr>
      <xdr:spPr>
        <a:xfrm>
          <a:off x="1079500" y="974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57</xdr:row>
      <xdr:rowOff>60332</xdr:rowOff>
    </xdr:from>
    <xdr:ext cx="469744" cy="259045"/>
    <xdr:sp macro="" textlink="">
      <xdr:nvSpPr>
        <xdr:cNvPr id="142" name="テキスト ボックス 141"/>
        <xdr:cNvSpPr txBox="1"/>
      </xdr:nvSpPr>
      <xdr:spPr>
        <a:xfrm>
          <a:off x="895428" y="983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144272</xdr:rowOff>
    </xdr:from>
    <xdr:to>
      <xdr:col>24</xdr:col>
      <xdr:colOff>63500</xdr:colOff>
      <xdr:row>77</xdr:row>
      <xdr:rowOff>145796</xdr:rowOff>
    </xdr:to>
    <xdr:cxnSp macro="">
      <xdr:nvCxnSpPr>
        <xdr:cNvPr id="169" name="直線コネクタ 168"/>
        <xdr:cNvCxnSpPr/>
      </xdr:nvCxnSpPr>
      <xdr:spPr>
        <a:xfrm flipV="1">
          <a:off x="3797300" y="1334592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29863</xdr:rowOff>
    </xdr:from>
    <xdr:ext cx="469744" cy="259045"/>
    <xdr:sp macro="" textlink="">
      <xdr:nvSpPr>
        <xdr:cNvPr id="170" name="維持補修費平均値テキスト"/>
        <xdr:cNvSpPr txBox="1"/>
      </xdr:nvSpPr>
      <xdr:spPr>
        <a:xfrm>
          <a:off x="4686300" y="1306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145796</xdr:rowOff>
    </xdr:from>
    <xdr:to>
      <xdr:col>19</xdr:col>
      <xdr:colOff>177800</xdr:colOff>
      <xdr:row>77</xdr:row>
      <xdr:rowOff>145923</xdr:rowOff>
    </xdr:to>
    <xdr:cxnSp macro="">
      <xdr:nvCxnSpPr>
        <xdr:cNvPr id="172" name="直線コネクタ 171"/>
        <xdr:cNvCxnSpPr/>
      </xdr:nvCxnSpPr>
      <xdr:spPr>
        <a:xfrm flipV="1">
          <a:off x="2908300" y="1334744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138192</xdr:rowOff>
    </xdr:from>
    <xdr:ext cx="469744" cy="259045"/>
    <xdr:sp macro="" textlink="">
      <xdr:nvSpPr>
        <xdr:cNvPr id="174" name="テキスト ボックス 173"/>
        <xdr:cNvSpPr txBox="1"/>
      </xdr:nvSpPr>
      <xdr:spPr>
        <a:xfrm>
          <a:off x="35497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145923</xdr:rowOff>
    </xdr:from>
    <xdr:to>
      <xdr:col>15</xdr:col>
      <xdr:colOff>50800</xdr:colOff>
      <xdr:row>77</xdr:row>
      <xdr:rowOff>146938</xdr:rowOff>
    </xdr:to>
    <xdr:cxnSp macro="">
      <xdr:nvCxnSpPr>
        <xdr:cNvPr id="175" name="直線コネクタ 174"/>
        <xdr:cNvCxnSpPr/>
      </xdr:nvCxnSpPr>
      <xdr:spPr>
        <a:xfrm flipV="1">
          <a:off x="2019300" y="13347573"/>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48513</xdr:rowOff>
    </xdr:from>
    <xdr:to>
      <xdr:col>15</xdr:col>
      <xdr:colOff>101600</xdr:colOff>
      <xdr:row>77</xdr:row>
      <xdr:rowOff>150113</xdr:rowOff>
    </xdr:to>
    <xdr:sp macro="" textlink="">
      <xdr:nvSpPr>
        <xdr:cNvPr id="176" name="フローチャート: 判断 175"/>
        <xdr:cNvSpPr/>
      </xdr:nvSpPr>
      <xdr:spPr>
        <a:xfrm>
          <a:off x="2857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166640</xdr:rowOff>
    </xdr:from>
    <xdr:ext cx="469744" cy="259045"/>
    <xdr:sp macro="" textlink="">
      <xdr:nvSpPr>
        <xdr:cNvPr id="177" name="テキスト ボックス 176"/>
        <xdr:cNvSpPr txBox="1"/>
      </xdr:nvSpPr>
      <xdr:spPr>
        <a:xfrm>
          <a:off x="2673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146938</xdr:rowOff>
    </xdr:from>
    <xdr:to>
      <xdr:col>10</xdr:col>
      <xdr:colOff>114300</xdr:colOff>
      <xdr:row>77</xdr:row>
      <xdr:rowOff>147574</xdr:rowOff>
    </xdr:to>
    <xdr:cxnSp macro="">
      <xdr:nvCxnSpPr>
        <xdr:cNvPr id="178" name="直線コネクタ 177"/>
        <xdr:cNvCxnSpPr/>
      </xdr:nvCxnSpPr>
      <xdr:spPr>
        <a:xfrm flipV="1">
          <a:off x="1130300" y="13348588"/>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57277</xdr:rowOff>
    </xdr:from>
    <xdr:to>
      <xdr:col>10</xdr:col>
      <xdr:colOff>165100</xdr:colOff>
      <xdr:row>77</xdr:row>
      <xdr:rowOff>158877</xdr:rowOff>
    </xdr:to>
    <xdr:sp macro="" textlink="">
      <xdr:nvSpPr>
        <xdr:cNvPr id="179" name="フローチャート: 判断 178"/>
        <xdr:cNvSpPr/>
      </xdr:nvSpPr>
      <xdr:spPr>
        <a:xfrm>
          <a:off x="1968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3954</xdr:rowOff>
    </xdr:from>
    <xdr:ext cx="469744" cy="259045"/>
    <xdr:sp macro="" textlink="">
      <xdr:nvSpPr>
        <xdr:cNvPr id="180" name="テキスト ボックス 179"/>
        <xdr:cNvSpPr txBox="1"/>
      </xdr:nvSpPr>
      <xdr:spPr>
        <a:xfrm>
          <a:off x="1784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91948</xdr:rowOff>
    </xdr:from>
    <xdr:to>
      <xdr:col>6</xdr:col>
      <xdr:colOff>38100</xdr:colOff>
      <xdr:row>78</xdr:row>
      <xdr:rowOff>22098</xdr:rowOff>
    </xdr:to>
    <xdr:sp macro="" textlink="">
      <xdr:nvSpPr>
        <xdr:cNvPr id="181" name="フローチャート: 判断 180"/>
        <xdr:cNvSpPr/>
      </xdr:nvSpPr>
      <xdr:spPr>
        <a:xfrm>
          <a:off x="1079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38625</xdr:rowOff>
    </xdr:from>
    <xdr:ext cx="469744" cy="259045"/>
    <xdr:sp macro="" textlink="">
      <xdr:nvSpPr>
        <xdr:cNvPr id="182" name="テキスト ボックス 181"/>
        <xdr:cNvSpPr txBox="1"/>
      </xdr:nvSpPr>
      <xdr:spPr>
        <a:xfrm>
          <a:off x="895428"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93472</xdr:rowOff>
    </xdr:from>
    <xdr:to>
      <xdr:col>24</xdr:col>
      <xdr:colOff>114300</xdr:colOff>
      <xdr:row>78</xdr:row>
      <xdr:rowOff>23622</xdr:rowOff>
    </xdr:to>
    <xdr:sp macro="" textlink="">
      <xdr:nvSpPr>
        <xdr:cNvPr id="188" name="楕円 187"/>
        <xdr:cNvSpPr/>
      </xdr:nvSpPr>
      <xdr:spPr>
        <a:xfrm>
          <a:off x="45847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71899</xdr:rowOff>
    </xdr:from>
    <xdr:ext cx="469744" cy="259045"/>
    <xdr:sp macro="" textlink="">
      <xdr:nvSpPr>
        <xdr:cNvPr id="189" name="維持補修費該当値テキスト"/>
        <xdr:cNvSpPr txBox="1"/>
      </xdr:nvSpPr>
      <xdr:spPr>
        <a:xfrm>
          <a:off x="4686300" y="132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94996</xdr:rowOff>
    </xdr:from>
    <xdr:to>
      <xdr:col>20</xdr:col>
      <xdr:colOff>38100</xdr:colOff>
      <xdr:row>78</xdr:row>
      <xdr:rowOff>25146</xdr:rowOff>
    </xdr:to>
    <xdr:sp macro="" textlink="">
      <xdr:nvSpPr>
        <xdr:cNvPr id="190" name="楕円 189"/>
        <xdr:cNvSpPr/>
      </xdr:nvSpPr>
      <xdr:spPr>
        <a:xfrm>
          <a:off x="3746500" y="132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16273</xdr:rowOff>
    </xdr:from>
    <xdr:ext cx="469744" cy="259045"/>
    <xdr:sp macro="" textlink="">
      <xdr:nvSpPr>
        <xdr:cNvPr id="191" name="テキスト ボックス 190"/>
        <xdr:cNvSpPr txBox="1"/>
      </xdr:nvSpPr>
      <xdr:spPr>
        <a:xfrm>
          <a:off x="3549728" y="1338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95123</xdr:rowOff>
    </xdr:from>
    <xdr:to>
      <xdr:col>15</xdr:col>
      <xdr:colOff>101600</xdr:colOff>
      <xdr:row>78</xdr:row>
      <xdr:rowOff>25273</xdr:rowOff>
    </xdr:to>
    <xdr:sp macro="" textlink="">
      <xdr:nvSpPr>
        <xdr:cNvPr id="192" name="楕円 191"/>
        <xdr:cNvSpPr/>
      </xdr:nvSpPr>
      <xdr:spPr>
        <a:xfrm>
          <a:off x="2857500" y="132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16400</xdr:rowOff>
    </xdr:from>
    <xdr:ext cx="469744" cy="259045"/>
    <xdr:sp macro="" textlink="">
      <xdr:nvSpPr>
        <xdr:cNvPr id="193" name="テキスト ボックス 192"/>
        <xdr:cNvSpPr txBox="1"/>
      </xdr:nvSpPr>
      <xdr:spPr>
        <a:xfrm>
          <a:off x="2673428" y="1338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96138</xdr:rowOff>
    </xdr:from>
    <xdr:to>
      <xdr:col>10</xdr:col>
      <xdr:colOff>165100</xdr:colOff>
      <xdr:row>78</xdr:row>
      <xdr:rowOff>26288</xdr:rowOff>
    </xdr:to>
    <xdr:sp macro="" textlink="">
      <xdr:nvSpPr>
        <xdr:cNvPr id="194" name="楕円 193"/>
        <xdr:cNvSpPr/>
      </xdr:nvSpPr>
      <xdr:spPr>
        <a:xfrm>
          <a:off x="1968500" y="132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17415</xdr:rowOff>
    </xdr:from>
    <xdr:ext cx="469744" cy="259045"/>
    <xdr:sp macro="" textlink="">
      <xdr:nvSpPr>
        <xdr:cNvPr id="195" name="テキスト ボックス 194"/>
        <xdr:cNvSpPr txBox="1"/>
      </xdr:nvSpPr>
      <xdr:spPr>
        <a:xfrm>
          <a:off x="1784428" y="133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96774</xdr:rowOff>
    </xdr:from>
    <xdr:to>
      <xdr:col>6</xdr:col>
      <xdr:colOff>38100</xdr:colOff>
      <xdr:row>78</xdr:row>
      <xdr:rowOff>26924</xdr:rowOff>
    </xdr:to>
    <xdr:sp macro="" textlink="">
      <xdr:nvSpPr>
        <xdr:cNvPr id="196" name="楕円 195"/>
        <xdr:cNvSpPr/>
      </xdr:nvSpPr>
      <xdr:spPr>
        <a:xfrm>
          <a:off x="10795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18051</xdr:rowOff>
    </xdr:from>
    <xdr:ext cx="469744" cy="259045"/>
    <xdr:sp macro="" textlink="">
      <xdr:nvSpPr>
        <xdr:cNvPr id="197" name="テキスト ボックス 196"/>
        <xdr:cNvSpPr txBox="1"/>
      </xdr:nvSpPr>
      <xdr:spPr>
        <a:xfrm>
          <a:off x="895428" y="133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79756</xdr:rowOff>
    </xdr:from>
    <xdr:to>
      <xdr:col>24</xdr:col>
      <xdr:colOff>63500</xdr:colOff>
      <xdr:row>97</xdr:row>
      <xdr:rowOff>111633</xdr:rowOff>
    </xdr:to>
    <xdr:cxnSp macro="">
      <xdr:nvCxnSpPr>
        <xdr:cNvPr id="225" name="直線コネクタ 224"/>
        <xdr:cNvCxnSpPr/>
      </xdr:nvCxnSpPr>
      <xdr:spPr>
        <a:xfrm>
          <a:off x="3797300" y="16710406"/>
          <a:ext cx="8382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66564</xdr:rowOff>
    </xdr:from>
    <xdr:ext cx="469744" cy="259045"/>
    <xdr:sp macro="" textlink="">
      <xdr:nvSpPr>
        <xdr:cNvPr id="226" name="扶助費平均値テキスト"/>
        <xdr:cNvSpPr txBox="1"/>
      </xdr:nvSpPr>
      <xdr:spPr>
        <a:xfrm>
          <a:off x="4686300" y="16354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79756</xdr:rowOff>
    </xdr:from>
    <xdr:to>
      <xdr:col>19</xdr:col>
      <xdr:colOff>177800</xdr:colOff>
      <xdr:row>97</xdr:row>
      <xdr:rowOff>101854</xdr:rowOff>
    </xdr:to>
    <xdr:cxnSp macro="">
      <xdr:nvCxnSpPr>
        <xdr:cNvPr id="228" name="直線コネクタ 227"/>
        <xdr:cNvCxnSpPr/>
      </xdr:nvCxnSpPr>
      <xdr:spPr>
        <a:xfrm flipV="1">
          <a:off x="2908300" y="1671040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127398</xdr:rowOff>
    </xdr:from>
    <xdr:ext cx="469744" cy="259045"/>
    <xdr:sp macro="" textlink="">
      <xdr:nvSpPr>
        <xdr:cNvPr id="230" name="テキスト ボックス 229"/>
        <xdr:cNvSpPr txBox="1"/>
      </xdr:nvSpPr>
      <xdr:spPr>
        <a:xfrm>
          <a:off x="35497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101854</xdr:rowOff>
    </xdr:from>
    <xdr:to>
      <xdr:col>15</xdr:col>
      <xdr:colOff>50800</xdr:colOff>
      <xdr:row>97</xdr:row>
      <xdr:rowOff>126492</xdr:rowOff>
    </xdr:to>
    <xdr:cxnSp macro="">
      <xdr:nvCxnSpPr>
        <xdr:cNvPr id="231" name="直線コネクタ 230"/>
        <xdr:cNvCxnSpPr/>
      </xdr:nvCxnSpPr>
      <xdr:spPr>
        <a:xfrm flipV="1">
          <a:off x="2019300" y="16732504"/>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34289</xdr:rowOff>
    </xdr:from>
    <xdr:to>
      <xdr:col>15</xdr:col>
      <xdr:colOff>101600</xdr:colOff>
      <xdr:row>96</xdr:row>
      <xdr:rowOff>135889</xdr:rowOff>
    </xdr:to>
    <xdr:sp macro="" textlink="">
      <xdr:nvSpPr>
        <xdr:cNvPr id="232" name="フローチャート: 判断 231"/>
        <xdr:cNvSpPr/>
      </xdr:nvSpPr>
      <xdr:spPr>
        <a:xfrm>
          <a:off x="2857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152416</xdr:rowOff>
    </xdr:from>
    <xdr:ext cx="469744" cy="259045"/>
    <xdr:sp macro="" textlink="">
      <xdr:nvSpPr>
        <xdr:cNvPr id="233" name="テキスト ボックス 232"/>
        <xdr:cNvSpPr txBox="1"/>
      </xdr:nvSpPr>
      <xdr:spPr>
        <a:xfrm>
          <a:off x="2673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126492</xdr:rowOff>
    </xdr:from>
    <xdr:to>
      <xdr:col>10</xdr:col>
      <xdr:colOff>114300</xdr:colOff>
      <xdr:row>97</xdr:row>
      <xdr:rowOff>152273</xdr:rowOff>
    </xdr:to>
    <xdr:cxnSp macro="">
      <xdr:nvCxnSpPr>
        <xdr:cNvPr id="234" name="直線コネクタ 233"/>
        <xdr:cNvCxnSpPr/>
      </xdr:nvCxnSpPr>
      <xdr:spPr>
        <a:xfrm flipV="1">
          <a:off x="1130300" y="16757142"/>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62864</xdr:rowOff>
    </xdr:from>
    <xdr:to>
      <xdr:col>10</xdr:col>
      <xdr:colOff>165100</xdr:colOff>
      <xdr:row>96</xdr:row>
      <xdr:rowOff>164464</xdr:rowOff>
    </xdr:to>
    <xdr:sp macro="" textlink="">
      <xdr:nvSpPr>
        <xdr:cNvPr id="235" name="フローチャート: 判断 234"/>
        <xdr:cNvSpPr/>
      </xdr:nvSpPr>
      <xdr:spPr>
        <a:xfrm>
          <a:off x="1968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9541</xdr:rowOff>
    </xdr:from>
    <xdr:ext cx="469744" cy="259045"/>
    <xdr:sp macro="" textlink="">
      <xdr:nvSpPr>
        <xdr:cNvPr id="236" name="テキスト ボックス 235"/>
        <xdr:cNvSpPr txBox="1"/>
      </xdr:nvSpPr>
      <xdr:spPr>
        <a:xfrm>
          <a:off x="1784428" y="162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76963</xdr:rowOff>
    </xdr:from>
    <xdr:to>
      <xdr:col>6</xdr:col>
      <xdr:colOff>38100</xdr:colOff>
      <xdr:row>97</xdr:row>
      <xdr:rowOff>7113</xdr:rowOff>
    </xdr:to>
    <xdr:sp macro="" textlink="">
      <xdr:nvSpPr>
        <xdr:cNvPr id="237" name="フローチャート: 判断 236"/>
        <xdr:cNvSpPr/>
      </xdr:nvSpPr>
      <xdr:spPr>
        <a:xfrm>
          <a:off x="1079500" y="1653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23640</xdr:rowOff>
    </xdr:from>
    <xdr:ext cx="469744" cy="259045"/>
    <xdr:sp macro="" textlink="">
      <xdr:nvSpPr>
        <xdr:cNvPr id="238" name="テキスト ボックス 237"/>
        <xdr:cNvSpPr txBox="1"/>
      </xdr:nvSpPr>
      <xdr:spPr>
        <a:xfrm>
          <a:off x="895428" y="163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60833</xdr:rowOff>
    </xdr:from>
    <xdr:to>
      <xdr:col>24</xdr:col>
      <xdr:colOff>114300</xdr:colOff>
      <xdr:row>97</xdr:row>
      <xdr:rowOff>162433</xdr:rowOff>
    </xdr:to>
    <xdr:sp macro="" textlink="">
      <xdr:nvSpPr>
        <xdr:cNvPr id="244" name="楕円 243"/>
        <xdr:cNvSpPr/>
      </xdr:nvSpPr>
      <xdr:spPr>
        <a:xfrm>
          <a:off x="4584700" y="166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39260</xdr:rowOff>
    </xdr:from>
    <xdr:ext cx="469744" cy="259045"/>
    <xdr:sp macro="" textlink="">
      <xdr:nvSpPr>
        <xdr:cNvPr id="245" name="扶助費該当値テキスト"/>
        <xdr:cNvSpPr txBox="1"/>
      </xdr:nvSpPr>
      <xdr:spPr>
        <a:xfrm>
          <a:off x="4686300" y="1666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28956</xdr:rowOff>
    </xdr:from>
    <xdr:to>
      <xdr:col>20</xdr:col>
      <xdr:colOff>38100</xdr:colOff>
      <xdr:row>97</xdr:row>
      <xdr:rowOff>130556</xdr:rowOff>
    </xdr:to>
    <xdr:sp macro="" textlink="">
      <xdr:nvSpPr>
        <xdr:cNvPr id="246" name="楕円 245"/>
        <xdr:cNvSpPr/>
      </xdr:nvSpPr>
      <xdr:spPr>
        <a:xfrm>
          <a:off x="3746500" y="166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121683</xdr:rowOff>
    </xdr:from>
    <xdr:ext cx="469744" cy="259045"/>
    <xdr:sp macro="" textlink="">
      <xdr:nvSpPr>
        <xdr:cNvPr id="247" name="テキスト ボックス 246"/>
        <xdr:cNvSpPr txBox="1"/>
      </xdr:nvSpPr>
      <xdr:spPr>
        <a:xfrm>
          <a:off x="3549728" y="1675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51054</xdr:rowOff>
    </xdr:from>
    <xdr:to>
      <xdr:col>15</xdr:col>
      <xdr:colOff>101600</xdr:colOff>
      <xdr:row>97</xdr:row>
      <xdr:rowOff>152654</xdr:rowOff>
    </xdr:to>
    <xdr:sp macro="" textlink="">
      <xdr:nvSpPr>
        <xdr:cNvPr id="248" name="楕円 247"/>
        <xdr:cNvSpPr/>
      </xdr:nvSpPr>
      <xdr:spPr>
        <a:xfrm>
          <a:off x="2857500" y="166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143781</xdr:rowOff>
    </xdr:from>
    <xdr:ext cx="469744" cy="259045"/>
    <xdr:sp macro="" textlink="">
      <xdr:nvSpPr>
        <xdr:cNvPr id="249" name="テキスト ボックス 248"/>
        <xdr:cNvSpPr txBox="1"/>
      </xdr:nvSpPr>
      <xdr:spPr>
        <a:xfrm>
          <a:off x="2673428" y="1677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75692</xdr:rowOff>
    </xdr:from>
    <xdr:to>
      <xdr:col>10</xdr:col>
      <xdr:colOff>165100</xdr:colOff>
      <xdr:row>98</xdr:row>
      <xdr:rowOff>5842</xdr:rowOff>
    </xdr:to>
    <xdr:sp macro="" textlink="">
      <xdr:nvSpPr>
        <xdr:cNvPr id="250" name="楕円 249"/>
        <xdr:cNvSpPr/>
      </xdr:nvSpPr>
      <xdr:spPr>
        <a:xfrm>
          <a:off x="1968500" y="167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168419</xdr:rowOff>
    </xdr:from>
    <xdr:ext cx="469744" cy="259045"/>
    <xdr:sp macro="" textlink="">
      <xdr:nvSpPr>
        <xdr:cNvPr id="251" name="テキスト ボックス 250"/>
        <xdr:cNvSpPr txBox="1"/>
      </xdr:nvSpPr>
      <xdr:spPr>
        <a:xfrm>
          <a:off x="1784428" y="1679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101473</xdr:rowOff>
    </xdr:from>
    <xdr:to>
      <xdr:col>6</xdr:col>
      <xdr:colOff>38100</xdr:colOff>
      <xdr:row>98</xdr:row>
      <xdr:rowOff>31623</xdr:rowOff>
    </xdr:to>
    <xdr:sp macro="" textlink="">
      <xdr:nvSpPr>
        <xdr:cNvPr id="252" name="楕円 251"/>
        <xdr:cNvSpPr/>
      </xdr:nvSpPr>
      <xdr:spPr>
        <a:xfrm>
          <a:off x="1079500" y="167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22750</xdr:rowOff>
    </xdr:from>
    <xdr:ext cx="469744" cy="259045"/>
    <xdr:sp macro="" textlink="">
      <xdr:nvSpPr>
        <xdr:cNvPr id="253" name="テキスト ボックス 252"/>
        <xdr:cNvSpPr txBox="1"/>
      </xdr:nvSpPr>
      <xdr:spPr>
        <a:xfrm>
          <a:off x="895428" y="1682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114554</xdr:rowOff>
    </xdr:from>
    <xdr:to>
      <xdr:col>54</xdr:col>
      <xdr:colOff>189865</xdr:colOff>
      <xdr:row>38</xdr:row>
      <xdr:rowOff>66532</xdr:rowOff>
    </xdr:to>
    <xdr:cxnSp macro="">
      <xdr:nvCxnSpPr>
        <xdr:cNvPr id="278" name="直線コネクタ 277"/>
        <xdr:cNvCxnSpPr/>
      </xdr:nvCxnSpPr>
      <xdr:spPr>
        <a:xfrm flipV="1">
          <a:off x="10475595" y="5086604"/>
          <a:ext cx="1270" cy="149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70359</xdr:rowOff>
    </xdr:from>
    <xdr:ext cx="534377" cy="259045"/>
    <xdr:sp macro="" textlink="">
      <xdr:nvSpPr>
        <xdr:cNvPr id="279" name="補助費等最小値テキスト"/>
        <xdr:cNvSpPr txBox="1"/>
      </xdr:nvSpPr>
      <xdr:spPr>
        <a:xfrm>
          <a:off x="10528300" y="65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66532</xdr:rowOff>
    </xdr:from>
    <xdr:to>
      <xdr:col>55</xdr:col>
      <xdr:colOff>88900</xdr:colOff>
      <xdr:row>38</xdr:row>
      <xdr:rowOff>66532</xdr:rowOff>
    </xdr:to>
    <xdr:cxnSp macro="">
      <xdr:nvCxnSpPr>
        <xdr:cNvPr id="280" name="直線コネクタ 279"/>
        <xdr:cNvCxnSpPr/>
      </xdr:nvCxnSpPr>
      <xdr:spPr>
        <a:xfrm>
          <a:off x="10388600" y="6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61231</xdr:rowOff>
    </xdr:from>
    <xdr:ext cx="599010" cy="259045"/>
    <xdr:sp macro="" textlink="">
      <xdr:nvSpPr>
        <xdr:cNvPr id="281" name="補助費等最大値テキスト"/>
        <xdr:cNvSpPr txBox="1"/>
      </xdr:nvSpPr>
      <xdr:spPr>
        <a:xfrm>
          <a:off x="10528300" y="486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114554</xdr:rowOff>
    </xdr:from>
    <xdr:to>
      <xdr:col>55</xdr:col>
      <xdr:colOff>88900</xdr:colOff>
      <xdr:row>29</xdr:row>
      <xdr:rowOff>114554</xdr:rowOff>
    </xdr:to>
    <xdr:cxnSp macro="">
      <xdr:nvCxnSpPr>
        <xdr:cNvPr id="282" name="直線コネクタ 281"/>
        <xdr:cNvCxnSpPr/>
      </xdr:nvCxnSpPr>
      <xdr:spPr>
        <a:xfrm>
          <a:off x="10388600" y="50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15750</xdr:rowOff>
    </xdr:from>
    <xdr:to>
      <xdr:col>55</xdr:col>
      <xdr:colOff>0</xdr:colOff>
      <xdr:row>36</xdr:row>
      <xdr:rowOff>118228</xdr:rowOff>
    </xdr:to>
    <xdr:cxnSp macro="">
      <xdr:nvCxnSpPr>
        <xdr:cNvPr id="283" name="直線コネクタ 282"/>
        <xdr:cNvCxnSpPr/>
      </xdr:nvCxnSpPr>
      <xdr:spPr>
        <a:xfrm>
          <a:off x="9639300" y="6187950"/>
          <a:ext cx="838200" cy="10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109471</xdr:rowOff>
    </xdr:from>
    <xdr:ext cx="534377" cy="259045"/>
    <xdr:sp macro="" textlink="">
      <xdr:nvSpPr>
        <xdr:cNvPr id="284" name="補助費等平均値テキスト"/>
        <xdr:cNvSpPr txBox="1"/>
      </xdr:nvSpPr>
      <xdr:spPr>
        <a:xfrm>
          <a:off x="10528300" y="628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131044</xdr:rowOff>
    </xdr:from>
    <xdr:to>
      <xdr:col>55</xdr:col>
      <xdr:colOff>50800</xdr:colOff>
      <xdr:row>37</xdr:row>
      <xdr:rowOff>61194</xdr:rowOff>
    </xdr:to>
    <xdr:sp macro="" textlink="">
      <xdr:nvSpPr>
        <xdr:cNvPr id="285" name="フローチャート: 判断 284"/>
        <xdr:cNvSpPr/>
      </xdr:nvSpPr>
      <xdr:spPr>
        <a:xfrm>
          <a:off x="104267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15750</xdr:rowOff>
    </xdr:from>
    <xdr:to>
      <xdr:col>50</xdr:col>
      <xdr:colOff>114300</xdr:colOff>
      <xdr:row>36</xdr:row>
      <xdr:rowOff>131568</xdr:rowOff>
    </xdr:to>
    <xdr:cxnSp macro="">
      <xdr:nvCxnSpPr>
        <xdr:cNvPr id="286" name="直線コネクタ 285"/>
        <xdr:cNvCxnSpPr/>
      </xdr:nvCxnSpPr>
      <xdr:spPr>
        <a:xfrm flipV="1">
          <a:off x="8750300" y="6187950"/>
          <a:ext cx="889000" cy="11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136759</xdr:rowOff>
    </xdr:from>
    <xdr:to>
      <xdr:col>50</xdr:col>
      <xdr:colOff>165100</xdr:colOff>
      <xdr:row>36</xdr:row>
      <xdr:rowOff>66909</xdr:rowOff>
    </xdr:to>
    <xdr:sp macro="" textlink="">
      <xdr:nvSpPr>
        <xdr:cNvPr id="287" name="フローチャート: 判断 286"/>
        <xdr:cNvSpPr/>
      </xdr:nvSpPr>
      <xdr:spPr>
        <a:xfrm>
          <a:off x="9588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58036</xdr:rowOff>
    </xdr:from>
    <xdr:ext cx="534377" cy="259045"/>
    <xdr:sp macro="" textlink="">
      <xdr:nvSpPr>
        <xdr:cNvPr id="288" name="テキスト ボックス 287"/>
        <xdr:cNvSpPr txBox="1"/>
      </xdr:nvSpPr>
      <xdr:spPr>
        <a:xfrm>
          <a:off x="9359411" y="62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119338</xdr:rowOff>
    </xdr:from>
    <xdr:to>
      <xdr:col>45</xdr:col>
      <xdr:colOff>177800</xdr:colOff>
      <xdr:row>36</xdr:row>
      <xdr:rowOff>131568</xdr:rowOff>
    </xdr:to>
    <xdr:cxnSp macro="">
      <xdr:nvCxnSpPr>
        <xdr:cNvPr id="289" name="直線コネクタ 288"/>
        <xdr:cNvCxnSpPr/>
      </xdr:nvCxnSpPr>
      <xdr:spPr>
        <a:xfrm>
          <a:off x="7861300" y="6291538"/>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71429</xdr:rowOff>
    </xdr:from>
    <xdr:to>
      <xdr:col>46</xdr:col>
      <xdr:colOff>38100</xdr:colOff>
      <xdr:row>37</xdr:row>
      <xdr:rowOff>1579</xdr:rowOff>
    </xdr:to>
    <xdr:sp macro="" textlink="">
      <xdr:nvSpPr>
        <xdr:cNvPr id="290" name="フローチャート: 判断 289"/>
        <xdr:cNvSpPr/>
      </xdr:nvSpPr>
      <xdr:spPr>
        <a:xfrm>
          <a:off x="8699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18106</xdr:rowOff>
    </xdr:from>
    <xdr:ext cx="534377" cy="259045"/>
    <xdr:sp macro="" textlink="">
      <xdr:nvSpPr>
        <xdr:cNvPr id="291" name="テキスト ボックス 290"/>
        <xdr:cNvSpPr txBox="1"/>
      </xdr:nvSpPr>
      <xdr:spPr>
        <a:xfrm>
          <a:off x="8483111" y="60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119338</xdr:rowOff>
    </xdr:from>
    <xdr:to>
      <xdr:col>41</xdr:col>
      <xdr:colOff>50800</xdr:colOff>
      <xdr:row>37</xdr:row>
      <xdr:rowOff>134018</xdr:rowOff>
    </xdr:to>
    <xdr:cxnSp macro="">
      <xdr:nvCxnSpPr>
        <xdr:cNvPr id="292" name="直線コネクタ 291"/>
        <xdr:cNvCxnSpPr/>
      </xdr:nvCxnSpPr>
      <xdr:spPr>
        <a:xfrm flipV="1">
          <a:off x="6972300" y="6291538"/>
          <a:ext cx="889000" cy="18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27194</xdr:rowOff>
    </xdr:from>
    <xdr:to>
      <xdr:col>41</xdr:col>
      <xdr:colOff>101600</xdr:colOff>
      <xdr:row>36</xdr:row>
      <xdr:rowOff>128794</xdr:rowOff>
    </xdr:to>
    <xdr:sp macro="" textlink="">
      <xdr:nvSpPr>
        <xdr:cNvPr id="293" name="フローチャート: 判断 292"/>
        <xdr:cNvSpPr/>
      </xdr:nvSpPr>
      <xdr:spPr>
        <a:xfrm>
          <a:off x="7810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145321</xdr:rowOff>
    </xdr:from>
    <xdr:ext cx="534377" cy="259045"/>
    <xdr:sp macro="" textlink="">
      <xdr:nvSpPr>
        <xdr:cNvPr id="294" name="テキスト ボックス 293"/>
        <xdr:cNvSpPr txBox="1"/>
      </xdr:nvSpPr>
      <xdr:spPr>
        <a:xfrm>
          <a:off x="7594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120267</xdr:rowOff>
    </xdr:from>
    <xdr:to>
      <xdr:col>36</xdr:col>
      <xdr:colOff>165100</xdr:colOff>
      <xdr:row>38</xdr:row>
      <xdr:rowOff>50417</xdr:rowOff>
    </xdr:to>
    <xdr:sp macro="" textlink="">
      <xdr:nvSpPr>
        <xdr:cNvPr id="295" name="フローチャート: 判断 294"/>
        <xdr:cNvSpPr/>
      </xdr:nvSpPr>
      <xdr:spPr>
        <a:xfrm>
          <a:off x="6921500" y="64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41544</xdr:rowOff>
    </xdr:from>
    <xdr:ext cx="534377" cy="259045"/>
    <xdr:sp macro="" textlink="">
      <xdr:nvSpPr>
        <xdr:cNvPr id="296" name="テキスト ボックス 295"/>
        <xdr:cNvSpPr txBox="1"/>
      </xdr:nvSpPr>
      <xdr:spPr>
        <a:xfrm>
          <a:off x="6705111" y="65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67428</xdr:rowOff>
    </xdr:from>
    <xdr:to>
      <xdr:col>55</xdr:col>
      <xdr:colOff>50800</xdr:colOff>
      <xdr:row>36</xdr:row>
      <xdr:rowOff>169028</xdr:rowOff>
    </xdr:to>
    <xdr:sp macro="" textlink="">
      <xdr:nvSpPr>
        <xdr:cNvPr id="302" name="楕円 301"/>
        <xdr:cNvSpPr/>
      </xdr:nvSpPr>
      <xdr:spPr>
        <a:xfrm>
          <a:off x="10426700" y="623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90305</xdr:rowOff>
    </xdr:from>
    <xdr:ext cx="534377" cy="259045"/>
    <xdr:sp macro="" textlink="">
      <xdr:nvSpPr>
        <xdr:cNvPr id="303" name="補助費等該当値テキスト"/>
        <xdr:cNvSpPr txBox="1"/>
      </xdr:nvSpPr>
      <xdr:spPr>
        <a:xfrm>
          <a:off x="10528300" y="60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136400</xdr:rowOff>
    </xdr:from>
    <xdr:to>
      <xdr:col>50</xdr:col>
      <xdr:colOff>165100</xdr:colOff>
      <xdr:row>36</xdr:row>
      <xdr:rowOff>66550</xdr:rowOff>
    </xdr:to>
    <xdr:sp macro="" textlink="">
      <xdr:nvSpPr>
        <xdr:cNvPr id="304" name="楕円 303"/>
        <xdr:cNvSpPr/>
      </xdr:nvSpPr>
      <xdr:spPr>
        <a:xfrm>
          <a:off x="9588500" y="61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83077</xdr:rowOff>
    </xdr:from>
    <xdr:ext cx="534377" cy="259045"/>
    <xdr:sp macro="" textlink="">
      <xdr:nvSpPr>
        <xdr:cNvPr id="305" name="テキスト ボックス 304"/>
        <xdr:cNvSpPr txBox="1"/>
      </xdr:nvSpPr>
      <xdr:spPr>
        <a:xfrm>
          <a:off x="9359411" y="591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80768</xdr:rowOff>
    </xdr:from>
    <xdr:to>
      <xdr:col>46</xdr:col>
      <xdr:colOff>38100</xdr:colOff>
      <xdr:row>37</xdr:row>
      <xdr:rowOff>10918</xdr:rowOff>
    </xdr:to>
    <xdr:sp macro="" textlink="">
      <xdr:nvSpPr>
        <xdr:cNvPr id="306" name="楕円 305"/>
        <xdr:cNvSpPr/>
      </xdr:nvSpPr>
      <xdr:spPr>
        <a:xfrm>
          <a:off x="8699500" y="625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2045</xdr:rowOff>
    </xdr:from>
    <xdr:ext cx="534377" cy="259045"/>
    <xdr:sp macro="" textlink="">
      <xdr:nvSpPr>
        <xdr:cNvPr id="307" name="テキスト ボックス 306"/>
        <xdr:cNvSpPr txBox="1"/>
      </xdr:nvSpPr>
      <xdr:spPr>
        <a:xfrm>
          <a:off x="8483111" y="634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68538</xdr:rowOff>
    </xdr:from>
    <xdr:to>
      <xdr:col>41</xdr:col>
      <xdr:colOff>101600</xdr:colOff>
      <xdr:row>36</xdr:row>
      <xdr:rowOff>170138</xdr:rowOff>
    </xdr:to>
    <xdr:sp macro="" textlink="">
      <xdr:nvSpPr>
        <xdr:cNvPr id="308" name="楕円 307"/>
        <xdr:cNvSpPr/>
      </xdr:nvSpPr>
      <xdr:spPr>
        <a:xfrm>
          <a:off x="7810500" y="624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161265</xdr:rowOff>
    </xdr:from>
    <xdr:ext cx="534377" cy="259045"/>
    <xdr:sp macro="" textlink="">
      <xdr:nvSpPr>
        <xdr:cNvPr id="309" name="テキスト ボックス 308"/>
        <xdr:cNvSpPr txBox="1"/>
      </xdr:nvSpPr>
      <xdr:spPr>
        <a:xfrm>
          <a:off x="7594111" y="633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83218</xdr:rowOff>
    </xdr:from>
    <xdr:to>
      <xdr:col>36</xdr:col>
      <xdr:colOff>165100</xdr:colOff>
      <xdr:row>38</xdr:row>
      <xdr:rowOff>13368</xdr:rowOff>
    </xdr:to>
    <xdr:sp macro="" textlink="">
      <xdr:nvSpPr>
        <xdr:cNvPr id="310" name="楕円 309"/>
        <xdr:cNvSpPr/>
      </xdr:nvSpPr>
      <xdr:spPr>
        <a:xfrm>
          <a:off x="6921500" y="64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29895</xdr:rowOff>
    </xdr:from>
    <xdr:ext cx="534377" cy="259045"/>
    <xdr:sp macro="" textlink="">
      <xdr:nvSpPr>
        <xdr:cNvPr id="311" name="テキスト ボックス 310"/>
        <xdr:cNvSpPr txBox="1"/>
      </xdr:nvSpPr>
      <xdr:spPr>
        <a:xfrm>
          <a:off x="6705111" y="620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36046</xdr:rowOff>
    </xdr:from>
    <xdr:to>
      <xdr:col>54</xdr:col>
      <xdr:colOff>189865</xdr:colOff>
      <xdr:row>58</xdr:row>
      <xdr:rowOff>96353</xdr:rowOff>
    </xdr:to>
    <xdr:cxnSp macro="">
      <xdr:nvCxnSpPr>
        <xdr:cNvPr id="335" name="直線コネクタ 334"/>
        <xdr:cNvCxnSpPr/>
      </xdr:nvCxnSpPr>
      <xdr:spPr>
        <a:xfrm flipV="1">
          <a:off x="10475595" y="8779996"/>
          <a:ext cx="1270" cy="126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100180</xdr:rowOff>
    </xdr:from>
    <xdr:ext cx="534377" cy="259045"/>
    <xdr:sp macro="" textlink="">
      <xdr:nvSpPr>
        <xdr:cNvPr id="336" name="普通建設事業費最小値テキスト"/>
        <xdr:cNvSpPr txBox="1"/>
      </xdr:nvSpPr>
      <xdr:spPr>
        <a:xfrm>
          <a:off x="10528300" y="10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96353</xdr:rowOff>
    </xdr:from>
    <xdr:to>
      <xdr:col>55</xdr:col>
      <xdr:colOff>88900</xdr:colOff>
      <xdr:row>58</xdr:row>
      <xdr:rowOff>96353</xdr:rowOff>
    </xdr:to>
    <xdr:cxnSp macro="">
      <xdr:nvCxnSpPr>
        <xdr:cNvPr id="337" name="直線コネクタ 336"/>
        <xdr:cNvCxnSpPr/>
      </xdr:nvCxnSpPr>
      <xdr:spPr>
        <a:xfrm>
          <a:off x="10388600" y="1004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154173</xdr:rowOff>
    </xdr:from>
    <xdr:ext cx="599010" cy="259045"/>
    <xdr:sp macro="" textlink="">
      <xdr:nvSpPr>
        <xdr:cNvPr id="338" name="普通建設事業費最大値テキスト"/>
        <xdr:cNvSpPr txBox="1"/>
      </xdr:nvSpPr>
      <xdr:spPr>
        <a:xfrm>
          <a:off x="10528300" y="85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36046</xdr:rowOff>
    </xdr:from>
    <xdr:to>
      <xdr:col>55</xdr:col>
      <xdr:colOff>88900</xdr:colOff>
      <xdr:row>51</xdr:row>
      <xdr:rowOff>36046</xdr:rowOff>
    </xdr:to>
    <xdr:cxnSp macro="">
      <xdr:nvCxnSpPr>
        <xdr:cNvPr id="339" name="直線コネクタ 338"/>
        <xdr:cNvCxnSpPr/>
      </xdr:nvCxnSpPr>
      <xdr:spPr>
        <a:xfrm>
          <a:off x="10388600" y="877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166250</xdr:rowOff>
    </xdr:from>
    <xdr:to>
      <xdr:col>55</xdr:col>
      <xdr:colOff>0</xdr:colOff>
      <xdr:row>57</xdr:row>
      <xdr:rowOff>526</xdr:rowOff>
    </xdr:to>
    <xdr:cxnSp macro="">
      <xdr:nvCxnSpPr>
        <xdr:cNvPr id="340" name="直線コネクタ 339"/>
        <xdr:cNvCxnSpPr/>
      </xdr:nvCxnSpPr>
      <xdr:spPr>
        <a:xfrm>
          <a:off x="9639300" y="9767450"/>
          <a:ext cx="8382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115529</xdr:rowOff>
    </xdr:from>
    <xdr:ext cx="534377" cy="259045"/>
    <xdr:sp macro="" textlink="">
      <xdr:nvSpPr>
        <xdr:cNvPr id="341" name="普通建設事業費平均値テキスト"/>
        <xdr:cNvSpPr txBox="1"/>
      </xdr:nvSpPr>
      <xdr:spPr>
        <a:xfrm>
          <a:off x="10528300" y="971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137102</xdr:rowOff>
    </xdr:from>
    <xdr:to>
      <xdr:col>55</xdr:col>
      <xdr:colOff>50800</xdr:colOff>
      <xdr:row>57</xdr:row>
      <xdr:rowOff>67252</xdr:rowOff>
    </xdr:to>
    <xdr:sp macro="" textlink="">
      <xdr:nvSpPr>
        <xdr:cNvPr id="342" name="フローチャート: 判断 341"/>
        <xdr:cNvSpPr/>
      </xdr:nvSpPr>
      <xdr:spPr>
        <a:xfrm>
          <a:off x="104267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124438</xdr:rowOff>
    </xdr:from>
    <xdr:to>
      <xdr:col>50</xdr:col>
      <xdr:colOff>114300</xdr:colOff>
      <xdr:row>56</xdr:row>
      <xdr:rowOff>166250</xdr:rowOff>
    </xdr:to>
    <xdr:cxnSp macro="">
      <xdr:nvCxnSpPr>
        <xdr:cNvPr id="343" name="直線コネクタ 342"/>
        <xdr:cNvCxnSpPr/>
      </xdr:nvCxnSpPr>
      <xdr:spPr>
        <a:xfrm>
          <a:off x="8750300" y="9725638"/>
          <a:ext cx="889000" cy="4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137069</xdr:rowOff>
    </xdr:from>
    <xdr:to>
      <xdr:col>50</xdr:col>
      <xdr:colOff>165100</xdr:colOff>
      <xdr:row>57</xdr:row>
      <xdr:rowOff>67219</xdr:rowOff>
    </xdr:to>
    <xdr:sp macro="" textlink="">
      <xdr:nvSpPr>
        <xdr:cNvPr id="344" name="フローチャート: 判断 343"/>
        <xdr:cNvSpPr/>
      </xdr:nvSpPr>
      <xdr:spPr>
        <a:xfrm>
          <a:off x="9588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58346</xdr:rowOff>
    </xdr:from>
    <xdr:ext cx="534377" cy="259045"/>
    <xdr:sp macro="" textlink="">
      <xdr:nvSpPr>
        <xdr:cNvPr id="345" name="テキスト ボックス 344"/>
        <xdr:cNvSpPr txBox="1"/>
      </xdr:nvSpPr>
      <xdr:spPr>
        <a:xfrm>
          <a:off x="93594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124438</xdr:rowOff>
    </xdr:from>
    <xdr:to>
      <xdr:col>45</xdr:col>
      <xdr:colOff>177800</xdr:colOff>
      <xdr:row>57</xdr:row>
      <xdr:rowOff>17878</xdr:rowOff>
    </xdr:to>
    <xdr:cxnSp macro="">
      <xdr:nvCxnSpPr>
        <xdr:cNvPr id="346" name="直線コネクタ 345"/>
        <xdr:cNvCxnSpPr/>
      </xdr:nvCxnSpPr>
      <xdr:spPr>
        <a:xfrm flipV="1">
          <a:off x="7861300" y="9725638"/>
          <a:ext cx="889000" cy="6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145952</xdr:rowOff>
    </xdr:from>
    <xdr:to>
      <xdr:col>46</xdr:col>
      <xdr:colOff>38100</xdr:colOff>
      <xdr:row>57</xdr:row>
      <xdr:rowOff>76102</xdr:rowOff>
    </xdr:to>
    <xdr:sp macro="" textlink="">
      <xdr:nvSpPr>
        <xdr:cNvPr id="347" name="フローチャート: 判断 346"/>
        <xdr:cNvSpPr/>
      </xdr:nvSpPr>
      <xdr:spPr>
        <a:xfrm>
          <a:off x="8699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67229</xdr:rowOff>
    </xdr:from>
    <xdr:ext cx="534377" cy="259045"/>
    <xdr:sp macro="" textlink="">
      <xdr:nvSpPr>
        <xdr:cNvPr id="348" name="テキスト ボックス 347"/>
        <xdr:cNvSpPr txBox="1"/>
      </xdr:nvSpPr>
      <xdr:spPr>
        <a:xfrm>
          <a:off x="8483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14319</xdr:rowOff>
    </xdr:from>
    <xdr:to>
      <xdr:col>41</xdr:col>
      <xdr:colOff>50800</xdr:colOff>
      <xdr:row>57</xdr:row>
      <xdr:rowOff>17878</xdr:rowOff>
    </xdr:to>
    <xdr:cxnSp macro="">
      <xdr:nvCxnSpPr>
        <xdr:cNvPr id="349" name="直線コネクタ 348"/>
        <xdr:cNvCxnSpPr/>
      </xdr:nvCxnSpPr>
      <xdr:spPr>
        <a:xfrm>
          <a:off x="6972300" y="9786969"/>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162531</xdr:rowOff>
    </xdr:from>
    <xdr:to>
      <xdr:col>41</xdr:col>
      <xdr:colOff>101600</xdr:colOff>
      <xdr:row>57</xdr:row>
      <xdr:rowOff>92681</xdr:rowOff>
    </xdr:to>
    <xdr:sp macro="" textlink="">
      <xdr:nvSpPr>
        <xdr:cNvPr id="350" name="フローチャート: 判断 349"/>
        <xdr:cNvSpPr/>
      </xdr:nvSpPr>
      <xdr:spPr>
        <a:xfrm>
          <a:off x="7810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83808</xdr:rowOff>
    </xdr:from>
    <xdr:ext cx="534377" cy="259045"/>
    <xdr:sp macro="" textlink="">
      <xdr:nvSpPr>
        <xdr:cNvPr id="351" name="テキスト ボックス 350"/>
        <xdr:cNvSpPr txBox="1"/>
      </xdr:nvSpPr>
      <xdr:spPr>
        <a:xfrm>
          <a:off x="7594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7627</xdr:rowOff>
    </xdr:from>
    <xdr:to>
      <xdr:col>36</xdr:col>
      <xdr:colOff>165100</xdr:colOff>
      <xdr:row>57</xdr:row>
      <xdr:rowOff>109227</xdr:rowOff>
    </xdr:to>
    <xdr:sp macro="" textlink="">
      <xdr:nvSpPr>
        <xdr:cNvPr id="352" name="フローチャート: 判断 351"/>
        <xdr:cNvSpPr/>
      </xdr:nvSpPr>
      <xdr:spPr>
        <a:xfrm>
          <a:off x="6921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100354</xdr:rowOff>
    </xdr:from>
    <xdr:ext cx="534377" cy="259045"/>
    <xdr:sp macro="" textlink="">
      <xdr:nvSpPr>
        <xdr:cNvPr id="353" name="テキスト ボックス 352"/>
        <xdr:cNvSpPr txBox="1"/>
      </xdr:nvSpPr>
      <xdr:spPr>
        <a:xfrm>
          <a:off x="6705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121176</xdr:rowOff>
    </xdr:from>
    <xdr:to>
      <xdr:col>55</xdr:col>
      <xdr:colOff>50800</xdr:colOff>
      <xdr:row>57</xdr:row>
      <xdr:rowOff>51326</xdr:rowOff>
    </xdr:to>
    <xdr:sp macro="" textlink="">
      <xdr:nvSpPr>
        <xdr:cNvPr id="359" name="楕円 358"/>
        <xdr:cNvSpPr/>
      </xdr:nvSpPr>
      <xdr:spPr>
        <a:xfrm>
          <a:off x="10426700" y="97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144053</xdr:rowOff>
    </xdr:from>
    <xdr:ext cx="534377" cy="259045"/>
    <xdr:sp macro="" textlink="">
      <xdr:nvSpPr>
        <xdr:cNvPr id="360" name="普通建設事業費該当値テキスト"/>
        <xdr:cNvSpPr txBox="1"/>
      </xdr:nvSpPr>
      <xdr:spPr>
        <a:xfrm>
          <a:off x="10528300" y="957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115450</xdr:rowOff>
    </xdr:from>
    <xdr:to>
      <xdr:col>50</xdr:col>
      <xdr:colOff>165100</xdr:colOff>
      <xdr:row>57</xdr:row>
      <xdr:rowOff>45600</xdr:rowOff>
    </xdr:to>
    <xdr:sp macro="" textlink="">
      <xdr:nvSpPr>
        <xdr:cNvPr id="361" name="楕円 360"/>
        <xdr:cNvSpPr/>
      </xdr:nvSpPr>
      <xdr:spPr>
        <a:xfrm>
          <a:off x="9588500" y="97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62127</xdr:rowOff>
    </xdr:from>
    <xdr:ext cx="534377" cy="259045"/>
    <xdr:sp macro="" textlink="">
      <xdr:nvSpPr>
        <xdr:cNvPr id="362" name="テキスト ボックス 361"/>
        <xdr:cNvSpPr txBox="1"/>
      </xdr:nvSpPr>
      <xdr:spPr>
        <a:xfrm>
          <a:off x="9359411" y="94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73638</xdr:rowOff>
    </xdr:from>
    <xdr:to>
      <xdr:col>46</xdr:col>
      <xdr:colOff>38100</xdr:colOff>
      <xdr:row>57</xdr:row>
      <xdr:rowOff>3788</xdr:rowOff>
    </xdr:to>
    <xdr:sp macro="" textlink="">
      <xdr:nvSpPr>
        <xdr:cNvPr id="363" name="楕円 362"/>
        <xdr:cNvSpPr/>
      </xdr:nvSpPr>
      <xdr:spPr>
        <a:xfrm>
          <a:off x="8699500" y="96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20315</xdr:rowOff>
    </xdr:from>
    <xdr:ext cx="534377" cy="259045"/>
    <xdr:sp macro="" textlink="">
      <xdr:nvSpPr>
        <xdr:cNvPr id="364" name="テキスト ボックス 363"/>
        <xdr:cNvSpPr txBox="1"/>
      </xdr:nvSpPr>
      <xdr:spPr>
        <a:xfrm>
          <a:off x="8483111" y="945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138528</xdr:rowOff>
    </xdr:from>
    <xdr:to>
      <xdr:col>41</xdr:col>
      <xdr:colOff>101600</xdr:colOff>
      <xdr:row>57</xdr:row>
      <xdr:rowOff>68678</xdr:rowOff>
    </xdr:to>
    <xdr:sp macro="" textlink="">
      <xdr:nvSpPr>
        <xdr:cNvPr id="365" name="楕円 364"/>
        <xdr:cNvSpPr/>
      </xdr:nvSpPr>
      <xdr:spPr>
        <a:xfrm>
          <a:off x="7810500" y="973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85205</xdr:rowOff>
    </xdr:from>
    <xdr:ext cx="534377" cy="259045"/>
    <xdr:sp macro="" textlink="">
      <xdr:nvSpPr>
        <xdr:cNvPr id="366" name="テキスト ボックス 365"/>
        <xdr:cNvSpPr txBox="1"/>
      </xdr:nvSpPr>
      <xdr:spPr>
        <a:xfrm>
          <a:off x="7594111" y="951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134969</xdr:rowOff>
    </xdr:from>
    <xdr:to>
      <xdr:col>36</xdr:col>
      <xdr:colOff>165100</xdr:colOff>
      <xdr:row>57</xdr:row>
      <xdr:rowOff>65119</xdr:rowOff>
    </xdr:to>
    <xdr:sp macro="" textlink="">
      <xdr:nvSpPr>
        <xdr:cNvPr id="367" name="楕円 366"/>
        <xdr:cNvSpPr/>
      </xdr:nvSpPr>
      <xdr:spPr>
        <a:xfrm>
          <a:off x="6921500" y="973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81646</xdr:rowOff>
    </xdr:from>
    <xdr:ext cx="534377" cy="259045"/>
    <xdr:sp macro="" textlink="">
      <xdr:nvSpPr>
        <xdr:cNvPr id="368" name="テキスト ボックス 367"/>
        <xdr:cNvSpPr txBox="1"/>
      </xdr:nvSpPr>
      <xdr:spPr>
        <a:xfrm>
          <a:off x="6705111" y="95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49175</xdr:rowOff>
    </xdr:from>
    <xdr:to>
      <xdr:col>54</xdr:col>
      <xdr:colOff>189865</xdr:colOff>
      <xdr:row>78</xdr:row>
      <xdr:rowOff>144005</xdr:rowOff>
    </xdr:to>
    <xdr:cxnSp macro="">
      <xdr:nvCxnSpPr>
        <xdr:cNvPr id="390" name="直線コネクタ 389"/>
        <xdr:cNvCxnSpPr/>
      </xdr:nvCxnSpPr>
      <xdr:spPr>
        <a:xfrm flipV="1">
          <a:off x="10475595" y="12222125"/>
          <a:ext cx="1270" cy="1294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147832</xdr:rowOff>
    </xdr:from>
    <xdr:ext cx="469744" cy="259045"/>
    <xdr:sp macro="" textlink="">
      <xdr:nvSpPr>
        <xdr:cNvPr id="391" name="普通建設事業費 （ うち新規整備　）最小値テキスト"/>
        <xdr:cNvSpPr txBox="1"/>
      </xdr:nvSpPr>
      <xdr:spPr>
        <a:xfrm>
          <a:off x="10528300"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144005</xdr:rowOff>
    </xdr:from>
    <xdr:to>
      <xdr:col>55</xdr:col>
      <xdr:colOff>88900</xdr:colOff>
      <xdr:row>78</xdr:row>
      <xdr:rowOff>144005</xdr:rowOff>
    </xdr:to>
    <xdr:cxnSp macro="">
      <xdr:nvCxnSpPr>
        <xdr:cNvPr id="392" name="直線コネクタ 391"/>
        <xdr:cNvCxnSpPr/>
      </xdr:nvCxnSpPr>
      <xdr:spPr>
        <a:xfrm>
          <a:off x="10388600" y="135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167302</xdr:rowOff>
    </xdr:from>
    <xdr:ext cx="534377" cy="259045"/>
    <xdr:sp macro="" textlink="">
      <xdr:nvSpPr>
        <xdr:cNvPr id="393" name="普通建設事業費 （ うち新規整備　）最大値テキスト"/>
        <xdr:cNvSpPr txBox="1"/>
      </xdr:nvSpPr>
      <xdr:spPr>
        <a:xfrm>
          <a:off x="10528300" y="11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49175</xdr:rowOff>
    </xdr:from>
    <xdr:to>
      <xdr:col>55</xdr:col>
      <xdr:colOff>88900</xdr:colOff>
      <xdr:row>71</xdr:row>
      <xdr:rowOff>49175</xdr:rowOff>
    </xdr:to>
    <xdr:cxnSp macro="">
      <xdr:nvCxnSpPr>
        <xdr:cNvPr id="394" name="直線コネクタ 393"/>
        <xdr:cNvCxnSpPr/>
      </xdr:nvCxnSpPr>
      <xdr:spPr>
        <a:xfrm>
          <a:off x="10388600" y="1222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129279</xdr:rowOff>
    </xdr:from>
    <xdr:to>
      <xdr:col>55</xdr:col>
      <xdr:colOff>0</xdr:colOff>
      <xdr:row>77</xdr:row>
      <xdr:rowOff>134041</xdr:rowOff>
    </xdr:to>
    <xdr:cxnSp macro="">
      <xdr:nvCxnSpPr>
        <xdr:cNvPr id="395" name="直線コネクタ 394"/>
        <xdr:cNvCxnSpPr/>
      </xdr:nvCxnSpPr>
      <xdr:spPr>
        <a:xfrm flipV="1">
          <a:off x="9639300" y="13330929"/>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97699</xdr:rowOff>
    </xdr:from>
    <xdr:ext cx="534377" cy="259045"/>
    <xdr:sp macro="" textlink="">
      <xdr:nvSpPr>
        <xdr:cNvPr id="396" name="普通建設事業費 （ うち新規整備　）平均値テキスト"/>
        <xdr:cNvSpPr txBox="1"/>
      </xdr:nvSpPr>
      <xdr:spPr>
        <a:xfrm>
          <a:off x="10528300" y="1312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74822</xdr:rowOff>
    </xdr:from>
    <xdr:to>
      <xdr:col>55</xdr:col>
      <xdr:colOff>50800</xdr:colOff>
      <xdr:row>78</xdr:row>
      <xdr:rowOff>4972</xdr:rowOff>
    </xdr:to>
    <xdr:sp macro="" textlink="">
      <xdr:nvSpPr>
        <xdr:cNvPr id="397" name="フローチャート: 判断 396"/>
        <xdr:cNvSpPr/>
      </xdr:nvSpPr>
      <xdr:spPr>
        <a:xfrm>
          <a:off x="104267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71216</xdr:rowOff>
    </xdr:from>
    <xdr:to>
      <xdr:col>50</xdr:col>
      <xdr:colOff>114300</xdr:colOff>
      <xdr:row>77</xdr:row>
      <xdr:rowOff>134041</xdr:rowOff>
    </xdr:to>
    <xdr:cxnSp macro="">
      <xdr:nvCxnSpPr>
        <xdr:cNvPr id="398" name="直線コネクタ 397"/>
        <xdr:cNvCxnSpPr/>
      </xdr:nvCxnSpPr>
      <xdr:spPr>
        <a:xfrm>
          <a:off x="8750300" y="13272866"/>
          <a:ext cx="889000" cy="6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78479</xdr:rowOff>
    </xdr:from>
    <xdr:to>
      <xdr:col>50</xdr:col>
      <xdr:colOff>165100</xdr:colOff>
      <xdr:row>78</xdr:row>
      <xdr:rowOff>8629</xdr:rowOff>
    </xdr:to>
    <xdr:sp macro="" textlink="">
      <xdr:nvSpPr>
        <xdr:cNvPr id="399" name="フローチャート: 判断 398"/>
        <xdr:cNvSpPr/>
      </xdr:nvSpPr>
      <xdr:spPr>
        <a:xfrm>
          <a:off x="9588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25156</xdr:rowOff>
    </xdr:from>
    <xdr:ext cx="534377" cy="259045"/>
    <xdr:sp macro="" textlink="">
      <xdr:nvSpPr>
        <xdr:cNvPr id="400" name="テキスト ボックス 399"/>
        <xdr:cNvSpPr txBox="1"/>
      </xdr:nvSpPr>
      <xdr:spPr>
        <a:xfrm>
          <a:off x="9359411" y="130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71216</xdr:rowOff>
    </xdr:from>
    <xdr:to>
      <xdr:col>45</xdr:col>
      <xdr:colOff>177800</xdr:colOff>
      <xdr:row>77</xdr:row>
      <xdr:rowOff>111144</xdr:rowOff>
    </xdr:to>
    <xdr:cxnSp macro="">
      <xdr:nvCxnSpPr>
        <xdr:cNvPr id="401" name="直線コネクタ 400"/>
        <xdr:cNvCxnSpPr/>
      </xdr:nvCxnSpPr>
      <xdr:spPr>
        <a:xfrm flipV="1">
          <a:off x="7861300" y="13272866"/>
          <a:ext cx="889000" cy="3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87452</xdr:rowOff>
    </xdr:from>
    <xdr:to>
      <xdr:col>46</xdr:col>
      <xdr:colOff>38100</xdr:colOff>
      <xdr:row>78</xdr:row>
      <xdr:rowOff>17602</xdr:rowOff>
    </xdr:to>
    <xdr:sp macro="" textlink="">
      <xdr:nvSpPr>
        <xdr:cNvPr id="402" name="フローチャート: 判断 401"/>
        <xdr:cNvSpPr/>
      </xdr:nvSpPr>
      <xdr:spPr>
        <a:xfrm>
          <a:off x="8699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8729</xdr:rowOff>
    </xdr:from>
    <xdr:ext cx="534377" cy="259045"/>
    <xdr:sp macro="" textlink="">
      <xdr:nvSpPr>
        <xdr:cNvPr id="403" name="テキスト ボックス 402"/>
        <xdr:cNvSpPr txBox="1"/>
      </xdr:nvSpPr>
      <xdr:spPr>
        <a:xfrm>
          <a:off x="8483111" y="133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88360</xdr:rowOff>
    </xdr:from>
    <xdr:to>
      <xdr:col>41</xdr:col>
      <xdr:colOff>50800</xdr:colOff>
      <xdr:row>77</xdr:row>
      <xdr:rowOff>111144</xdr:rowOff>
    </xdr:to>
    <xdr:cxnSp macro="">
      <xdr:nvCxnSpPr>
        <xdr:cNvPr id="404" name="直線コネクタ 403"/>
        <xdr:cNvCxnSpPr/>
      </xdr:nvCxnSpPr>
      <xdr:spPr>
        <a:xfrm>
          <a:off x="6972300" y="13290010"/>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95986</xdr:rowOff>
    </xdr:from>
    <xdr:to>
      <xdr:col>41</xdr:col>
      <xdr:colOff>101600</xdr:colOff>
      <xdr:row>78</xdr:row>
      <xdr:rowOff>26136</xdr:rowOff>
    </xdr:to>
    <xdr:sp macro="" textlink="">
      <xdr:nvSpPr>
        <xdr:cNvPr id="405" name="フローチャート: 判断 404"/>
        <xdr:cNvSpPr/>
      </xdr:nvSpPr>
      <xdr:spPr>
        <a:xfrm>
          <a:off x="7810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17263</xdr:rowOff>
    </xdr:from>
    <xdr:ext cx="534377" cy="259045"/>
    <xdr:sp macro="" textlink="">
      <xdr:nvSpPr>
        <xdr:cNvPr id="406" name="テキスト ボックス 405"/>
        <xdr:cNvSpPr txBox="1"/>
      </xdr:nvSpPr>
      <xdr:spPr>
        <a:xfrm>
          <a:off x="7594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118427</xdr:rowOff>
    </xdr:from>
    <xdr:to>
      <xdr:col>36</xdr:col>
      <xdr:colOff>165100</xdr:colOff>
      <xdr:row>78</xdr:row>
      <xdr:rowOff>48577</xdr:rowOff>
    </xdr:to>
    <xdr:sp macro="" textlink="">
      <xdr:nvSpPr>
        <xdr:cNvPr id="407" name="フローチャート: 判断 406"/>
        <xdr:cNvSpPr/>
      </xdr:nvSpPr>
      <xdr:spPr>
        <a:xfrm>
          <a:off x="6921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39704</xdr:rowOff>
    </xdr:from>
    <xdr:ext cx="534377" cy="259045"/>
    <xdr:sp macro="" textlink="">
      <xdr:nvSpPr>
        <xdr:cNvPr id="408" name="テキスト ボックス 407"/>
        <xdr:cNvSpPr txBox="1"/>
      </xdr:nvSpPr>
      <xdr:spPr>
        <a:xfrm>
          <a:off x="67051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78479</xdr:rowOff>
    </xdr:from>
    <xdr:to>
      <xdr:col>55</xdr:col>
      <xdr:colOff>50800</xdr:colOff>
      <xdr:row>78</xdr:row>
      <xdr:rowOff>8629</xdr:rowOff>
    </xdr:to>
    <xdr:sp macro="" textlink="">
      <xdr:nvSpPr>
        <xdr:cNvPr id="414" name="楕円 413"/>
        <xdr:cNvSpPr/>
      </xdr:nvSpPr>
      <xdr:spPr>
        <a:xfrm>
          <a:off x="10426700" y="132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56906</xdr:rowOff>
    </xdr:from>
    <xdr:ext cx="534377" cy="259045"/>
    <xdr:sp macro="" textlink="">
      <xdr:nvSpPr>
        <xdr:cNvPr id="415" name="普通建設事業費 （ うち新規整備　）該当値テキスト"/>
        <xdr:cNvSpPr txBox="1"/>
      </xdr:nvSpPr>
      <xdr:spPr>
        <a:xfrm>
          <a:off x="10528300" y="1325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83241</xdr:rowOff>
    </xdr:from>
    <xdr:to>
      <xdr:col>50</xdr:col>
      <xdr:colOff>165100</xdr:colOff>
      <xdr:row>78</xdr:row>
      <xdr:rowOff>13391</xdr:rowOff>
    </xdr:to>
    <xdr:sp macro="" textlink="">
      <xdr:nvSpPr>
        <xdr:cNvPr id="416" name="楕円 415"/>
        <xdr:cNvSpPr/>
      </xdr:nvSpPr>
      <xdr:spPr>
        <a:xfrm>
          <a:off x="9588500" y="132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4518</xdr:rowOff>
    </xdr:from>
    <xdr:ext cx="534377" cy="259045"/>
    <xdr:sp macro="" textlink="">
      <xdr:nvSpPr>
        <xdr:cNvPr id="417" name="テキスト ボックス 416"/>
        <xdr:cNvSpPr txBox="1"/>
      </xdr:nvSpPr>
      <xdr:spPr>
        <a:xfrm>
          <a:off x="9359411" y="133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20416</xdr:rowOff>
    </xdr:from>
    <xdr:to>
      <xdr:col>46</xdr:col>
      <xdr:colOff>38100</xdr:colOff>
      <xdr:row>77</xdr:row>
      <xdr:rowOff>122016</xdr:rowOff>
    </xdr:to>
    <xdr:sp macro="" textlink="">
      <xdr:nvSpPr>
        <xdr:cNvPr id="418" name="楕円 417"/>
        <xdr:cNvSpPr/>
      </xdr:nvSpPr>
      <xdr:spPr>
        <a:xfrm>
          <a:off x="8699500" y="132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138543</xdr:rowOff>
    </xdr:from>
    <xdr:ext cx="534377" cy="259045"/>
    <xdr:sp macro="" textlink="">
      <xdr:nvSpPr>
        <xdr:cNvPr id="419" name="テキスト ボックス 418"/>
        <xdr:cNvSpPr txBox="1"/>
      </xdr:nvSpPr>
      <xdr:spPr>
        <a:xfrm>
          <a:off x="8483111" y="1299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60344</xdr:rowOff>
    </xdr:from>
    <xdr:to>
      <xdr:col>41</xdr:col>
      <xdr:colOff>101600</xdr:colOff>
      <xdr:row>77</xdr:row>
      <xdr:rowOff>161944</xdr:rowOff>
    </xdr:to>
    <xdr:sp macro="" textlink="">
      <xdr:nvSpPr>
        <xdr:cNvPr id="420" name="楕円 419"/>
        <xdr:cNvSpPr/>
      </xdr:nvSpPr>
      <xdr:spPr>
        <a:xfrm>
          <a:off x="7810500" y="132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7021</xdr:rowOff>
    </xdr:from>
    <xdr:ext cx="534377" cy="259045"/>
    <xdr:sp macro="" textlink="">
      <xdr:nvSpPr>
        <xdr:cNvPr id="421" name="テキスト ボックス 420"/>
        <xdr:cNvSpPr txBox="1"/>
      </xdr:nvSpPr>
      <xdr:spPr>
        <a:xfrm>
          <a:off x="7594111" y="1303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37560</xdr:rowOff>
    </xdr:from>
    <xdr:to>
      <xdr:col>36</xdr:col>
      <xdr:colOff>165100</xdr:colOff>
      <xdr:row>77</xdr:row>
      <xdr:rowOff>139160</xdr:rowOff>
    </xdr:to>
    <xdr:sp macro="" textlink="">
      <xdr:nvSpPr>
        <xdr:cNvPr id="422" name="楕円 421"/>
        <xdr:cNvSpPr/>
      </xdr:nvSpPr>
      <xdr:spPr>
        <a:xfrm>
          <a:off x="6921500" y="132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155687</xdr:rowOff>
    </xdr:from>
    <xdr:ext cx="534377" cy="259045"/>
    <xdr:sp macro="" textlink="">
      <xdr:nvSpPr>
        <xdr:cNvPr id="423" name="テキスト ボックス 422"/>
        <xdr:cNvSpPr txBox="1"/>
      </xdr:nvSpPr>
      <xdr:spPr>
        <a:xfrm>
          <a:off x="6705111" y="130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142489</xdr:rowOff>
    </xdr:from>
    <xdr:to>
      <xdr:col>54</xdr:col>
      <xdr:colOff>189865</xdr:colOff>
      <xdr:row>99</xdr:row>
      <xdr:rowOff>75509</xdr:rowOff>
    </xdr:to>
    <xdr:cxnSp macro="">
      <xdr:nvCxnSpPr>
        <xdr:cNvPr id="444" name="直線コネクタ 443"/>
        <xdr:cNvCxnSpPr/>
      </xdr:nvCxnSpPr>
      <xdr:spPr>
        <a:xfrm flipV="1">
          <a:off x="10475595" y="15572989"/>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79336</xdr:rowOff>
    </xdr:from>
    <xdr:ext cx="469744" cy="259045"/>
    <xdr:sp macro="" textlink="">
      <xdr:nvSpPr>
        <xdr:cNvPr id="445" name="普通建設事業費 （ うち更新整備　）最小値テキスト"/>
        <xdr:cNvSpPr txBox="1"/>
      </xdr:nvSpPr>
      <xdr:spPr>
        <a:xfrm>
          <a:off x="10528300" y="1705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75509</xdr:rowOff>
    </xdr:from>
    <xdr:to>
      <xdr:col>55</xdr:col>
      <xdr:colOff>88900</xdr:colOff>
      <xdr:row>99</xdr:row>
      <xdr:rowOff>75509</xdr:rowOff>
    </xdr:to>
    <xdr:cxnSp macro="">
      <xdr:nvCxnSpPr>
        <xdr:cNvPr id="446" name="直線コネクタ 445"/>
        <xdr:cNvCxnSpPr/>
      </xdr:nvCxnSpPr>
      <xdr:spPr>
        <a:xfrm>
          <a:off x="10388600" y="17049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89166</xdr:rowOff>
    </xdr:from>
    <xdr:ext cx="534377" cy="259045"/>
    <xdr:sp macro="" textlink="">
      <xdr:nvSpPr>
        <xdr:cNvPr id="447" name="普通建設事業費 （ うち更新整備　）最大値テキスト"/>
        <xdr:cNvSpPr txBox="1"/>
      </xdr:nvSpPr>
      <xdr:spPr>
        <a:xfrm>
          <a:off x="10528300" y="153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142489</xdr:rowOff>
    </xdr:from>
    <xdr:to>
      <xdr:col>55</xdr:col>
      <xdr:colOff>88900</xdr:colOff>
      <xdr:row>90</xdr:row>
      <xdr:rowOff>142489</xdr:rowOff>
    </xdr:to>
    <xdr:cxnSp macro="">
      <xdr:nvCxnSpPr>
        <xdr:cNvPr id="448" name="直線コネクタ 447"/>
        <xdr:cNvCxnSpPr/>
      </xdr:nvCxnSpPr>
      <xdr:spPr>
        <a:xfrm>
          <a:off x="10388600" y="1557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82139</xdr:rowOff>
    </xdr:from>
    <xdr:to>
      <xdr:col>55</xdr:col>
      <xdr:colOff>0</xdr:colOff>
      <xdr:row>96</xdr:row>
      <xdr:rowOff>133299</xdr:rowOff>
    </xdr:to>
    <xdr:cxnSp macro="">
      <xdr:nvCxnSpPr>
        <xdr:cNvPr id="449" name="直線コネクタ 448"/>
        <xdr:cNvCxnSpPr/>
      </xdr:nvCxnSpPr>
      <xdr:spPr>
        <a:xfrm flipV="1">
          <a:off x="9639300" y="16541339"/>
          <a:ext cx="838200" cy="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25996</xdr:rowOff>
    </xdr:from>
    <xdr:ext cx="534377" cy="259045"/>
    <xdr:sp macro="" textlink="">
      <xdr:nvSpPr>
        <xdr:cNvPr id="450" name="普通建設事業費 （ うち更新整備　）平均値テキスト"/>
        <xdr:cNvSpPr txBox="1"/>
      </xdr:nvSpPr>
      <xdr:spPr>
        <a:xfrm>
          <a:off x="10528300" y="1665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47569</xdr:rowOff>
    </xdr:from>
    <xdr:to>
      <xdr:col>55</xdr:col>
      <xdr:colOff>50800</xdr:colOff>
      <xdr:row>97</xdr:row>
      <xdr:rowOff>149169</xdr:rowOff>
    </xdr:to>
    <xdr:sp macro="" textlink="">
      <xdr:nvSpPr>
        <xdr:cNvPr id="451" name="フローチャート: 判断 450"/>
        <xdr:cNvSpPr/>
      </xdr:nvSpPr>
      <xdr:spPr>
        <a:xfrm>
          <a:off x="104267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133299</xdr:rowOff>
    </xdr:from>
    <xdr:to>
      <xdr:col>50</xdr:col>
      <xdr:colOff>114300</xdr:colOff>
      <xdr:row>96</xdr:row>
      <xdr:rowOff>133803</xdr:rowOff>
    </xdr:to>
    <xdr:cxnSp macro="">
      <xdr:nvCxnSpPr>
        <xdr:cNvPr id="452" name="直線コネクタ 451"/>
        <xdr:cNvCxnSpPr/>
      </xdr:nvCxnSpPr>
      <xdr:spPr>
        <a:xfrm flipV="1">
          <a:off x="8750300" y="16592499"/>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80807</xdr:rowOff>
    </xdr:from>
    <xdr:to>
      <xdr:col>50</xdr:col>
      <xdr:colOff>165100</xdr:colOff>
      <xdr:row>98</xdr:row>
      <xdr:rowOff>10957</xdr:rowOff>
    </xdr:to>
    <xdr:sp macro="" textlink="">
      <xdr:nvSpPr>
        <xdr:cNvPr id="453" name="フローチャート: 判断 452"/>
        <xdr:cNvSpPr/>
      </xdr:nvSpPr>
      <xdr:spPr>
        <a:xfrm>
          <a:off x="9588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2084</xdr:rowOff>
    </xdr:from>
    <xdr:ext cx="534377" cy="259045"/>
    <xdr:sp macro="" textlink="">
      <xdr:nvSpPr>
        <xdr:cNvPr id="454" name="テキスト ボックス 453"/>
        <xdr:cNvSpPr txBox="1"/>
      </xdr:nvSpPr>
      <xdr:spPr>
        <a:xfrm>
          <a:off x="93594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133803</xdr:rowOff>
    </xdr:from>
    <xdr:to>
      <xdr:col>45</xdr:col>
      <xdr:colOff>177800</xdr:colOff>
      <xdr:row>97</xdr:row>
      <xdr:rowOff>36282</xdr:rowOff>
    </xdr:to>
    <xdr:cxnSp macro="">
      <xdr:nvCxnSpPr>
        <xdr:cNvPr id="455" name="直線コネクタ 454"/>
        <xdr:cNvCxnSpPr/>
      </xdr:nvCxnSpPr>
      <xdr:spPr>
        <a:xfrm flipV="1">
          <a:off x="7861300" y="16593003"/>
          <a:ext cx="889000" cy="7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105359</xdr:rowOff>
    </xdr:from>
    <xdr:to>
      <xdr:col>46</xdr:col>
      <xdr:colOff>38100</xdr:colOff>
      <xdr:row>98</xdr:row>
      <xdr:rowOff>35509</xdr:rowOff>
    </xdr:to>
    <xdr:sp macro="" textlink="">
      <xdr:nvSpPr>
        <xdr:cNvPr id="456" name="フローチャート: 判断 455"/>
        <xdr:cNvSpPr/>
      </xdr:nvSpPr>
      <xdr:spPr>
        <a:xfrm>
          <a:off x="869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26636</xdr:rowOff>
    </xdr:from>
    <xdr:ext cx="534377" cy="259045"/>
    <xdr:sp macro="" textlink="">
      <xdr:nvSpPr>
        <xdr:cNvPr id="457" name="テキスト ボックス 456"/>
        <xdr:cNvSpPr txBox="1"/>
      </xdr:nvSpPr>
      <xdr:spPr>
        <a:xfrm>
          <a:off x="848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36282</xdr:rowOff>
    </xdr:from>
    <xdr:to>
      <xdr:col>41</xdr:col>
      <xdr:colOff>50800</xdr:colOff>
      <xdr:row>97</xdr:row>
      <xdr:rowOff>62661</xdr:rowOff>
    </xdr:to>
    <xdr:cxnSp macro="">
      <xdr:nvCxnSpPr>
        <xdr:cNvPr id="458" name="直線コネクタ 457"/>
        <xdr:cNvCxnSpPr/>
      </xdr:nvCxnSpPr>
      <xdr:spPr>
        <a:xfrm flipV="1">
          <a:off x="6972300" y="16666932"/>
          <a:ext cx="889000" cy="2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6147</xdr:rowOff>
    </xdr:from>
    <xdr:to>
      <xdr:col>41</xdr:col>
      <xdr:colOff>101600</xdr:colOff>
      <xdr:row>98</xdr:row>
      <xdr:rowOff>107747</xdr:rowOff>
    </xdr:to>
    <xdr:sp macro="" textlink="">
      <xdr:nvSpPr>
        <xdr:cNvPr id="459" name="フローチャート: 判断 458"/>
        <xdr:cNvSpPr/>
      </xdr:nvSpPr>
      <xdr:spPr>
        <a:xfrm>
          <a:off x="7810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98874</xdr:rowOff>
    </xdr:from>
    <xdr:ext cx="534377" cy="259045"/>
    <xdr:sp macro="" textlink="">
      <xdr:nvSpPr>
        <xdr:cNvPr id="460" name="テキスト ボックス 459"/>
        <xdr:cNvSpPr txBox="1"/>
      </xdr:nvSpPr>
      <xdr:spPr>
        <a:xfrm>
          <a:off x="7594111" y="169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9027</xdr:rowOff>
    </xdr:from>
    <xdr:to>
      <xdr:col>36</xdr:col>
      <xdr:colOff>165100</xdr:colOff>
      <xdr:row>98</xdr:row>
      <xdr:rowOff>110627</xdr:rowOff>
    </xdr:to>
    <xdr:sp macro="" textlink="">
      <xdr:nvSpPr>
        <xdr:cNvPr id="461" name="フローチャート: 判断 460"/>
        <xdr:cNvSpPr/>
      </xdr:nvSpPr>
      <xdr:spPr>
        <a:xfrm>
          <a:off x="6921500" y="1681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101754</xdr:rowOff>
    </xdr:from>
    <xdr:ext cx="534377" cy="259045"/>
    <xdr:sp macro="" textlink="">
      <xdr:nvSpPr>
        <xdr:cNvPr id="462" name="テキスト ボックス 461"/>
        <xdr:cNvSpPr txBox="1"/>
      </xdr:nvSpPr>
      <xdr:spPr>
        <a:xfrm>
          <a:off x="6705111" y="16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31339</xdr:rowOff>
    </xdr:from>
    <xdr:to>
      <xdr:col>55</xdr:col>
      <xdr:colOff>50800</xdr:colOff>
      <xdr:row>96</xdr:row>
      <xdr:rowOff>132939</xdr:rowOff>
    </xdr:to>
    <xdr:sp macro="" textlink="">
      <xdr:nvSpPr>
        <xdr:cNvPr id="468" name="楕円 467"/>
        <xdr:cNvSpPr/>
      </xdr:nvSpPr>
      <xdr:spPr>
        <a:xfrm>
          <a:off x="10426700" y="164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54216</xdr:rowOff>
    </xdr:from>
    <xdr:ext cx="534377" cy="259045"/>
    <xdr:sp macro="" textlink="">
      <xdr:nvSpPr>
        <xdr:cNvPr id="469" name="普通建設事業費 （ うち更新整備　）該当値テキスト"/>
        <xdr:cNvSpPr txBox="1"/>
      </xdr:nvSpPr>
      <xdr:spPr>
        <a:xfrm>
          <a:off x="10528300" y="163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82499</xdr:rowOff>
    </xdr:from>
    <xdr:to>
      <xdr:col>50</xdr:col>
      <xdr:colOff>165100</xdr:colOff>
      <xdr:row>97</xdr:row>
      <xdr:rowOff>12649</xdr:rowOff>
    </xdr:to>
    <xdr:sp macro="" textlink="">
      <xdr:nvSpPr>
        <xdr:cNvPr id="470" name="楕円 469"/>
        <xdr:cNvSpPr/>
      </xdr:nvSpPr>
      <xdr:spPr>
        <a:xfrm>
          <a:off x="9588500" y="165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29176</xdr:rowOff>
    </xdr:from>
    <xdr:ext cx="534377" cy="259045"/>
    <xdr:sp macro="" textlink="">
      <xdr:nvSpPr>
        <xdr:cNvPr id="471" name="テキスト ボックス 470"/>
        <xdr:cNvSpPr txBox="1"/>
      </xdr:nvSpPr>
      <xdr:spPr>
        <a:xfrm>
          <a:off x="9359411" y="1631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83003</xdr:rowOff>
    </xdr:from>
    <xdr:to>
      <xdr:col>46</xdr:col>
      <xdr:colOff>38100</xdr:colOff>
      <xdr:row>97</xdr:row>
      <xdr:rowOff>13153</xdr:rowOff>
    </xdr:to>
    <xdr:sp macro="" textlink="">
      <xdr:nvSpPr>
        <xdr:cNvPr id="472" name="楕円 471"/>
        <xdr:cNvSpPr/>
      </xdr:nvSpPr>
      <xdr:spPr>
        <a:xfrm>
          <a:off x="8699500" y="165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29680</xdr:rowOff>
    </xdr:from>
    <xdr:ext cx="534377" cy="259045"/>
    <xdr:sp macro="" textlink="">
      <xdr:nvSpPr>
        <xdr:cNvPr id="473" name="テキスト ボックス 472"/>
        <xdr:cNvSpPr txBox="1"/>
      </xdr:nvSpPr>
      <xdr:spPr>
        <a:xfrm>
          <a:off x="8483111" y="163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156932</xdr:rowOff>
    </xdr:from>
    <xdr:to>
      <xdr:col>41</xdr:col>
      <xdr:colOff>101600</xdr:colOff>
      <xdr:row>97</xdr:row>
      <xdr:rowOff>87082</xdr:rowOff>
    </xdr:to>
    <xdr:sp macro="" textlink="">
      <xdr:nvSpPr>
        <xdr:cNvPr id="474" name="楕円 473"/>
        <xdr:cNvSpPr/>
      </xdr:nvSpPr>
      <xdr:spPr>
        <a:xfrm>
          <a:off x="7810500" y="166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103609</xdr:rowOff>
    </xdr:from>
    <xdr:ext cx="534377" cy="259045"/>
    <xdr:sp macro="" textlink="">
      <xdr:nvSpPr>
        <xdr:cNvPr id="475" name="テキスト ボックス 474"/>
        <xdr:cNvSpPr txBox="1"/>
      </xdr:nvSpPr>
      <xdr:spPr>
        <a:xfrm>
          <a:off x="7594111" y="16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11861</xdr:rowOff>
    </xdr:from>
    <xdr:to>
      <xdr:col>36</xdr:col>
      <xdr:colOff>165100</xdr:colOff>
      <xdr:row>97</xdr:row>
      <xdr:rowOff>113461</xdr:rowOff>
    </xdr:to>
    <xdr:sp macro="" textlink="">
      <xdr:nvSpPr>
        <xdr:cNvPr id="476" name="楕円 475"/>
        <xdr:cNvSpPr/>
      </xdr:nvSpPr>
      <xdr:spPr>
        <a:xfrm>
          <a:off x="6921500" y="166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129988</xdr:rowOff>
    </xdr:from>
    <xdr:ext cx="534377" cy="259045"/>
    <xdr:sp macro="" textlink="">
      <xdr:nvSpPr>
        <xdr:cNvPr id="477" name="テキスト ボックス 476"/>
        <xdr:cNvSpPr txBox="1"/>
      </xdr:nvSpPr>
      <xdr:spPr>
        <a:xfrm>
          <a:off x="6705111" y="1641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6" name="直線コネクタ 48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7" name="テキスト ボックス 48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8" name="直線コネクタ 48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9" name="テキスト ボックス 48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0" name="直線コネクタ 48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1" name="テキスト ボックス 49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2" name="直線コネクタ 49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3" name="テキスト ボックス 49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124978</xdr:rowOff>
    </xdr:from>
    <xdr:to>
      <xdr:col>85</xdr:col>
      <xdr:colOff>126364</xdr:colOff>
      <xdr:row>38</xdr:row>
      <xdr:rowOff>139174</xdr:rowOff>
    </xdr:to>
    <xdr:cxnSp macro="">
      <xdr:nvCxnSpPr>
        <xdr:cNvPr id="497" name="直線コネクタ 496"/>
        <xdr:cNvCxnSpPr/>
      </xdr:nvCxnSpPr>
      <xdr:spPr>
        <a:xfrm flipV="1">
          <a:off x="16317595" y="5439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143001</xdr:rowOff>
    </xdr:from>
    <xdr:ext cx="313932" cy="259045"/>
    <xdr:sp macro="" textlink="">
      <xdr:nvSpPr>
        <xdr:cNvPr id="498" name="災害復旧事業費最小値テキスト"/>
        <xdr:cNvSpPr txBox="1"/>
      </xdr:nvSpPr>
      <xdr:spPr>
        <a:xfrm>
          <a:off x="16370300" y="665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139174</xdr:rowOff>
    </xdr:from>
    <xdr:to>
      <xdr:col>86</xdr:col>
      <xdr:colOff>25400</xdr:colOff>
      <xdr:row>38</xdr:row>
      <xdr:rowOff>139174</xdr:rowOff>
    </xdr:to>
    <xdr:cxnSp macro="">
      <xdr:nvCxnSpPr>
        <xdr:cNvPr id="499" name="直線コネクタ 498"/>
        <xdr:cNvCxnSpPr/>
      </xdr:nvCxnSpPr>
      <xdr:spPr>
        <a:xfrm>
          <a:off x="16230600" y="665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71655</xdr:rowOff>
    </xdr:from>
    <xdr:ext cx="534377" cy="259045"/>
    <xdr:sp macro="" textlink="">
      <xdr:nvSpPr>
        <xdr:cNvPr id="500" name="災害復旧事業費最大値テキスト"/>
        <xdr:cNvSpPr txBox="1"/>
      </xdr:nvSpPr>
      <xdr:spPr>
        <a:xfrm>
          <a:off x="16370300" y="5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124978</xdr:rowOff>
    </xdr:from>
    <xdr:to>
      <xdr:col>86</xdr:col>
      <xdr:colOff>25400</xdr:colOff>
      <xdr:row>31</xdr:row>
      <xdr:rowOff>124978</xdr:rowOff>
    </xdr:to>
    <xdr:cxnSp macro="">
      <xdr:nvCxnSpPr>
        <xdr:cNvPr id="501" name="直線コネクタ 500"/>
        <xdr:cNvCxnSpPr/>
      </xdr:nvCxnSpPr>
      <xdr:spPr>
        <a:xfrm>
          <a:off x="16230600" y="543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78573</xdr:rowOff>
    </xdr:from>
    <xdr:to>
      <xdr:col>85</xdr:col>
      <xdr:colOff>127000</xdr:colOff>
      <xdr:row>38</xdr:row>
      <xdr:rowOff>127104</xdr:rowOff>
    </xdr:to>
    <xdr:cxnSp macro="">
      <xdr:nvCxnSpPr>
        <xdr:cNvPr id="502" name="直線コネクタ 501"/>
        <xdr:cNvCxnSpPr/>
      </xdr:nvCxnSpPr>
      <xdr:spPr>
        <a:xfrm flipV="1">
          <a:off x="15481300" y="6593673"/>
          <a:ext cx="838200" cy="4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29389</xdr:rowOff>
    </xdr:from>
    <xdr:ext cx="469744" cy="259045"/>
    <xdr:sp macro="" textlink="">
      <xdr:nvSpPr>
        <xdr:cNvPr id="503" name="災害復旧事業費平均値テキスト"/>
        <xdr:cNvSpPr txBox="1"/>
      </xdr:nvSpPr>
      <xdr:spPr>
        <a:xfrm>
          <a:off x="16370300" y="6373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6513</xdr:rowOff>
    </xdr:from>
    <xdr:to>
      <xdr:col>85</xdr:col>
      <xdr:colOff>177800</xdr:colOff>
      <xdr:row>38</xdr:row>
      <xdr:rowOff>108113</xdr:rowOff>
    </xdr:to>
    <xdr:sp macro="" textlink="">
      <xdr:nvSpPr>
        <xdr:cNvPr id="504" name="フローチャート: 判断 503"/>
        <xdr:cNvSpPr/>
      </xdr:nvSpPr>
      <xdr:spPr>
        <a:xfrm>
          <a:off x="16268700" y="65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124087</xdr:rowOff>
    </xdr:from>
    <xdr:to>
      <xdr:col>81</xdr:col>
      <xdr:colOff>50800</xdr:colOff>
      <xdr:row>38</xdr:row>
      <xdr:rowOff>127104</xdr:rowOff>
    </xdr:to>
    <xdr:cxnSp macro="">
      <xdr:nvCxnSpPr>
        <xdr:cNvPr id="505" name="直線コネクタ 504"/>
        <xdr:cNvCxnSpPr/>
      </xdr:nvCxnSpPr>
      <xdr:spPr>
        <a:xfrm>
          <a:off x="14592300" y="6639187"/>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11656</xdr:rowOff>
    </xdr:from>
    <xdr:to>
      <xdr:col>81</xdr:col>
      <xdr:colOff>101600</xdr:colOff>
      <xdr:row>38</xdr:row>
      <xdr:rowOff>113256</xdr:rowOff>
    </xdr:to>
    <xdr:sp macro="" textlink="">
      <xdr:nvSpPr>
        <xdr:cNvPr id="506" name="フローチャート: 判断 505"/>
        <xdr:cNvSpPr/>
      </xdr:nvSpPr>
      <xdr:spPr>
        <a:xfrm>
          <a:off x="15430500" y="65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129783</xdr:rowOff>
    </xdr:from>
    <xdr:ext cx="469744" cy="259045"/>
    <xdr:sp macro="" textlink="">
      <xdr:nvSpPr>
        <xdr:cNvPr id="507" name="テキスト ボックス 506"/>
        <xdr:cNvSpPr txBox="1"/>
      </xdr:nvSpPr>
      <xdr:spPr>
        <a:xfrm>
          <a:off x="15233728" y="630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89408</xdr:rowOff>
    </xdr:from>
    <xdr:to>
      <xdr:col>76</xdr:col>
      <xdr:colOff>114300</xdr:colOff>
      <xdr:row>38</xdr:row>
      <xdr:rowOff>124087</xdr:rowOff>
    </xdr:to>
    <xdr:cxnSp macro="">
      <xdr:nvCxnSpPr>
        <xdr:cNvPr id="508" name="直線コネクタ 507"/>
        <xdr:cNvCxnSpPr/>
      </xdr:nvCxnSpPr>
      <xdr:spPr>
        <a:xfrm>
          <a:off x="13703300" y="6604508"/>
          <a:ext cx="889000" cy="3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170693</xdr:rowOff>
    </xdr:from>
    <xdr:to>
      <xdr:col>76</xdr:col>
      <xdr:colOff>165100</xdr:colOff>
      <xdr:row>38</xdr:row>
      <xdr:rowOff>100843</xdr:rowOff>
    </xdr:to>
    <xdr:sp macro="" textlink="">
      <xdr:nvSpPr>
        <xdr:cNvPr id="509" name="フローチャート: 判断 508"/>
        <xdr:cNvSpPr/>
      </xdr:nvSpPr>
      <xdr:spPr>
        <a:xfrm>
          <a:off x="14541500" y="651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117370</xdr:rowOff>
    </xdr:from>
    <xdr:ext cx="469744" cy="259045"/>
    <xdr:sp macro="" textlink="">
      <xdr:nvSpPr>
        <xdr:cNvPr id="510" name="テキスト ボックス 509"/>
        <xdr:cNvSpPr txBox="1"/>
      </xdr:nvSpPr>
      <xdr:spPr>
        <a:xfrm>
          <a:off x="14357428" y="628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89408</xdr:rowOff>
    </xdr:from>
    <xdr:to>
      <xdr:col>71</xdr:col>
      <xdr:colOff>177800</xdr:colOff>
      <xdr:row>38</xdr:row>
      <xdr:rowOff>99330</xdr:rowOff>
    </xdr:to>
    <xdr:cxnSp macro="">
      <xdr:nvCxnSpPr>
        <xdr:cNvPr id="511" name="直線コネクタ 510"/>
        <xdr:cNvCxnSpPr/>
      </xdr:nvCxnSpPr>
      <xdr:spPr>
        <a:xfrm flipV="1">
          <a:off x="12814300" y="6604508"/>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2192</xdr:rowOff>
    </xdr:from>
    <xdr:to>
      <xdr:col>72</xdr:col>
      <xdr:colOff>38100</xdr:colOff>
      <xdr:row>38</xdr:row>
      <xdr:rowOff>103792</xdr:rowOff>
    </xdr:to>
    <xdr:sp macro="" textlink="">
      <xdr:nvSpPr>
        <xdr:cNvPr id="512" name="フローチャート: 判断 511"/>
        <xdr:cNvSpPr/>
      </xdr:nvSpPr>
      <xdr:spPr>
        <a:xfrm>
          <a:off x="136525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120319</xdr:rowOff>
    </xdr:from>
    <xdr:ext cx="469744" cy="259045"/>
    <xdr:sp macro="" textlink="">
      <xdr:nvSpPr>
        <xdr:cNvPr id="513" name="テキスト ボックス 512"/>
        <xdr:cNvSpPr txBox="1"/>
      </xdr:nvSpPr>
      <xdr:spPr>
        <a:xfrm>
          <a:off x="13468428" y="62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31201</xdr:rowOff>
    </xdr:from>
    <xdr:to>
      <xdr:col>67</xdr:col>
      <xdr:colOff>101600</xdr:colOff>
      <xdr:row>38</xdr:row>
      <xdr:rowOff>132801</xdr:rowOff>
    </xdr:to>
    <xdr:sp macro="" textlink="">
      <xdr:nvSpPr>
        <xdr:cNvPr id="514" name="フローチャート: 判断 513"/>
        <xdr:cNvSpPr/>
      </xdr:nvSpPr>
      <xdr:spPr>
        <a:xfrm>
          <a:off x="12763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149328</xdr:rowOff>
    </xdr:from>
    <xdr:ext cx="469744" cy="259045"/>
    <xdr:sp macro="" textlink="">
      <xdr:nvSpPr>
        <xdr:cNvPr id="515" name="テキスト ボックス 514"/>
        <xdr:cNvSpPr txBox="1"/>
      </xdr:nvSpPr>
      <xdr:spPr>
        <a:xfrm>
          <a:off x="12579428"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27773</xdr:rowOff>
    </xdr:from>
    <xdr:to>
      <xdr:col>85</xdr:col>
      <xdr:colOff>177800</xdr:colOff>
      <xdr:row>38</xdr:row>
      <xdr:rowOff>129373</xdr:rowOff>
    </xdr:to>
    <xdr:sp macro="" textlink="">
      <xdr:nvSpPr>
        <xdr:cNvPr id="521" name="楕円 520"/>
        <xdr:cNvSpPr/>
      </xdr:nvSpPr>
      <xdr:spPr>
        <a:xfrm>
          <a:off x="16268700" y="654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156389</xdr:rowOff>
    </xdr:from>
    <xdr:ext cx="469744" cy="259045"/>
    <xdr:sp macro="" textlink="">
      <xdr:nvSpPr>
        <xdr:cNvPr id="522" name="災害復旧事業費該当値テキスト"/>
        <xdr:cNvSpPr txBox="1"/>
      </xdr:nvSpPr>
      <xdr:spPr>
        <a:xfrm>
          <a:off x="16370300" y="650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76304</xdr:rowOff>
    </xdr:from>
    <xdr:to>
      <xdr:col>81</xdr:col>
      <xdr:colOff>101600</xdr:colOff>
      <xdr:row>39</xdr:row>
      <xdr:rowOff>6454</xdr:rowOff>
    </xdr:to>
    <xdr:sp macro="" textlink="">
      <xdr:nvSpPr>
        <xdr:cNvPr id="523" name="楕円 522"/>
        <xdr:cNvSpPr/>
      </xdr:nvSpPr>
      <xdr:spPr>
        <a:xfrm>
          <a:off x="15430500" y="65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169031</xdr:rowOff>
    </xdr:from>
    <xdr:ext cx="378565" cy="259045"/>
    <xdr:sp macro="" textlink="">
      <xdr:nvSpPr>
        <xdr:cNvPr id="524" name="テキスト ボックス 523"/>
        <xdr:cNvSpPr txBox="1"/>
      </xdr:nvSpPr>
      <xdr:spPr>
        <a:xfrm>
          <a:off x="15279317" y="6684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73287</xdr:rowOff>
    </xdr:from>
    <xdr:to>
      <xdr:col>76</xdr:col>
      <xdr:colOff>165100</xdr:colOff>
      <xdr:row>39</xdr:row>
      <xdr:rowOff>3437</xdr:rowOff>
    </xdr:to>
    <xdr:sp macro="" textlink="">
      <xdr:nvSpPr>
        <xdr:cNvPr id="525" name="楕円 524"/>
        <xdr:cNvSpPr/>
      </xdr:nvSpPr>
      <xdr:spPr>
        <a:xfrm>
          <a:off x="14541500" y="65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166014</xdr:rowOff>
    </xdr:from>
    <xdr:ext cx="378565" cy="259045"/>
    <xdr:sp macro="" textlink="">
      <xdr:nvSpPr>
        <xdr:cNvPr id="526" name="テキスト ボックス 525"/>
        <xdr:cNvSpPr txBox="1"/>
      </xdr:nvSpPr>
      <xdr:spPr>
        <a:xfrm>
          <a:off x="14403017" y="668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38608</xdr:rowOff>
    </xdr:from>
    <xdr:to>
      <xdr:col>72</xdr:col>
      <xdr:colOff>38100</xdr:colOff>
      <xdr:row>38</xdr:row>
      <xdr:rowOff>140208</xdr:rowOff>
    </xdr:to>
    <xdr:sp macro="" textlink="">
      <xdr:nvSpPr>
        <xdr:cNvPr id="527" name="楕円 526"/>
        <xdr:cNvSpPr/>
      </xdr:nvSpPr>
      <xdr:spPr>
        <a:xfrm>
          <a:off x="13652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131335</xdr:rowOff>
    </xdr:from>
    <xdr:ext cx="469744" cy="259045"/>
    <xdr:sp macro="" textlink="">
      <xdr:nvSpPr>
        <xdr:cNvPr id="528" name="テキスト ボックス 527"/>
        <xdr:cNvSpPr txBox="1"/>
      </xdr:nvSpPr>
      <xdr:spPr>
        <a:xfrm>
          <a:off x="13468428" y="66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48530</xdr:rowOff>
    </xdr:from>
    <xdr:to>
      <xdr:col>67</xdr:col>
      <xdr:colOff>101600</xdr:colOff>
      <xdr:row>38</xdr:row>
      <xdr:rowOff>150130</xdr:rowOff>
    </xdr:to>
    <xdr:sp macro="" textlink="">
      <xdr:nvSpPr>
        <xdr:cNvPr id="529" name="楕円 528"/>
        <xdr:cNvSpPr/>
      </xdr:nvSpPr>
      <xdr:spPr>
        <a:xfrm>
          <a:off x="12763500" y="656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141257</xdr:rowOff>
    </xdr:from>
    <xdr:ext cx="469744" cy="259045"/>
    <xdr:sp macro="" textlink="">
      <xdr:nvSpPr>
        <xdr:cNvPr id="530" name="テキスト ボックス 529"/>
        <xdr:cNvSpPr txBox="1"/>
      </xdr:nvSpPr>
      <xdr:spPr>
        <a:xfrm>
          <a:off x="12579428" y="665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4" name="テキスト ボックス 553"/>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1" name="テキスト ボックス 570"/>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9" name="正方形/長方形 57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0" name="正方形/長方形 57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1" name="正方形/長方形 58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2" name="正方形/長方形 58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6" name="テキスト ボックス 58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7" name="直線コネクタ 58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8" name="テキスト ボックス 58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9" name="直線コネクタ 58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0" name="テキスト ボックス 58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1" name="直線コネクタ 59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2" name="テキスト ボックス 59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3" name="直線コネクタ 59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4" name="テキスト ボックス 59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5" name="直線コネクタ 59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6" name="テキスト ボックス 59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7" name="直線コネクタ 59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8" name="テキスト ボックス 59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0" name="テキスト ボックス 59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156127</xdr:rowOff>
    </xdr:from>
    <xdr:to>
      <xdr:col>85</xdr:col>
      <xdr:colOff>126364</xdr:colOff>
      <xdr:row>78</xdr:row>
      <xdr:rowOff>161319</xdr:rowOff>
    </xdr:to>
    <xdr:cxnSp macro="">
      <xdr:nvCxnSpPr>
        <xdr:cNvPr id="602" name="直線コネクタ 601"/>
        <xdr:cNvCxnSpPr/>
      </xdr:nvCxnSpPr>
      <xdr:spPr>
        <a:xfrm flipV="1">
          <a:off x="16317595" y="11986177"/>
          <a:ext cx="1269" cy="154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165146</xdr:rowOff>
    </xdr:from>
    <xdr:ext cx="534377" cy="259045"/>
    <xdr:sp macro="" textlink="">
      <xdr:nvSpPr>
        <xdr:cNvPr id="603" name="公債費最小値テキスト"/>
        <xdr:cNvSpPr txBox="1"/>
      </xdr:nvSpPr>
      <xdr:spPr>
        <a:xfrm>
          <a:off x="16370300" y="135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161319</xdr:rowOff>
    </xdr:from>
    <xdr:to>
      <xdr:col>86</xdr:col>
      <xdr:colOff>25400</xdr:colOff>
      <xdr:row>78</xdr:row>
      <xdr:rowOff>161319</xdr:rowOff>
    </xdr:to>
    <xdr:cxnSp macro="">
      <xdr:nvCxnSpPr>
        <xdr:cNvPr id="604" name="直線コネクタ 603"/>
        <xdr:cNvCxnSpPr/>
      </xdr:nvCxnSpPr>
      <xdr:spPr>
        <a:xfrm>
          <a:off x="16230600" y="1353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102804</xdr:rowOff>
    </xdr:from>
    <xdr:ext cx="534377" cy="259045"/>
    <xdr:sp macro="" textlink="">
      <xdr:nvSpPr>
        <xdr:cNvPr id="605" name="公債費最大値テキスト"/>
        <xdr:cNvSpPr txBox="1"/>
      </xdr:nvSpPr>
      <xdr:spPr>
        <a:xfrm>
          <a:off x="16370300" y="117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156127</xdr:rowOff>
    </xdr:from>
    <xdr:to>
      <xdr:col>86</xdr:col>
      <xdr:colOff>25400</xdr:colOff>
      <xdr:row>69</xdr:row>
      <xdr:rowOff>156127</xdr:rowOff>
    </xdr:to>
    <xdr:cxnSp macro="">
      <xdr:nvCxnSpPr>
        <xdr:cNvPr id="606" name="直線コネクタ 605"/>
        <xdr:cNvCxnSpPr/>
      </xdr:nvCxnSpPr>
      <xdr:spPr>
        <a:xfrm>
          <a:off x="16230600" y="1198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123763</xdr:rowOff>
    </xdr:from>
    <xdr:to>
      <xdr:col>85</xdr:col>
      <xdr:colOff>127000</xdr:colOff>
      <xdr:row>74</xdr:row>
      <xdr:rowOff>170202</xdr:rowOff>
    </xdr:to>
    <xdr:cxnSp macro="">
      <xdr:nvCxnSpPr>
        <xdr:cNvPr id="607" name="直線コネクタ 606"/>
        <xdr:cNvCxnSpPr/>
      </xdr:nvCxnSpPr>
      <xdr:spPr>
        <a:xfrm>
          <a:off x="15481300" y="12639613"/>
          <a:ext cx="838200" cy="2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4070</xdr:rowOff>
    </xdr:from>
    <xdr:ext cx="534377" cy="259045"/>
    <xdr:sp macro="" textlink="">
      <xdr:nvSpPr>
        <xdr:cNvPr id="608" name="公債費平均値テキスト"/>
        <xdr:cNvSpPr txBox="1"/>
      </xdr:nvSpPr>
      <xdr:spPr>
        <a:xfrm>
          <a:off x="16370300" y="13034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25643</xdr:rowOff>
    </xdr:from>
    <xdr:to>
      <xdr:col>85</xdr:col>
      <xdr:colOff>177800</xdr:colOff>
      <xdr:row>76</xdr:row>
      <xdr:rowOff>127243</xdr:rowOff>
    </xdr:to>
    <xdr:sp macro="" textlink="">
      <xdr:nvSpPr>
        <xdr:cNvPr id="609" name="フローチャート: 判断 608"/>
        <xdr:cNvSpPr/>
      </xdr:nvSpPr>
      <xdr:spPr>
        <a:xfrm>
          <a:off x="162687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123763</xdr:rowOff>
    </xdr:from>
    <xdr:to>
      <xdr:col>81</xdr:col>
      <xdr:colOff>50800</xdr:colOff>
      <xdr:row>75</xdr:row>
      <xdr:rowOff>13937</xdr:rowOff>
    </xdr:to>
    <xdr:cxnSp macro="">
      <xdr:nvCxnSpPr>
        <xdr:cNvPr id="610" name="直線コネクタ 609"/>
        <xdr:cNvCxnSpPr/>
      </xdr:nvCxnSpPr>
      <xdr:spPr>
        <a:xfrm flipV="1">
          <a:off x="14592300" y="12639613"/>
          <a:ext cx="889000" cy="23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166199</xdr:rowOff>
    </xdr:from>
    <xdr:to>
      <xdr:col>81</xdr:col>
      <xdr:colOff>101600</xdr:colOff>
      <xdr:row>76</xdr:row>
      <xdr:rowOff>96349</xdr:rowOff>
    </xdr:to>
    <xdr:sp macro="" textlink="">
      <xdr:nvSpPr>
        <xdr:cNvPr id="611" name="フローチャート: 判断 610"/>
        <xdr:cNvSpPr/>
      </xdr:nvSpPr>
      <xdr:spPr>
        <a:xfrm>
          <a:off x="15430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87476</xdr:rowOff>
    </xdr:from>
    <xdr:ext cx="534377" cy="259045"/>
    <xdr:sp macro="" textlink="">
      <xdr:nvSpPr>
        <xdr:cNvPr id="612" name="テキスト ボックス 611"/>
        <xdr:cNvSpPr txBox="1"/>
      </xdr:nvSpPr>
      <xdr:spPr>
        <a:xfrm>
          <a:off x="152014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49664</xdr:rowOff>
    </xdr:from>
    <xdr:to>
      <xdr:col>76</xdr:col>
      <xdr:colOff>114300</xdr:colOff>
      <xdr:row>75</xdr:row>
      <xdr:rowOff>13937</xdr:rowOff>
    </xdr:to>
    <xdr:cxnSp macro="">
      <xdr:nvCxnSpPr>
        <xdr:cNvPr id="613" name="直線コネクタ 612"/>
        <xdr:cNvCxnSpPr/>
      </xdr:nvCxnSpPr>
      <xdr:spPr>
        <a:xfrm>
          <a:off x="13703300" y="12736964"/>
          <a:ext cx="889000" cy="1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64407</xdr:rowOff>
    </xdr:from>
    <xdr:to>
      <xdr:col>76</xdr:col>
      <xdr:colOff>165100</xdr:colOff>
      <xdr:row>76</xdr:row>
      <xdr:rowOff>166007</xdr:rowOff>
    </xdr:to>
    <xdr:sp macro="" textlink="">
      <xdr:nvSpPr>
        <xdr:cNvPr id="614" name="フローチャート: 判断 613"/>
        <xdr:cNvSpPr/>
      </xdr:nvSpPr>
      <xdr:spPr>
        <a:xfrm>
          <a:off x="14541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157134</xdr:rowOff>
    </xdr:from>
    <xdr:ext cx="534377" cy="259045"/>
    <xdr:sp macro="" textlink="">
      <xdr:nvSpPr>
        <xdr:cNvPr id="615" name="テキスト ボックス 614"/>
        <xdr:cNvSpPr txBox="1"/>
      </xdr:nvSpPr>
      <xdr:spPr>
        <a:xfrm>
          <a:off x="14325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112399</xdr:rowOff>
    </xdr:from>
    <xdr:to>
      <xdr:col>71</xdr:col>
      <xdr:colOff>177800</xdr:colOff>
      <xdr:row>74</xdr:row>
      <xdr:rowOff>49664</xdr:rowOff>
    </xdr:to>
    <xdr:cxnSp macro="">
      <xdr:nvCxnSpPr>
        <xdr:cNvPr id="616" name="直線コネクタ 615"/>
        <xdr:cNvCxnSpPr/>
      </xdr:nvCxnSpPr>
      <xdr:spPr>
        <a:xfrm>
          <a:off x="12814300" y="12628249"/>
          <a:ext cx="889000" cy="10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44323</xdr:rowOff>
    </xdr:from>
    <xdr:to>
      <xdr:col>72</xdr:col>
      <xdr:colOff>38100</xdr:colOff>
      <xdr:row>76</xdr:row>
      <xdr:rowOff>145923</xdr:rowOff>
    </xdr:to>
    <xdr:sp macro="" textlink="">
      <xdr:nvSpPr>
        <xdr:cNvPr id="617" name="フローチャート: 判断 616"/>
        <xdr:cNvSpPr/>
      </xdr:nvSpPr>
      <xdr:spPr>
        <a:xfrm>
          <a:off x="13652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137050</xdr:rowOff>
    </xdr:from>
    <xdr:ext cx="534377" cy="259045"/>
    <xdr:sp macro="" textlink="">
      <xdr:nvSpPr>
        <xdr:cNvPr id="618" name="テキスト ボックス 617"/>
        <xdr:cNvSpPr txBox="1"/>
      </xdr:nvSpPr>
      <xdr:spPr>
        <a:xfrm>
          <a:off x="13436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60325</xdr:rowOff>
    </xdr:from>
    <xdr:to>
      <xdr:col>67</xdr:col>
      <xdr:colOff>101600</xdr:colOff>
      <xdr:row>76</xdr:row>
      <xdr:rowOff>161925</xdr:rowOff>
    </xdr:to>
    <xdr:sp macro="" textlink="">
      <xdr:nvSpPr>
        <xdr:cNvPr id="619" name="フローチャート: 判断 618"/>
        <xdr:cNvSpPr/>
      </xdr:nvSpPr>
      <xdr:spPr>
        <a:xfrm>
          <a:off x="1276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153052</xdr:rowOff>
    </xdr:from>
    <xdr:ext cx="534377" cy="259045"/>
    <xdr:sp macro="" textlink="">
      <xdr:nvSpPr>
        <xdr:cNvPr id="620" name="テキスト ボックス 619"/>
        <xdr:cNvSpPr txBox="1"/>
      </xdr:nvSpPr>
      <xdr:spPr>
        <a:xfrm>
          <a:off x="12547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119402</xdr:rowOff>
    </xdr:from>
    <xdr:to>
      <xdr:col>85</xdr:col>
      <xdr:colOff>177800</xdr:colOff>
      <xdr:row>75</xdr:row>
      <xdr:rowOff>49552</xdr:rowOff>
    </xdr:to>
    <xdr:sp macro="" textlink="">
      <xdr:nvSpPr>
        <xdr:cNvPr id="626" name="楕円 625"/>
        <xdr:cNvSpPr/>
      </xdr:nvSpPr>
      <xdr:spPr>
        <a:xfrm>
          <a:off x="16268700" y="1280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142279</xdr:rowOff>
    </xdr:from>
    <xdr:ext cx="534377" cy="259045"/>
    <xdr:sp macro="" textlink="">
      <xdr:nvSpPr>
        <xdr:cNvPr id="627" name="公債費該当値テキスト"/>
        <xdr:cNvSpPr txBox="1"/>
      </xdr:nvSpPr>
      <xdr:spPr>
        <a:xfrm>
          <a:off x="16370300" y="1265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72963</xdr:rowOff>
    </xdr:from>
    <xdr:to>
      <xdr:col>81</xdr:col>
      <xdr:colOff>101600</xdr:colOff>
      <xdr:row>74</xdr:row>
      <xdr:rowOff>3113</xdr:rowOff>
    </xdr:to>
    <xdr:sp macro="" textlink="">
      <xdr:nvSpPr>
        <xdr:cNvPr id="628" name="楕円 627"/>
        <xdr:cNvSpPr/>
      </xdr:nvSpPr>
      <xdr:spPr>
        <a:xfrm>
          <a:off x="15430500" y="125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19640</xdr:rowOff>
    </xdr:from>
    <xdr:ext cx="534377" cy="259045"/>
    <xdr:sp macro="" textlink="">
      <xdr:nvSpPr>
        <xdr:cNvPr id="629" name="テキスト ボックス 628"/>
        <xdr:cNvSpPr txBox="1"/>
      </xdr:nvSpPr>
      <xdr:spPr>
        <a:xfrm>
          <a:off x="15201411" y="1236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134587</xdr:rowOff>
    </xdr:from>
    <xdr:to>
      <xdr:col>76</xdr:col>
      <xdr:colOff>165100</xdr:colOff>
      <xdr:row>75</xdr:row>
      <xdr:rowOff>64737</xdr:rowOff>
    </xdr:to>
    <xdr:sp macro="" textlink="">
      <xdr:nvSpPr>
        <xdr:cNvPr id="630" name="楕円 629"/>
        <xdr:cNvSpPr/>
      </xdr:nvSpPr>
      <xdr:spPr>
        <a:xfrm>
          <a:off x="14541500" y="1282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81264</xdr:rowOff>
    </xdr:from>
    <xdr:ext cx="534377" cy="259045"/>
    <xdr:sp macro="" textlink="">
      <xdr:nvSpPr>
        <xdr:cNvPr id="631" name="テキスト ボックス 630"/>
        <xdr:cNvSpPr txBox="1"/>
      </xdr:nvSpPr>
      <xdr:spPr>
        <a:xfrm>
          <a:off x="14325111" y="125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170314</xdr:rowOff>
    </xdr:from>
    <xdr:to>
      <xdr:col>72</xdr:col>
      <xdr:colOff>38100</xdr:colOff>
      <xdr:row>74</xdr:row>
      <xdr:rowOff>100464</xdr:rowOff>
    </xdr:to>
    <xdr:sp macro="" textlink="">
      <xdr:nvSpPr>
        <xdr:cNvPr id="632" name="楕円 631"/>
        <xdr:cNvSpPr/>
      </xdr:nvSpPr>
      <xdr:spPr>
        <a:xfrm>
          <a:off x="13652500" y="1268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116991</xdr:rowOff>
    </xdr:from>
    <xdr:ext cx="534377" cy="259045"/>
    <xdr:sp macro="" textlink="">
      <xdr:nvSpPr>
        <xdr:cNvPr id="633" name="テキスト ボックス 632"/>
        <xdr:cNvSpPr txBox="1"/>
      </xdr:nvSpPr>
      <xdr:spPr>
        <a:xfrm>
          <a:off x="13436111" y="1246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61599</xdr:rowOff>
    </xdr:from>
    <xdr:to>
      <xdr:col>67</xdr:col>
      <xdr:colOff>101600</xdr:colOff>
      <xdr:row>73</xdr:row>
      <xdr:rowOff>163199</xdr:rowOff>
    </xdr:to>
    <xdr:sp macro="" textlink="">
      <xdr:nvSpPr>
        <xdr:cNvPr id="634" name="楕円 633"/>
        <xdr:cNvSpPr/>
      </xdr:nvSpPr>
      <xdr:spPr>
        <a:xfrm>
          <a:off x="12763500" y="1257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8276</xdr:rowOff>
    </xdr:from>
    <xdr:ext cx="534377" cy="259045"/>
    <xdr:sp macro="" textlink="">
      <xdr:nvSpPr>
        <xdr:cNvPr id="635" name="テキスト ボックス 634"/>
        <xdr:cNvSpPr txBox="1"/>
      </xdr:nvSpPr>
      <xdr:spPr>
        <a:xfrm>
          <a:off x="12547111" y="123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102622</xdr:rowOff>
    </xdr:from>
    <xdr:to>
      <xdr:col>85</xdr:col>
      <xdr:colOff>126364</xdr:colOff>
      <xdr:row>98</xdr:row>
      <xdr:rowOff>107125</xdr:rowOff>
    </xdr:to>
    <xdr:cxnSp macro="">
      <xdr:nvCxnSpPr>
        <xdr:cNvPr id="655" name="直線コネクタ 654"/>
        <xdr:cNvCxnSpPr/>
      </xdr:nvCxnSpPr>
      <xdr:spPr>
        <a:xfrm flipV="1">
          <a:off x="16317595" y="15533122"/>
          <a:ext cx="1269" cy="13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110952</xdr:rowOff>
    </xdr:from>
    <xdr:ext cx="469744" cy="259045"/>
    <xdr:sp macro="" textlink="">
      <xdr:nvSpPr>
        <xdr:cNvPr id="656" name="積立金最小値テキスト"/>
        <xdr:cNvSpPr txBox="1"/>
      </xdr:nvSpPr>
      <xdr:spPr>
        <a:xfrm>
          <a:off x="16370300" y="169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107125</xdr:rowOff>
    </xdr:from>
    <xdr:to>
      <xdr:col>86</xdr:col>
      <xdr:colOff>25400</xdr:colOff>
      <xdr:row>98</xdr:row>
      <xdr:rowOff>107125</xdr:rowOff>
    </xdr:to>
    <xdr:cxnSp macro="">
      <xdr:nvCxnSpPr>
        <xdr:cNvPr id="657" name="直線コネクタ 656"/>
        <xdr:cNvCxnSpPr/>
      </xdr:nvCxnSpPr>
      <xdr:spPr>
        <a:xfrm>
          <a:off x="16230600" y="169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49299</xdr:rowOff>
    </xdr:from>
    <xdr:ext cx="534377" cy="259045"/>
    <xdr:sp macro="" textlink="">
      <xdr:nvSpPr>
        <xdr:cNvPr id="658" name="積立金最大値テキスト"/>
        <xdr:cNvSpPr txBox="1"/>
      </xdr:nvSpPr>
      <xdr:spPr>
        <a:xfrm>
          <a:off x="16370300" y="153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102622</xdr:rowOff>
    </xdr:from>
    <xdr:to>
      <xdr:col>86</xdr:col>
      <xdr:colOff>25400</xdr:colOff>
      <xdr:row>90</xdr:row>
      <xdr:rowOff>102622</xdr:rowOff>
    </xdr:to>
    <xdr:cxnSp macro="">
      <xdr:nvCxnSpPr>
        <xdr:cNvPr id="659" name="直線コネクタ 658"/>
        <xdr:cNvCxnSpPr/>
      </xdr:nvCxnSpPr>
      <xdr:spPr>
        <a:xfrm>
          <a:off x="16230600" y="1553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66960</xdr:rowOff>
    </xdr:from>
    <xdr:to>
      <xdr:col>85</xdr:col>
      <xdr:colOff>127000</xdr:colOff>
      <xdr:row>98</xdr:row>
      <xdr:rowOff>45814</xdr:rowOff>
    </xdr:to>
    <xdr:cxnSp macro="">
      <xdr:nvCxnSpPr>
        <xdr:cNvPr id="660" name="直線コネクタ 659"/>
        <xdr:cNvCxnSpPr/>
      </xdr:nvCxnSpPr>
      <xdr:spPr>
        <a:xfrm>
          <a:off x="15481300" y="16697610"/>
          <a:ext cx="838200" cy="15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138637</xdr:rowOff>
    </xdr:from>
    <xdr:ext cx="469744" cy="259045"/>
    <xdr:sp macro="" textlink="">
      <xdr:nvSpPr>
        <xdr:cNvPr id="661" name="積立金平均値テキスト"/>
        <xdr:cNvSpPr txBox="1"/>
      </xdr:nvSpPr>
      <xdr:spPr>
        <a:xfrm>
          <a:off x="16370300" y="16597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115760</xdr:rowOff>
    </xdr:from>
    <xdr:to>
      <xdr:col>85</xdr:col>
      <xdr:colOff>177800</xdr:colOff>
      <xdr:row>98</xdr:row>
      <xdr:rowOff>45910</xdr:rowOff>
    </xdr:to>
    <xdr:sp macro="" textlink="">
      <xdr:nvSpPr>
        <xdr:cNvPr id="662" name="フローチャート: 判断 661"/>
        <xdr:cNvSpPr/>
      </xdr:nvSpPr>
      <xdr:spPr>
        <a:xfrm>
          <a:off x="162687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66960</xdr:rowOff>
    </xdr:from>
    <xdr:to>
      <xdr:col>81</xdr:col>
      <xdr:colOff>50800</xdr:colOff>
      <xdr:row>98</xdr:row>
      <xdr:rowOff>69062</xdr:rowOff>
    </xdr:to>
    <xdr:cxnSp macro="">
      <xdr:nvCxnSpPr>
        <xdr:cNvPr id="663" name="直線コネクタ 662"/>
        <xdr:cNvCxnSpPr/>
      </xdr:nvCxnSpPr>
      <xdr:spPr>
        <a:xfrm flipV="1">
          <a:off x="14592300" y="16697610"/>
          <a:ext cx="889000" cy="17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76533</xdr:rowOff>
    </xdr:from>
    <xdr:to>
      <xdr:col>81</xdr:col>
      <xdr:colOff>101600</xdr:colOff>
      <xdr:row>98</xdr:row>
      <xdr:rowOff>6683</xdr:rowOff>
    </xdr:to>
    <xdr:sp macro="" textlink="">
      <xdr:nvSpPr>
        <xdr:cNvPr id="664" name="フローチャート: 判断 663"/>
        <xdr:cNvSpPr/>
      </xdr:nvSpPr>
      <xdr:spPr>
        <a:xfrm>
          <a:off x="15430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169260</xdr:rowOff>
    </xdr:from>
    <xdr:ext cx="469744" cy="259045"/>
    <xdr:sp macro="" textlink="">
      <xdr:nvSpPr>
        <xdr:cNvPr id="665" name="テキスト ボックス 664"/>
        <xdr:cNvSpPr txBox="1"/>
      </xdr:nvSpPr>
      <xdr:spPr>
        <a:xfrm>
          <a:off x="15233728" y="1679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6220</xdr:rowOff>
    </xdr:from>
    <xdr:to>
      <xdr:col>76</xdr:col>
      <xdr:colOff>114300</xdr:colOff>
      <xdr:row>98</xdr:row>
      <xdr:rowOff>69062</xdr:rowOff>
    </xdr:to>
    <xdr:cxnSp macro="">
      <xdr:nvCxnSpPr>
        <xdr:cNvPr id="666" name="直線コネクタ 665"/>
        <xdr:cNvCxnSpPr/>
      </xdr:nvCxnSpPr>
      <xdr:spPr>
        <a:xfrm>
          <a:off x="13703300" y="16808320"/>
          <a:ext cx="889000" cy="6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16182</xdr:rowOff>
    </xdr:from>
    <xdr:to>
      <xdr:col>76</xdr:col>
      <xdr:colOff>165100</xdr:colOff>
      <xdr:row>97</xdr:row>
      <xdr:rowOff>117782</xdr:rowOff>
    </xdr:to>
    <xdr:sp macro="" textlink="">
      <xdr:nvSpPr>
        <xdr:cNvPr id="667" name="フローチャート: 判断 666"/>
        <xdr:cNvSpPr/>
      </xdr:nvSpPr>
      <xdr:spPr>
        <a:xfrm>
          <a:off x="14541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134309</xdr:rowOff>
    </xdr:from>
    <xdr:ext cx="534377" cy="259045"/>
    <xdr:sp macro="" textlink="">
      <xdr:nvSpPr>
        <xdr:cNvPr id="668" name="テキスト ボックス 667"/>
        <xdr:cNvSpPr txBox="1"/>
      </xdr:nvSpPr>
      <xdr:spPr>
        <a:xfrm>
          <a:off x="14325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157806</xdr:rowOff>
    </xdr:from>
    <xdr:to>
      <xdr:col>71</xdr:col>
      <xdr:colOff>177800</xdr:colOff>
      <xdr:row>98</xdr:row>
      <xdr:rowOff>6220</xdr:rowOff>
    </xdr:to>
    <xdr:cxnSp macro="">
      <xdr:nvCxnSpPr>
        <xdr:cNvPr id="669" name="直線コネクタ 668"/>
        <xdr:cNvCxnSpPr/>
      </xdr:nvCxnSpPr>
      <xdr:spPr>
        <a:xfrm>
          <a:off x="12814300" y="16788456"/>
          <a:ext cx="889000" cy="1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4387</xdr:rowOff>
    </xdr:from>
    <xdr:to>
      <xdr:col>72</xdr:col>
      <xdr:colOff>38100</xdr:colOff>
      <xdr:row>97</xdr:row>
      <xdr:rowOff>105987</xdr:rowOff>
    </xdr:to>
    <xdr:sp macro="" textlink="">
      <xdr:nvSpPr>
        <xdr:cNvPr id="670" name="フローチャート: 判断 669"/>
        <xdr:cNvSpPr/>
      </xdr:nvSpPr>
      <xdr:spPr>
        <a:xfrm>
          <a:off x="13652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122514</xdr:rowOff>
    </xdr:from>
    <xdr:ext cx="534377" cy="259045"/>
    <xdr:sp macro="" textlink="">
      <xdr:nvSpPr>
        <xdr:cNvPr id="671" name="テキスト ボックス 670"/>
        <xdr:cNvSpPr txBox="1"/>
      </xdr:nvSpPr>
      <xdr:spPr>
        <a:xfrm>
          <a:off x="13436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25715</xdr:rowOff>
    </xdr:from>
    <xdr:to>
      <xdr:col>67</xdr:col>
      <xdr:colOff>101600</xdr:colOff>
      <xdr:row>97</xdr:row>
      <xdr:rowOff>127315</xdr:rowOff>
    </xdr:to>
    <xdr:sp macro="" textlink="">
      <xdr:nvSpPr>
        <xdr:cNvPr id="672" name="フローチャート: 判断 671"/>
        <xdr:cNvSpPr/>
      </xdr:nvSpPr>
      <xdr:spPr>
        <a:xfrm>
          <a:off x="12763500" y="1665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143842</xdr:rowOff>
    </xdr:from>
    <xdr:ext cx="534377" cy="259045"/>
    <xdr:sp macro="" textlink="">
      <xdr:nvSpPr>
        <xdr:cNvPr id="673" name="テキスト ボックス 672"/>
        <xdr:cNvSpPr txBox="1"/>
      </xdr:nvSpPr>
      <xdr:spPr>
        <a:xfrm>
          <a:off x="12547111" y="1643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166464</xdr:rowOff>
    </xdr:from>
    <xdr:to>
      <xdr:col>85</xdr:col>
      <xdr:colOff>177800</xdr:colOff>
      <xdr:row>98</xdr:row>
      <xdr:rowOff>96614</xdr:rowOff>
    </xdr:to>
    <xdr:sp macro="" textlink="">
      <xdr:nvSpPr>
        <xdr:cNvPr id="679" name="楕円 678"/>
        <xdr:cNvSpPr/>
      </xdr:nvSpPr>
      <xdr:spPr>
        <a:xfrm>
          <a:off x="16268700" y="167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94188</xdr:rowOff>
    </xdr:from>
    <xdr:ext cx="469744" cy="259045"/>
    <xdr:sp macro="" textlink="">
      <xdr:nvSpPr>
        <xdr:cNvPr id="680" name="積立金該当値テキスト"/>
        <xdr:cNvSpPr txBox="1"/>
      </xdr:nvSpPr>
      <xdr:spPr>
        <a:xfrm>
          <a:off x="16370300" y="1672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16160</xdr:rowOff>
    </xdr:from>
    <xdr:to>
      <xdr:col>81</xdr:col>
      <xdr:colOff>101600</xdr:colOff>
      <xdr:row>97</xdr:row>
      <xdr:rowOff>117760</xdr:rowOff>
    </xdr:to>
    <xdr:sp macro="" textlink="">
      <xdr:nvSpPr>
        <xdr:cNvPr id="681" name="楕円 680"/>
        <xdr:cNvSpPr/>
      </xdr:nvSpPr>
      <xdr:spPr>
        <a:xfrm>
          <a:off x="15430500" y="166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134287</xdr:rowOff>
    </xdr:from>
    <xdr:ext cx="534377" cy="259045"/>
    <xdr:sp macro="" textlink="">
      <xdr:nvSpPr>
        <xdr:cNvPr id="682" name="テキスト ボックス 681"/>
        <xdr:cNvSpPr txBox="1"/>
      </xdr:nvSpPr>
      <xdr:spPr>
        <a:xfrm>
          <a:off x="15201411" y="1642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18262</xdr:rowOff>
    </xdr:from>
    <xdr:to>
      <xdr:col>76</xdr:col>
      <xdr:colOff>165100</xdr:colOff>
      <xdr:row>98</xdr:row>
      <xdr:rowOff>119862</xdr:rowOff>
    </xdr:to>
    <xdr:sp macro="" textlink="">
      <xdr:nvSpPr>
        <xdr:cNvPr id="683" name="楕円 682"/>
        <xdr:cNvSpPr/>
      </xdr:nvSpPr>
      <xdr:spPr>
        <a:xfrm>
          <a:off x="14541500" y="1682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110989</xdr:rowOff>
    </xdr:from>
    <xdr:ext cx="469744" cy="259045"/>
    <xdr:sp macro="" textlink="">
      <xdr:nvSpPr>
        <xdr:cNvPr id="684" name="テキスト ボックス 683"/>
        <xdr:cNvSpPr txBox="1"/>
      </xdr:nvSpPr>
      <xdr:spPr>
        <a:xfrm>
          <a:off x="14357428" y="1691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126870</xdr:rowOff>
    </xdr:from>
    <xdr:to>
      <xdr:col>72</xdr:col>
      <xdr:colOff>38100</xdr:colOff>
      <xdr:row>98</xdr:row>
      <xdr:rowOff>57020</xdr:rowOff>
    </xdr:to>
    <xdr:sp macro="" textlink="">
      <xdr:nvSpPr>
        <xdr:cNvPr id="685" name="楕円 684"/>
        <xdr:cNvSpPr/>
      </xdr:nvSpPr>
      <xdr:spPr>
        <a:xfrm>
          <a:off x="13652500" y="167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48147</xdr:rowOff>
    </xdr:from>
    <xdr:ext cx="469744" cy="259045"/>
    <xdr:sp macro="" textlink="">
      <xdr:nvSpPr>
        <xdr:cNvPr id="686" name="テキスト ボックス 685"/>
        <xdr:cNvSpPr txBox="1"/>
      </xdr:nvSpPr>
      <xdr:spPr>
        <a:xfrm>
          <a:off x="13468428" y="168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107006</xdr:rowOff>
    </xdr:from>
    <xdr:to>
      <xdr:col>67</xdr:col>
      <xdr:colOff>101600</xdr:colOff>
      <xdr:row>98</xdr:row>
      <xdr:rowOff>37156</xdr:rowOff>
    </xdr:to>
    <xdr:sp macro="" textlink="">
      <xdr:nvSpPr>
        <xdr:cNvPr id="687" name="楕円 686"/>
        <xdr:cNvSpPr/>
      </xdr:nvSpPr>
      <xdr:spPr>
        <a:xfrm>
          <a:off x="12763500" y="167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28283</xdr:rowOff>
    </xdr:from>
    <xdr:ext cx="469744" cy="259045"/>
    <xdr:sp macro="" textlink="">
      <xdr:nvSpPr>
        <xdr:cNvPr id="688" name="テキスト ボックス 687"/>
        <xdr:cNvSpPr txBox="1"/>
      </xdr:nvSpPr>
      <xdr:spPr>
        <a:xfrm>
          <a:off x="12579428" y="168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7" name="直線コネクタ 69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8" name="テキスト ボックス 69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9" name="直線コネクタ 69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00" name="テキスト ボックス 69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1" name="直線コネクタ 70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02" name="テキスト ボックス 70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3" name="直線コネクタ 70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04" name="テキスト ボックス 70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5" name="直線コネクタ 70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6" name="テキスト ボックス 70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7" name="直線コネクタ 70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08" name="テキスト ボックス 70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0" name="テキスト ボックス 70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49349</xdr:rowOff>
    </xdr:from>
    <xdr:to>
      <xdr:col>116</xdr:col>
      <xdr:colOff>62864</xdr:colOff>
      <xdr:row>39</xdr:row>
      <xdr:rowOff>98878</xdr:rowOff>
    </xdr:to>
    <xdr:cxnSp macro="">
      <xdr:nvCxnSpPr>
        <xdr:cNvPr id="712" name="直線コネクタ 711"/>
        <xdr:cNvCxnSpPr/>
      </xdr:nvCxnSpPr>
      <xdr:spPr>
        <a:xfrm flipV="1">
          <a:off x="22159595" y="5878649"/>
          <a:ext cx="1269" cy="90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4" name="直線コネクタ 71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167476</xdr:rowOff>
    </xdr:from>
    <xdr:ext cx="378565" cy="259045"/>
    <xdr:sp macro="" textlink="">
      <xdr:nvSpPr>
        <xdr:cNvPr id="715" name="投資及び出資金最大値テキスト"/>
        <xdr:cNvSpPr txBox="1"/>
      </xdr:nvSpPr>
      <xdr:spPr>
        <a:xfrm>
          <a:off x="22212300" y="5653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49349</xdr:rowOff>
    </xdr:from>
    <xdr:to>
      <xdr:col>116</xdr:col>
      <xdr:colOff>152400</xdr:colOff>
      <xdr:row>34</xdr:row>
      <xdr:rowOff>49349</xdr:rowOff>
    </xdr:to>
    <xdr:cxnSp macro="">
      <xdr:nvCxnSpPr>
        <xdr:cNvPr id="716" name="直線コネクタ 715"/>
        <xdr:cNvCxnSpPr/>
      </xdr:nvCxnSpPr>
      <xdr:spPr>
        <a:xfrm>
          <a:off x="22072600" y="58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89081</xdr:rowOff>
    </xdr:from>
    <xdr:to>
      <xdr:col>116</xdr:col>
      <xdr:colOff>63500</xdr:colOff>
      <xdr:row>39</xdr:row>
      <xdr:rowOff>90170</xdr:rowOff>
    </xdr:to>
    <xdr:cxnSp macro="">
      <xdr:nvCxnSpPr>
        <xdr:cNvPr id="717" name="直線コネクタ 716"/>
        <xdr:cNvCxnSpPr/>
      </xdr:nvCxnSpPr>
      <xdr:spPr>
        <a:xfrm>
          <a:off x="21323300" y="6775631"/>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24147</xdr:rowOff>
    </xdr:from>
    <xdr:ext cx="378565" cy="259045"/>
    <xdr:sp macro="" textlink="">
      <xdr:nvSpPr>
        <xdr:cNvPr id="718" name="投資及び出資金平均値テキスト"/>
        <xdr:cNvSpPr txBox="1"/>
      </xdr:nvSpPr>
      <xdr:spPr>
        <a:xfrm>
          <a:off x="22212300" y="61963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1270</xdr:rowOff>
    </xdr:from>
    <xdr:to>
      <xdr:col>116</xdr:col>
      <xdr:colOff>114300</xdr:colOff>
      <xdr:row>37</xdr:row>
      <xdr:rowOff>102870</xdr:rowOff>
    </xdr:to>
    <xdr:sp macro="" textlink="">
      <xdr:nvSpPr>
        <xdr:cNvPr id="719" name="フローチャート: 判断 718"/>
        <xdr:cNvSpPr/>
      </xdr:nvSpPr>
      <xdr:spPr>
        <a:xfrm>
          <a:off x="22110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74930</xdr:rowOff>
    </xdr:from>
    <xdr:to>
      <xdr:col>111</xdr:col>
      <xdr:colOff>177800</xdr:colOff>
      <xdr:row>39</xdr:row>
      <xdr:rowOff>89081</xdr:rowOff>
    </xdr:to>
    <xdr:cxnSp macro="">
      <xdr:nvCxnSpPr>
        <xdr:cNvPr id="720" name="直線コネクタ 719"/>
        <xdr:cNvCxnSpPr/>
      </xdr:nvCxnSpPr>
      <xdr:spPr>
        <a:xfrm>
          <a:off x="20434300" y="6761480"/>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73116</xdr:rowOff>
    </xdr:from>
    <xdr:to>
      <xdr:col>112</xdr:col>
      <xdr:colOff>38100</xdr:colOff>
      <xdr:row>38</xdr:row>
      <xdr:rowOff>3266</xdr:rowOff>
    </xdr:to>
    <xdr:sp macro="" textlink="">
      <xdr:nvSpPr>
        <xdr:cNvPr id="721" name="フローチャート: 判断 720"/>
        <xdr:cNvSpPr/>
      </xdr:nvSpPr>
      <xdr:spPr>
        <a:xfrm>
          <a:off x="21272500" y="641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19793</xdr:rowOff>
    </xdr:from>
    <xdr:ext cx="378565" cy="259045"/>
    <xdr:sp macro="" textlink="">
      <xdr:nvSpPr>
        <xdr:cNvPr id="722" name="テキスト ボックス 721"/>
        <xdr:cNvSpPr txBox="1"/>
      </xdr:nvSpPr>
      <xdr:spPr>
        <a:xfrm>
          <a:off x="21121317" y="6191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74930</xdr:rowOff>
    </xdr:from>
    <xdr:to>
      <xdr:col>107</xdr:col>
      <xdr:colOff>50800</xdr:colOff>
      <xdr:row>39</xdr:row>
      <xdr:rowOff>81462</xdr:rowOff>
    </xdr:to>
    <xdr:cxnSp macro="">
      <xdr:nvCxnSpPr>
        <xdr:cNvPr id="723" name="直線コネクタ 722"/>
        <xdr:cNvCxnSpPr/>
      </xdr:nvCxnSpPr>
      <xdr:spPr>
        <a:xfrm flipV="1">
          <a:off x="19545300" y="67614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149860</xdr:rowOff>
    </xdr:from>
    <xdr:to>
      <xdr:col>107</xdr:col>
      <xdr:colOff>101600</xdr:colOff>
      <xdr:row>37</xdr:row>
      <xdr:rowOff>80010</xdr:rowOff>
    </xdr:to>
    <xdr:sp macro="" textlink="">
      <xdr:nvSpPr>
        <xdr:cNvPr id="724" name="フローチャート: 判断 723"/>
        <xdr:cNvSpPr/>
      </xdr:nvSpPr>
      <xdr:spPr>
        <a:xfrm>
          <a:off x="20383500" y="632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96537</xdr:rowOff>
    </xdr:from>
    <xdr:ext cx="378565" cy="259045"/>
    <xdr:sp macro="" textlink="">
      <xdr:nvSpPr>
        <xdr:cNvPr id="725" name="テキスト ボックス 724"/>
        <xdr:cNvSpPr txBox="1"/>
      </xdr:nvSpPr>
      <xdr:spPr>
        <a:xfrm>
          <a:off x="20245017" y="6097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61867</xdr:rowOff>
    </xdr:from>
    <xdr:to>
      <xdr:col>102</xdr:col>
      <xdr:colOff>114300</xdr:colOff>
      <xdr:row>39</xdr:row>
      <xdr:rowOff>81462</xdr:rowOff>
    </xdr:to>
    <xdr:cxnSp macro="">
      <xdr:nvCxnSpPr>
        <xdr:cNvPr id="726" name="直線コネクタ 725"/>
        <xdr:cNvCxnSpPr/>
      </xdr:nvCxnSpPr>
      <xdr:spPr>
        <a:xfrm>
          <a:off x="18656300" y="5376817"/>
          <a:ext cx="889000" cy="139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153126</xdr:rowOff>
    </xdr:from>
    <xdr:to>
      <xdr:col>102</xdr:col>
      <xdr:colOff>165100</xdr:colOff>
      <xdr:row>37</xdr:row>
      <xdr:rowOff>83276</xdr:rowOff>
    </xdr:to>
    <xdr:sp macro="" textlink="">
      <xdr:nvSpPr>
        <xdr:cNvPr id="727" name="フローチャート: 判断 726"/>
        <xdr:cNvSpPr/>
      </xdr:nvSpPr>
      <xdr:spPr>
        <a:xfrm>
          <a:off x="19494500" y="632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99803</xdr:rowOff>
    </xdr:from>
    <xdr:ext cx="378565" cy="259045"/>
    <xdr:sp macro="" textlink="">
      <xdr:nvSpPr>
        <xdr:cNvPr id="728" name="テキスト ボックス 727"/>
        <xdr:cNvSpPr txBox="1"/>
      </xdr:nvSpPr>
      <xdr:spPr>
        <a:xfrm>
          <a:off x="19356017" y="6100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55154</xdr:rowOff>
    </xdr:from>
    <xdr:to>
      <xdr:col>98</xdr:col>
      <xdr:colOff>38100</xdr:colOff>
      <xdr:row>36</xdr:row>
      <xdr:rowOff>156754</xdr:rowOff>
    </xdr:to>
    <xdr:sp macro="" textlink="">
      <xdr:nvSpPr>
        <xdr:cNvPr id="729" name="フローチャート: 判断 728"/>
        <xdr:cNvSpPr/>
      </xdr:nvSpPr>
      <xdr:spPr>
        <a:xfrm>
          <a:off x="18605500" y="62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147881</xdr:rowOff>
    </xdr:from>
    <xdr:ext cx="378565" cy="259045"/>
    <xdr:sp macro="" textlink="">
      <xdr:nvSpPr>
        <xdr:cNvPr id="730" name="テキスト ボックス 729"/>
        <xdr:cNvSpPr txBox="1"/>
      </xdr:nvSpPr>
      <xdr:spPr>
        <a:xfrm>
          <a:off x="18467017" y="6320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736" name="楕円 735"/>
        <xdr:cNvSpPr/>
      </xdr:nvSpPr>
      <xdr:spPr>
        <a:xfrm>
          <a:off x="221107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125747</xdr:rowOff>
    </xdr:from>
    <xdr:ext cx="249299" cy="259045"/>
    <xdr:sp macro="" textlink="">
      <xdr:nvSpPr>
        <xdr:cNvPr id="737" name="投資及び出資金該当値テキスト"/>
        <xdr:cNvSpPr txBox="1"/>
      </xdr:nvSpPr>
      <xdr:spPr>
        <a:xfrm>
          <a:off x="22212300" y="6640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38281</xdr:rowOff>
    </xdr:from>
    <xdr:to>
      <xdr:col>112</xdr:col>
      <xdr:colOff>38100</xdr:colOff>
      <xdr:row>39</xdr:row>
      <xdr:rowOff>139881</xdr:rowOff>
    </xdr:to>
    <xdr:sp macro="" textlink="">
      <xdr:nvSpPr>
        <xdr:cNvPr id="738" name="楕円 737"/>
        <xdr:cNvSpPr/>
      </xdr:nvSpPr>
      <xdr:spPr>
        <a:xfrm>
          <a:off x="21272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131008</xdr:rowOff>
    </xdr:from>
    <xdr:ext cx="249299" cy="259045"/>
    <xdr:sp macro="" textlink="">
      <xdr:nvSpPr>
        <xdr:cNvPr id="739" name="テキスト ボックス 738"/>
        <xdr:cNvSpPr txBox="1"/>
      </xdr:nvSpPr>
      <xdr:spPr>
        <a:xfrm>
          <a:off x="21185950" y="68175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24130</xdr:rowOff>
    </xdr:from>
    <xdr:to>
      <xdr:col>107</xdr:col>
      <xdr:colOff>101600</xdr:colOff>
      <xdr:row>39</xdr:row>
      <xdr:rowOff>125730</xdr:rowOff>
    </xdr:to>
    <xdr:sp macro="" textlink="">
      <xdr:nvSpPr>
        <xdr:cNvPr id="740" name="楕円 739"/>
        <xdr:cNvSpPr/>
      </xdr:nvSpPr>
      <xdr:spPr>
        <a:xfrm>
          <a:off x="2038350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116857</xdr:rowOff>
    </xdr:from>
    <xdr:ext cx="313932" cy="259045"/>
    <xdr:sp macro="" textlink="">
      <xdr:nvSpPr>
        <xdr:cNvPr id="741" name="テキスト ボックス 740"/>
        <xdr:cNvSpPr txBox="1"/>
      </xdr:nvSpPr>
      <xdr:spPr>
        <a:xfrm>
          <a:off x="20277333" y="6803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30662</xdr:rowOff>
    </xdr:from>
    <xdr:to>
      <xdr:col>102</xdr:col>
      <xdr:colOff>165100</xdr:colOff>
      <xdr:row>39</xdr:row>
      <xdr:rowOff>132262</xdr:rowOff>
    </xdr:to>
    <xdr:sp macro="" textlink="">
      <xdr:nvSpPr>
        <xdr:cNvPr id="742" name="楕円 741"/>
        <xdr:cNvSpPr/>
      </xdr:nvSpPr>
      <xdr:spPr>
        <a:xfrm>
          <a:off x="19494500" y="67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123389</xdr:rowOff>
    </xdr:from>
    <xdr:ext cx="313932" cy="259045"/>
    <xdr:sp macro="" textlink="">
      <xdr:nvSpPr>
        <xdr:cNvPr id="743" name="テキスト ボックス 742"/>
        <xdr:cNvSpPr txBox="1"/>
      </xdr:nvSpPr>
      <xdr:spPr>
        <a:xfrm>
          <a:off x="19388333" y="6809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11067</xdr:rowOff>
    </xdr:from>
    <xdr:to>
      <xdr:col>98</xdr:col>
      <xdr:colOff>38100</xdr:colOff>
      <xdr:row>31</xdr:row>
      <xdr:rowOff>112667</xdr:rowOff>
    </xdr:to>
    <xdr:sp macro="" textlink="">
      <xdr:nvSpPr>
        <xdr:cNvPr id="744" name="楕円 743"/>
        <xdr:cNvSpPr/>
      </xdr:nvSpPr>
      <xdr:spPr>
        <a:xfrm>
          <a:off x="18605500" y="532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129194</xdr:rowOff>
    </xdr:from>
    <xdr:ext cx="469744" cy="259045"/>
    <xdr:sp macro="" textlink="">
      <xdr:nvSpPr>
        <xdr:cNvPr id="745" name="テキスト ボックス 744"/>
        <xdr:cNvSpPr txBox="1"/>
      </xdr:nvSpPr>
      <xdr:spPr>
        <a:xfrm>
          <a:off x="18421428" y="510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2700</xdr:rowOff>
    </xdr:from>
    <xdr:to>
      <xdr:col>116</xdr:col>
      <xdr:colOff>62864</xdr:colOff>
      <xdr:row>58</xdr:row>
      <xdr:rowOff>121755</xdr:rowOff>
    </xdr:to>
    <xdr:cxnSp macro="">
      <xdr:nvCxnSpPr>
        <xdr:cNvPr id="765" name="直線コネクタ 764"/>
        <xdr:cNvCxnSpPr/>
      </xdr:nvCxnSpPr>
      <xdr:spPr>
        <a:xfrm flipV="1">
          <a:off x="22159595" y="9089550"/>
          <a:ext cx="1269" cy="97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125582</xdr:rowOff>
    </xdr:from>
    <xdr:ext cx="378565" cy="259045"/>
    <xdr:sp macro="" textlink="">
      <xdr:nvSpPr>
        <xdr:cNvPr id="766" name="貸付金最小値テキスト"/>
        <xdr:cNvSpPr txBox="1"/>
      </xdr:nvSpPr>
      <xdr:spPr>
        <a:xfrm>
          <a:off x="22212300" y="1006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121755</xdr:rowOff>
    </xdr:from>
    <xdr:to>
      <xdr:col>116</xdr:col>
      <xdr:colOff>152400</xdr:colOff>
      <xdr:row>58</xdr:row>
      <xdr:rowOff>121755</xdr:rowOff>
    </xdr:to>
    <xdr:cxnSp macro="">
      <xdr:nvCxnSpPr>
        <xdr:cNvPr id="767" name="直線コネクタ 766"/>
        <xdr:cNvCxnSpPr/>
      </xdr:nvCxnSpPr>
      <xdr:spPr>
        <a:xfrm>
          <a:off x="22072600" y="1006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120827</xdr:rowOff>
    </xdr:from>
    <xdr:ext cx="534377" cy="259045"/>
    <xdr:sp macro="" textlink="">
      <xdr:nvSpPr>
        <xdr:cNvPr id="768" name="貸付金最大値テキスト"/>
        <xdr:cNvSpPr txBox="1"/>
      </xdr:nvSpPr>
      <xdr:spPr>
        <a:xfrm>
          <a:off x="22212300" y="886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2700</xdr:rowOff>
    </xdr:from>
    <xdr:to>
      <xdr:col>116</xdr:col>
      <xdr:colOff>152400</xdr:colOff>
      <xdr:row>53</xdr:row>
      <xdr:rowOff>2700</xdr:rowOff>
    </xdr:to>
    <xdr:cxnSp macro="">
      <xdr:nvCxnSpPr>
        <xdr:cNvPr id="769" name="直線コネクタ 768"/>
        <xdr:cNvCxnSpPr/>
      </xdr:nvCxnSpPr>
      <xdr:spPr>
        <a:xfrm>
          <a:off x="22072600" y="908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157988</xdr:rowOff>
    </xdr:from>
    <xdr:to>
      <xdr:col>116</xdr:col>
      <xdr:colOff>63500</xdr:colOff>
      <xdr:row>54</xdr:row>
      <xdr:rowOff>39779</xdr:rowOff>
    </xdr:to>
    <xdr:cxnSp macro="">
      <xdr:nvCxnSpPr>
        <xdr:cNvPr id="770" name="直線コネクタ 769"/>
        <xdr:cNvCxnSpPr/>
      </xdr:nvCxnSpPr>
      <xdr:spPr>
        <a:xfrm>
          <a:off x="21323300" y="9244838"/>
          <a:ext cx="838200" cy="5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167431</xdr:rowOff>
    </xdr:from>
    <xdr:ext cx="534377" cy="259045"/>
    <xdr:sp macro="" textlink="">
      <xdr:nvSpPr>
        <xdr:cNvPr id="771" name="貸付金平均値テキスト"/>
        <xdr:cNvSpPr txBox="1"/>
      </xdr:nvSpPr>
      <xdr:spPr>
        <a:xfrm>
          <a:off x="22212300" y="959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17554</xdr:rowOff>
    </xdr:from>
    <xdr:to>
      <xdr:col>116</xdr:col>
      <xdr:colOff>114300</xdr:colOff>
      <xdr:row>56</xdr:row>
      <xdr:rowOff>119154</xdr:rowOff>
    </xdr:to>
    <xdr:sp macro="" textlink="">
      <xdr:nvSpPr>
        <xdr:cNvPr id="772" name="フローチャート: 判断 771"/>
        <xdr:cNvSpPr/>
      </xdr:nvSpPr>
      <xdr:spPr>
        <a:xfrm>
          <a:off x="22110700" y="961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69131</xdr:rowOff>
    </xdr:from>
    <xdr:to>
      <xdr:col>111</xdr:col>
      <xdr:colOff>177800</xdr:colOff>
      <xdr:row>53</xdr:row>
      <xdr:rowOff>157988</xdr:rowOff>
    </xdr:to>
    <xdr:cxnSp macro="">
      <xdr:nvCxnSpPr>
        <xdr:cNvPr id="773" name="直線コネクタ 772"/>
        <xdr:cNvCxnSpPr/>
      </xdr:nvCxnSpPr>
      <xdr:spPr>
        <a:xfrm>
          <a:off x="20434300" y="9155981"/>
          <a:ext cx="889000" cy="8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161937</xdr:rowOff>
    </xdr:from>
    <xdr:to>
      <xdr:col>112</xdr:col>
      <xdr:colOff>38100</xdr:colOff>
      <xdr:row>56</xdr:row>
      <xdr:rowOff>92087</xdr:rowOff>
    </xdr:to>
    <xdr:sp macro="" textlink="">
      <xdr:nvSpPr>
        <xdr:cNvPr id="774" name="フローチャート: 判断 773"/>
        <xdr:cNvSpPr/>
      </xdr:nvSpPr>
      <xdr:spPr>
        <a:xfrm>
          <a:off x="21272500" y="959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83214</xdr:rowOff>
    </xdr:from>
    <xdr:ext cx="534377" cy="259045"/>
    <xdr:sp macro="" textlink="">
      <xdr:nvSpPr>
        <xdr:cNvPr id="775" name="テキスト ボックス 774"/>
        <xdr:cNvSpPr txBox="1"/>
      </xdr:nvSpPr>
      <xdr:spPr>
        <a:xfrm>
          <a:off x="21043411" y="968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159954</xdr:rowOff>
    </xdr:from>
    <xdr:to>
      <xdr:col>107</xdr:col>
      <xdr:colOff>50800</xdr:colOff>
      <xdr:row>53</xdr:row>
      <xdr:rowOff>69131</xdr:rowOff>
    </xdr:to>
    <xdr:cxnSp macro="">
      <xdr:nvCxnSpPr>
        <xdr:cNvPr id="776" name="直線コネクタ 775"/>
        <xdr:cNvCxnSpPr/>
      </xdr:nvCxnSpPr>
      <xdr:spPr>
        <a:xfrm>
          <a:off x="19545300" y="9075354"/>
          <a:ext cx="889000" cy="8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125247</xdr:rowOff>
    </xdr:from>
    <xdr:to>
      <xdr:col>107</xdr:col>
      <xdr:colOff>101600</xdr:colOff>
      <xdr:row>56</xdr:row>
      <xdr:rowOff>55397</xdr:rowOff>
    </xdr:to>
    <xdr:sp macro="" textlink="">
      <xdr:nvSpPr>
        <xdr:cNvPr id="777" name="フローチャート: 判断 776"/>
        <xdr:cNvSpPr/>
      </xdr:nvSpPr>
      <xdr:spPr>
        <a:xfrm>
          <a:off x="20383500" y="955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46524</xdr:rowOff>
    </xdr:from>
    <xdr:ext cx="534377" cy="259045"/>
    <xdr:sp macro="" textlink="">
      <xdr:nvSpPr>
        <xdr:cNvPr id="778" name="テキスト ボックス 777"/>
        <xdr:cNvSpPr txBox="1"/>
      </xdr:nvSpPr>
      <xdr:spPr>
        <a:xfrm>
          <a:off x="20167111" y="96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82870</xdr:rowOff>
    </xdr:from>
    <xdr:to>
      <xdr:col>102</xdr:col>
      <xdr:colOff>114300</xdr:colOff>
      <xdr:row>52</xdr:row>
      <xdr:rowOff>159954</xdr:rowOff>
    </xdr:to>
    <xdr:cxnSp macro="">
      <xdr:nvCxnSpPr>
        <xdr:cNvPr id="779" name="直線コネクタ 778"/>
        <xdr:cNvCxnSpPr/>
      </xdr:nvCxnSpPr>
      <xdr:spPr>
        <a:xfrm>
          <a:off x="18656300" y="8826820"/>
          <a:ext cx="889000" cy="24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68714</xdr:rowOff>
    </xdr:from>
    <xdr:to>
      <xdr:col>102</xdr:col>
      <xdr:colOff>165100</xdr:colOff>
      <xdr:row>55</xdr:row>
      <xdr:rowOff>170314</xdr:rowOff>
    </xdr:to>
    <xdr:sp macro="" textlink="">
      <xdr:nvSpPr>
        <xdr:cNvPr id="780" name="フローチャート: 判断 779"/>
        <xdr:cNvSpPr/>
      </xdr:nvSpPr>
      <xdr:spPr>
        <a:xfrm>
          <a:off x="19494500" y="94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161441</xdr:rowOff>
    </xdr:from>
    <xdr:ext cx="534377" cy="259045"/>
    <xdr:sp macro="" textlink="">
      <xdr:nvSpPr>
        <xdr:cNvPr id="781" name="テキスト ボックス 780"/>
        <xdr:cNvSpPr txBox="1"/>
      </xdr:nvSpPr>
      <xdr:spPr>
        <a:xfrm>
          <a:off x="19278111" y="95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67206</xdr:rowOff>
    </xdr:from>
    <xdr:to>
      <xdr:col>98</xdr:col>
      <xdr:colOff>38100</xdr:colOff>
      <xdr:row>55</xdr:row>
      <xdr:rowOff>168806</xdr:rowOff>
    </xdr:to>
    <xdr:sp macro="" textlink="">
      <xdr:nvSpPr>
        <xdr:cNvPr id="782" name="フローチャート: 判断 781"/>
        <xdr:cNvSpPr/>
      </xdr:nvSpPr>
      <xdr:spPr>
        <a:xfrm>
          <a:off x="18605500" y="949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159933</xdr:rowOff>
    </xdr:from>
    <xdr:ext cx="534377" cy="259045"/>
    <xdr:sp macro="" textlink="">
      <xdr:nvSpPr>
        <xdr:cNvPr id="783" name="テキスト ボックス 782"/>
        <xdr:cNvSpPr txBox="1"/>
      </xdr:nvSpPr>
      <xdr:spPr>
        <a:xfrm>
          <a:off x="18389111" y="958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160429</xdr:rowOff>
    </xdr:from>
    <xdr:to>
      <xdr:col>116</xdr:col>
      <xdr:colOff>114300</xdr:colOff>
      <xdr:row>54</xdr:row>
      <xdr:rowOff>90579</xdr:rowOff>
    </xdr:to>
    <xdr:sp macro="" textlink="">
      <xdr:nvSpPr>
        <xdr:cNvPr id="789" name="楕円 788"/>
        <xdr:cNvSpPr/>
      </xdr:nvSpPr>
      <xdr:spPr>
        <a:xfrm>
          <a:off x="22110700" y="92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11856</xdr:rowOff>
    </xdr:from>
    <xdr:ext cx="534377" cy="259045"/>
    <xdr:sp macro="" textlink="">
      <xdr:nvSpPr>
        <xdr:cNvPr id="790" name="貸付金該当値テキスト"/>
        <xdr:cNvSpPr txBox="1"/>
      </xdr:nvSpPr>
      <xdr:spPr>
        <a:xfrm>
          <a:off x="22212300" y="909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107188</xdr:rowOff>
    </xdr:from>
    <xdr:to>
      <xdr:col>112</xdr:col>
      <xdr:colOff>38100</xdr:colOff>
      <xdr:row>54</xdr:row>
      <xdr:rowOff>37338</xdr:rowOff>
    </xdr:to>
    <xdr:sp macro="" textlink="">
      <xdr:nvSpPr>
        <xdr:cNvPr id="791" name="楕円 790"/>
        <xdr:cNvSpPr/>
      </xdr:nvSpPr>
      <xdr:spPr>
        <a:xfrm>
          <a:off x="21272500" y="91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53865</xdr:rowOff>
    </xdr:from>
    <xdr:ext cx="534377" cy="259045"/>
    <xdr:sp macro="" textlink="">
      <xdr:nvSpPr>
        <xdr:cNvPr id="792" name="テキスト ボックス 791"/>
        <xdr:cNvSpPr txBox="1"/>
      </xdr:nvSpPr>
      <xdr:spPr>
        <a:xfrm>
          <a:off x="21043411" y="896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18331</xdr:rowOff>
    </xdr:from>
    <xdr:to>
      <xdr:col>107</xdr:col>
      <xdr:colOff>101600</xdr:colOff>
      <xdr:row>53</xdr:row>
      <xdr:rowOff>119931</xdr:rowOff>
    </xdr:to>
    <xdr:sp macro="" textlink="">
      <xdr:nvSpPr>
        <xdr:cNvPr id="793" name="楕円 792"/>
        <xdr:cNvSpPr/>
      </xdr:nvSpPr>
      <xdr:spPr>
        <a:xfrm>
          <a:off x="20383500" y="910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136458</xdr:rowOff>
    </xdr:from>
    <xdr:ext cx="534377" cy="259045"/>
    <xdr:sp macro="" textlink="">
      <xdr:nvSpPr>
        <xdr:cNvPr id="794" name="テキスト ボックス 793"/>
        <xdr:cNvSpPr txBox="1"/>
      </xdr:nvSpPr>
      <xdr:spPr>
        <a:xfrm>
          <a:off x="20167111" y="888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109154</xdr:rowOff>
    </xdr:from>
    <xdr:to>
      <xdr:col>102</xdr:col>
      <xdr:colOff>165100</xdr:colOff>
      <xdr:row>53</xdr:row>
      <xdr:rowOff>39304</xdr:rowOff>
    </xdr:to>
    <xdr:sp macro="" textlink="">
      <xdr:nvSpPr>
        <xdr:cNvPr id="795" name="楕円 794"/>
        <xdr:cNvSpPr/>
      </xdr:nvSpPr>
      <xdr:spPr>
        <a:xfrm>
          <a:off x="19494500" y="902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55831</xdr:rowOff>
    </xdr:from>
    <xdr:ext cx="534377" cy="259045"/>
    <xdr:sp macro="" textlink="">
      <xdr:nvSpPr>
        <xdr:cNvPr id="796" name="テキスト ボックス 795"/>
        <xdr:cNvSpPr txBox="1"/>
      </xdr:nvSpPr>
      <xdr:spPr>
        <a:xfrm>
          <a:off x="19278111" y="879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32070</xdr:rowOff>
    </xdr:from>
    <xdr:to>
      <xdr:col>98</xdr:col>
      <xdr:colOff>38100</xdr:colOff>
      <xdr:row>51</xdr:row>
      <xdr:rowOff>133670</xdr:rowOff>
    </xdr:to>
    <xdr:sp macro="" textlink="">
      <xdr:nvSpPr>
        <xdr:cNvPr id="797" name="楕円 796"/>
        <xdr:cNvSpPr/>
      </xdr:nvSpPr>
      <xdr:spPr>
        <a:xfrm>
          <a:off x="18605500" y="87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150197</xdr:rowOff>
    </xdr:from>
    <xdr:ext cx="534377" cy="259045"/>
    <xdr:sp macro="" textlink="">
      <xdr:nvSpPr>
        <xdr:cNvPr id="798" name="テキスト ボックス 797"/>
        <xdr:cNvSpPr txBox="1"/>
      </xdr:nvSpPr>
      <xdr:spPr>
        <a:xfrm>
          <a:off x="18389111" y="855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0" name="正方形/長方形 799"/>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1" name="正方形/長方形 800"/>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2" name="正方形/長方形 801"/>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3" name="正方形/長方形 802"/>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8" name="テキスト ボックス 80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0" name="テキスト ボックス 809"/>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2" name="テキスト ボックス 811"/>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4" name="テキスト ボックス 813"/>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6" name="テキスト ボックス 815"/>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8" name="テキスト ボックス 81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135944</xdr:rowOff>
    </xdr:from>
    <xdr:to>
      <xdr:col>116</xdr:col>
      <xdr:colOff>62864</xdr:colOff>
      <xdr:row>74</xdr:row>
      <xdr:rowOff>51689</xdr:rowOff>
    </xdr:to>
    <xdr:cxnSp macro="">
      <xdr:nvCxnSpPr>
        <xdr:cNvPr id="822" name="直線コネクタ 821"/>
        <xdr:cNvCxnSpPr/>
      </xdr:nvCxnSpPr>
      <xdr:spPr>
        <a:xfrm flipV="1">
          <a:off x="22159595" y="12137444"/>
          <a:ext cx="1269" cy="60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55516</xdr:rowOff>
    </xdr:from>
    <xdr:ext cx="469744" cy="259045"/>
    <xdr:sp macro="" textlink="">
      <xdr:nvSpPr>
        <xdr:cNvPr id="823" name="繰出金最小値テキスト"/>
        <xdr:cNvSpPr txBox="1"/>
      </xdr:nvSpPr>
      <xdr:spPr>
        <a:xfrm>
          <a:off x="22212300"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51689</xdr:rowOff>
    </xdr:from>
    <xdr:to>
      <xdr:col>116</xdr:col>
      <xdr:colOff>152400</xdr:colOff>
      <xdr:row>74</xdr:row>
      <xdr:rowOff>51689</xdr:rowOff>
    </xdr:to>
    <xdr:cxnSp macro="">
      <xdr:nvCxnSpPr>
        <xdr:cNvPr id="824" name="直線コネクタ 823"/>
        <xdr:cNvCxnSpPr/>
      </xdr:nvCxnSpPr>
      <xdr:spPr>
        <a:xfrm>
          <a:off x="22072600" y="1273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82621</xdr:rowOff>
    </xdr:from>
    <xdr:ext cx="469744" cy="259045"/>
    <xdr:sp macro="" textlink="">
      <xdr:nvSpPr>
        <xdr:cNvPr id="825" name="繰出金最大値テキスト"/>
        <xdr:cNvSpPr txBox="1"/>
      </xdr:nvSpPr>
      <xdr:spPr>
        <a:xfrm>
          <a:off x="22212300" y="119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135944</xdr:rowOff>
    </xdr:from>
    <xdr:to>
      <xdr:col>116</xdr:col>
      <xdr:colOff>152400</xdr:colOff>
      <xdr:row>70</xdr:row>
      <xdr:rowOff>135944</xdr:rowOff>
    </xdr:to>
    <xdr:cxnSp macro="">
      <xdr:nvCxnSpPr>
        <xdr:cNvPr id="826" name="直線コネクタ 825"/>
        <xdr:cNvCxnSpPr/>
      </xdr:nvCxnSpPr>
      <xdr:spPr>
        <a:xfrm>
          <a:off x="22072600" y="121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42545</xdr:rowOff>
    </xdr:from>
    <xdr:to>
      <xdr:col>116</xdr:col>
      <xdr:colOff>63500</xdr:colOff>
      <xdr:row>78</xdr:row>
      <xdr:rowOff>54302</xdr:rowOff>
    </xdr:to>
    <xdr:cxnSp macro="">
      <xdr:nvCxnSpPr>
        <xdr:cNvPr id="827" name="直線コネクタ 826"/>
        <xdr:cNvCxnSpPr/>
      </xdr:nvCxnSpPr>
      <xdr:spPr>
        <a:xfrm flipV="1">
          <a:off x="21323300" y="12729845"/>
          <a:ext cx="838200" cy="69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85488</xdr:rowOff>
    </xdr:from>
    <xdr:ext cx="469744" cy="259045"/>
    <xdr:sp macro="" textlink="">
      <xdr:nvSpPr>
        <xdr:cNvPr id="828" name="繰出金平均値テキスト"/>
        <xdr:cNvSpPr txBox="1"/>
      </xdr:nvSpPr>
      <xdr:spPr>
        <a:xfrm>
          <a:off x="22212300" y="1242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62611</xdr:rowOff>
    </xdr:from>
    <xdr:to>
      <xdr:col>116</xdr:col>
      <xdr:colOff>114300</xdr:colOff>
      <xdr:row>73</xdr:row>
      <xdr:rowOff>164211</xdr:rowOff>
    </xdr:to>
    <xdr:sp macro="" textlink="">
      <xdr:nvSpPr>
        <xdr:cNvPr id="829" name="フローチャート: 判断 828"/>
        <xdr:cNvSpPr/>
      </xdr:nvSpPr>
      <xdr:spPr>
        <a:xfrm>
          <a:off x="221107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155539</xdr:rowOff>
    </xdr:from>
    <xdr:to>
      <xdr:col>111</xdr:col>
      <xdr:colOff>177800</xdr:colOff>
      <xdr:row>78</xdr:row>
      <xdr:rowOff>54302</xdr:rowOff>
    </xdr:to>
    <xdr:cxnSp macro="">
      <xdr:nvCxnSpPr>
        <xdr:cNvPr id="830" name="直線コネクタ 829"/>
        <xdr:cNvCxnSpPr/>
      </xdr:nvCxnSpPr>
      <xdr:spPr>
        <a:xfrm>
          <a:off x="20434300" y="1335718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20484</xdr:rowOff>
    </xdr:from>
    <xdr:to>
      <xdr:col>112</xdr:col>
      <xdr:colOff>38100</xdr:colOff>
      <xdr:row>78</xdr:row>
      <xdr:rowOff>122084</xdr:rowOff>
    </xdr:to>
    <xdr:sp macro="" textlink="">
      <xdr:nvSpPr>
        <xdr:cNvPr id="831" name="フローチャート: 判断 830"/>
        <xdr:cNvSpPr/>
      </xdr:nvSpPr>
      <xdr:spPr>
        <a:xfrm>
          <a:off x="21272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113211</xdr:rowOff>
    </xdr:from>
    <xdr:ext cx="469744" cy="259045"/>
    <xdr:sp macro="" textlink="">
      <xdr:nvSpPr>
        <xdr:cNvPr id="832" name="テキスト ボックス 831"/>
        <xdr:cNvSpPr txBox="1"/>
      </xdr:nvSpPr>
      <xdr:spPr>
        <a:xfrm>
          <a:off x="210757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155539</xdr:rowOff>
    </xdr:from>
    <xdr:to>
      <xdr:col>107</xdr:col>
      <xdr:colOff>50800</xdr:colOff>
      <xdr:row>78</xdr:row>
      <xdr:rowOff>47771</xdr:rowOff>
    </xdr:to>
    <xdr:cxnSp macro="">
      <xdr:nvCxnSpPr>
        <xdr:cNvPr id="833" name="直線コネクタ 832"/>
        <xdr:cNvCxnSpPr/>
      </xdr:nvCxnSpPr>
      <xdr:spPr>
        <a:xfrm flipV="1">
          <a:off x="19545300" y="13357189"/>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10686</xdr:rowOff>
    </xdr:from>
    <xdr:to>
      <xdr:col>107</xdr:col>
      <xdr:colOff>101600</xdr:colOff>
      <xdr:row>78</xdr:row>
      <xdr:rowOff>112286</xdr:rowOff>
    </xdr:to>
    <xdr:sp macro="" textlink="">
      <xdr:nvSpPr>
        <xdr:cNvPr id="834" name="フローチャート: 判断 833"/>
        <xdr:cNvSpPr/>
      </xdr:nvSpPr>
      <xdr:spPr>
        <a:xfrm>
          <a:off x="20383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103413</xdr:rowOff>
    </xdr:from>
    <xdr:ext cx="469744" cy="259045"/>
    <xdr:sp macro="" textlink="">
      <xdr:nvSpPr>
        <xdr:cNvPr id="835" name="テキスト ボックス 834"/>
        <xdr:cNvSpPr txBox="1"/>
      </xdr:nvSpPr>
      <xdr:spPr>
        <a:xfrm>
          <a:off x="20199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47771</xdr:rowOff>
    </xdr:from>
    <xdr:to>
      <xdr:col>102</xdr:col>
      <xdr:colOff>114300</xdr:colOff>
      <xdr:row>78</xdr:row>
      <xdr:rowOff>58384</xdr:rowOff>
    </xdr:to>
    <xdr:cxnSp macro="">
      <xdr:nvCxnSpPr>
        <xdr:cNvPr id="836" name="直線コネクタ 835"/>
        <xdr:cNvCxnSpPr/>
      </xdr:nvCxnSpPr>
      <xdr:spPr>
        <a:xfrm flipV="1">
          <a:off x="18656300" y="13420871"/>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164664</xdr:rowOff>
    </xdr:from>
    <xdr:to>
      <xdr:col>102</xdr:col>
      <xdr:colOff>165100</xdr:colOff>
      <xdr:row>78</xdr:row>
      <xdr:rowOff>94814</xdr:rowOff>
    </xdr:to>
    <xdr:sp macro="" textlink="">
      <xdr:nvSpPr>
        <xdr:cNvPr id="837" name="フローチャート: 判断 836"/>
        <xdr:cNvSpPr/>
      </xdr:nvSpPr>
      <xdr:spPr>
        <a:xfrm>
          <a:off x="19494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111341</xdr:rowOff>
    </xdr:from>
    <xdr:ext cx="469744" cy="259045"/>
    <xdr:sp macro="" textlink="">
      <xdr:nvSpPr>
        <xdr:cNvPr id="838" name="テキスト ボックス 837"/>
        <xdr:cNvSpPr txBox="1"/>
      </xdr:nvSpPr>
      <xdr:spPr>
        <a:xfrm>
          <a:off x="19310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90043</xdr:rowOff>
    </xdr:from>
    <xdr:to>
      <xdr:col>98</xdr:col>
      <xdr:colOff>38100</xdr:colOff>
      <xdr:row>78</xdr:row>
      <xdr:rowOff>20193</xdr:rowOff>
    </xdr:to>
    <xdr:sp macro="" textlink="">
      <xdr:nvSpPr>
        <xdr:cNvPr id="839" name="フローチャート: 判断 838"/>
        <xdr:cNvSpPr/>
      </xdr:nvSpPr>
      <xdr:spPr>
        <a:xfrm>
          <a:off x="18605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36720</xdr:rowOff>
    </xdr:from>
    <xdr:ext cx="469744" cy="259045"/>
    <xdr:sp macro="" textlink="">
      <xdr:nvSpPr>
        <xdr:cNvPr id="840" name="テキスト ボックス 839"/>
        <xdr:cNvSpPr txBox="1"/>
      </xdr:nvSpPr>
      <xdr:spPr>
        <a:xfrm>
          <a:off x="18421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163195</xdr:rowOff>
    </xdr:from>
    <xdr:to>
      <xdr:col>116</xdr:col>
      <xdr:colOff>114300</xdr:colOff>
      <xdr:row>74</xdr:row>
      <xdr:rowOff>93345</xdr:rowOff>
    </xdr:to>
    <xdr:sp macro="" textlink="">
      <xdr:nvSpPr>
        <xdr:cNvPr id="846" name="楕円 845"/>
        <xdr:cNvSpPr/>
      </xdr:nvSpPr>
      <xdr:spPr>
        <a:xfrm>
          <a:off x="22110700" y="126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78122</xdr:rowOff>
    </xdr:from>
    <xdr:ext cx="469744" cy="259045"/>
    <xdr:sp macro="" textlink="">
      <xdr:nvSpPr>
        <xdr:cNvPr id="847" name="繰出金該当値テキスト"/>
        <xdr:cNvSpPr txBox="1"/>
      </xdr:nvSpPr>
      <xdr:spPr>
        <a:xfrm>
          <a:off x="22212300" y="1259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3502</xdr:rowOff>
    </xdr:from>
    <xdr:to>
      <xdr:col>112</xdr:col>
      <xdr:colOff>38100</xdr:colOff>
      <xdr:row>78</xdr:row>
      <xdr:rowOff>105102</xdr:rowOff>
    </xdr:to>
    <xdr:sp macro="" textlink="">
      <xdr:nvSpPr>
        <xdr:cNvPr id="848" name="楕円 847"/>
        <xdr:cNvSpPr/>
      </xdr:nvSpPr>
      <xdr:spPr>
        <a:xfrm>
          <a:off x="21272500" y="133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121629</xdr:rowOff>
    </xdr:from>
    <xdr:ext cx="469744" cy="259045"/>
    <xdr:sp macro="" textlink="">
      <xdr:nvSpPr>
        <xdr:cNvPr id="849" name="テキスト ボックス 848"/>
        <xdr:cNvSpPr txBox="1"/>
      </xdr:nvSpPr>
      <xdr:spPr>
        <a:xfrm>
          <a:off x="21075728" y="1315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104739</xdr:rowOff>
    </xdr:from>
    <xdr:to>
      <xdr:col>107</xdr:col>
      <xdr:colOff>101600</xdr:colOff>
      <xdr:row>78</xdr:row>
      <xdr:rowOff>34889</xdr:rowOff>
    </xdr:to>
    <xdr:sp macro="" textlink="">
      <xdr:nvSpPr>
        <xdr:cNvPr id="850" name="楕円 849"/>
        <xdr:cNvSpPr/>
      </xdr:nvSpPr>
      <xdr:spPr>
        <a:xfrm>
          <a:off x="20383500" y="133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51416</xdr:rowOff>
    </xdr:from>
    <xdr:ext cx="469744" cy="259045"/>
    <xdr:sp macro="" textlink="">
      <xdr:nvSpPr>
        <xdr:cNvPr id="851" name="テキスト ボックス 850"/>
        <xdr:cNvSpPr txBox="1"/>
      </xdr:nvSpPr>
      <xdr:spPr>
        <a:xfrm>
          <a:off x="20199428" y="1308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168421</xdr:rowOff>
    </xdr:from>
    <xdr:to>
      <xdr:col>102</xdr:col>
      <xdr:colOff>165100</xdr:colOff>
      <xdr:row>78</xdr:row>
      <xdr:rowOff>98571</xdr:rowOff>
    </xdr:to>
    <xdr:sp macro="" textlink="">
      <xdr:nvSpPr>
        <xdr:cNvPr id="852" name="楕円 851"/>
        <xdr:cNvSpPr/>
      </xdr:nvSpPr>
      <xdr:spPr>
        <a:xfrm>
          <a:off x="19494500" y="1337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89698</xdr:rowOff>
    </xdr:from>
    <xdr:ext cx="469744" cy="259045"/>
    <xdr:sp macro="" textlink="">
      <xdr:nvSpPr>
        <xdr:cNvPr id="853" name="テキスト ボックス 852"/>
        <xdr:cNvSpPr txBox="1"/>
      </xdr:nvSpPr>
      <xdr:spPr>
        <a:xfrm>
          <a:off x="19310428" y="1346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7584</xdr:rowOff>
    </xdr:from>
    <xdr:to>
      <xdr:col>98</xdr:col>
      <xdr:colOff>38100</xdr:colOff>
      <xdr:row>78</xdr:row>
      <xdr:rowOff>109184</xdr:rowOff>
    </xdr:to>
    <xdr:sp macro="" textlink="">
      <xdr:nvSpPr>
        <xdr:cNvPr id="854" name="楕円 853"/>
        <xdr:cNvSpPr/>
      </xdr:nvSpPr>
      <xdr:spPr>
        <a:xfrm>
          <a:off x="18605500" y="133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100311</xdr:rowOff>
    </xdr:from>
    <xdr:ext cx="469744" cy="259045"/>
    <xdr:sp macro="" textlink="">
      <xdr:nvSpPr>
        <xdr:cNvPr id="855" name="テキスト ボックス 854"/>
        <xdr:cNvSpPr txBox="1"/>
      </xdr:nvSpPr>
      <xdr:spPr>
        <a:xfrm>
          <a:off x="18421428" y="134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人当たりコストは前年度（</a:t>
          </a:r>
          <a:r>
            <a:rPr kumimoji="1" lang="en-US" altLang="ja-JP" sz="1300">
              <a:latin typeface="ＭＳ Ｐゴシック" panose="020B0600070205080204" pitchFamily="50" charset="-128"/>
              <a:ea typeface="ＭＳ Ｐゴシック" panose="020B0600070205080204" pitchFamily="50" charset="-128"/>
            </a:rPr>
            <a:t>345,476</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16,673</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328,803</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大阪北部地震、平成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月豪雨災害の対応のため、災害復旧費が前年度（</a:t>
          </a:r>
          <a:r>
            <a:rPr kumimoji="1" lang="en-US" altLang="ja-JP" sz="1300">
              <a:latin typeface="ＭＳ Ｐゴシック" panose="020B0600070205080204" pitchFamily="50" charset="-128"/>
              <a:ea typeface="ＭＳ Ｐゴシック" panose="020B0600070205080204" pitchFamily="50" charset="-128"/>
            </a:rPr>
            <a:t>551</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2,123</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2,674</a:t>
          </a:r>
          <a:r>
            <a:rPr kumimoji="1" lang="ja-JP" altLang="en-US" sz="1300">
              <a:latin typeface="ＭＳ Ｐゴシック" panose="020B0600070205080204" pitchFamily="50" charset="-128"/>
              <a:ea typeface="ＭＳ Ｐゴシック" panose="020B0600070205080204" pitchFamily="50" charset="-128"/>
            </a:rPr>
            <a:t>円、国民健康保険特別会計創設に伴う関係経費の補助費等から繰出金への区分変更に伴って繰出金が前年度（</a:t>
          </a:r>
          <a:r>
            <a:rPr kumimoji="1" lang="en-US" altLang="ja-JP" sz="1300">
              <a:latin typeface="ＭＳ Ｐゴシック" panose="020B0600070205080204" pitchFamily="50" charset="-128"/>
              <a:ea typeface="ＭＳ Ｐゴシック" panose="020B0600070205080204" pitchFamily="50" charset="-128"/>
            </a:rPr>
            <a:t>1,323</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4,272</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5,595</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一方で、新規発行や借換えに伴う発行利率の低下等による利子の減等により公債費が前年度（</a:t>
          </a:r>
          <a:r>
            <a:rPr kumimoji="1" lang="en-US" altLang="ja-JP" sz="1300">
              <a:latin typeface="ＭＳ Ｐゴシック" panose="020B0600070205080204" pitchFamily="50" charset="-128"/>
              <a:ea typeface="ＭＳ Ｐゴシック" panose="020B0600070205080204" pitchFamily="50" charset="-128"/>
            </a:rPr>
            <a:t>60,738</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6,672</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54,066</a:t>
          </a:r>
          <a:r>
            <a:rPr kumimoji="1" lang="ja-JP" altLang="en-US" sz="1300">
              <a:latin typeface="ＭＳ Ｐゴシック" panose="020B0600070205080204" pitchFamily="50" charset="-128"/>
              <a:ea typeface="ＭＳ Ｐゴシック" panose="020B0600070205080204" pitchFamily="50" charset="-128"/>
            </a:rPr>
            <a:t>円、教職員給与負担事務の神戸市への移譲に伴う県民税所得割臨時交付金が減少したこと等により補助費等が前年度（</a:t>
          </a:r>
          <a:r>
            <a:rPr kumimoji="1" lang="en-US" altLang="ja-JP" sz="1300">
              <a:latin typeface="ＭＳ Ｐゴシック" panose="020B0600070205080204" pitchFamily="50" charset="-128"/>
              <a:ea typeface="ＭＳ Ｐゴシック" panose="020B0600070205080204" pitchFamily="50" charset="-128"/>
            </a:rPr>
            <a:t>96,591</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6,276</a:t>
          </a:r>
          <a:r>
            <a:rPr kumimoji="1" lang="ja-JP" altLang="en-US" sz="1300">
              <a:latin typeface="ＭＳ Ｐゴシック" panose="020B0600070205080204" pitchFamily="50" charset="-128"/>
              <a:ea typeface="ＭＳ Ｐゴシック" panose="020B0600070205080204" pitchFamily="50" charset="-128"/>
            </a:rPr>
            <a:t>円減少した</a:t>
          </a:r>
          <a:r>
            <a:rPr kumimoji="1" lang="en-US" altLang="ja-JP" sz="1300">
              <a:latin typeface="ＭＳ Ｐゴシック" panose="020B0600070205080204" pitchFamily="50" charset="-128"/>
              <a:ea typeface="ＭＳ Ｐゴシック" panose="020B0600070205080204" pitchFamily="50" charset="-128"/>
            </a:rPr>
            <a:t>90,315</a:t>
          </a:r>
          <a:r>
            <a:rPr kumimoji="1" lang="ja-JP" altLang="en-US" sz="1300">
              <a:latin typeface="ＭＳ Ｐゴシック" panose="020B0600070205080204" pitchFamily="50" charset="-128"/>
              <a:ea typeface="ＭＳ Ｐゴシック" panose="020B0600070205080204" pitchFamily="50" charset="-128"/>
            </a:rPr>
            <a:t>円となっていることから、住民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人当たりのコストは減少している。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5,570,618
5,462,316
8,400.95
1,841,383,730
1,831,631,276
1,191,488
1,055,786,928
4,462,701,566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339.2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111125</xdr:rowOff>
    </xdr:from>
    <xdr:to>
      <xdr:col>24</xdr:col>
      <xdr:colOff>63500</xdr:colOff>
      <xdr:row>36</xdr:row>
      <xdr:rowOff>126365</xdr:rowOff>
    </xdr:to>
    <xdr:cxnSp macro="">
      <xdr:nvCxnSpPr>
        <xdr:cNvPr id="61" name="直線コネクタ 60"/>
        <xdr:cNvCxnSpPr/>
      </xdr:nvCxnSpPr>
      <xdr:spPr>
        <a:xfrm>
          <a:off x="3797300" y="628332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378565" cy="259045"/>
    <xdr:sp macro="" textlink="">
      <xdr:nvSpPr>
        <xdr:cNvPr id="62" name="議会費平均値テキスト"/>
        <xdr:cNvSpPr txBox="1"/>
      </xdr:nvSpPr>
      <xdr:spPr>
        <a:xfrm>
          <a:off x="4686300" y="5933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111125</xdr:rowOff>
    </xdr:from>
    <xdr:to>
      <xdr:col>19</xdr:col>
      <xdr:colOff>177800</xdr:colOff>
      <xdr:row>36</xdr:row>
      <xdr:rowOff>135890</xdr:rowOff>
    </xdr:to>
    <xdr:cxnSp macro="">
      <xdr:nvCxnSpPr>
        <xdr:cNvPr id="64" name="直線コネクタ 63"/>
        <xdr:cNvCxnSpPr/>
      </xdr:nvCxnSpPr>
      <xdr:spPr>
        <a:xfrm flipV="1">
          <a:off x="2908300" y="62833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26052</xdr:rowOff>
    </xdr:from>
    <xdr:ext cx="378565" cy="259045"/>
    <xdr:sp macro="" textlink="">
      <xdr:nvSpPr>
        <xdr:cNvPr id="66" name="テキスト ボックス 65"/>
        <xdr:cNvSpPr txBox="1"/>
      </xdr:nvSpPr>
      <xdr:spPr>
        <a:xfrm>
          <a:off x="3595317" y="585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135890</xdr:rowOff>
    </xdr:from>
    <xdr:to>
      <xdr:col>15</xdr:col>
      <xdr:colOff>50800</xdr:colOff>
      <xdr:row>36</xdr:row>
      <xdr:rowOff>143510</xdr:rowOff>
    </xdr:to>
    <xdr:cxnSp macro="">
      <xdr:nvCxnSpPr>
        <xdr:cNvPr id="67" name="直線コネクタ 66"/>
        <xdr:cNvCxnSpPr/>
      </xdr:nvCxnSpPr>
      <xdr:spPr>
        <a:xfrm flipV="1">
          <a:off x="2019300" y="63080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24765</xdr:rowOff>
    </xdr:to>
    <xdr:sp macro="" textlink="">
      <xdr:nvSpPr>
        <xdr:cNvPr id="68" name="フローチャート: 判断 67"/>
        <xdr:cNvSpPr/>
      </xdr:nvSpPr>
      <xdr:spPr>
        <a:xfrm>
          <a:off x="2857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41292</xdr:rowOff>
    </xdr:from>
    <xdr:ext cx="378565" cy="259045"/>
    <xdr:sp macro="" textlink="">
      <xdr:nvSpPr>
        <xdr:cNvPr id="69" name="テキスト ボックス 68"/>
        <xdr:cNvSpPr txBox="1"/>
      </xdr:nvSpPr>
      <xdr:spPr>
        <a:xfrm>
          <a:off x="2719017" y="587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101600</xdr:rowOff>
    </xdr:from>
    <xdr:to>
      <xdr:col>10</xdr:col>
      <xdr:colOff>114300</xdr:colOff>
      <xdr:row>36</xdr:row>
      <xdr:rowOff>143510</xdr:rowOff>
    </xdr:to>
    <xdr:cxnSp macro="">
      <xdr:nvCxnSpPr>
        <xdr:cNvPr id="70" name="直線コネクタ 69"/>
        <xdr:cNvCxnSpPr/>
      </xdr:nvCxnSpPr>
      <xdr:spPr>
        <a:xfrm>
          <a:off x="1130300" y="62738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50817</xdr:rowOff>
    </xdr:from>
    <xdr:ext cx="378565" cy="259045"/>
    <xdr:sp macro="" textlink="">
      <xdr:nvSpPr>
        <xdr:cNvPr id="72" name="テキスト ボックス 71"/>
        <xdr:cNvSpPr txBox="1"/>
      </xdr:nvSpPr>
      <xdr:spPr>
        <a:xfrm>
          <a:off x="1830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132715</xdr:rowOff>
    </xdr:from>
    <xdr:to>
      <xdr:col>6</xdr:col>
      <xdr:colOff>38100</xdr:colOff>
      <xdr:row>36</xdr:row>
      <xdr:rowOff>62865</xdr:rowOff>
    </xdr:to>
    <xdr:sp macro="" textlink="">
      <xdr:nvSpPr>
        <xdr:cNvPr id="73" name="フローチャート: 判断 72"/>
        <xdr:cNvSpPr/>
      </xdr:nvSpPr>
      <xdr:spPr>
        <a:xfrm>
          <a:off x="1079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79392</xdr:rowOff>
    </xdr:from>
    <xdr:ext cx="378565" cy="259045"/>
    <xdr:sp macro="" textlink="">
      <xdr:nvSpPr>
        <xdr:cNvPr id="74" name="テキスト ボックス 73"/>
        <xdr:cNvSpPr txBox="1"/>
      </xdr:nvSpPr>
      <xdr:spPr>
        <a:xfrm>
          <a:off x="941017" y="590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75565</xdr:rowOff>
    </xdr:from>
    <xdr:to>
      <xdr:col>24</xdr:col>
      <xdr:colOff>114300</xdr:colOff>
      <xdr:row>37</xdr:row>
      <xdr:rowOff>5715</xdr:rowOff>
    </xdr:to>
    <xdr:sp macro="" textlink="">
      <xdr:nvSpPr>
        <xdr:cNvPr id="80" name="楕円 79"/>
        <xdr:cNvSpPr/>
      </xdr:nvSpPr>
      <xdr:spPr>
        <a:xfrm>
          <a:off x="4584700" y="62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53992</xdr:rowOff>
    </xdr:from>
    <xdr:ext cx="378565" cy="259045"/>
    <xdr:sp macro="" textlink="">
      <xdr:nvSpPr>
        <xdr:cNvPr id="81" name="議会費該当値テキスト"/>
        <xdr:cNvSpPr txBox="1"/>
      </xdr:nvSpPr>
      <xdr:spPr>
        <a:xfrm>
          <a:off x="4686300"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60325</xdr:rowOff>
    </xdr:from>
    <xdr:to>
      <xdr:col>20</xdr:col>
      <xdr:colOff>38100</xdr:colOff>
      <xdr:row>36</xdr:row>
      <xdr:rowOff>161925</xdr:rowOff>
    </xdr:to>
    <xdr:sp macro="" textlink="">
      <xdr:nvSpPr>
        <xdr:cNvPr id="82" name="楕円 81"/>
        <xdr:cNvSpPr/>
      </xdr:nvSpPr>
      <xdr:spPr>
        <a:xfrm>
          <a:off x="3746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153052</xdr:rowOff>
    </xdr:from>
    <xdr:ext cx="378565" cy="259045"/>
    <xdr:sp macro="" textlink="">
      <xdr:nvSpPr>
        <xdr:cNvPr id="83" name="テキスト ボックス 82"/>
        <xdr:cNvSpPr txBox="1"/>
      </xdr:nvSpPr>
      <xdr:spPr>
        <a:xfrm>
          <a:off x="3595317" y="6325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85090</xdr:rowOff>
    </xdr:from>
    <xdr:to>
      <xdr:col>15</xdr:col>
      <xdr:colOff>101600</xdr:colOff>
      <xdr:row>37</xdr:row>
      <xdr:rowOff>15240</xdr:rowOff>
    </xdr:to>
    <xdr:sp macro="" textlink="">
      <xdr:nvSpPr>
        <xdr:cNvPr id="84" name="楕円 83"/>
        <xdr:cNvSpPr/>
      </xdr:nvSpPr>
      <xdr:spPr>
        <a:xfrm>
          <a:off x="2857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6367</xdr:rowOff>
    </xdr:from>
    <xdr:ext cx="378565" cy="259045"/>
    <xdr:sp macro="" textlink="">
      <xdr:nvSpPr>
        <xdr:cNvPr id="85" name="テキスト ボックス 84"/>
        <xdr:cNvSpPr txBox="1"/>
      </xdr:nvSpPr>
      <xdr:spPr>
        <a:xfrm>
          <a:off x="2719017" y="635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92710</xdr:rowOff>
    </xdr:from>
    <xdr:to>
      <xdr:col>10</xdr:col>
      <xdr:colOff>165100</xdr:colOff>
      <xdr:row>37</xdr:row>
      <xdr:rowOff>22860</xdr:rowOff>
    </xdr:to>
    <xdr:sp macro="" textlink="">
      <xdr:nvSpPr>
        <xdr:cNvPr id="86" name="楕円 85"/>
        <xdr:cNvSpPr/>
      </xdr:nvSpPr>
      <xdr:spPr>
        <a:xfrm>
          <a:off x="1968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13987</xdr:rowOff>
    </xdr:from>
    <xdr:ext cx="378565" cy="259045"/>
    <xdr:sp macro="" textlink="">
      <xdr:nvSpPr>
        <xdr:cNvPr id="87" name="テキスト ボックス 86"/>
        <xdr:cNvSpPr txBox="1"/>
      </xdr:nvSpPr>
      <xdr:spPr>
        <a:xfrm>
          <a:off x="1830017" y="635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50800</xdr:rowOff>
    </xdr:from>
    <xdr:to>
      <xdr:col>6</xdr:col>
      <xdr:colOff>38100</xdr:colOff>
      <xdr:row>36</xdr:row>
      <xdr:rowOff>152400</xdr:rowOff>
    </xdr:to>
    <xdr:sp macro="" textlink="">
      <xdr:nvSpPr>
        <xdr:cNvPr id="88" name="楕円 87"/>
        <xdr:cNvSpPr/>
      </xdr:nvSpPr>
      <xdr:spPr>
        <a:xfrm>
          <a:off x="1079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143527</xdr:rowOff>
    </xdr:from>
    <xdr:ext cx="378565" cy="259045"/>
    <xdr:sp macro="" textlink="">
      <xdr:nvSpPr>
        <xdr:cNvPr id="89" name="テキスト ボックス 88"/>
        <xdr:cNvSpPr txBox="1"/>
      </xdr:nvSpPr>
      <xdr:spPr>
        <a:xfrm>
          <a:off x="941017" y="6315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53583</xdr:rowOff>
    </xdr:from>
    <xdr:to>
      <xdr:col>24</xdr:col>
      <xdr:colOff>62865</xdr:colOff>
      <xdr:row>59</xdr:row>
      <xdr:rowOff>138492</xdr:rowOff>
    </xdr:to>
    <xdr:cxnSp macro="">
      <xdr:nvCxnSpPr>
        <xdr:cNvPr id="114" name="直線コネクタ 113"/>
        <xdr:cNvCxnSpPr/>
      </xdr:nvCxnSpPr>
      <xdr:spPr>
        <a:xfrm flipV="1">
          <a:off x="4633595" y="8626083"/>
          <a:ext cx="127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142319</xdr:rowOff>
    </xdr:from>
    <xdr:ext cx="469744" cy="259045"/>
    <xdr:sp macro="" textlink="">
      <xdr:nvSpPr>
        <xdr:cNvPr id="115" name="総務費最小値テキスト"/>
        <xdr:cNvSpPr txBox="1"/>
      </xdr:nvSpPr>
      <xdr:spPr>
        <a:xfrm>
          <a:off x="4686300" y="102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138492</xdr:rowOff>
    </xdr:from>
    <xdr:to>
      <xdr:col>24</xdr:col>
      <xdr:colOff>152400</xdr:colOff>
      <xdr:row>59</xdr:row>
      <xdr:rowOff>138492</xdr:rowOff>
    </xdr:to>
    <xdr:cxnSp macro="">
      <xdr:nvCxnSpPr>
        <xdr:cNvPr id="116" name="直線コネクタ 115"/>
        <xdr:cNvCxnSpPr/>
      </xdr:nvCxnSpPr>
      <xdr:spPr>
        <a:xfrm>
          <a:off x="4546600" y="102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xdr:rowOff>
    </xdr:from>
    <xdr:ext cx="534377" cy="259045"/>
    <xdr:sp macro="" textlink="">
      <xdr:nvSpPr>
        <xdr:cNvPr id="117" name="総務費最大値テキスト"/>
        <xdr:cNvSpPr txBox="1"/>
      </xdr:nvSpPr>
      <xdr:spPr>
        <a:xfrm>
          <a:off x="4686300" y="84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53583</xdr:rowOff>
    </xdr:from>
    <xdr:to>
      <xdr:col>24</xdr:col>
      <xdr:colOff>152400</xdr:colOff>
      <xdr:row>50</xdr:row>
      <xdr:rowOff>53583</xdr:rowOff>
    </xdr:to>
    <xdr:cxnSp macro="">
      <xdr:nvCxnSpPr>
        <xdr:cNvPr id="118" name="直線コネクタ 117"/>
        <xdr:cNvCxnSpPr/>
      </xdr:nvCxnSpPr>
      <xdr:spPr>
        <a:xfrm>
          <a:off x="4546600" y="862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143325</xdr:rowOff>
    </xdr:from>
    <xdr:to>
      <xdr:col>24</xdr:col>
      <xdr:colOff>63500</xdr:colOff>
      <xdr:row>58</xdr:row>
      <xdr:rowOff>160209</xdr:rowOff>
    </xdr:to>
    <xdr:cxnSp macro="">
      <xdr:nvCxnSpPr>
        <xdr:cNvPr id="119" name="直線コネクタ 118"/>
        <xdr:cNvCxnSpPr/>
      </xdr:nvCxnSpPr>
      <xdr:spPr>
        <a:xfrm>
          <a:off x="3797300" y="9915975"/>
          <a:ext cx="838200" cy="18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41629</xdr:rowOff>
    </xdr:from>
    <xdr:ext cx="534377" cy="259045"/>
    <xdr:sp macro="" textlink="">
      <xdr:nvSpPr>
        <xdr:cNvPr id="120" name="総務費平均値テキスト"/>
        <xdr:cNvSpPr txBox="1"/>
      </xdr:nvSpPr>
      <xdr:spPr>
        <a:xfrm>
          <a:off x="4686300" y="981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18752</xdr:rowOff>
    </xdr:from>
    <xdr:to>
      <xdr:col>24</xdr:col>
      <xdr:colOff>114300</xdr:colOff>
      <xdr:row>58</xdr:row>
      <xdr:rowOff>120352</xdr:rowOff>
    </xdr:to>
    <xdr:sp macro="" textlink="">
      <xdr:nvSpPr>
        <xdr:cNvPr id="121" name="フローチャート: 判断 120"/>
        <xdr:cNvSpPr/>
      </xdr:nvSpPr>
      <xdr:spPr>
        <a:xfrm>
          <a:off x="45847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143325</xdr:rowOff>
    </xdr:from>
    <xdr:to>
      <xdr:col>19</xdr:col>
      <xdr:colOff>177800</xdr:colOff>
      <xdr:row>58</xdr:row>
      <xdr:rowOff>109394</xdr:rowOff>
    </xdr:to>
    <xdr:cxnSp macro="">
      <xdr:nvCxnSpPr>
        <xdr:cNvPr id="122" name="直線コネクタ 121"/>
        <xdr:cNvCxnSpPr/>
      </xdr:nvCxnSpPr>
      <xdr:spPr>
        <a:xfrm flipV="1">
          <a:off x="2908300" y="9915975"/>
          <a:ext cx="889000" cy="13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39164</xdr:rowOff>
    </xdr:from>
    <xdr:to>
      <xdr:col>20</xdr:col>
      <xdr:colOff>38100</xdr:colOff>
      <xdr:row>58</xdr:row>
      <xdr:rowOff>140764</xdr:rowOff>
    </xdr:to>
    <xdr:sp macro="" textlink="">
      <xdr:nvSpPr>
        <xdr:cNvPr id="123" name="フローチャート: 判断 122"/>
        <xdr:cNvSpPr/>
      </xdr:nvSpPr>
      <xdr:spPr>
        <a:xfrm>
          <a:off x="3746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131891</xdr:rowOff>
    </xdr:from>
    <xdr:ext cx="534377" cy="259045"/>
    <xdr:sp macro="" textlink="">
      <xdr:nvSpPr>
        <xdr:cNvPr id="124" name="テキスト ボックス 123"/>
        <xdr:cNvSpPr txBox="1"/>
      </xdr:nvSpPr>
      <xdr:spPr>
        <a:xfrm>
          <a:off x="35174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109394</xdr:rowOff>
    </xdr:from>
    <xdr:to>
      <xdr:col>15</xdr:col>
      <xdr:colOff>50800</xdr:colOff>
      <xdr:row>59</xdr:row>
      <xdr:rowOff>10247</xdr:rowOff>
    </xdr:to>
    <xdr:cxnSp macro="">
      <xdr:nvCxnSpPr>
        <xdr:cNvPr id="125" name="直線コネクタ 124"/>
        <xdr:cNvCxnSpPr/>
      </xdr:nvCxnSpPr>
      <xdr:spPr>
        <a:xfrm flipV="1">
          <a:off x="2019300" y="10053494"/>
          <a:ext cx="889000" cy="7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52422</xdr:rowOff>
    </xdr:from>
    <xdr:to>
      <xdr:col>15</xdr:col>
      <xdr:colOff>101600</xdr:colOff>
      <xdr:row>58</xdr:row>
      <xdr:rowOff>154022</xdr:rowOff>
    </xdr:to>
    <xdr:sp macro="" textlink="">
      <xdr:nvSpPr>
        <xdr:cNvPr id="126" name="フローチャート: 判断 125"/>
        <xdr:cNvSpPr/>
      </xdr:nvSpPr>
      <xdr:spPr>
        <a:xfrm>
          <a:off x="2857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170549</xdr:rowOff>
    </xdr:from>
    <xdr:ext cx="534377" cy="259045"/>
    <xdr:sp macro="" textlink="">
      <xdr:nvSpPr>
        <xdr:cNvPr id="127" name="テキスト ボックス 126"/>
        <xdr:cNvSpPr txBox="1"/>
      </xdr:nvSpPr>
      <xdr:spPr>
        <a:xfrm>
          <a:off x="2641111" y="97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146296</xdr:rowOff>
    </xdr:from>
    <xdr:to>
      <xdr:col>10</xdr:col>
      <xdr:colOff>114300</xdr:colOff>
      <xdr:row>59</xdr:row>
      <xdr:rowOff>10247</xdr:rowOff>
    </xdr:to>
    <xdr:cxnSp macro="">
      <xdr:nvCxnSpPr>
        <xdr:cNvPr id="128" name="直線コネクタ 127"/>
        <xdr:cNvCxnSpPr/>
      </xdr:nvCxnSpPr>
      <xdr:spPr>
        <a:xfrm>
          <a:off x="1130300" y="10090396"/>
          <a:ext cx="889000" cy="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3861</xdr:rowOff>
    </xdr:from>
    <xdr:to>
      <xdr:col>10</xdr:col>
      <xdr:colOff>165100</xdr:colOff>
      <xdr:row>58</xdr:row>
      <xdr:rowOff>105461</xdr:rowOff>
    </xdr:to>
    <xdr:sp macro="" textlink="">
      <xdr:nvSpPr>
        <xdr:cNvPr id="129" name="フローチャート: 判断 128"/>
        <xdr:cNvSpPr/>
      </xdr:nvSpPr>
      <xdr:spPr>
        <a:xfrm>
          <a:off x="1968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121988</xdr:rowOff>
    </xdr:from>
    <xdr:ext cx="534377" cy="259045"/>
    <xdr:sp macro="" textlink="">
      <xdr:nvSpPr>
        <xdr:cNvPr id="130" name="テキスト ボックス 129"/>
        <xdr:cNvSpPr txBox="1"/>
      </xdr:nvSpPr>
      <xdr:spPr>
        <a:xfrm>
          <a:off x="17521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130505</xdr:rowOff>
    </xdr:from>
    <xdr:to>
      <xdr:col>6</xdr:col>
      <xdr:colOff>38100</xdr:colOff>
      <xdr:row>58</xdr:row>
      <xdr:rowOff>60655</xdr:rowOff>
    </xdr:to>
    <xdr:sp macro="" textlink="">
      <xdr:nvSpPr>
        <xdr:cNvPr id="131" name="フローチャート: 判断 130"/>
        <xdr:cNvSpPr/>
      </xdr:nvSpPr>
      <xdr:spPr>
        <a:xfrm>
          <a:off x="1079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77182</xdr:rowOff>
    </xdr:from>
    <xdr:ext cx="534377" cy="259045"/>
    <xdr:sp macro="" textlink="">
      <xdr:nvSpPr>
        <xdr:cNvPr id="132" name="テキスト ボックス 131"/>
        <xdr:cNvSpPr txBox="1"/>
      </xdr:nvSpPr>
      <xdr:spPr>
        <a:xfrm>
          <a:off x="863111" y="96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109409</xdr:rowOff>
    </xdr:from>
    <xdr:to>
      <xdr:col>24</xdr:col>
      <xdr:colOff>114300</xdr:colOff>
      <xdr:row>59</xdr:row>
      <xdr:rowOff>39559</xdr:rowOff>
    </xdr:to>
    <xdr:sp macro="" textlink="">
      <xdr:nvSpPr>
        <xdr:cNvPr id="138" name="楕円 137"/>
        <xdr:cNvSpPr/>
      </xdr:nvSpPr>
      <xdr:spPr>
        <a:xfrm>
          <a:off x="4584700" y="100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87836</xdr:rowOff>
    </xdr:from>
    <xdr:ext cx="534377" cy="259045"/>
    <xdr:sp macro="" textlink="">
      <xdr:nvSpPr>
        <xdr:cNvPr id="139" name="総務費該当値テキスト"/>
        <xdr:cNvSpPr txBox="1"/>
      </xdr:nvSpPr>
      <xdr:spPr>
        <a:xfrm>
          <a:off x="4686300" y="1003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92525</xdr:rowOff>
    </xdr:from>
    <xdr:to>
      <xdr:col>20</xdr:col>
      <xdr:colOff>38100</xdr:colOff>
      <xdr:row>58</xdr:row>
      <xdr:rowOff>22675</xdr:rowOff>
    </xdr:to>
    <xdr:sp macro="" textlink="">
      <xdr:nvSpPr>
        <xdr:cNvPr id="140" name="楕円 139"/>
        <xdr:cNvSpPr/>
      </xdr:nvSpPr>
      <xdr:spPr>
        <a:xfrm>
          <a:off x="3746500" y="98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39202</xdr:rowOff>
    </xdr:from>
    <xdr:ext cx="534377" cy="259045"/>
    <xdr:sp macro="" textlink="">
      <xdr:nvSpPr>
        <xdr:cNvPr id="141" name="テキスト ボックス 140"/>
        <xdr:cNvSpPr txBox="1"/>
      </xdr:nvSpPr>
      <xdr:spPr>
        <a:xfrm>
          <a:off x="3517411" y="96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58594</xdr:rowOff>
    </xdr:from>
    <xdr:to>
      <xdr:col>15</xdr:col>
      <xdr:colOff>101600</xdr:colOff>
      <xdr:row>58</xdr:row>
      <xdr:rowOff>160194</xdr:rowOff>
    </xdr:to>
    <xdr:sp macro="" textlink="">
      <xdr:nvSpPr>
        <xdr:cNvPr id="142" name="楕円 141"/>
        <xdr:cNvSpPr/>
      </xdr:nvSpPr>
      <xdr:spPr>
        <a:xfrm>
          <a:off x="2857500" y="100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151321</xdr:rowOff>
    </xdr:from>
    <xdr:ext cx="534377" cy="259045"/>
    <xdr:sp macro="" textlink="">
      <xdr:nvSpPr>
        <xdr:cNvPr id="143" name="テキスト ボックス 142"/>
        <xdr:cNvSpPr txBox="1"/>
      </xdr:nvSpPr>
      <xdr:spPr>
        <a:xfrm>
          <a:off x="2641111" y="1009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130897</xdr:rowOff>
    </xdr:from>
    <xdr:to>
      <xdr:col>10</xdr:col>
      <xdr:colOff>165100</xdr:colOff>
      <xdr:row>59</xdr:row>
      <xdr:rowOff>61047</xdr:rowOff>
    </xdr:to>
    <xdr:sp macro="" textlink="">
      <xdr:nvSpPr>
        <xdr:cNvPr id="144" name="楕円 143"/>
        <xdr:cNvSpPr/>
      </xdr:nvSpPr>
      <xdr:spPr>
        <a:xfrm>
          <a:off x="1968500" y="100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52174</xdr:rowOff>
    </xdr:from>
    <xdr:ext cx="534377" cy="259045"/>
    <xdr:sp macro="" textlink="">
      <xdr:nvSpPr>
        <xdr:cNvPr id="145" name="テキスト ボックス 144"/>
        <xdr:cNvSpPr txBox="1"/>
      </xdr:nvSpPr>
      <xdr:spPr>
        <a:xfrm>
          <a:off x="1752111" y="1016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95496</xdr:rowOff>
    </xdr:from>
    <xdr:to>
      <xdr:col>6</xdr:col>
      <xdr:colOff>38100</xdr:colOff>
      <xdr:row>59</xdr:row>
      <xdr:rowOff>25646</xdr:rowOff>
    </xdr:to>
    <xdr:sp macro="" textlink="">
      <xdr:nvSpPr>
        <xdr:cNvPr id="146" name="楕円 145"/>
        <xdr:cNvSpPr/>
      </xdr:nvSpPr>
      <xdr:spPr>
        <a:xfrm>
          <a:off x="1079500" y="1003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16773</xdr:rowOff>
    </xdr:from>
    <xdr:ext cx="534377" cy="259045"/>
    <xdr:sp macro="" textlink="">
      <xdr:nvSpPr>
        <xdr:cNvPr id="147" name="テキスト ボックス 146"/>
        <xdr:cNvSpPr txBox="1"/>
      </xdr:nvSpPr>
      <xdr:spPr>
        <a:xfrm>
          <a:off x="863111" y="1013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15951</xdr:rowOff>
    </xdr:from>
    <xdr:to>
      <xdr:col>24</xdr:col>
      <xdr:colOff>62865</xdr:colOff>
      <xdr:row>78</xdr:row>
      <xdr:rowOff>141396</xdr:rowOff>
    </xdr:to>
    <xdr:cxnSp macro="">
      <xdr:nvCxnSpPr>
        <xdr:cNvPr id="170" name="直線コネクタ 169"/>
        <xdr:cNvCxnSpPr/>
      </xdr:nvCxnSpPr>
      <xdr:spPr>
        <a:xfrm flipV="1">
          <a:off x="4633595" y="12017451"/>
          <a:ext cx="1270" cy="1497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145223</xdr:rowOff>
    </xdr:from>
    <xdr:ext cx="534377" cy="259045"/>
    <xdr:sp macro="" textlink="">
      <xdr:nvSpPr>
        <xdr:cNvPr id="171" name="民生費最小値テキスト"/>
        <xdr:cNvSpPr txBox="1"/>
      </xdr:nvSpPr>
      <xdr:spPr>
        <a:xfrm>
          <a:off x="4686300" y="135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141396</xdr:rowOff>
    </xdr:from>
    <xdr:to>
      <xdr:col>24</xdr:col>
      <xdr:colOff>152400</xdr:colOff>
      <xdr:row>78</xdr:row>
      <xdr:rowOff>141396</xdr:rowOff>
    </xdr:to>
    <xdr:cxnSp macro="">
      <xdr:nvCxnSpPr>
        <xdr:cNvPr id="172" name="直線コネクタ 171"/>
        <xdr:cNvCxnSpPr/>
      </xdr:nvCxnSpPr>
      <xdr:spPr>
        <a:xfrm>
          <a:off x="4546600" y="1351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134078</xdr:rowOff>
    </xdr:from>
    <xdr:ext cx="599010" cy="259045"/>
    <xdr:sp macro="" textlink="">
      <xdr:nvSpPr>
        <xdr:cNvPr id="173" name="民生費最大値テキスト"/>
        <xdr:cNvSpPr txBox="1"/>
      </xdr:nvSpPr>
      <xdr:spPr>
        <a:xfrm>
          <a:off x="4686300" y="117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15951</xdr:rowOff>
    </xdr:from>
    <xdr:to>
      <xdr:col>24</xdr:col>
      <xdr:colOff>152400</xdr:colOff>
      <xdr:row>70</xdr:row>
      <xdr:rowOff>15951</xdr:rowOff>
    </xdr:to>
    <xdr:cxnSp macro="">
      <xdr:nvCxnSpPr>
        <xdr:cNvPr id="174" name="直線コネクタ 173"/>
        <xdr:cNvCxnSpPr/>
      </xdr:nvCxnSpPr>
      <xdr:spPr>
        <a:xfrm>
          <a:off x="4546600" y="120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74892</xdr:rowOff>
    </xdr:from>
    <xdr:to>
      <xdr:col>24</xdr:col>
      <xdr:colOff>63500</xdr:colOff>
      <xdr:row>77</xdr:row>
      <xdr:rowOff>82245</xdr:rowOff>
    </xdr:to>
    <xdr:cxnSp macro="">
      <xdr:nvCxnSpPr>
        <xdr:cNvPr id="175" name="直線コネクタ 174"/>
        <xdr:cNvCxnSpPr/>
      </xdr:nvCxnSpPr>
      <xdr:spPr>
        <a:xfrm>
          <a:off x="3797300" y="13276542"/>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27018</xdr:rowOff>
    </xdr:from>
    <xdr:ext cx="534377" cy="259045"/>
    <xdr:sp macro="" textlink="">
      <xdr:nvSpPr>
        <xdr:cNvPr id="176" name="民生費平均値テキスト"/>
        <xdr:cNvSpPr txBox="1"/>
      </xdr:nvSpPr>
      <xdr:spPr>
        <a:xfrm>
          <a:off x="4686300" y="1322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48591</xdr:rowOff>
    </xdr:from>
    <xdr:to>
      <xdr:col>24</xdr:col>
      <xdr:colOff>114300</xdr:colOff>
      <xdr:row>77</xdr:row>
      <xdr:rowOff>150191</xdr:rowOff>
    </xdr:to>
    <xdr:sp macro="" textlink="">
      <xdr:nvSpPr>
        <xdr:cNvPr id="177" name="フローチャート: 判断 176"/>
        <xdr:cNvSpPr/>
      </xdr:nvSpPr>
      <xdr:spPr>
        <a:xfrm>
          <a:off x="45847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74892</xdr:rowOff>
    </xdr:from>
    <xdr:to>
      <xdr:col>19</xdr:col>
      <xdr:colOff>177800</xdr:colOff>
      <xdr:row>77</xdr:row>
      <xdr:rowOff>130042</xdr:rowOff>
    </xdr:to>
    <xdr:cxnSp macro="">
      <xdr:nvCxnSpPr>
        <xdr:cNvPr id="178" name="直線コネクタ 177"/>
        <xdr:cNvCxnSpPr/>
      </xdr:nvCxnSpPr>
      <xdr:spPr>
        <a:xfrm flipV="1">
          <a:off x="2908300" y="13276542"/>
          <a:ext cx="889000" cy="5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170814</xdr:rowOff>
    </xdr:from>
    <xdr:to>
      <xdr:col>20</xdr:col>
      <xdr:colOff>38100</xdr:colOff>
      <xdr:row>77</xdr:row>
      <xdr:rowOff>100964</xdr:rowOff>
    </xdr:to>
    <xdr:sp macro="" textlink="">
      <xdr:nvSpPr>
        <xdr:cNvPr id="179" name="フローチャート: 判断 178"/>
        <xdr:cNvSpPr/>
      </xdr:nvSpPr>
      <xdr:spPr>
        <a:xfrm>
          <a:off x="3746500" y="1320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117491</xdr:rowOff>
    </xdr:from>
    <xdr:ext cx="534377" cy="259045"/>
    <xdr:sp macro="" textlink="">
      <xdr:nvSpPr>
        <xdr:cNvPr id="180" name="テキスト ボックス 179"/>
        <xdr:cNvSpPr txBox="1"/>
      </xdr:nvSpPr>
      <xdr:spPr>
        <a:xfrm>
          <a:off x="3517411" y="1297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118802</xdr:rowOff>
    </xdr:from>
    <xdr:to>
      <xdr:col>15</xdr:col>
      <xdr:colOff>50800</xdr:colOff>
      <xdr:row>77</xdr:row>
      <xdr:rowOff>130042</xdr:rowOff>
    </xdr:to>
    <xdr:cxnSp macro="">
      <xdr:nvCxnSpPr>
        <xdr:cNvPr id="181" name="直線コネクタ 180"/>
        <xdr:cNvCxnSpPr/>
      </xdr:nvCxnSpPr>
      <xdr:spPr>
        <a:xfrm>
          <a:off x="2019300" y="13320452"/>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89224</xdr:rowOff>
    </xdr:from>
    <xdr:to>
      <xdr:col>15</xdr:col>
      <xdr:colOff>101600</xdr:colOff>
      <xdr:row>77</xdr:row>
      <xdr:rowOff>19374</xdr:rowOff>
    </xdr:to>
    <xdr:sp macro="" textlink="">
      <xdr:nvSpPr>
        <xdr:cNvPr id="182" name="フローチャート: 判断 181"/>
        <xdr:cNvSpPr/>
      </xdr:nvSpPr>
      <xdr:spPr>
        <a:xfrm>
          <a:off x="2857500" y="1311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35901</xdr:rowOff>
    </xdr:from>
    <xdr:ext cx="534377" cy="259045"/>
    <xdr:sp macro="" textlink="">
      <xdr:nvSpPr>
        <xdr:cNvPr id="183" name="テキスト ボックス 182"/>
        <xdr:cNvSpPr txBox="1"/>
      </xdr:nvSpPr>
      <xdr:spPr>
        <a:xfrm>
          <a:off x="2641111" y="128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118802</xdr:rowOff>
    </xdr:from>
    <xdr:to>
      <xdr:col>10</xdr:col>
      <xdr:colOff>114300</xdr:colOff>
      <xdr:row>78</xdr:row>
      <xdr:rowOff>44165</xdr:rowOff>
    </xdr:to>
    <xdr:cxnSp macro="">
      <xdr:nvCxnSpPr>
        <xdr:cNvPr id="184" name="直線コネクタ 183"/>
        <xdr:cNvCxnSpPr/>
      </xdr:nvCxnSpPr>
      <xdr:spPr>
        <a:xfrm flipV="1">
          <a:off x="1130300" y="13320452"/>
          <a:ext cx="889000" cy="9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139936</xdr:rowOff>
    </xdr:from>
    <xdr:to>
      <xdr:col>10</xdr:col>
      <xdr:colOff>165100</xdr:colOff>
      <xdr:row>77</xdr:row>
      <xdr:rowOff>70086</xdr:rowOff>
    </xdr:to>
    <xdr:sp macro="" textlink="">
      <xdr:nvSpPr>
        <xdr:cNvPr id="185" name="フローチャート: 判断 184"/>
        <xdr:cNvSpPr/>
      </xdr:nvSpPr>
      <xdr:spPr>
        <a:xfrm>
          <a:off x="1968500" y="131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86612</xdr:rowOff>
    </xdr:from>
    <xdr:ext cx="534377" cy="259045"/>
    <xdr:sp macro="" textlink="">
      <xdr:nvSpPr>
        <xdr:cNvPr id="186" name="テキスト ボックス 185"/>
        <xdr:cNvSpPr txBox="1"/>
      </xdr:nvSpPr>
      <xdr:spPr>
        <a:xfrm>
          <a:off x="1752111" y="129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157728</xdr:rowOff>
    </xdr:from>
    <xdr:to>
      <xdr:col>6</xdr:col>
      <xdr:colOff>38100</xdr:colOff>
      <xdr:row>78</xdr:row>
      <xdr:rowOff>87878</xdr:rowOff>
    </xdr:to>
    <xdr:sp macro="" textlink="">
      <xdr:nvSpPr>
        <xdr:cNvPr id="187" name="フローチャート: 判断 186"/>
        <xdr:cNvSpPr/>
      </xdr:nvSpPr>
      <xdr:spPr>
        <a:xfrm>
          <a:off x="1079500" y="1335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104405</xdr:rowOff>
    </xdr:from>
    <xdr:ext cx="534377" cy="259045"/>
    <xdr:sp macro="" textlink="">
      <xdr:nvSpPr>
        <xdr:cNvPr id="188" name="テキスト ボックス 187"/>
        <xdr:cNvSpPr txBox="1"/>
      </xdr:nvSpPr>
      <xdr:spPr>
        <a:xfrm>
          <a:off x="863111" y="1313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31445</xdr:rowOff>
    </xdr:from>
    <xdr:to>
      <xdr:col>24</xdr:col>
      <xdr:colOff>114300</xdr:colOff>
      <xdr:row>77</xdr:row>
      <xdr:rowOff>133045</xdr:rowOff>
    </xdr:to>
    <xdr:sp macro="" textlink="">
      <xdr:nvSpPr>
        <xdr:cNvPr id="194" name="楕円 193"/>
        <xdr:cNvSpPr/>
      </xdr:nvSpPr>
      <xdr:spPr>
        <a:xfrm>
          <a:off x="4584700" y="132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54322</xdr:rowOff>
    </xdr:from>
    <xdr:ext cx="534377" cy="259045"/>
    <xdr:sp macro="" textlink="">
      <xdr:nvSpPr>
        <xdr:cNvPr id="195" name="民生費該当値テキスト"/>
        <xdr:cNvSpPr txBox="1"/>
      </xdr:nvSpPr>
      <xdr:spPr>
        <a:xfrm>
          <a:off x="4686300" y="1308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24092</xdr:rowOff>
    </xdr:from>
    <xdr:to>
      <xdr:col>20</xdr:col>
      <xdr:colOff>38100</xdr:colOff>
      <xdr:row>77</xdr:row>
      <xdr:rowOff>125692</xdr:rowOff>
    </xdr:to>
    <xdr:sp macro="" textlink="">
      <xdr:nvSpPr>
        <xdr:cNvPr id="196" name="楕円 195"/>
        <xdr:cNvSpPr/>
      </xdr:nvSpPr>
      <xdr:spPr>
        <a:xfrm>
          <a:off x="3746500" y="132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116819</xdr:rowOff>
    </xdr:from>
    <xdr:ext cx="534377" cy="259045"/>
    <xdr:sp macro="" textlink="">
      <xdr:nvSpPr>
        <xdr:cNvPr id="197" name="テキスト ボックス 196"/>
        <xdr:cNvSpPr txBox="1"/>
      </xdr:nvSpPr>
      <xdr:spPr>
        <a:xfrm>
          <a:off x="3517411" y="133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79242</xdr:rowOff>
    </xdr:from>
    <xdr:to>
      <xdr:col>15</xdr:col>
      <xdr:colOff>101600</xdr:colOff>
      <xdr:row>78</xdr:row>
      <xdr:rowOff>9392</xdr:rowOff>
    </xdr:to>
    <xdr:sp macro="" textlink="">
      <xdr:nvSpPr>
        <xdr:cNvPr id="198" name="楕円 197"/>
        <xdr:cNvSpPr/>
      </xdr:nvSpPr>
      <xdr:spPr>
        <a:xfrm>
          <a:off x="2857500" y="132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519</xdr:rowOff>
    </xdr:from>
    <xdr:ext cx="534377" cy="259045"/>
    <xdr:sp macro="" textlink="">
      <xdr:nvSpPr>
        <xdr:cNvPr id="199" name="テキスト ボックス 198"/>
        <xdr:cNvSpPr txBox="1"/>
      </xdr:nvSpPr>
      <xdr:spPr>
        <a:xfrm>
          <a:off x="2641111" y="1337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68002</xdr:rowOff>
    </xdr:from>
    <xdr:to>
      <xdr:col>10</xdr:col>
      <xdr:colOff>165100</xdr:colOff>
      <xdr:row>77</xdr:row>
      <xdr:rowOff>169602</xdr:rowOff>
    </xdr:to>
    <xdr:sp macro="" textlink="">
      <xdr:nvSpPr>
        <xdr:cNvPr id="200" name="楕円 199"/>
        <xdr:cNvSpPr/>
      </xdr:nvSpPr>
      <xdr:spPr>
        <a:xfrm>
          <a:off x="1968500" y="132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160729</xdr:rowOff>
    </xdr:from>
    <xdr:ext cx="534377" cy="259045"/>
    <xdr:sp macro="" textlink="">
      <xdr:nvSpPr>
        <xdr:cNvPr id="201" name="テキスト ボックス 200"/>
        <xdr:cNvSpPr txBox="1"/>
      </xdr:nvSpPr>
      <xdr:spPr>
        <a:xfrm>
          <a:off x="1752111" y="133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164815</xdr:rowOff>
    </xdr:from>
    <xdr:to>
      <xdr:col>6</xdr:col>
      <xdr:colOff>38100</xdr:colOff>
      <xdr:row>78</xdr:row>
      <xdr:rowOff>94965</xdr:rowOff>
    </xdr:to>
    <xdr:sp macro="" textlink="">
      <xdr:nvSpPr>
        <xdr:cNvPr id="202" name="楕円 201"/>
        <xdr:cNvSpPr/>
      </xdr:nvSpPr>
      <xdr:spPr>
        <a:xfrm>
          <a:off x="1079500" y="133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86092</xdr:rowOff>
    </xdr:from>
    <xdr:ext cx="534377" cy="259045"/>
    <xdr:sp macro="" textlink="">
      <xdr:nvSpPr>
        <xdr:cNvPr id="203" name="テキスト ボックス 202"/>
        <xdr:cNvSpPr txBox="1"/>
      </xdr:nvSpPr>
      <xdr:spPr>
        <a:xfrm>
          <a:off x="863111" y="1345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148661</xdr:rowOff>
    </xdr:from>
    <xdr:to>
      <xdr:col>24</xdr:col>
      <xdr:colOff>62865</xdr:colOff>
      <xdr:row>97</xdr:row>
      <xdr:rowOff>46112</xdr:rowOff>
    </xdr:to>
    <xdr:cxnSp macro="">
      <xdr:nvCxnSpPr>
        <xdr:cNvPr id="223" name="直線コネクタ 222"/>
        <xdr:cNvCxnSpPr/>
      </xdr:nvCxnSpPr>
      <xdr:spPr>
        <a:xfrm flipV="1">
          <a:off x="4633595" y="15750611"/>
          <a:ext cx="1270" cy="92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49939</xdr:rowOff>
    </xdr:from>
    <xdr:ext cx="469744" cy="259045"/>
    <xdr:sp macro="" textlink="">
      <xdr:nvSpPr>
        <xdr:cNvPr id="224" name="衛生費最小値テキスト"/>
        <xdr:cNvSpPr txBox="1"/>
      </xdr:nvSpPr>
      <xdr:spPr>
        <a:xfrm>
          <a:off x="4686300" y="1668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46112</xdr:rowOff>
    </xdr:from>
    <xdr:to>
      <xdr:col>24</xdr:col>
      <xdr:colOff>152400</xdr:colOff>
      <xdr:row>97</xdr:row>
      <xdr:rowOff>46112</xdr:rowOff>
    </xdr:to>
    <xdr:cxnSp macro="">
      <xdr:nvCxnSpPr>
        <xdr:cNvPr id="225" name="直線コネクタ 224"/>
        <xdr:cNvCxnSpPr/>
      </xdr:nvCxnSpPr>
      <xdr:spPr>
        <a:xfrm>
          <a:off x="4546600" y="1667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95338</xdr:rowOff>
    </xdr:from>
    <xdr:ext cx="534377" cy="259045"/>
    <xdr:sp macro="" textlink="">
      <xdr:nvSpPr>
        <xdr:cNvPr id="226" name="衛生費最大値テキスト"/>
        <xdr:cNvSpPr txBox="1"/>
      </xdr:nvSpPr>
      <xdr:spPr>
        <a:xfrm>
          <a:off x="4686300" y="155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148661</xdr:rowOff>
    </xdr:from>
    <xdr:to>
      <xdr:col>24</xdr:col>
      <xdr:colOff>152400</xdr:colOff>
      <xdr:row>91</xdr:row>
      <xdr:rowOff>148661</xdr:rowOff>
    </xdr:to>
    <xdr:cxnSp macro="">
      <xdr:nvCxnSpPr>
        <xdr:cNvPr id="227" name="直線コネクタ 226"/>
        <xdr:cNvCxnSpPr/>
      </xdr:nvCxnSpPr>
      <xdr:spPr>
        <a:xfrm>
          <a:off x="4546600" y="1575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14291</xdr:rowOff>
    </xdr:from>
    <xdr:to>
      <xdr:col>24</xdr:col>
      <xdr:colOff>63500</xdr:colOff>
      <xdr:row>96</xdr:row>
      <xdr:rowOff>50318</xdr:rowOff>
    </xdr:to>
    <xdr:cxnSp macro="">
      <xdr:nvCxnSpPr>
        <xdr:cNvPr id="228" name="直線コネクタ 227"/>
        <xdr:cNvCxnSpPr/>
      </xdr:nvCxnSpPr>
      <xdr:spPr>
        <a:xfrm flipV="1">
          <a:off x="3797300" y="16473491"/>
          <a:ext cx="8382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142353</xdr:rowOff>
    </xdr:from>
    <xdr:ext cx="469744" cy="259045"/>
    <xdr:sp macro="" textlink="">
      <xdr:nvSpPr>
        <xdr:cNvPr id="229" name="衛生費平均値テキスト"/>
        <xdr:cNvSpPr txBox="1"/>
      </xdr:nvSpPr>
      <xdr:spPr>
        <a:xfrm>
          <a:off x="4686300" y="16430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163926</xdr:rowOff>
    </xdr:from>
    <xdr:to>
      <xdr:col>24</xdr:col>
      <xdr:colOff>114300</xdr:colOff>
      <xdr:row>96</xdr:row>
      <xdr:rowOff>94076</xdr:rowOff>
    </xdr:to>
    <xdr:sp macro="" textlink="">
      <xdr:nvSpPr>
        <xdr:cNvPr id="230" name="フローチャート: 判断 229"/>
        <xdr:cNvSpPr/>
      </xdr:nvSpPr>
      <xdr:spPr>
        <a:xfrm>
          <a:off x="4584700" y="16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50318</xdr:rowOff>
    </xdr:from>
    <xdr:to>
      <xdr:col>19</xdr:col>
      <xdr:colOff>177800</xdr:colOff>
      <xdr:row>96</xdr:row>
      <xdr:rowOff>90413</xdr:rowOff>
    </xdr:to>
    <xdr:cxnSp macro="">
      <xdr:nvCxnSpPr>
        <xdr:cNvPr id="231" name="直線コネクタ 230"/>
        <xdr:cNvCxnSpPr/>
      </xdr:nvCxnSpPr>
      <xdr:spPr>
        <a:xfrm flipV="1">
          <a:off x="2908300" y="16509518"/>
          <a:ext cx="889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131877</xdr:rowOff>
    </xdr:from>
    <xdr:to>
      <xdr:col>20</xdr:col>
      <xdr:colOff>38100</xdr:colOff>
      <xdr:row>96</xdr:row>
      <xdr:rowOff>62027</xdr:rowOff>
    </xdr:to>
    <xdr:sp macro="" textlink="">
      <xdr:nvSpPr>
        <xdr:cNvPr id="232" name="フローチャート: 判断 231"/>
        <xdr:cNvSpPr/>
      </xdr:nvSpPr>
      <xdr:spPr>
        <a:xfrm>
          <a:off x="3746500" y="1641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78554</xdr:rowOff>
    </xdr:from>
    <xdr:ext cx="534377" cy="259045"/>
    <xdr:sp macro="" textlink="">
      <xdr:nvSpPr>
        <xdr:cNvPr id="233" name="テキスト ボックス 232"/>
        <xdr:cNvSpPr txBox="1"/>
      </xdr:nvSpPr>
      <xdr:spPr>
        <a:xfrm>
          <a:off x="3517411" y="1619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76287</xdr:rowOff>
    </xdr:from>
    <xdr:to>
      <xdr:col>15</xdr:col>
      <xdr:colOff>50800</xdr:colOff>
      <xdr:row>96</xdr:row>
      <xdr:rowOff>90413</xdr:rowOff>
    </xdr:to>
    <xdr:cxnSp macro="">
      <xdr:nvCxnSpPr>
        <xdr:cNvPr id="234" name="直線コネクタ 233"/>
        <xdr:cNvCxnSpPr/>
      </xdr:nvCxnSpPr>
      <xdr:spPr>
        <a:xfrm>
          <a:off x="2019300" y="16535487"/>
          <a:ext cx="889000" cy="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119396</xdr:rowOff>
    </xdr:from>
    <xdr:to>
      <xdr:col>15</xdr:col>
      <xdr:colOff>101600</xdr:colOff>
      <xdr:row>96</xdr:row>
      <xdr:rowOff>49546</xdr:rowOff>
    </xdr:to>
    <xdr:sp macro="" textlink="">
      <xdr:nvSpPr>
        <xdr:cNvPr id="235" name="フローチャート: 判断 234"/>
        <xdr:cNvSpPr/>
      </xdr:nvSpPr>
      <xdr:spPr>
        <a:xfrm>
          <a:off x="28575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66073</xdr:rowOff>
    </xdr:from>
    <xdr:ext cx="534377" cy="259045"/>
    <xdr:sp macro="" textlink="">
      <xdr:nvSpPr>
        <xdr:cNvPr id="236" name="テキスト ボックス 235"/>
        <xdr:cNvSpPr txBox="1"/>
      </xdr:nvSpPr>
      <xdr:spPr>
        <a:xfrm>
          <a:off x="2641111" y="1618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10449</xdr:rowOff>
    </xdr:from>
    <xdr:to>
      <xdr:col>10</xdr:col>
      <xdr:colOff>114300</xdr:colOff>
      <xdr:row>96</xdr:row>
      <xdr:rowOff>76287</xdr:rowOff>
    </xdr:to>
    <xdr:cxnSp macro="">
      <xdr:nvCxnSpPr>
        <xdr:cNvPr id="237" name="直線コネクタ 236"/>
        <xdr:cNvCxnSpPr/>
      </xdr:nvCxnSpPr>
      <xdr:spPr>
        <a:xfrm>
          <a:off x="1130300" y="16469649"/>
          <a:ext cx="889000" cy="6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107691</xdr:rowOff>
    </xdr:from>
    <xdr:to>
      <xdr:col>10</xdr:col>
      <xdr:colOff>165100</xdr:colOff>
      <xdr:row>96</xdr:row>
      <xdr:rowOff>37841</xdr:rowOff>
    </xdr:to>
    <xdr:sp macro="" textlink="">
      <xdr:nvSpPr>
        <xdr:cNvPr id="238" name="フローチャート: 判断 237"/>
        <xdr:cNvSpPr/>
      </xdr:nvSpPr>
      <xdr:spPr>
        <a:xfrm>
          <a:off x="1968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54368</xdr:rowOff>
    </xdr:from>
    <xdr:ext cx="534377" cy="259045"/>
    <xdr:sp macro="" textlink="">
      <xdr:nvSpPr>
        <xdr:cNvPr id="239" name="テキスト ボックス 238"/>
        <xdr:cNvSpPr txBox="1"/>
      </xdr:nvSpPr>
      <xdr:spPr>
        <a:xfrm>
          <a:off x="1752111" y="161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10674</xdr:rowOff>
    </xdr:from>
    <xdr:to>
      <xdr:col>6</xdr:col>
      <xdr:colOff>38100</xdr:colOff>
      <xdr:row>96</xdr:row>
      <xdr:rowOff>112274</xdr:rowOff>
    </xdr:to>
    <xdr:sp macro="" textlink="">
      <xdr:nvSpPr>
        <xdr:cNvPr id="240" name="フローチャート: 判断 239"/>
        <xdr:cNvSpPr/>
      </xdr:nvSpPr>
      <xdr:spPr>
        <a:xfrm>
          <a:off x="1079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103401</xdr:rowOff>
    </xdr:from>
    <xdr:ext cx="469744" cy="259045"/>
    <xdr:sp macro="" textlink="">
      <xdr:nvSpPr>
        <xdr:cNvPr id="241" name="テキスト ボックス 240"/>
        <xdr:cNvSpPr txBox="1"/>
      </xdr:nvSpPr>
      <xdr:spPr>
        <a:xfrm>
          <a:off x="895428"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134941</xdr:rowOff>
    </xdr:from>
    <xdr:to>
      <xdr:col>24</xdr:col>
      <xdr:colOff>114300</xdr:colOff>
      <xdr:row>96</xdr:row>
      <xdr:rowOff>65091</xdr:rowOff>
    </xdr:to>
    <xdr:sp macro="" textlink="">
      <xdr:nvSpPr>
        <xdr:cNvPr id="247" name="楕円 246"/>
        <xdr:cNvSpPr/>
      </xdr:nvSpPr>
      <xdr:spPr>
        <a:xfrm>
          <a:off x="4584700" y="164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157818</xdr:rowOff>
    </xdr:from>
    <xdr:ext cx="534377" cy="259045"/>
    <xdr:sp macro="" textlink="">
      <xdr:nvSpPr>
        <xdr:cNvPr id="248" name="衛生費該当値テキスト"/>
        <xdr:cNvSpPr txBox="1"/>
      </xdr:nvSpPr>
      <xdr:spPr>
        <a:xfrm>
          <a:off x="4686300" y="1627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170968</xdr:rowOff>
    </xdr:from>
    <xdr:to>
      <xdr:col>20</xdr:col>
      <xdr:colOff>38100</xdr:colOff>
      <xdr:row>96</xdr:row>
      <xdr:rowOff>101118</xdr:rowOff>
    </xdr:to>
    <xdr:sp macro="" textlink="">
      <xdr:nvSpPr>
        <xdr:cNvPr id="249" name="楕円 248"/>
        <xdr:cNvSpPr/>
      </xdr:nvSpPr>
      <xdr:spPr>
        <a:xfrm>
          <a:off x="3746500" y="164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92245</xdr:rowOff>
    </xdr:from>
    <xdr:ext cx="469744" cy="259045"/>
    <xdr:sp macro="" textlink="">
      <xdr:nvSpPr>
        <xdr:cNvPr id="250" name="テキスト ボックス 249"/>
        <xdr:cNvSpPr txBox="1"/>
      </xdr:nvSpPr>
      <xdr:spPr>
        <a:xfrm>
          <a:off x="3549728" y="1655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39613</xdr:rowOff>
    </xdr:from>
    <xdr:to>
      <xdr:col>15</xdr:col>
      <xdr:colOff>101600</xdr:colOff>
      <xdr:row>96</xdr:row>
      <xdr:rowOff>141213</xdr:rowOff>
    </xdr:to>
    <xdr:sp macro="" textlink="">
      <xdr:nvSpPr>
        <xdr:cNvPr id="251" name="楕円 250"/>
        <xdr:cNvSpPr/>
      </xdr:nvSpPr>
      <xdr:spPr>
        <a:xfrm>
          <a:off x="2857500" y="164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132340</xdr:rowOff>
    </xdr:from>
    <xdr:ext cx="469744" cy="259045"/>
    <xdr:sp macro="" textlink="">
      <xdr:nvSpPr>
        <xdr:cNvPr id="252" name="テキスト ボックス 251"/>
        <xdr:cNvSpPr txBox="1"/>
      </xdr:nvSpPr>
      <xdr:spPr>
        <a:xfrm>
          <a:off x="2673428" y="1659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25487</xdr:rowOff>
    </xdr:from>
    <xdr:to>
      <xdr:col>10</xdr:col>
      <xdr:colOff>165100</xdr:colOff>
      <xdr:row>96</xdr:row>
      <xdr:rowOff>127087</xdr:rowOff>
    </xdr:to>
    <xdr:sp macro="" textlink="">
      <xdr:nvSpPr>
        <xdr:cNvPr id="253" name="楕円 252"/>
        <xdr:cNvSpPr/>
      </xdr:nvSpPr>
      <xdr:spPr>
        <a:xfrm>
          <a:off x="1968500" y="164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118214</xdr:rowOff>
    </xdr:from>
    <xdr:ext cx="469744" cy="259045"/>
    <xdr:sp macro="" textlink="">
      <xdr:nvSpPr>
        <xdr:cNvPr id="254" name="テキスト ボックス 253"/>
        <xdr:cNvSpPr txBox="1"/>
      </xdr:nvSpPr>
      <xdr:spPr>
        <a:xfrm>
          <a:off x="1784428" y="1657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131099</xdr:rowOff>
    </xdr:from>
    <xdr:to>
      <xdr:col>6</xdr:col>
      <xdr:colOff>38100</xdr:colOff>
      <xdr:row>96</xdr:row>
      <xdr:rowOff>61249</xdr:rowOff>
    </xdr:to>
    <xdr:sp macro="" textlink="">
      <xdr:nvSpPr>
        <xdr:cNvPr id="255" name="楕円 254"/>
        <xdr:cNvSpPr/>
      </xdr:nvSpPr>
      <xdr:spPr>
        <a:xfrm>
          <a:off x="1079500" y="164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77776</xdr:rowOff>
    </xdr:from>
    <xdr:ext cx="534377" cy="259045"/>
    <xdr:sp macro="" textlink="">
      <xdr:nvSpPr>
        <xdr:cNvPr id="256" name="テキスト ボックス 255"/>
        <xdr:cNvSpPr txBox="1"/>
      </xdr:nvSpPr>
      <xdr:spPr>
        <a:xfrm>
          <a:off x="863111" y="1619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5" name="テキスト ボックス 26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7" name="テキスト ボックス 266"/>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132080</xdr:rowOff>
    </xdr:from>
    <xdr:to>
      <xdr:col>54</xdr:col>
      <xdr:colOff>189865</xdr:colOff>
      <xdr:row>39</xdr:row>
      <xdr:rowOff>90932</xdr:rowOff>
    </xdr:to>
    <xdr:cxnSp macro="">
      <xdr:nvCxnSpPr>
        <xdr:cNvPr id="279" name="直線コネクタ 278"/>
        <xdr:cNvCxnSpPr/>
      </xdr:nvCxnSpPr>
      <xdr:spPr>
        <a:xfrm flipV="1">
          <a:off x="10475595" y="5447030"/>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94759</xdr:rowOff>
    </xdr:from>
    <xdr:ext cx="378565" cy="259045"/>
    <xdr:sp macro="" textlink="">
      <xdr:nvSpPr>
        <xdr:cNvPr id="280" name="労働費最小値テキスト"/>
        <xdr:cNvSpPr txBox="1"/>
      </xdr:nvSpPr>
      <xdr:spPr>
        <a:xfrm>
          <a:off x="10528300"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90932</xdr:rowOff>
    </xdr:from>
    <xdr:to>
      <xdr:col>55</xdr:col>
      <xdr:colOff>88900</xdr:colOff>
      <xdr:row>39</xdr:row>
      <xdr:rowOff>90932</xdr:rowOff>
    </xdr:to>
    <xdr:cxnSp macro="">
      <xdr:nvCxnSpPr>
        <xdr:cNvPr id="281" name="直線コネクタ 280"/>
        <xdr:cNvCxnSpPr/>
      </xdr:nvCxnSpPr>
      <xdr:spPr>
        <a:xfrm>
          <a:off x="10388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78757</xdr:rowOff>
    </xdr:from>
    <xdr:ext cx="469744" cy="259045"/>
    <xdr:sp macro="" textlink="">
      <xdr:nvSpPr>
        <xdr:cNvPr id="282" name="労働費最大値テキスト"/>
        <xdr:cNvSpPr txBox="1"/>
      </xdr:nvSpPr>
      <xdr:spPr>
        <a:xfrm>
          <a:off x="10528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132080</xdr:rowOff>
    </xdr:from>
    <xdr:to>
      <xdr:col>55</xdr:col>
      <xdr:colOff>88900</xdr:colOff>
      <xdr:row>31</xdr:row>
      <xdr:rowOff>132080</xdr:rowOff>
    </xdr:to>
    <xdr:cxnSp macro="">
      <xdr:nvCxnSpPr>
        <xdr:cNvPr id="283" name="直線コネクタ 282"/>
        <xdr:cNvCxnSpPr/>
      </xdr:nvCxnSpPr>
      <xdr:spPr>
        <a:xfrm>
          <a:off x="10388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153416</xdr:rowOff>
    </xdr:from>
    <xdr:to>
      <xdr:col>55</xdr:col>
      <xdr:colOff>0</xdr:colOff>
      <xdr:row>35</xdr:row>
      <xdr:rowOff>10922</xdr:rowOff>
    </xdr:to>
    <xdr:cxnSp macro="">
      <xdr:nvCxnSpPr>
        <xdr:cNvPr id="284" name="直線コネクタ 283"/>
        <xdr:cNvCxnSpPr/>
      </xdr:nvCxnSpPr>
      <xdr:spPr>
        <a:xfrm>
          <a:off x="9639300" y="598271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271</xdr:rowOff>
    </xdr:from>
    <xdr:ext cx="378565" cy="259045"/>
    <xdr:sp macro="" textlink="">
      <xdr:nvSpPr>
        <xdr:cNvPr id="285" name="労働費平均値テキスト"/>
        <xdr:cNvSpPr txBox="1"/>
      </xdr:nvSpPr>
      <xdr:spPr>
        <a:xfrm>
          <a:off x="10528300" y="63439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21844</xdr:rowOff>
    </xdr:from>
    <xdr:to>
      <xdr:col>55</xdr:col>
      <xdr:colOff>50800</xdr:colOff>
      <xdr:row>37</xdr:row>
      <xdr:rowOff>123444</xdr:rowOff>
    </xdr:to>
    <xdr:sp macro="" textlink="">
      <xdr:nvSpPr>
        <xdr:cNvPr id="286" name="フローチャート: 判断 285"/>
        <xdr:cNvSpPr/>
      </xdr:nvSpPr>
      <xdr:spPr>
        <a:xfrm>
          <a:off x="104267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55880</xdr:rowOff>
    </xdr:from>
    <xdr:to>
      <xdr:col>50</xdr:col>
      <xdr:colOff>114300</xdr:colOff>
      <xdr:row>34</xdr:row>
      <xdr:rowOff>153416</xdr:rowOff>
    </xdr:to>
    <xdr:cxnSp macro="">
      <xdr:nvCxnSpPr>
        <xdr:cNvPr id="287" name="直線コネクタ 286"/>
        <xdr:cNvCxnSpPr/>
      </xdr:nvCxnSpPr>
      <xdr:spPr>
        <a:xfrm>
          <a:off x="8750300" y="5885180"/>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128524</xdr:rowOff>
    </xdr:from>
    <xdr:to>
      <xdr:col>50</xdr:col>
      <xdr:colOff>165100</xdr:colOff>
      <xdr:row>37</xdr:row>
      <xdr:rowOff>58674</xdr:rowOff>
    </xdr:to>
    <xdr:sp macro="" textlink="">
      <xdr:nvSpPr>
        <xdr:cNvPr id="288" name="フローチャート: 判断 287"/>
        <xdr:cNvSpPr/>
      </xdr:nvSpPr>
      <xdr:spPr>
        <a:xfrm>
          <a:off x="9588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49801</xdr:rowOff>
    </xdr:from>
    <xdr:ext cx="378565" cy="259045"/>
    <xdr:sp macro="" textlink="">
      <xdr:nvSpPr>
        <xdr:cNvPr id="289" name="テキスト ボックス 288"/>
        <xdr:cNvSpPr txBox="1"/>
      </xdr:nvSpPr>
      <xdr:spPr>
        <a:xfrm>
          <a:off x="9437317" y="639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85598</xdr:rowOff>
    </xdr:from>
    <xdr:to>
      <xdr:col>45</xdr:col>
      <xdr:colOff>177800</xdr:colOff>
      <xdr:row>34</xdr:row>
      <xdr:rowOff>55880</xdr:rowOff>
    </xdr:to>
    <xdr:cxnSp macro="">
      <xdr:nvCxnSpPr>
        <xdr:cNvPr id="290" name="直線コネクタ 289"/>
        <xdr:cNvCxnSpPr/>
      </xdr:nvCxnSpPr>
      <xdr:spPr>
        <a:xfrm>
          <a:off x="7861300" y="5571998"/>
          <a:ext cx="889000" cy="3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154432</xdr:rowOff>
    </xdr:from>
    <xdr:to>
      <xdr:col>46</xdr:col>
      <xdr:colOff>38100</xdr:colOff>
      <xdr:row>36</xdr:row>
      <xdr:rowOff>84582</xdr:rowOff>
    </xdr:to>
    <xdr:sp macro="" textlink="">
      <xdr:nvSpPr>
        <xdr:cNvPr id="291" name="フローチャート: 判断 290"/>
        <xdr:cNvSpPr/>
      </xdr:nvSpPr>
      <xdr:spPr>
        <a:xfrm>
          <a:off x="8699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75709</xdr:rowOff>
    </xdr:from>
    <xdr:ext cx="469744" cy="259045"/>
    <xdr:sp macro="" textlink="">
      <xdr:nvSpPr>
        <xdr:cNvPr id="292" name="テキスト ボックス 291"/>
        <xdr:cNvSpPr txBox="1"/>
      </xdr:nvSpPr>
      <xdr:spPr>
        <a:xfrm>
          <a:off x="8515428"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122174</xdr:rowOff>
    </xdr:from>
    <xdr:to>
      <xdr:col>41</xdr:col>
      <xdr:colOff>50800</xdr:colOff>
      <xdr:row>32</xdr:row>
      <xdr:rowOff>85598</xdr:rowOff>
    </xdr:to>
    <xdr:cxnSp macro="">
      <xdr:nvCxnSpPr>
        <xdr:cNvPr id="293" name="直線コネクタ 292"/>
        <xdr:cNvCxnSpPr/>
      </xdr:nvCxnSpPr>
      <xdr:spPr>
        <a:xfrm>
          <a:off x="6972300" y="5265674"/>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159766</xdr:rowOff>
    </xdr:from>
    <xdr:to>
      <xdr:col>41</xdr:col>
      <xdr:colOff>101600</xdr:colOff>
      <xdr:row>32</xdr:row>
      <xdr:rowOff>89916</xdr:rowOff>
    </xdr:to>
    <xdr:sp macro="" textlink="">
      <xdr:nvSpPr>
        <xdr:cNvPr id="294" name="フローチャート: 判断 293"/>
        <xdr:cNvSpPr/>
      </xdr:nvSpPr>
      <xdr:spPr>
        <a:xfrm>
          <a:off x="7810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106443</xdr:rowOff>
    </xdr:from>
    <xdr:ext cx="469744" cy="259045"/>
    <xdr:sp macro="" textlink="">
      <xdr:nvSpPr>
        <xdr:cNvPr id="295" name="テキスト ボックス 294"/>
        <xdr:cNvSpPr txBox="1"/>
      </xdr:nvSpPr>
      <xdr:spPr>
        <a:xfrm>
          <a:off x="7626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147574</xdr:rowOff>
    </xdr:from>
    <xdr:to>
      <xdr:col>36</xdr:col>
      <xdr:colOff>165100</xdr:colOff>
      <xdr:row>32</xdr:row>
      <xdr:rowOff>77724</xdr:rowOff>
    </xdr:to>
    <xdr:sp macro="" textlink="">
      <xdr:nvSpPr>
        <xdr:cNvPr id="296" name="フローチャート: 判断 295"/>
        <xdr:cNvSpPr/>
      </xdr:nvSpPr>
      <xdr:spPr>
        <a:xfrm>
          <a:off x="6921500" y="54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68851</xdr:rowOff>
    </xdr:from>
    <xdr:ext cx="469744" cy="259045"/>
    <xdr:sp macro="" textlink="">
      <xdr:nvSpPr>
        <xdr:cNvPr id="297" name="テキスト ボックス 296"/>
        <xdr:cNvSpPr txBox="1"/>
      </xdr:nvSpPr>
      <xdr:spPr>
        <a:xfrm>
          <a:off x="6737428" y="55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131572</xdr:rowOff>
    </xdr:from>
    <xdr:to>
      <xdr:col>55</xdr:col>
      <xdr:colOff>50800</xdr:colOff>
      <xdr:row>35</xdr:row>
      <xdr:rowOff>61722</xdr:rowOff>
    </xdr:to>
    <xdr:sp macro="" textlink="">
      <xdr:nvSpPr>
        <xdr:cNvPr id="303" name="楕円 302"/>
        <xdr:cNvSpPr/>
      </xdr:nvSpPr>
      <xdr:spPr>
        <a:xfrm>
          <a:off x="10426700" y="59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154449</xdr:rowOff>
    </xdr:from>
    <xdr:ext cx="469744" cy="259045"/>
    <xdr:sp macro="" textlink="">
      <xdr:nvSpPr>
        <xdr:cNvPr id="304" name="労働費該当値テキスト"/>
        <xdr:cNvSpPr txBox="1"/>
      </xdr:nvSpPr>
      <xdr:spPr>
        <a:xfrm>
          <a:off x="10528300"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102616</xdr:rowOff>
    </xdr:from>
    <xdr:to>
      <xdr:col>50</xdr:col>
      <xdr:colOff>165100</xdr:colOff>
      <xdr:row>35</xdr:row>
      <xdr:rowOff>32766</xdr:rowOff>
    </xdr:to>
    <xdr:sp macro="" textlink="">
      <xdr:nvSpPr>
        <xdr:cNvPr id="305" name="楕円 304"/>
        <xdr:cNvSpPr/>
      </xdr:nvSpPr>
      <xdr:spPr>
        <a:xfrm>
          <a:off x="9588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49293</xdr:rowOff>
    </xdr:from>
    <xdr:ext cx="469744" cy="259045"/>
    <xdr:sp macro="" textlink="">
      <xdr:nvSpPr>
        <xdr:cNvPr id="306" name="テキスト ボックス 305"/>
        <xdr:cNvSpPr txBox="1"/>
      </xdr:nvSpPr>
      <xdr:spPr>
        <a:xfrm>
          <a:off x="9391728"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5080</xdr:rowOff>
    </xdr:from>
    <xdr:to>
      <xdr:col>46</xdr:col>
      <xdr:colOff>38100</xdr:colOff>
      <xdr:row>34</xdr:row>
      <xdr:rowOff>106680</xdr:rowOff>
    </xdr:to>
    <xdr:sp macro="" textlink="">
      <xdr:nvSpPr>
        <xdr:cNvPr id="307" name="楕円 306"/>
        <xdr:cNvSpPr/>
      </xdr:nvSpPr>
      <xdr:spPr>
        <a:xfrm>
          <a:off x="8699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123207</xdr:rowOff>
    </xdr:from>
    <xdr:ext cx="469744" cy="259045"/>
    <xdr:sp macro="" textlink="">
      <xdr:nvSpPr>
        <xdr:cNvPr id="308" name="テキスト ボックス 307"/>
        <xdr:cNvSpPr txBox="1"/>
      </xdr:nvSpPr>
      <xdr:spPr>
        <a:xfrm>
          <a:off x="8515428" y="56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34798</xdr:rowOff>
    </xdr:from>
    <xdr:to>
      <xdr:col>41</xdr:col>
      <xdr:colOff>101600</xdr:colOff>
      <xdr:row>32</xdr:row>
      <xdr:rowOff>136398</xdr:rowOff>
    </xdr:to>
    <xdr:sp macro="" textlink="">
      <xdr:nvSpPr>
        <xdr:cNvPr id="309" name="楕円 308"/>
        <xdr:cNvSpPr/>
      </xdr:nvSpPr>
      <xdr:spPr>
        <a:xfrm>
          <a:off x="7810500" y="55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127525</xdr:rowOff>
    </xdr:from>
    <xdr:ext cx="469744" cy="259045"/>
    <xdr:sp macro="" textlink="">
      <xdr:nvSpPr>
        <xdr:cNvPr id="310" name="テキスト ボックス 309"/>
        <xdr:cNvSpPr txBox="1"/>
      </xdr:nvSpPr>
      <xdr:spPr>
        <a:xfrm>
          <a:off x="7626428" y="561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71374</xdr:rowOff>
    </xdr:from>
    <xdr:to>
      <xdr:col>36</xdr:col>
      <xdr:colOff>165100</xdr:colOff>
      <xdr:row>31</xdr:row>
      <xdr:rowOff>1524</xdr:rowOff>
    </xdr:to>
    <xdr:sp macro="" textlink="">
      <xdr:nvSpPr>
        <xdr:cNvPr id="311" name="楕円 310"/>
        <xdr:cNvSpPr/>
      </xdr:nvSpPr>
      <xdr:spPr>
        <a:xfrm>
          <a:off x="6921500" y="521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18051</xdr:rowOff>
    </xdr:from>
    <xdr:ext cx="469744" cy="259045"/>
    <xdr:sp macro="" textlink="">
      <xdr:nvSpPr>
        <xdr:cNvPr id="312" name="テキスト ボックス 311"/>
        <xdr:cNvSpPr txBox="1"/>
      </xdr:nvSpPr>
      <xdr:spPr>
        <a:xfrm>
          <a:off x="6737428" y="49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32" name="直線コネクタ 331"/>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33"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34" name="直線コネクタ 333"/>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5"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6" name="直線コネクタ 335"/>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150056</xdr:rowOff>
    </xdr:from>
    <xdr:to>
      <xdr:col>55</xdr:col>
      <xdr:colOff>0</xdr:colOff>
      <xdr:row>56</xdr:row>
      <xdr:rowOff>166652</xdr:rowOff>
    </xdr:to>
    <xdr:cxnSp macro="">
      <xdr:nvCxnSpPr>
        <xdr:cNvPr id="337" name="直線コネクタ 336"/>
        <xdr:cNvCxnSpPr/>
      </xdr:nvCxnSpPr>
      <xdr:spPr>
        <a:xfrm flipV="1">
          <a:off x="9639300" y="9751256"/>
          <a:ext cx="8382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130146</xdr:rowOff>
    </xdr:from>
    <xdr:ext cx="534377" cy="259045"/>
    <xdr:sp macro="" textlink="">
      <xdr:nvSpPr>
        <xdr:cNvPr id="338" name="農林水産業費平均値テキスト"/>
        <xdr:cNvSpPr txBox="1"/>
      </xdr:nvSpPr>
      <xdr:spPr>
        <a:xfrm>
          <a:off x="10528300" y="973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39" name="フローチャート: 判断 338"/>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107833</xdr:rowOff>
    </xdr:from>
    <xdr:to>
      <xdr:col>50</xdr:col>
      <xdr:colOff>114300</xdr:colOff>
      <xdr:row>56</xdr:row>
      <xdr:rowOff>166652</xdr:rowOff>
    </xdr:to>
    <xdr:cxnSp macro="">
      <xdr:nvCxnSpPr>
        <xdr:cNvPr id="340" name="直線コネクタ 339"/>
        <xdr:cNvCxnSpPr/>
      </xdr:nvCxnSpPr>
      <xdr:spPr>
        <a:xfrm>
          <a:off x="8750300" y="9709033"/>
          <a:ext cx="889000" cy="5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41" name="フローチャート: 判断 340"/>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75420</xdr:rowOff>
    </xdr:from>
    <xdr:ext cx="534377" cy="259045"/>
    <xdr:sp macro="" textlink="">
      <xdr:nvSpPr>
        <xdr:cNvPr id="342" name="テキスト ボックス 341"/>
        <xdr:cNvSpPr txBox="1"/>
      </xdr:nvSpPr>
      <xdr:spPr>
        <a:xfrm>
          <a:off x="93594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107833</xdr:rowOff>
    </xdr:from>
    <xdr:to>
      <xdr:col>45</xdr:col>
      <xdr:colOff>177800</xdr:colOff>
      <xdr:row>57</xdr:row>
      <xdr:rowOff>4826</xdr:rowOff>
    </xdr:to>
    <xdr:cxnSp macro="">
      <xdr:nvCxnSpPr>
        <xdr:cNvPr id="343" name="直線コネクタ 342"/>
        <xdr:cNvCxnSpPr/>
      </xdr:nvCxnSpPr>
      <xdr:spPr>
        <a:xfrm flipV="1">
          <a:off x="7861300" y="9709033"/>
          <a:ext cx="8890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167058</xdr:rowOff>
    </xdr:from>
    <xdr:to>
      <xdr:col>46</xdr:col>
      <xdr:colOff>38100</xdr:colOff>
      <xdr:row>57</xdr:row>
      <xdr:rowOff>97208</xdr:rowOff>
    </xdr:to>
    <xdr:sp macro="" textlink="">
      <xdr:nvSpPr>
        <xdr:cNvPr id="344" name="フローチャート: 判断 343"/>
        <xdr:cNvSpPr/>
      </xdr:nvSpPr>
      <xdr:spPr>
        <a:xfrm>
          <a:off x="8699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88335</xdr:rowOff>
    </xdr:from>
    <xdr:ext cx="534377" cy="259045"/>
    <xdr:sp macro="" textlink="">
      <xdr:nvSpPr>
        <xdr:cNvPr id="345" name="テキスト ボックス 344"/>
        <xdr:cNvSpPr txBox="1"/>
      </xdr:nvSpPr>
      <xdr:spPr>
        <a:xfrm>
          <a:off x="8483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70297</xdr:rowOff>
    </xdr:from>
    <xdr:to>
      <xdr:col>41</xdr:col>
      <xdr:colOff>50800</xdr:colOff>
      <xdr:row>57</xdr:row>
      <xdr:rowOff>4826</xdr:rowOff>
    </xdr:to>
    <xdr:cxnSp macro="">
      <xdr:nvCxnSpPr>
        <xdr:cNvPr id="346" name="直線コネクタ 345"/>
        <xdr:cNvCxnSpPr/>
      </xdr:nvCxnSpPr>
      <xdr:spPr>
        <a:xfrm>
          <a:off x="6972300" y="9671497"/>
          <a:ext cx="889000" cy="1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156794</xdr:rowOff>
    </xdr:from>
    <xdr:to>
      <xdr:col>41</xdr:col>
      <xdr:colOff>101600</xdr:colOff>
      <xdr:row>57</xdr:row>
      <xdr:rowOff>86944</xdr:rowOff>
    </xdr:to>
    <xdr:sp macro="" textlink="">
      <xdr:nvSpPr>
        <xdr:cNvPr id="347" name="フローチャート: 判断 346"/>
        <xdr:cNvSpPr/>
      </xdr:nvSpPr>
      <xdr:spPr>
        <a:xfrm>
          <a:off x="7810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78071</xdr:rowOff>
    </xdr:from>
    <xdr:ext cx="534377" cy="259045"/>
    <xdr:sp macro="" textlink="">
      <xdr:nvSpPr>
        <xdr:cNvPr id="348" name="テキスト ボックス 347"/>
        <xdr:cNvSpPr txBox="1"/>
      </xdr:nvSpPr>
      <xdr:spPr>
        <a:xfrm>
          <a:off x="7594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17988</xdr:rowOff>
    </xdr:from>
    <xdr:to>
      <xdr:col>36</xdr:col>
      <xdr:colOff>165100</xdr:colOff>
      <xdr:row>57</xdr:row>
      <xdr:rowOff>119588</xdr:rowOff>
    </xdr:to>
    <xdr:sp macro="" textlink="">
      <xdr:nvSpPr>
        <xdr:cNvPr id="349" name="フローチャート: 判断 348"/>
        <xdr:cNvSpPr/>
      </xdr:nvSpPr>
      <xdr:spPr>
        <a:xfrm>
          <a:off x="6921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110715</xdr:rowOff>
    </xdr:from>
    <xdr:ext cx="534377" cy="259045"/>
    <xdr:sp macro="" textlink="">
      <xdr:nvSpPr>
        <xdr:cNvPr id="350" name="テキスト ボックス 349"/>
        <xdr:cNvSpPr txBox="1"/>
      </xdr:nvSpPr>
      <xdr:spPr>
        <a:xfrm>
          <a:off x="6705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99256</xdr:rowOff>
    </xdr:from>
    <xdr:to>
      <xdr:col>55</xdr:col>
      <xdr:colOff>50800</xdr:colOff>
      <xdr:row>57</xdr:row>
      <xdr:rowOff>29406</xdr:rowOff>
    </xdr:to>
    <xdr:sp macro="" textlink="">
      <xdr:nvSpPr>
        <xdr:cNvPr id="356" name="楕円 355"/>
        <xdr:cNvSpPr/>
      </xdr:nvSpPr>
      <xdr:spPr>
        <a:xfrm>
          <a:off x="10426700" y="97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122133</xdr:rowOff>
    </xdr:from>
    <xdr:ext cx="534377" cy="259045"/>
    <xdr:sp macro="" textlink="">
      <xdr:nvSpPr>
        <xdr:cNvPr id="357" name="農林水産業費該当値テキスト"/>
        <xdr:cNvSpPr txBox="1"/>
      </xdr:nvSpPr>
      <xdr:spPr>
        <a:xfrm>
          <a:off x="10528300" y="95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115852</xdr:rowOff>
    </xdr:from>
    <xdr:to>
      <xdr:col>50</xdr:col>
      <xdr:colOff>165100</xdr:colOff>
      <xdr:row>57</xdr:row>
      <xdr:rowOff>46002</xdr:rowOff>
    </xdr:to>
    <xdr:sp macro="" textlink="">
      <xdr:nvSpPr>
        <xdr:cNvPr id="358" name="楕円 357"/>
        <xdr:cNvSpPr/>
      </xdr:nvSpPr>
      <xdr:spPr>
        <a:xfrm>
          <a:off x="9588500" y="971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62529</xdr:rowOff>
    </xdr:from>
    <xdr:ext cx="534377" cy="259045"/>
    <xdr:sp macro="" textlink="">
      <xdr:nvSpPr>
        <xdr:cNvPr id="359" name="テキスト ボックス 358"/>
        <xdr:cNvSpPr txBox="1"/>
      </xdr:nvSpPr>
      <xdr:spPr>
        <a:xfrm>
          <a:off x="9359411" y="949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57033</xdr:rowOff>
    </xdr:from>
    <xdr:to>
      <xdr:col>46</xdr:col>
      <xdr:colOff>38100</xdr:colOff>
      <xdr:row>56</xdr:row>
      <xdr:rowOff>158633</xdr:rowOff>
    </xdr:to>
    <xdr:sp macro="" textlink="">
      <xdr:nvSpPr>
        <xdr:cNvPr id="360" name="楕円 359"/>
        <xdr:cNvSpPr/>
      </xdr:nvSpPr>
      <xdr:spPr>
        <a:xfrm>
          <a:off x="8699500" y="96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3710</xdr:rowOff>
    </xdr:from>
    <xdr:ext cx="534377" cy="259045"/>
    <xdr:sp macro="" textlink="">
      <xdr:nvSpPr>
        <xdr:cNvPr id="361" name="テキスト ボックス 360"/>
        <xdr:cNvSpPr txBox="1"/>
      </xdr:nvSpPr>
      <xdr:spPr>
        <a:xfrm>
          <a:off x="8483111" y="943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125476</xdr:rowOff>
    </xdr:from>
    <xdr:to>
      <xdr:col>41</xdr:col>
      <xdr:colOff>101600</xdr:colOff>
      <xdr:row>57</xdr:row>
      <xdr:rowOff>55626</xdr:rowOff>
    </xdr:to>
    <xdr:sp macro="" textlink="">
      <xdr:nvSpPr>
        <xdr:cNvPr id="362" name="楕円 361"/>
        <xdr:cNvSpPr/>
      </xdr:nvSpPr>
      <xdr:spPr>
        <a:xfrm>
          <a:off x="7810500" y="97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72153</xdr:rowOff>
    </xdr:from>
    <xdr:ext cx="534377" cy="259045"/>
    <xdr:sp macro="" textlink="">
      <xdr:nvSpPr>
        <xdr:cNvPr id="363" name="テキスト ボックス 362"/>
        <xdr:cNvSpPr txBox="1"/>
      </xdr:nvSpPr>
      <xdr:spPr>
        <a:xfrm>
          <a:off x="7594111" y="950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19497</xdr:rowOff>
    </xdr:from>
    <xdr:to>
      <xdr:col>36</xdr:col>
      <xdr:colOff>165100</xdr:colOff>
      <xdr:row>56</xdr:row>
      <xdr:rowOff>121097</xdr:rowOff>
    </xdr:to>
    <xdr:sp macro="" textlink="">
      <xdr:nvSpPr>
        <xdr:cNvPr id="364" name="楕円 363"/>
        <xdr:cNvSpPr/>
      </xdr:nvSpPr>
      <xdr:spPr>
        <a:xfrm>
          <a:off x="6921500" y="962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137624</xdr:rowOff>
    </xdr:from>
    <xdr:ext cx="534377" cy="259045"/>
    <xdr:sp macro="" textlink="">
      <xdr:nvSpPr>
        <xdr:cNvPr id="365" name="テキスト ボックス 364"/>
        <xdr:cNvSpPr txBox="1"/>
      </xdr:nvSpPr>
      <xdr:spPr>
        <a:xfrm>
          <a:off x="6705111" y="939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109113</xdr:rowOff>
    </xdr:from>
    <xdr:to>
      <xdr:col>54</xdr:col>
      <xdr:colOff>189865</xdr:colOff>
      <xdr:row>78</xdr:row>
      <xdr:rowOff>94712</xdr:rowOff>
    </xdr:to>
    <xdr:cxnSp macro="">
      <xdr:nvCxnSpPr>
        <xdr:cNvPr id="385" name="直線コネクタ 384"/>
        <xdr:cNvCxnSpPr/>
      </xdr:nvCxnSpPr>
      <xdr:spPr>
        <a:xfrm flipV="1">
          <a:off x="10475595" y="12282063"/>
          <a:ext cx="1270" cy="118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98539</xdr:rowOff>
    </xdr:from>
    <xdr:ext cx="469744" cy="259045"/>
    <xdr:sp macro="" textlink="">
      <xdr:nvSpPr>
        <xdr:cNvPr id="386" name="商工費最小値テキスト"/>
        <xdr:cNvSpPr txBox="1"/>
      </xdr:nvSpPr>
      <xdr:spPr>
        <a:xfrm>
          <a:off x="10528300" y="134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94712</xdr:rowOff>
    </xdr:from>
    <xdr:to>
      <xdr:col>55</xdr:col>
      <xdr:colOff>88900</xdr:colOff>
      <xdr:row>78</xdr:row>
      <xdr:rowOff>94712</xdr:rowOff>
    </xdr:to>
    <xdr:cxnSp macro="">
      <xdr:nvCxnSpPr>
        <xdr:cNvPr id="387" name="直線コネクタ 386"/>
        <xdr:cNvCxnSpPr/>
      </xdr:nvCxnSpPr>
      <xdr:spPr>
        <a:xfrm>
          <a:off x="10388600" y="134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55790</xdr:rowOff>
    </xdr:from>
    <xdr:ext cx="534377" cy="259045"/>
    <xdr:sp macro="" textlink="">
      <xdr:nvSpPr>
        <xdr:cNvPr id="388" name="商工費最大値テキスト"/>
        <xdr:cNvSpPr txBox="1"/>
      </xdr:nvSpPr>
      <xdr:spPr>
        <a:xfrm>
          <a:off x="10528300" y="120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109113</xdr:rowOff>
    </xdr:from>
    <xdr:to>
      <xdr:col>55</xdr:col>
      <xdr:colOff>88900</xdr:colOff>
      <xdr:row>71</xdr:row>
      <xdr:rowOff>109113</xdr:rowOff>
    </xdr:to>
    <xdr:cxnSp macro="">
      <xdr:nvCxnSpPr>
        <xdr:cNvPr id="389" name="直線コネクタ 388"/>
        <xdr:cNvCxnSpPr/>
      </xdr:nvCxnSpPr>
      <xdr:spPr>
        <a:xfrm>
          <a:off x="10388600" y="122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39642</xdr:rowOff>
    </xdr:from>
    <xdr:to>
      <xdr:col>55</xdr:col>
      <xdr:colOff>0</xdr:colOff>
      <xdr:row>74</xdr:row>
      <xdr:rowOff>101364</xdr:rowOff>
    </xdr:to>
    <xdr:cxnSp macro="">
      <xdr:nvCxnSpPr>
        <xdr:cNvPr id="390" name="直線コネクタ 389"/>
        <xdr:cNvCxnSpPr/>
      </xdr:nvCxnSpPr>
      <xdr:spPr>
        <a:xfrm>
          <a:off x="9639300" y="1272694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119059</xdr:rowOff>
    </xdr:from>
    <xdr:ext cx="534377" cy="259045"/>
    <xdr:sp macro="" textlink="">
      <xdr:nvSpPr>
        <xdr:cNvPr id="391" name="商工費平均値テキスト"/>
        <xdr:cNvSpPr txBox="1"/>
      </xdr:nvSpPr>
      <xdr:spPr>
        <a:xfrm>
          <a:off x="10528300" y="1297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140633</xdr:rowOff>
    </xdr:from>
    <xdr:to>
      <xdr:col>55</xdr:col>
      <xdr:colOff>50800</xdr:colOff>
      <xdr:row>76</xdr:row>
      <xdr:rowOff>70783</xdr:rowOff>
    </xdr:to>
    <xdr:sp macro="" textlink="">
      <xdr:nvSpPr>
        <xdr:cNvPr id="392" name="フローチャート: 判断 391"/>
        <xdr:cNvSpPr/>
      </xdr:nvSpPr>
      <xdr:spPr>
        <a:xfrm>
          <a:off x="104267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125001</xdr:rowOff>
    </xdr:from>
    <xdr:to>
      <xdr:col>50</xdr:col>
      <xdr:colOff>114300</xdr:colOff>
      <xdr:row>74</xdr:row>
      <xdr:rowOff>39642</xdr:rowOff>
    </xdr:to>
    <xdr:cxnSp macro="">
      <xdr:nvCxnSpPr>
        <xdr:cNvPr id="393" name="直線コネクタ 392"/>
        <xdr:cNvCxnSpPr/>
      </xdr:nvCxnSpPr>
      <xdr:spPr>
        <a:xfrm>
          <a:off x="8750300" y="12640851"/>
          <a:ext cx="889000" cy="8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119669</xdr:rowOff>
    </xdr:from>
    <xdr:to>
      <xdr:col>50</xdr:col>
      <xdr:colOff>165100</xdr:colOff>
      <xdr:row>76</xdr:row>
      <xdr:rowOff>49820</xdr:rowOff>
    </xdr:to>
    <xdr:sp macro="" textlink="">
      <xdr:nvSpPr>
        <xdr:cNvPr id="394" name="フローチャート: 判断 393"/>
        <xdr:cNvSpPr/>
      </xdr:nvSpPr>
      <xdr:spPr>
        <a:xfrm>
          <a:off x="9588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40947</xdr:rowOff>
    </xdr:from>
    <xdr:ext cx="534377" cy="259045"/>
    <xdr:sp macro="" textlink="">
      <xdr:nvSpPr>
        <xdr:cNvPr id="395" name="テキスト ボックス 394"/>
        <xdr:cNvSpPr txBox="1"/>
      </xdr:nvSpPr>
      <xdr:spPr>
        <a:xfrm>
          <a:off x="93594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23182</xdr:rowOff>
    </xdr:from>
    <xdr:to>
      <xdr:col>45</xdr:col>
      <xdr:colOff>177800</xdr:colOff>
      <xdr:row>73</xdr:row>
      <xdr:rowOff>125001</xdr:rowOff>
    </xdr:to>
    <xdr:cxnSp macro="">
      <xdr:nvCxnSpPr>
        <xdr:cNvPr id="396" name="直線コネクタ 395"/>
        <xdr:cNvCxnSpPr/>
      </xdr:nvCxnSpPr>
      <xdr:spPr>
        <a:xfrm>
          <a:off x="7861300" y="12539032"/>
          <a:ext cx="889000" cy="10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87619</xdr:rowOff>
    </xdr:from>
    <xdr:to>
      <xdr:col>46</xdr:col>
      <xdr:colOff>38100</xdr:colOff>
      <xdr:row>76</xdr:row>
      <xdr:rowOff>17769</xdr:rowOff>
    </xdr:to>
    <xdr:sp macro="" textlink="">
      <xdr:nvSpPr>
        <xdr:cNvPr id="397" name="フローチャート: 判断 396"/>
        <xdr:cNvSpPr/>
      </xdr:nvSpPr>
      <xdr:spPr>
        <a:xfrm>
          <a:off x="8699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8896</xdr:rowOff>
    </xdr:from>
    <xdr:ext cx="534377" cy="259045"/>
    <xdr:sp macro="" textlink="">
      <xdr:nvSpPr>
        <xdr:cNvPr id="398" name="テキスト ボックス 397"/>
        <xdr:cNvSpPr txBox="1"/>
      </xdr:nvSpPr>
      <xdr:spPr>
        <a:xfrm>
          <a:off x="8483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89133</xdr:rowOff>
    </xdr:from>
    <xdr:to>
      <xdr:col>41</xdr:col>
      <xdr:colOff>50800</xdr:colOff>
      <xdr:row>73</xdr:row>
      <xdr:rowOff>23182</xdr:rowOff>
    </xdr:to>
    <xdr:cxnSp macro="">
      <xdr:nvCxnSpPr>
        <xdr:cNvPr id="399" name="直線コネクタ 398"/>
        <xdr:cNvCxnSpPr/>
      </xdr:nvCxnSpPr>
      <xdr:spPr>
        <a:xfrm>
          <a:off x="6972300" y="12433533"/>
          <a:ext cx="889000" cy="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26309</xdr:rowOff>
    </xdr:from>
    <xdr:to>
      <xdr:col>41</xdr:col>
      <xdr:colOff>101600</xdr:colOff>
      <xdr:row>75</xdr:row>
      <xdr:rowOff>127909</xdr:rowOff>
    </xdr:to>
    <xdr:sp macro="" textlink="">
      <xdr:nvSpPr>
        <xdr:cNvPr id="400" name="フローチャート: 判断 399"/>
        <xdr:cNvSpPr/>
      </xdr:nvSpPr>
      <xdr:spPr>
        <a:xfrm>
          <a:off x="7810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119037</xdr:rowOff>
    </xdr:from>
    <xdr:ext cx="534377" cy="259045"/>
    <xdr:sp macro="" textlink="">
      <xdr:nvSpPr>
        <xdr:cNvPr id="401" name="テキスト ボックス 400"/>
        <xdr:cNvSpPr txBox="1"/>
      </xdr:nvSpPr>
      <xdr:spPr>
        <a:xfrm>
          <a:off x="7594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32779</xdr:rowOff>
    </xdr:from>
    <xdr:to>
      <xdr:col>36</xdr:col>
      <xdr:colOff>165100</xdr:colOff>
      <xdr:row>75</xdr:row>
      <xdr:rowOff>134379</xdr:rowOff>
    </xdr:to>
    <xdr:sp macro="" textlink="">
      <xdr:nvSpPr>
        <xdr:cNvPr id="402" name="フローチャート: 判断 401"/>
        <xdr:cNvSpPr/>
      </xdr:nvSpPr>
      <xdr:spPr>
        <a:xfrm>
          <a:off x="6921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125506</xdr:rowOff>
    </xdr:from>
    <xdr:ext cx="534377" cy="259045"/>
    <xdr:sp macro="" textlink="">
      <xdr:nvSpPr>
        <xdr:cNvPr id="403" name="テキスト ボックス 402"/>
        <xdr:cNvSpPr txBox="1"/>
      </xdr:nvSpPr>
      <xdr:spPr>
        <a:xfrm>
          <a:off x="6705111" y="129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50564</xdr:rowOff>
    </xdr:from>
    <xdr:to>
      <xdr:col>55</xdr:col>
      <xdr:colOff>50800</xdr:colOff>
      <xdr:row>74</xdr:row>
      <xdr:rowOff>152164</xdr:rowOff>
    </xdr:to>
    <xdr:sp macro="" textlink="">
      <xdr:nvSpPr>
        <xdr:cNvPr id="409" name="楕円 408"/>
        <xdr:cNvSpPr/>
      </xdr:nvSpPr>
      <xdr:spPr>
        <a:xfrm>
          <a:off x="10426700" y="127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73441</xdr:rowOff>
    </xdr:from>
    <xdr:ext cx="534377" cy="259045"/>
    <xdr:sp macro="" textlink="">
      <xdr:nvSpPr>
        <xdr:cNvPr id="410" name="商工費該当値テキスト"/>
        <xdr:cNvSpPr txBox="1"/>
      </xdr:nvSpPr>
      <xdr:spPr>
        <a:xfrm>
          <a:off x="10528300" y="1258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160292</xdr:rowOff>
    </xdr:from>
    <xdr:to>
      <xdr:col>50</xdr:col>
      <xdr:colOff>165100</xdr:colOff>
      <xdr:row>74</xdr:row>
      <xdr:rowOff>90442</xdr:rowOff>
    </xdr:to>
    <xdr:sp macro="" textlink="">
      <xdr:nvSpPr>
        <xdr:cNvPr id="411" name="楕円 410"/>
        <xdr:cNvSpPr/>
      </xdr:nvSpPr>
      <xdr:spPr>
        <a:xfrm>
          <a:off x="9588500" y="126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106969</xdr:rowOff>
    </xdr:from>
    <xdr:ext cx="534377" cy="259045"/>
    <xdr:sp macro="" textlink="">
      <xdr:nvSpPr>
        <xdr:cNvPr id="412" name="テキスト ボックス 411"/>
        <xdr:cNvSpPr txBox="1"/>
      </xdr:nvSpPr>
      <xdr:spPr>
        <a:xfrm>
          <a:off x="9359411" y="1245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74201</xdr:rowOff>
    </xdr:from>
    <xdr:to>
      <xdr:col>46</xdr:col>
      <xdr:colOff>38100</xdr:colOff>
      <xdr:row>74</xdr:row>
      <xdr:rowOff>4351</xdr:rowOff>
    </xdr:to>
    <xdr:sp macro="" textlink="">
      <xdr:nvSpPr>
        <xdr:cNvPr id="413" name="楕円 412"/>
        <xdr:cNvSpPr/>
      </xdr:nvSpPr>
      <xdr:spPr>
        <a:xfrm>
          <a:off x="8699500" y="1259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20878</xdr:rowOff>
    </xdr:from>
    <xdr:ext cx="534377" cy="259045"/>
    <xdr:sp macro="" textlink="">
      <xdr:nvSpPr>
        <xdr:cNvPr id="414" name="テキスト ボックス 413"/>
        <xdr:cNvSpPr txBox="1"/>
      </xdr:nvSpPr>
      <xdr:spPr>
        <a:xfrm>
          <a:off x="8483111" y="1236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143832</xdr:rowOff>
    </xdr:from>
    <xdr:to>
      <xdr:col>41</xdr:col>
      <xdr:colOff>101600</xdr:colOff>
      <xdr:row>73</xdr:row>
      <xdr:rowOff>73982</xdr:rowOff>
    </xdr:to>
    <xdr:sp macro="" textlink="">
      <xdr:nvSpPr>
        <xdr:cNvPr id="415" name="楕円 414"/>
        <xdr:cNvSpPr/>
      </xdr:nvSpPr>
      <xdr:spPr>
        <a:xfrm>
          <a:off x="7810500" y="1248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90509</xdr:rowOff>
    </xdr:from>
    <xdr:ext cx="534377" cy="259045"/>
    <xdr:sp macro="" textlink="">
      <xdr:nvSpPr>
        <xdr:cNvPr id="416" name="テキスト ボックス 415"/>
        <xdr:cNvSpPr txBox="1"/>
      </xdr:nvSpPr>
      <xdr:spPr>
        <a:xfrm>
          <a:off x="7594111" y="1226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38333</xdr:rowOff>
    </xdr:from>
    <xdr:to>
      <xdr:col>36</xdr:col>
      <xdr:colOff>165100</xdr:colOff>
      <xdr:row>72</xdr:row>
      <xdr:rowOff>139933</xdr:rowOff>
    </xdr:to>
    <xdr:sp macro="" textlink="">
      <xdr:nvSpPr>
        <xdr:cNvPr id="417" name="楕円 416"/>
        <xdr:cNvSpPr/>
      </xdr:nvSpPr>
      <xdr:spPr>
        <a:xfrm>
          <a:off x="6921500" y="1238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156460</xdr:rowOff>
    </xdr:from>
    <xdr:ext cx="534377" cy="259045"/>
    <xdr:sp macro="" textlink="">
      <xdr:nvSpPr>
        <xdr:cNvPr id="418" name="テキスト ボックス 417"/>
        <xdr:cNvSpPr txBox="1"/>
      </xdr:nvSpPr>
      <xdr:spPr>
        <a:xfrm>
          <a:off x="6705111" y="1215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7" name="直線コネクタ 42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8" name="テキスト ボックス 42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9" name="直線コネクタ 42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0" name="テキスト ボックス 42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1" name="直線コネクタ 43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2" name="テキスト ボックス 43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3" name="直線コネクタ 43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4" name="テキスト ボックス 43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5" name="直線コネクタ 43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6" name="テキスト ボックス 43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7" name="直線コネクタ 43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8" name="テキスト ボックス 43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24927</xdr:rowOff>
    </xdr:from>
    <xdr:to>
      <xdr:col>54</xdr:col>
      <xdr:colOff>189865</xdr:colOff>
      <xdr:row>98</xdr:row>
      <xdr:rowOff>91286</xdr:rowOff>
    </xdr:to>
    <xdr:cxnSp macro="">
      <xdr:nvCxnSpPr>
        <xdr:cNvPr id="442" name="直線コネクタ 441"/>
        <xdr:cNvCxnSpPr/>
      </xdr:nvCxnSpPr>
      <xdr:spPr>
        <a:xfrm flipV="1">
          <a:off x="10475595" y="15455427"/>
          <a:ext cx="1270" cy="143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95113</xdr:rowOff>
    </xdr:from>
    <xdr:ext cx="534377" cy="259045"/>
    <xdr:sp macro="" textlink="">
      <xdr:nvSpPr>
        <xdr:cNvPr id="443" name="土木費最小値テキスト"/>
        <xdr:cNvSpPr txBox="1"/>
      </xdr:nvSpPr>
      <xdr:spPr>
        <a:xfrm>
          <a:off x="10528300" y="16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91286</xdr:rowOff>
    </xdr:from>
    <xdr:to>
      <xdr:col>55</xdr:col>
      <xdr:colOff>88900</xdr:colOff>
      <xdr:row>98</xdr:row>
      <xdr:rowOff>91286</xdr:rowOff>
    </xdr:to>
    <xdr:cxnSp macro="">
      <xdr:nvCxnSpPr>
        <xdr:cNvPr id="444" name="直線コネクタ 443"/>
        <xdr:cNvCxnSpPr/>
      </xdr:nvCxnSpPr>
      <xdr:spPr>
        <a:xfrm>
          <a:off x="10388600" y="1689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143054</xdr:rowOff>
    </xdr:from>
    <xdr:ext cx="534377" cy="259045"/>
    <xdr:sp macro="" textlink="">
      <xdr:nvSpPr>
        <xdr:cNvPr id="445" name="土木費最大値テキスト"/>
        <xdr:cNvSpPr txBox="1"/>
      </xdr:nvSpPr>
      <xdr:spPr>
        <a:xfrm>
          <a:off x="10528300" y="15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24927</xdr:rowOff>
    </xdr:from>
    <xdr:to>
      <xdr:col>55</xdr:col>
      <xdr:colOff>88900</xdr:colOff>
      <xdr:row>90</xdr:row>
      <xdr:rowOff>24927</xdr:rowOff>
    </xdr:to>
    <xdr:cxnSp macro="">
      <xdr:nvCxnSpPr>
        <xdr:cNvPr id="446" name="直線コネクタ 445"/>
        <xdr:cNvCxnSpPr/>
      </xdr:nvCxnSpPr>
      <xdr:spPr>
        <a:xfrm>
          <a:off x="10388600" y="1545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113215</xdr:rowOff>
    </xdr:from>
    <xdr:to>
      <xdr:col>55</xdr:col>
      <xdr:colOff>0</xdr:colOff>
      <xdr:row>96</xdr:row>
      <xdr:rowOff>129837</xdr:rowOff>
    </xdr:to>
    <xdr:cxnSp macro="">
      <xdr:nvCxnSpPr>
        <xdr:cNvPr id="447" name="直線コネクタ 446"/>
        <xdr:cNvCxnSpPr/>
      </xdr:nvCxnSpPr>
      <xdr:spPr>
        <a:xfrm>
          <a:off x="9639300" y="16572415"/>
          <a:ext cx="838200" cy="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89391</xdr:rowOff>
    </xdr:from>
    <xdr:ext cx="534377" cy="259045"/>
    <xdr:sp macro="" textlink="">
      <xdr:nvSpPr>
        <xdr:cNvPr id="448" name="土木費平均値テキスト"/>
        <xdr:cNvSpPr txBox="1"/>
      </xdr:nvSpPr>
      <xdr:spPr>
        <a:xfrm>
          <a:off x="10528300" y="16377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66514</xdr:rowOff>
    </xdr:from>
    <xdr:to>
      <xdr:col>55</xdr:col>
      <xdr:colOff>50800</xdr:colOff>
      <xdr:row>96</xdr:row>
      <xdr:rowOff>168114</xdr:rowOff>
    </xdr:to>
    <xdr:sp macro="" textlink="">
      <xdr:nvSpPr>
        <xdr:cNvPr id="449" name="フローチャート: 判断 448"/>
        <xdr:cNvSpPr/>
      </xdr:nvSpPr>
      <xdr:spPr>
        <a:xfrm>
          <a:off x="10426700" y="165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109068</xdr:rowOff>
    </xdr:from>
    <xdr:to>
      <xdr:col>50</xdr:col>
      <xdr:colOff>114300</xdr:colOff>
      <xdr:row>96</xdr:row>
      <xdr:rowOff>113215</xdr:rowOff>
    </xdr:to>
    <xdr:cxnSp macro="">
      <xdr:nvCxnSpPr>
        <xdr:cNvPr id="450" name="直線コネクタ 449"/>
        <xdr:cNvCxnSpPr/>
      </xdr:nvCxnSpPr>
      <xdr:spPr>
        <a:xfrm>
          <a:off x="8750300" y="16568268"/>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68849</xdr:rowOff>
    </xdr:from>
    <xdr:to>
      <xdr:col>50</xdr:col>
      <xdr:colOff>165100</xdr:colOff>
      <xdr:row>96</xdr:row>
      <xdr:rowOff>170449</xdr:rowOff>
    </xdr:to>
    <xdr:sp macro="" textlink="">
      <xdr:nvSpPr>
        <xdr:cNvPr id="451" name="フローチャート: 判断 450"/>
        <xdr:cNvSpPr/>
      </xdr:nvSpPr>
      <xdr:spPr>
        <a:xfrm>
          <a:off x="9588500" y="1652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161576</xdr:rowOff>
    </xdr:from>
    <xdr:ext cx="534377" cy="259045"/>
    <xdr:sp macro="" textlink="">
      <xdr:nvSpPr>
        <xdr:cNvPr id="452" name="テキスト ボックス 451"/>
        <xdr:cNvSpPr txBox="1"/>
      </xdr:nvSpPr>
      <xdr:spPr>
        <a:xfrm>
          <a:off x="9359411" y="166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109068</xdr:rowOff>
    </xdr:from>
    <xdr:to>
      <xdr:col>45</xdr:col>
      <xdr:colOff>177800</xdr:colOff>
      <xdr:row>96</xdr:row>
      <xdr:rowOff>133266</xdr:rowOff>
    </xdr:to>
    <xdr:cxnSp macro="">
      <xdr:nvCxnSpPr>
        <xdr:cNvPr id="453" name="直線コネクタ 452"/>
        <xdr:cNvCxnSpPr/>
      </xdr:nvCxnSpPr>
      <xdr:spPr>
        <a:xfrm flipV="1">
          <a:off x="7861300" y="16568268"/>
          <a:ext cx="889000" cy="2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77355</xdr:rowOff>
    </xdr:from>
    <xdr:to>
      <xdr:col>46</xdr:col>
      <xdr:colOff>38100</xdr:colOff>
      <xdr:row>97</xdr:row>
      <xdr:rowOff>7505</xdr:rowOff>
    </xdr:to>
    <xdr:sp macro="" textlink="">
      <xdr:nvSpPr>
        <xdr:cNvPr id="454" name="フローチャート: 判断 453"/>
        <xdr:cNvSpPr/>
      </xdr:nvSpPr>
      <xdr:spPr>
        <a:xfrm>
          <a:off x="8699500" y="16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170082</xdr:rowOff>
    </xdr:from>
    <xdr:ext cx="534377" cy="259045"/>
    <xdr:sp macro="" textlink="">
      <xdr:nvSpPr>
        <xdr:cNvPr id="455" name="テキスト ボックス 454"/>
        <xdr:cNvSpPr txBox="1"/>
      </xdr:nvSpPr>
      <xdr:spPr>
        <a:xfrm>
          <a:off x="8483111" y="166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94028</xdr:rowOff>
    </xdr:from>
    <xdr:to>
      <xdr:col>41</xdr:col>
      <xdr:colOff>50800</xdr:colOff>
      <xdr:row>96</xdr:row>
      <xdr:rowOff>133266</xdr:rowOff>
    </xdr:to>
    <xdr:cxnSp macro="">
      <xdr:nvCxnSpPr>
        <xdr:cNvPr id="456" name="直線コネクタ 455"/>
        <xdr:cNvCxnSpPr/>
      </xdr:nvCxnSpPr>
      <xdr:spPr>
        <a:xfrm>
          <a:off x="6972300" y="16553228"/>
          <a:ext cx="889000" cy="3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105832</xdr:rowOff>
    </xdr:from>
    <xdr:to>
      <xdr:col>41</xdr:col>
      <xdr:colOff>101600</xdr:colOff>
      <xdr:row>97</xdr:row>
      <xdr:rowOff>35982</xdr:rowOff>
    </xdr:to>
    <xdr:sp macro="" textlink="">
      <xdr:nvSpPr>
        <xdr:cNvPr id="457" name="フローチャート: 判断 456"/>
        <xdr:cNvSpPr/>
      </xdr:nvSpPr>
      <xdr:spPr>
        <a:xfrm>
          <a:off x="7810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27109</xdr:rowOff>
    </xdr:from>
    <xdr:ext cx="534377" cy="259045"/>
    <xdr:sp macro="" textlink="">
      <xdr:nvSpPr>
        <xdr:cNvPr id="458" name="テキスト ボックス 457"/>
        <xdr:cNvSpPr txBox="1"/>
      </xdr:nvSpPr>
      <xdr:spPr>
        <a:xfrm>
          <a:off x="7594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93227</xdr:rowOff>
    </xdr:from>
    <xdr:to>
      <xdr:col>36</xdr:col>
      <xdr:colOff>165100</xdr:colOff>
      <xdr:row>97</xdr:row>
      <xdr:rowOff>23377</xdr:rowOff>
    </xdr:to>
    <xdr:sp macro="" textlink="">
      <xdr:nvSpPr>
        <xdr:cNvPr id="459" name="フローチャート: 判断 458"/>
        <xdr:cNvSpPr/>
      </xdr:nvSpPr>
      <xdr:spPr>
        <a:xfrm>
          <a:off x="6921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14504</xdr:rowOff>
    </xdr:from>
    <xdr:ext cx="534377" cy="259045"/>
    <xdr:sp macro="" textlink="">
      <xdr:nvSpPr>
        <xdr:cNvPr id="460" name="テキスト ボックス 459"/>
        <xdr:cNvSpPr txBox="1"/>
      </xdr:nvSpPr>
      <xdr:spPr>
        <a:xfrm>
          <a:off x="67051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79037</xdr:rowOff>
    </xdr:from>
    <xdr:to>
      <xdr:col>55</xdr:col>
      <xdr:colOff>50800</xdr:colOff>
      <xdr:row>97</xdr:row>
      <xdr:rowOff>9187</xdr:rowOff>
    </xdr:to>
    <xdr:sp macro="" textlink="">
      <xdr:nvSpPr>
        <xdr:cNvPr id="466" name="楕円 465"/>
        <xdr:cNvSpPr/>
      </xdr:nvSpPr>
      <xdr:spPr>
        <a:xfrm>
          <a:off x="10426700" y="1653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57464</xdr:rowOff>
    </xdr:from>
    <xdr:ext cx="534377" cy="259045"/>
    <xdr:sp macro="" textlink="">
      <xdr:nvSpPr>
        <xdr:cNvPr id="467" name="土木費該当値テキスト"/>
        <xdr:cNvSpPr txBox="1"/>
      </xdr:nvSpPr>
      <xdr:spPr>
        <a:xfrm>
          <a:off x="10528300" y="1651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62415</xdr:rowOff>
    </xdr:from>
    <xdr:to>
      <xdr:col>50</xdr:col>
      <xdr:colOff>165100</xdr:colOff>
      <xdr:row>96</xdr:row>
      <xdr:rowOff>164015</xdr:rowOff>
    </xdr:to>
    <xdr:sp macro="" textlink="">
      <xdr:nvSpPr>
        <xdr:cNvPr id="468" name="楕円 467"/>
        <xdr:cNvSpPr/>
      </xdr:nvSpPr>
      <xdr:spPr>
        <a:xfrm>
          <a:off x="9588500" y="165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9092</xdr:rowOff>
    </xdr:from>
    <xdr:ext cx="534377" cy="259045"/>
    <xdr:sp macro="" textlink="">
      <xdr:nvSpPr>
        <xdr:cNvPr id="469" name="テキスト ボックス 468"/>
        <xdr:cNvSpPr txBox="1"/>
      </xdr:nvSpPr>
      <xdr:spPr>
        <a:xfrm>
          <a:off x="9359411" y="1629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58268</xdr:rowOff>
    </xdr:from>
    <xdr:to>
      <xdr:col>46</xdr:col>
      <xdr:colOff>38100</xdr:colOff>
      <xdr:row>96</xdr:row>
      <xdr:rowOff>159868</xdr:rowOff>
    </xdr:to>
    <xdr:sp macro="" textlink="">
      <xdr:nvSpPr>
        <xdr:cNvPr id="470" name="楕円 469"/>
        <xdr:cNvSpPr/>
      </xdr:nvSpPr>
      <xdr:spPr>
        <a:xfrm>
          <a:off x="8699500" y="165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4945</xdr:rowOff>
    </xdr:from>
    <xdr:ext cx="534377" cy="259045"/>
    <xdr:sp macro="" textlink="">
      <xdr:nvSpPr>
        <xdr:cNvPr id="471" name="テキスト ボックス 470"/>
        <xdr:cNvSpPr txBox="1"/>
      </xdr:nvSpPr>
      <xdr:spPr>
        <a:xfrm>
          <a:off x="8483111" y="162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82466</xdr:rowOff>
    </xdr:from>
    <xdr:to>
      <xdr:col>41</xdr:col>
      <xdr:colOff>101600</xdr:colOff>
      <xdr:row>97</xdr:row>
      <xdr:rowOff>12616</xdr:rowOff>
    </xdr:to>
    <xdr:sp macro="" textlink="">
      <xdr:nvSpPr>
        <xdr:cNvPr id="472" name="楕円 471"/>
        <xdr:cNvSpPr/>
      </xdr:nvSpPr>
      <xdr:spPr>
        <a:xfrm>
          <a:off x="7810500" y="165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29143</xdr:rowOff>
    </xdr:from>
    <xdr:ext cx="534377" cy="259045"/>
    <xdr:sp macro="" textlink="">
      <xdr:nvSpPr>
        <xdr:cNvPr id="473" name="テキスト ボックス 472"/>
        <xdr:cNvSpPr txBox="1"/>
      </xdr:nvSpPr>
      <xdr:spPr>
        <a:xfrm>
          <a:off x="7594111" y="1631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43228</xdr:rowOff>
    </xdr:from>
    <xdr:to>
      <xdr:col>36</xdr:col>
      <xdr:colOff>165100</xdr:colOff>
      <xdr:row>96</xdr:row>
      <xdr:rowOff>144828</xdr:rowOff>
    </xdr:to>
    <xdr:sp macro="" textlink="">
      <xdr:nvSpPr>
        <xdr:cNvPr id="474" name="楕円 473"/>
        <xdr:cNvSpPr/>
      </xdr:nvSpPr>
      <xdr:spPr>
        <a:xfrm>
          <a:off x="6921500" y="1650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161355</xdr:rowOff>
    </xdr:from>
    <xdr:ext cx="534377" cy="259045"/>
    <xdr:sp macro="" textlink="">
      <xdr:nvSpPr>
        <xdr:cNvPr id="475" name="テキスト ボックス 474"/>
        <xdr:cNvSpPr txBox="1"/>
      </xdr:nvSpPr>
      <xdr:spPr>
        <a:xfrm>
          <a:off x="6705111" y="1627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6" name="テキスト ボックス 48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500" name="直線コネクタ 499"/>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501"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502" name="直線コネクタ 501"/>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503"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504" name="直線コネクタ 503"/>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100402</xdr:rowOff>
    </xdr:from>
    <xdr:to>
      <xdr:col>85</xdr:col>
      <xdr:colOff>127000</xdr:colOff>
      <xdr:row>35</xdr:row>
      <xdr:rowOff>140353</xdr:rowOff>
    </xdr:to>
    <xdr:cxnSp macro="">
      <xdr:nvCxnSpPr>
        <xdr:cNvPr id="505" name="直線コネクタ 504"/>
        <xdr:cNvCxnSpPr/>
      </xdr:nvCxnSpPr>
      <xdr:spPr>
        <a:xfrm flipV="1">
          <a:off x="15481300" y="6101152"/>
          <a:ext cx="838200" cy="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150494</xdr:rowOff>
    </xdr:from>
    <xdr:ext cx="534377" cy="259045"/>
    <xdr:sp macro="" textlink="">
      <xdr:nvSpPr>
        <xdr:cNvPr id="506" name="警察費平均値テキスト"/>
        <xdr:cNvSpPr txBox="1"/>
      </xdr:nvSpPr>
      <xdr:spPr>
        <a:xfrm>
          <a:off x="16370300" y="6151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07" name="フローチャート: 判断 506"/>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105954</xdr:rowOff>
    </xdr:from>
    <xdr:to>
      <xdr:col>81</xdr:col>
      <xdr:colOff>50800</xdr:colOff>
      <xdr:row>35</xdr:row>
      <xdr:rowOff>140353</xdr:rowOff>
    </xdr:to>
    <xdr:cxnSp macro="">
      <xdr:nvCxnSpPr>
        <xdr:cNvPr id="508" name="直線コネクタ 507"/>
        <xdr:cNvCxnSpPr/>
      </xdr:nvCxnSpPr>
      <xdr:spPr>
        <a:xfrm>
          <a:off x="14592300" y="6106704"/>
          <a:ext cx="889000" cy="3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09" name="フローチャート: 判断 508"/>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131879</xdr:rowOff>
    </xdr:from>
    <xdr:ext cx="534377" cy="259045"/>
    <xdr:sp macro="" textlink="">
      <xdr:nvSpPr>
        <xdr:cNvPr id="510" name="テキスト ボックス 509"/>
        <xdr:cNvSpPr txBox="1"/>
      </xdr:nvSpPr>
      <xdr:spPr>
        <a:xfrm>
          <a:off x="15201411" y="63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105954</xdr:rowOff>
    </xdr:from>
    <xdr:to>
      <xdr:col>76</xdr:col>
      <xdr:colOff>114300</xdr:colOff>
      <xdr:row>36</xdr:row>
      <xdr:rowOff>4935</xdr:rowOff>
    </xdr:to>
    <xdr:cxnSp macro="">
      <xdr:nvCxnSpPr>
        <xdr:cNvPr id="511" name="直線コネクタ 510"/>
        <xdr:cNvCxnSpPr/>
      </xdr:nvCxnSpPr>
      <xdr:spPr>
        <a:xfrm flipV="1">
          <a:off x="13703300" y="6106704"/>
          <a:ext cx="889000" cy="7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40350</xdr:rowOff>
    </xdr:from>
    <xdr:to>
      <xdr:col>76</xdr:col>
      <xdr:colOff>165100</xdr:colOff>
      <xdr:row>36</xdr:row>
      <xdr:rowOff>141950</xdr:rowOff>
    </xdr:to>
    <xdr:sp macro="" textlink="">
      <xdr:nvSpPr>
        <xdr:cNvPr id="512" name="フローチャート: 判断 511"/>
        <xdr:cNvSpPr/>
      </xdr:nvSpPr>
      <xdr:spPr>
        <a:xfrm>
          <a:off x="14541500" y="621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133077</xdr:rowOff>
    </xdr:from>
    <xdr:ext cx="534377" cy="259045"/>
    <xdr:sp macro="" textlink="">
      <xdr:nvSpPr>
        <xdr:cNvPr id="513" name="テキスト ボックス 512"/>
        <xdr:cNvSpPr txBox="1"/>
      </xdr:nvSpPr>
      <xdr:spPr>
        <a:xfrm>
          <a:off x="14325111" y="63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4935</xdr:rowOff>
    </xdr:from>
    <xdr:to>
      <xdr:col>71</xdr:col>
      <xdr:colOff>177800</xdr:colOff>
      <xdr:row>36</xdr:row>
      <xdr:rowOff>84510</xdr:rowOff>
    </xdr:to>
    <xdr:cxnSp macro="">
      <xdr:nvCxnSpPr>
        <xdr:cNvPr id="514" name="直線コネクタ 513"/>
        <xdr:cNvCxnSpPr/>
      </xdr:nvCxnSpPr>
      <xdr:spPr>
        <a:xfrm flipV="1">
          <a:off x="12814300" y="6177135"/>
          <a:ext cx="889000" cy="7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52868</xdr:rowOff>
    </xdr:from>
    <xdr:to>
      <xdr:col>72</xdr:col>
      <xdr:colOff>38100</xdr:colOff>
      <xdr:row>36</xdr:row>
      <xdr:rowOff>154468</xdr:rowOff>
    </xdr:to>
    <xdr:sp macro="" textlink="">
      <xdr:nvSpPr>
        <xdr:cNvPr id="515" name="フローチャート: 判断 514"/>
        <xdr:cNvSpPr/>
      </xdr:nvSpPr>
      <xdr:spPr>
        <a:xfrm>
          <a:off x="13652500" y="62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145595</xdr:rowOff>
    </xdr:from>
    <xdr:ext cx="534377" cy="259045"/>
    <xdr:sp macro="" textlink="">
      <xdr:nvSpPr>
        <xdr:cNvPr id="516" name="テキスト ボックス 515"/>
        <xdr:cNvSpPr txBox="1"/>
      </xdr:nvSpPr>
      <xdr:spPr>
        <a:xfrm>
          <a:off x="13436111" y="631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87158</xdr:rowOff>
    </xdr:from>
    <xdr:to>
      <xdr:col>67</xdr:col>
      <xdr:colOff>101600</xdr:colOff>
      <xdr:row>37</xdr:row>
      <xdr:rowOff>17308</xdr:rowOff>
    </xdr:to>
    <xdr:sp macro="" textlink="">
      <xdr:nvSpPr>
        <xdr:cNvPr id="517" name="フローチャート: 判断 516"/>
        <xdr:cNvSpPr/>
      </xdr:nvSpPr>
      <xdr:spPr>
        <a:xfrm>
          <a:off x="12763500" y="62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8435</xdr:rowOff>
    </xdr:from>
    <xdr:ext cx="534377" cy="259045"/>
    <xdr:sp macro="" textlink="">
      <xdr:nvSpPr>
        <xdr:cNvPr id="518" name="テキスト ボックス 517"/>
        <xdr:cNvSpPr txBox="1"/>
      </xdr:nvSpPr>
      <xdr:spPr>
        <a:xfrm>
          <a:off x="12547111" y="635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49602</xdr:rowOff>
    </xdr:from>
    <xdr:to>
      <xdr:col>85</xdr:col>
      <xdr:colOff>177800</xdr:colOff>
      <xdr:row>35</xdr:row>
      <xdr:rowOff>151202</xdr:rowOff>
    </xdr:to>
    <xdr:sp macro="" textlink="">
      <xdr:nvSpPr>
        <xdr:cNvPr id="524" name="楕円 523"/>
        <xdr:cNvSpPr/>
      </xdr:nvSpPr>
      <xdr:spPr>
        <a:xfrm>
          <a:off x="16268700" y="60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72479</xdr:rowOff>
    </xdr:from>
    <xdr:ext cx="534377" cy="259045"/>
    <xdr:sp macro="" textlink="">
      <xdr:nvSpPr>
        <xdr:cNvPr id="525" name="警察費該当値テキスト"/>
        <xdr:cNvSpPr txBox="1"/>
      </xdr:nvSpPr>
      <xdr:spPr>
        <a:xfrm>
          <a:off x="16370300" y="590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89553</xdr:rowOff>
    </xdr:from>
    <xdr:to>
      <xdr:col>81</xdr:col>
      <xdr:colOff>101600</xdr:colOff>
      <xdr:row>36</xdr:row>
      <xdr:rowOff>19703</xdr:rowOff>
    </xdr:to>
    <xdr:sp macro="" textlink="">
      <xdr:nvSpPr>
        <xdr:cNvPr id="526" name="楕円 525"/>
        <xdr:cNvSpPr/>
      </xdr:nvSpPr>
      <xdr:spPr>
        <a:xfrm>
          <a:off x="15430500" y="6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36230</xdr:rowOff>
    </xdr:from>
    <xdr:ext cx="534377" cy="259045"/>
    <xdr:sp macro="" textlink="">
      <xdr:nvSpPr>
        <xdr:cNvPr id="527" name="テキスト ボックス 526"/>
        <xdr:cNvSpPr txBox="1"/>
      </xdr:nvSpPr>
      <xdr:spPr>
        <a:xfrm>
          <a:off x="15201411" y="586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55154</xdr:rowOff>
    </xdr:from>
    <xdr:to>
      <xdr:col>76</xdr:col>
      <xdr:colOff>165100</xdr:colOff>
      <xdr:row>35</xdr:row>
      <xdr:rowOff>156754</xdr:rowOff>
    </xdr:to>
    <xdr:sp macro="" textlink="">
      <xdr:nvSpPr>
        <xdr:cNvPr id="528" name="楕円 527"/>
        <xdr:cNvSpPr/>
      </xdr:nvSpPr>
      <xdr:spPr>
        <a:xfrm>
          <a:off x="14541500" y="60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1831</xdr:rowOff>
    </xdr:from>
    <xdr:ext cx="534377" cy="259045"/>
    <xdr:sp macro="" textlink="">
      <xdr:nvSpPr>
        <xdr:cNvPr id="529" name="テキスト ボックス 528"/>
        <xdr:cNvSpPr txBox="1"/>
      </xdr:nvSpPr>
      <xdr:spPr>
        <a:xfrm>
          <a:off x="14325111" y="583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125585</xdr:rowOff>
    </xdr:from>
    <xdr:to>
      <xdr:col>72</xdr:col>
      <xdr:colOff>38100</xdr:colOff>
      <xdr:row>36</xdr:row>
      <xdr:rowOff>55735</xdr:rowOff>
    </xdr:to>
    <xdr:sp macro="" textlink="">
      <xdr:nvSpPr>
        <xdr:cNvPr id="530" name="楕円 529"/>
        <xdr:cNvSpPr/>
      </xdr:nvSpPr>
      <xdr:spPr>
        <a:xfrm>
          <a:off x="13652500" y="612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72262</xdr:rowOff>
    </xdr:from>
    <xdr:ext cx="534377" cy="259045"/>
    <xdr:sp macro="" textlink="">
      <xdr:nvSpPr>
        <xdr:cNvPr id="531" name="テキスト ボックス 530"/>
        <xdr:cNvSpPr txBox="1"/>
      </xdr:nvSpPr>
      <xdr:spPr>
        <a:xfrm>
          <a:off x="13436111" y="590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33710</xdr:rowOff>
    </xdr:from>
    <xdr:to>
      <xdr:col>67</xdr:col>
      <xdr:colOff>101600</xdr:colOff>
      <xdr:row>36</xdr:row>
      <xdr:rowOff>135310</xdr:rowOff>
    </xdr:to>
    <xdr:sp macro="" textlink="">
      <xdr:nvSpPr>
        <xdr:cNvPr id="532" name="楕円 531"/>
        <xdr:cNvSpPr/>
      </xdr:nvSpPr>
      <xdr:spPr>
        <a:xfrm>
          <a:off x="12763500" y="62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151837</xdr:rowOff>
    </xdr:from>
    <xdr:ext cx="534377" cy="259045"/>
    <xdr:sp macro="" textlink="">
      <xdr:nvSpPr>
        <xdr:cNvPr id="533" name="テキスト ボックス 532"/>
        <xdr:cNvSpPr txBox="1"/>
      </xdr:nvSpPr>
      <xdr:spPr>
        <a:xfrm>
          <a:off x="12547111" y="598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6" name="直線コネクタ 555"/>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57"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58" name="直線コネクタ 557"/>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59"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60" name="直線コネクタ 559"/>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38850</xdr:rowOff>
    </xdr:from>
    <xdr:to>
      <xdr:col>85</xdr:col>
      <xdr:colOff>127000</xdr:colOff>
      <xdr:row>56</xdr:row>
      <xdr:rowOff>39097</xdr:rowOff>
    </xdr:to>
    <xdr:cxnSp macro="">
      <xdr:nvCxnSpPr>
        <xdr:cNvPr id="561" name="直線コネクタ 560"/>
        <xdr:cNvCxnSpPr/>
      </xdr:nvCxnSpPr>
      <xdr:spPr>
        <a:xfrm>
          <a:off x="15481300" y="9640050"/>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143400</xdr:rowOff>
    </xdr:from>
    <xdr:ext cx="534377" cy="259045"/>
    <xdr:sp macro="" textlink="">
      <xdr:nvSpPr>
        <xdr:cNvPr id="562" name="教育費平均値テキスト"/>
        <xdr:cNvSpPr txBox="1"/>
      </xdr:nvSpPr>
      <xdr:spPr>
        <a:xfrm>
          <a:off x="16370300" y="9401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63" name="フローチャート: 判断 562"/>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145358</xdr:rowOff>
    </xdr:from>
    <xdr:to>
      <xdr:col>81</xdr:col>
      <xdr:colOff>50800</xdr:colOff>
      <xdr:row>56</xdr:row>
      <xdr:rowOff>38850</xdr:rowOff>
    </xdr:to>
    <xdr:cxnSp macro="">
      <xdr:nvCxnSpPr>
        <xdr:cNvPr id="564" name="直線コネクタ 563"/>
        <xdr:cNvCxnSpPr/>
      </xdr:nvCxnSpPr>
      <xdr:spPr>
        <a:xfrm>
          <a:off x="14592300" y="9403658"/>
          <a:ext cx="889000" cy="23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5" name="フローチャート: 判断 564"/>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68819</xdr:rowOff>
    </xdr:from>
    <xdr:ext cx="534377" cy="259045"/>
    <xdr:sp macro="" textlink="">
      <xdr:nvSpPr>
        <xdr:cNvPr id="566" name="テキスト ボックス 565"/>
        <xdr:cNvSpPr txBox="1"/>
      </xdr:nvSpPr>
      <xdr:spPr>
        <a:xfrm>
          <a:off x="152014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145358</xdr:rowOff>
    </xdr:from>
    <xdr:to>
      <xdr:col>76</xdr:col>
      <xdr:colOff>114300</xdr:colOff>
      <xdr:row>54</xdr:row>
      <xdr:rowOff>170980</xdr:rowOff>
    </xdr:to>
    <xdr:cxnSp macro="">
      <xdr:nvCxnSpPr>
        <xdr:cNvPr id="567" name="直線コネクタ 566"/>
        <xdr:cNvCxnSpPr/>
      </xdr:nvCxnSpPr>
      <xdr:spPr>
        <a:xfrm flipV="1">
          <a:off x="13703300" y="9403658"/>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82976</xdr:rowOff>
    </xdr:from>
    <xdr:to>
      <xdr:col>76</xdr:col>
      <xdr:colOff>165100</xdr:colOff>
      <xdr:row>55</xdr:row>
      <xdr:rowOff>13126</xdr:rowOff>
    </xdr:to>
    <xdr:sp macro="" textlink="">
      <xdr:nvSpPr>
        <xdr:cNvPr id="568" name="フローチャート: 判断 567"/>
        <xdr:cNvSpPr/>
      </xdr:nvSpPr>
      <xdr:spPr>
        <a:xfrm>
          <a:off x="14541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29653</xdr:rowOff>
    </xdr:from>
    <xdr:ext cx="534377" cy="259045"/>
    <xdr:sp macro="" textlink="">
      <xdr:nvSpPr>
        <xdr:cNvPr id="569" name="テキスト ボックス 568"/>
        <xdr:cNvSpPr txBox="1"/>
      </xdr:nvSpPr>
      <xdr:spPr>
        <a:xfrm>
          <a:off x="14325111" y="91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150882</xdr:rowOff>
    </xdr:from>
    <xdr:to>
      <xdr:col>71</xdr:col>
      <xdr:colOff>177800</xdr:colOff>
      <xdr:row>54</xdr:row>
      <xdr:rowOff>170980</xdr:rowOff>
    </xdr:to>
    <xdr:cxnSp macro="">
      <xdr:nvCxnSpPr>
        <xdr:cNvPr id="570" name="直線コネクタ 569"/>
        <xdr:cNvCxnSpPr/>
      </xdr:nvCxnSpPr>
      <xdr:spPr>
        <a:xfrm>
          <a:off x="12814300" y="9409182"/>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84652</xdr:rowOff>
    </xdr:from>
    <xdr:to>
      <xdr:col>72</xdr:col>
      <xdr:colOff>38100</xdr:colOff>
      <xdr:row>55</xdr:row>
      <xdr:rowOff>14802</xdr:rowOff>
    </xdr:to>
    <xdr:sp macro="" textlink="">
      <xdr:nvSpPr>
        <xdr:cNvPr id="571" name="フローチャート: 判断 570"/>
        <xdr:cNvSpPr/>
      </xdr:nvSpPr>
      <xdr:spPr>
        <a:xfrm>
          <a:off x="13652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31329</xdr:rowOff>
    </xdr:from>
    <xdr:ext cx="534377" cy="259045"/>
    <xdr:sp macro="" textlink="">
      <xdr:nvSpPr>
        <xdr:cNvPr id="572" name="テキスト ボックス 571"/>
        <xdr:cNvSpPr txBox="1"/>
      </xdr:nvSpPr>
      <xdr:spPr>
        <a:xfrm>
          <a:off x="13436111" y="911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119418</xdr:rowOff>
    </xdr:from>
    <xdr:to>
      <xdr:col>67</xdr:col>
      <xdr:colOff>101600</xdr:colOff>
      <xdr:row>55</xdr:row>
      <xdr:rowOff>49568</xdr:rowOff>
    </xdr:to>
    <xdr:sp macro="" textlink="">
      <xdr:nvSpPr>
        <xdr:cNvPr id="573" name="フローチャート: 判断 572"/>
        <xdr:cNvSpPr/>
      </xdr:nvSpPr>
      <xdr:spPr>
        <a:xfrm>
          <a:off x="12763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40695</xdr:rowOff>
    </xdr:from>
    <xdr:ext cx="534377" cy="259045"/>
    <xdr:sp macro="" textlink="">
      <xdr:nvSpPr>
        <xdr:cNvPr id="574" name="テキスト ボックス 573"/>
        <xdr:cNvSpPr txBox="1"/>
      </xdr:nvSpPr>
      <xdr:spPr>
        <a:xfrm>
          <a:off x="12547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159747</xdr:rowOff>
    </xdr:from>
    <xdr:to>
      <xdr:col>85</xdr:col>
      <xdr:colOff>177800</xdr:colOff>
      <xdr:row>56</xdr:row>
      <xdr:rowOff>89897</xdr:rowOff>
    </xdr:to>
    <xdr:sp macro="" textlink="">
      <xdr:nvSpPr>
        <xdr:cNvPr id="580" name="楕円 579"/>
        <xdr:cNvSpPr/>
      </xdr:nvSpPr>
      <xdr:spPr>
        <a:xfrm>
          <a:off x="16268700" y="95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138174</xdr:rowOff>
    </xdr:from>
    <xdr:ext cx="534377" cy="259045"/>
    <xdr:sp macro="" textlink="">
      <xdr:nvSpPr>
        <xdr:cNvPr id="581" name="教育費該当値テキスト"/>
        <xdr:cNvSpPr txBox="1"/>
      </xdr:nvSpPr>
      <xdr:spPr>
        <a:xfrm>
          <a:off x="16370300" y="95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159500</xdr:rowOff>
    </xdr:from>
    <xdr:to>
      <xdr:col>81</xdr:col>
      <xdr:colOff>101600</xdr:colOff>
      <xdr:row>56</xdr:row>
      <xdr:rowOff>89650</xdr:rowOff>
    </xdr:to>
    <xdr:sp macro="" textlink="">
      <xdr:nvSpPr>
        <xdr:cNvPr id="582" name="楕円 581"/>
        <xdr:cNvSpPr/>
      </xdr:nvSpPr>
      <xdr:spPr>
        <a:xfrm>
          <a:off x="15430500" y="95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80777</xdr:rowOff>
    </xdr:from>
    <xdr:ext cx="534377" cy="259045"/>
    <xdr:sp macro="" textlink="">
      <xdr:nvSpPr>
        <xdr:cNvPr id="583" name="テキスト ボックス 582"/>
        <xdr:cNvSpPr txBox="1"/>
      </xdr:nvSpPr>
      <xdr:spPr>
        <a:xfrm>
          <a:off x="15201411" y="96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94558</xdr:rowOff>
    </xdr:from>
    <xdr:to>
      <xdr:col>76</xdr:col>
      <xdr:colOff>165100</xdr:colOff>
      <xdr:row>55</xdr:row>
      <xdr:rowOff>24708</xdr:rowOff>
    </xdr:to>
    <xdr:sp macro="" textlink="">
      <xdr:nvSpPr>
        <xdr:cNvPr id="584" name="楕円 583"/>
        <xdr:cNvSpPr/>
      </xdr:nvSpPr>
      <xdr:spPr>
        <a:xfrm>
          <a:off x="14541500" y="93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15835</xdr:rowOff>
    </xdr:from>
    <xdr:ext cx="534377" cy="259045"/>
    <xdr:sp macro="" textlink="">
      <xdr:nvSpPr>
        <xdr:cNvPr id="585" name="テキスト ボックス 584"/>
        <xdr:cNvSpPr txBox="1"/>
      </xdr:nvSpPr>
      <xdr:spPr>
        <a:xfrm>
          <a:off x="14325111" y="944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120180</xdr:rowOff>
    </xdr:from>
    <xdr:to>
      <xdr:col>72</xdr:col>
      <xdr:colOff>38100</xdr:colOff>
      <xdr:row>55</xdr:row>
      <xdr:rowOff>50330</xdr:rowOff>
    </xdr:to>
    <xdr:sp macro="" textlink="">
      <xdr:nvSpPr>
        <xdr:cNvPr id="586" name="楕円 585"/>
        <xdr:cNvSpPr/>
      </xdr:nvSpPr>
      <xdr:spPr>
        <a:xfrm>
          <a:off x="13652500" y="93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41457</xdr:rowOff>
    </xdr:from>
    <xdr:ext cx="534377" cy="259045"/>
    <xdr:sp macro="" textlink="">
      <xdr:nvSpPr>
        <xdr:cNvPr id="587" name="テキスト ボックス 586"/>
        <xdr:cNvSpPr txBox="1"/>
      </xdr:nvSpPr>
      <xdr:spPr>
        <a:xfrm>
          <a:off x="13436111" y="94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100082</xdr:rowOff>
    </xdr:from>
    <xdr:to>
      <xdr:col>67</xdr:col>
      <xdr:colOff>101600</xdr:colOff>
      <xdr:row>55</xdr:row>
      <xdr:rowOff>30232</xdr:rowOff>
    </xdr:to>
    <xdr:sp macro="" textlink="">
      <xdr:nvSpPr>
        <xdr:cNvPr id="588" name="楕円 587"/>
        <xdr:cNvSpPr/>
      </xdr:nvSpPr>
      <xdr:spPr>
        <a:xfrm>
          <a:off x="12763500" y="93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46759</xdr:rowOff>
    </xdr:from>
    <xdr:ext cx="534377" cy="259045"/>
    <xdr:sp macro="" textlink="">
      <xdr:nvSpPr>
        <xdr:cNvPr id="589" name="テキスト ボックス 588"/>
        <xdr:cNvSpPr txBox="1"/>
      </xdr:nvSpPr>
      <xdr:spPr>
        <a:xfrm>
          <a:off x="12547111" y="913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5" name="テキスト ボックス 60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124978</xdr:rowOff>
    </xdr:from>
    <xdr:to>
      <xdr:col>85</xdr:col>
      <xdr:colOff>126364</xdr:colOff>
      <xdr:row>78</xdr:row>
      <xdr:rowOff>139174</xdr:rowOff>
    </xdr:to>
    <xdr:cxnSp macro="">
      <xdr:nvCxnSpPr>
        <xdr:cNvPr id="609" name="直線コネクタ 608"/>
        <xdr:cNvCxnSpPr/>
      </xdr:nvCxnSpPr>
      <xdr:spPr>
        <a:xfrm flipV="1">
          <a:off x="16317595" y="12297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143001</xdr:rowOff>
    </xdr:from>
    <xdr:ext cx="313932" cy="259045"/>
    <xdr:sp macro="" textlink="">
      <xdr:nvSpPr>
        <xdr:cNvPr id="610" name="災害復旧費最小値テキスト"/>
        <xdr:cNvSpPr txBox="1"/>
      </xdr:nvSpPr>
      <xdr:spPr>
        <a:xfrm>
          <a:off x="16370300" y="1351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139174</xdr:rowOff>
    </xdr:from>
    <xdr:to>
      <xdr:col>86</xdr:col>
      <xdr:colOff>25400</xdr:colOff>
      <xdr:row>78</xdr:row>
      <xdr:rowOff>139174</xdr:rowOff>
    </xdr:to>
    <xdr:cxnSp macro="">
      <xdr:nvCxnSpPr>
        <xdr:cNvPr id="611" name="直線コネクタ 610"/>
        <xdr:cNvCxnSpPr/>
      </xdr:nvCxnSpPr>
      <xdr:spPr>
        <a:xfrm>
          <a:off x="16230600" y="1351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71655</xdr:rowOff>
    </xdr:from>
    <xdr:ext cx="534377" cy="259045"/>
    <xdr:sp macro="" textlink="">
      <xdr:nvSpPr>
        <xdr:cNvPr id="612" name="災害復旧費最大値テキスト"/>
        <xdr:cNvSpPr txBox="1"/>
      </xdr:nvSpPr>
      <xdr:spPr>
        <a:xfrm>
          <a:off x="16370300" y="12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124978</xdr:rowOff>
    </xdr:from>
    <xdr:to>
      <xdr:col>86</xdr:col>
      <xdr:colOff>25400</xdr:colOff>
      <xdr:row>71</xdr:row>
      <xdr:rowOff>124978</xdr:rowOff>
    </xdr:to>
    <xdr:cxnSp macro="">
      <xdr:nvCxnSpPr>
        <xdr:cNvPr id="613" name="直線コネクタ 612"/>
        <xdr:cNvCxnSpPr/>
      </xdr:nvCxnSpPr>
      <xdr:spPr>
        <a:xfrm>
          <a:off x="16230600" y="1229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78572</xdr:rowOff>
    </xdr:from>
    <xdr:to>
      <xdr:col>85</xdr:col>
      <xdr:colOff>127000</xdr:colOff>
      <xdr:row>78</xdr:row>
      <xdr:rowOff>127104</xdr:rowOff>
    </xdr:to>
    <xdr:cxnSp macro="">
      <xdr:nvCxnSpPr>
        <xdr:cNvPr id="614" name="直線コネクタ 613"/>
        <xdr:cNvCxnSpPr/>
      </xdr:nvCxnSpPr>
      <xdr:spPr>
        <a:xfrm flipV="1">
          <a:off x="15481300" y="13451672"/>
          <a:ext cx="8382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29390</xdr:rowOff>
    </xdr:from>
    <xdr:ext cx="469744" cy="259045"/>
    <xdr:sp macro="" textlink="">
      <xdr:nvSpPr>
        <xdr:cNvPr id="615" name="災害復旧費平均値テキスト"/>
        <xdr:cNvSpPr txBox="1"/>
      </xdr:nvSpPr>
      <xdr:spPr>
        <a:xfrm>
          <a:off x="16370300" y="13231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6513</xdr:rowOff>
    </xdr:from>
    <xdr:to>
      <xdr:col>85</xdr:col>
      <xdr:colOff>177800</xdr:colOff>
      <xdr:row>78</xdr:row>
      <xdr:rowOff>108113</xdr:rowOff>
    </xdr:to>
    <xdr:sp macro="" textlink="">
      <xdr:nvSpPr>
        <xdr:cNvPr id="616" name="フローチャート: 判断 615"/>
        <xdr:cNvSpPr/>
      </xdr:nvSpPr>
      <xdr:spPr>
        <a:xfrm>
          <a:off x="16268700" y="1337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124040</xdr:rowOff>
    </xdr:from>
    <xdr:to>
      <xdr:col>81</xdr:col>
      <xdr:colOff>50800</xdr:colOff>
      <xdr:row>78</xdr:row>
      <xdr:rowOff>127104</xdr:rowOff>
    </xdr:to>
    <xdr:cxnSp macro="">
      <xdr:nvCxnSpPr>
        <xdr:cNvPr id="617" name="直線コネクタ 616"/>
        <xdr:cNvCxnSpPr/>
      </xdr:nvCxnSpPr>
      <xdr:spPr>
        <a:xfrm>
          <a:off x="14592300" y="13497140"/>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xdr:rowOff>
    </xdr:from>
    <xdr:to>
      <xdr:col>81</xdr:col>
      <xdr:colOff>101600</xdr:colOff>
      <xdr:row>78</xdr:row>
      <xdr:rowOff>113257</xdr:rowOff>
    </xdr:to>
    <xdr:sp macro="" textlink="">
      <xdr:nvSpPr>
        <xdr:cNvPr id="618" name="フローチャート: 判断 617"/>
        <xdr:cNvSpPr/>
      </xdr:nvSpPr>
      <xdr:spPr>
        <a:xfrm>
          <a:off x="15430500" y="133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129784</xdr:rowOff>
    </xdr:from>
    <xdr:ext cx="469744" cy="259045"/>
    <xdr:sp macro="" textlink="">
      <xdr:nvSpPr>
        <xdr:cNvPr id="619" name="テキスト ボックス 618"/>
        <xdr:cNvSpPr txBox="1"/>
      </xdr:nvSpPr>
      <xdr:spPr>
        <a:xfrm>
          <a:off x="15233728" y="131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89408</xdr:rowOff>
    </xdr:from>
    <xdr:to>
      <xdr:col>76</xdr:col>
      <xdr:colOff>114300</xdr:colOff>
      <xdr:row>78</xdr:row>
      <xdr:rowOff>124040</xdr:rowOff>
    </xdr:to>
    <xdr:cxnSp macro="">
      <xdr:nvCxnSpPr>
        <xdr:cNvPr id="620" name="直線コネクタ 619"/>
        <xdr:cNvCxnSpPr/>
      </xdr:nvCxnSpPr>
      <xdr:spPr>
        <a:xfrm>
          <a:off x="13703300" y="13462508"/>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170670</xdr:rowOff>
    </xdr:from>
    <xdr:to>
      <xdr:col>76</xdr:col>
      <xdr:colOff>165100</xdr:colOff>
      <xdr:row>78</xdr:row>
      <xdr:rowOff>100820</xdr:rowOff>
    </xdr:to>
    <xdr:sp macro="" textlink="">
      <xdr:nvSpPr>
        <xdr:cNvPr id="621" name="フローチャート: 判断 620"/>
        <xdr:cNvSpPr/>
      </xdr:nvSpPr>
      <xdr:spPr>
        <a:xfrm>
          <a:off x="14541500" y="133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117347</xdr:rowOff>
    </xdr:from>
    <xdr:ext cx="469744" cy="259045"/>
    <xdr:sp macro="" textlink="">
      <xdr:nvSpPr>
        <xdr:cNvPr id="622" name="テキスト ボックス 621"/>
        <xdr:cNvSpPr txBox="1"/>
      </xdr:nvSpPr>
      <xdr:spPr>
        <a:xfrm>
          <a:off x="14357428" y="131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89408</xdr:rowOff>
    </xdr:from>
    <xdr:to>
      <xdr:col>71</xdr:col>
      <xdr:colOff>177800</xdr:colOff>
      <xdr:row>78</xdr:row>
      <xdr:rowOff>99329</xdr:rowOff>
    </xdr:to>
    <xdr:cxnSp macro="">
      <xdr:nvCxnSpPr>
        <xdr:cNvPr id="623" name="直線コネクタ 622"/>
        <xdr:cNvCxnSpPr/>
      </xdr:nvCxnSpPr>
      <xdr:spPr>
        <a:xfrm flipV="1">
          <a:off x="12814300" y="13462508"/>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2192</xdr:rowOff>
    </xdr:from>
    <xdr:to>
      <xdr:col>72</xdr:col>
      <xdr:colOff>38100</xdr:colOff>
      <xdr:row>78</xdr:row>
      <xdr:rowOff>103792</xdr:rowOff>
    </xdr:to>
    <xdr:sp macro="" textlink="">
      <xdr:nvSpPr>
        <xdr:cNvPr id="624" name="フローチャート: 判断 623"/>
        <xdr:cNvSpPr/>
      </xdr:nvSpPr>
      <xdr:spPr>
        <a:xfrm>
          <a:off x="136525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120319</xdr:rowOff>
    </xdr:from>
    <xdr:ext cx="469744" cy="259045"/>
    <xdr:sp macro="" textlink="">
      <xdr:nvSpPr>
        <xdr:cNvPr id="625" name="テキスト ボックス 624"/>
        <xdr:cNvSpPr txBox="1"/>
      </xdr:nvSpPr>
      <xdr:spPr>
        <a:xfrm>
          <a:off x="13468428" y="1315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31178</xdr:rowOff>
    </xdr:from>
    <xdr:to>
      <xdr:col>67</xdr:col>
      <xdr:colOff>101600</xdr:colOff>
      <xdr:row>78</xdr:row>
      <xdr:rowOff>132778</xdr:rowOff>
    </xdr:to>
    <xdr:sp macro="" textlink="">
      <xdr:nvSpPr>
        <xdr:cNvPr id="626" name="フローチャート: 判断 625"/>
        <xdr:cNvSpPr/>
      </xdr:nvSpPr>
      <xdr:spPr>
        <a:xfrm>
          <a:off x="12763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149305</xdr:rowOff>
    </xdr:from>
    <xdr:ext cx="469744" cy="259045"/>
    <xdr:sp macro="" textlink="">
      <xdr:nvSpPr>
        <xdr:cNvPr id="627" name="テキスト ボックス 626"/>
        <xdr:cNvSpPr txBox="1"/>
      </xdr:nvSpPr>
      <xdr:spPr>
        <a:xfrm>
          <a:off x="12579428"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27772</xdr:rowOff>
    </xdr:from>
    <xdr:to>
      <xdr:col>85</xdr:col>
      <xdr:colOff>177800</xdr:colOff>
      <xdr:row>78</xdr:row>
      <xdr:rowOff>129372</xdr:rowOff>
    </xdr:to>
    <xdr:sp macro="" textlink="">
      <xdr:nvSpPr>
        <xdr:cNvPr id="633" name="楕円 632"/>
        <xdr:cNvSpPr/>
      </xdr:nvSpPr>
      <xdr:spPr>
        <a:xfrm>
          <a:off x="16268700" y="1340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156389</xdr:rowOff>
    </xdr:from>
    <xdr:ext cx="469744" cy="259045"/>
    <xdr:sp macro="" textlink="">
      <xdr:nvSpPr>
        <xdr:cNvPr id="634" name="災害復旧費該当値テキスト"/>
        <xdr:cNvSpPr txBox="1"/>
      </xdr:nvSpPr>
      <xdr:spPr>
        <a:xfrm>
          <a:off x="16370300" y="1335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76304</xdr:rowOff>
    </xdr:from>
    <xdr:to>
      <xdr:col>81</xdr:col>
      <xdr:colOff>101600</xdr:colOff>
      <xdr:row>79</xdr:row>
      <xdr:rowOff>6454</xdr:rowOff>
    </xdr:to>
    <xdr:sp macro="" textlink="">
      <xdr:nvSpPr>
        <xdr:cNvPr id="635" name="楕円 634"/>
        <xdr:cNvSpPr/>
      </xdr:nvSpPr>
      <xdr:spPr>
        <a:xfrm>
          <a:off x="15430500" y="134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169031</xdr:rowOff>
    </xdr:from>
    <xdr:ext cx="378565" cy="259045"/>
    <xdr:sp macro="" textlink="">
      <xdr:nvSpPr>
        <xdr:cNvPr id="636" name="テキスト ボックス 635"/>
        <xdr:cNvSpPr txBox="1"/>
      </xdr:nvSpPr>
      <xdr:spPr>
        <a:xfrm>
          <a:off x="15279317" y="13542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73240</xdr:rowOff>
    </xdr:from>
    <xdr:to>
      <xdr:col>76</xdr:col>
      <xdr:colOff>165100</xdr:colOff>
      <xdr:row>79</xdr:row>
      <xdr:rowOff>3390</xdr:rowOff>
    </xdr:to>
    <xdr:sp macro="" textlink="">
      <xdr:nvSpPr>
        <xdr:cNvPr id="637" name="楕円 636"/>
        <xdr:cNvSpPr/>
      </xdr:nvSpPr>
      <xdr:spPr>
        <a:xfrm>
          <a:off x="14541500" y="134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165967</xdr:rowOff>
    </xdr:from>
    <xdr:ext cx="378565" cy="259045"/>
    <xdr:sp macro="" textlink="">
      <xdr:nvSpPr>
        <xdr:cNvPr id="638" name="テキスト ボックス 637"/>
        <xdr:cNvSpPr txBox="1"/>
      </xdr:nvSpPr>
      <xdr:spPr>
        <a:xfrm>
          <a:off x="14403017" y="1353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38608</xdr:rowOff>
    </xdr:from>
    <xdr:to>
      <xdr:col>72</xdr:col>
      <xdr:colOff>38100</xdr:colOff>
      <xdr:row>78</xdr:row>
      <xdr:rowOff>140208</xdr:rowOff>
    </xdr:to>
    <xdr:sp macro="" textlink="">
      <xdr:nvSpPr>
        <xdr:cNvPr id="639" name="楕円 638"/>
        <xdr:cNvSpPr/>
      </xdr:nvSpPr>
      <xdr:spPr>
        <a:xfrm>
          <a:off x="13652500" y="134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131335</xdr:rowOff>
    </xdr:from>
    <xdr:ext cx="469744" cy="259045"/>
    <xdr:sp macro="" textlink="">
      <xdr:nvSpPr>
        <xdr:cNvPr id="640" name="テキスト ボックス 639"/>
        <xdr:cNvSpPr txBox="1"/>
      </xdr:nvSpPr>
      <xdr:spPr>
        <a:xfrm>
          <a:off x="13468428" y="1350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48529</xdr:rowOff>
    </xdr:from>
    <xdr:to>
      <xdr:col>67</xdr:col>
      <xdr:colOff>101600</xdr:colOff>
      <xdr:row>78</xdr:row>
      <xdr:rowOff>150129</xdr:rowOff>
    </xdr:to>
    <xdr:sp macro="" textlink="">
      <xdr:nvSpPr>
        <xdr:cNvPr id="641" name="楕円 640"/>
        <xdr:cNvSpPr/>
      </xdr:nvSpPr>
      <xdr:spPr>
        <a:xfrm>
          <a:off x="12763500" y="134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141256</xdr:rowOff>
    </xdr:from>
    <xdr:ext cx="469744" cy="259045"/>
    <xdr:sp macro="" textlink="">
      <xdr:nvSpPr>
        <xdr:cNvPr id="642" name="テキスト ボックス 641"/>
        <xdr:cNvSpPr txBox="1"/>
      </xdr:nvSpPr>
      <xdr:spPr>
        <a:xfrm>
          <a:off x="12579428" y="1351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152535</xdr:rowOff>
    </xdr:from>
    <xdr:to>
      <xdr:col>85</xdr:col>
      <xdr:colOff>126364</xdr:colOff>
      <xdr:row>98</xdr:row>
      <xdr:rowOff>157531</xdr:rowOff>
    </xdr:to>
    <xdr:cxnSp macro="">
      <xdr:nvCxnSpPr>
        <xdr:cNvPr id="667" name="直線コネクタ 666"/>
        <xdr:cNvCxnSpPr/>
      </xdr:nvCxnSpPr>
      <xdr:spPr>
        <a:xfrm flipV="1">
          <a:off x="16317595" y="15411585"/>
          <a:ext cx="1269" cy="154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161358</xdr:rowOff>
    </xdr:from>
    <xdr:ext cx="534377" cy="259045"/>
    <xdr:sp macro="" textlink="">
      <xdr:nvSpPr>
        <xdr:cNvPr id="668" name="公債費最小値テキスト"/>
        <xdr:cNvSpPr txBox="1"/>
      </xdr:nvSpPr>
      <xdr:spPr>
        <a:xfrm>
          <a:off x="16370300" y="169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157531</xdr:rowOff>
    </xdr:from>
    <xdr:to>
      <xdr:col>86</xdr:col>
      <xdr:colOff>25400</xdr:colOff>
      <xdr:row>98</xdr:row>
      <xdr:rowOff>157531</xdr:rowOff>
    </xdr:to>
    <xdr:cxnSp macro="">
      <xdr:nvCxnSpPr>
        <xdr:cNvPr id="669" name="直線コネクタ 668"/>
        <xdr:cNvCxnSpPr/>
      </xdr:nvCxnSpPr>
      <xdr:spPr>
        <a:xfrm>
          <a:off x="16230600" y="1695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99212</xdr:rowOff>
    </xdr:from>
    <xdr:ext cx="534377" cy="259045"/>
    <xdr:sp macro="" textlink="">
      <xdr:nvSpPr>
        <xdr:cNvPr id="670" name="公債費最大値テキスト"/>
        <xdr:cNvSpPr txBox="1"/>
      </xdr:nvSpPr>
      <xdr:spPr>
        <a:xfrm>
          <a:off x="16370300" y="151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152535</xdr:rowOff>
    </xdr:from>
    <xdr:to>
      <xdr:col>86</xdr:col>
      <xdr:colOff>25400</xdr:colOff>
      <xdr:row>89</xdr:row>
      <xdr:rowOff>152535</xdr:rowOff>
    </xdr:to>
    <xdr:cxnSp macro="">
      <xdr:nvCxnSpPr>
        <xdr:cNvPr id="671" name="直線コネクタ 670"/>
        <xdr:cNvCxnSpPr/>
      </xdr:nvCxnSpPr>
      <xdr:spPr>
        <a:xfrm>
          <a:off x="16230600" y="1541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114554</xdr:rowOff>
    </xdr:from>
    <xdr:to>
      <xdr:col>85</xdr:col>
      <xdr:colOff>127000</xdr:colOff>
      <xdr:row>94</xdr:row>
      <xdr:rowOff>163833</xdr:rowOff>
    </xdr:to>
    <xdr:cxnSp macro="">
      <xdr:nvCxnSpPr>
        <xdr:cNvPr id="672" name="直線コネクタ 671"/>
        <xdr:cNvCxnSpPr/>
      </xdr:nvCxnSpPr>
      <xdr:spPr>
        <a:xfrm>
          <a:off x="15481300" y="16059404"/>
          <a:ext cx="838200" cy="2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169739</xdr:rowOff>
    </xdr:from>
    <xdr:ext cx="534377" cy="259045"/>
    <xdr:sp macro="" textlink="">
      <xdr:nvSpPr>
        <xdr:cNvPr id="673" name="公債費平均値テキスト"/>
        <xdr:cNvSpPr txBox="1"/>
      </xdr:nvSpPr>
      <xdr:spPr>
        <a:xfrm>
          <a:off x="16370300" y="1645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19862</xdr:rowOff>
    </xdr:from>
    <xdr:to>
      <xdr:col>85</xdr:col>
      <xdr:colOff>177800</xdr:colOff>
      <xdr:row>96</xdr:row>
      <xdr:rowOff>121462</xdr:rowOff>
    </xdr:to>
    <xdr:sp macro="" textlink="">
      <xdr:nvSpPr>
        <xdr:cNvPr id="674" name="フローチャート: 判断 673"/>
        <xdr:cNvSpPr/>
      </xdr:nvSpPr>
      <xdr:spPr>
        <a:xfrm>
          <a:off x="162687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114554</xdr:rowOff>
    </xdr:from>
    <xdr:to>
      <xdr:col>81</xdr:col>
      <xdr:colOff>50800</xdr:colOff>
      <xdr:row>95</xdr:row>
      <xdr:rowOff>2279</xdr:rowOff>
    </xdr:to>
    <xdr:cxnSp macro="">
      <xdr:nvCxnSpPr>
        <xdr:cNvPr id="675" name="直線コネクタ 674"/>
        <xdr:cNvCxnSpPr/>
      </xdr:nvCxnSpPr>
      <xdr:spPr>
        <a:xfrm flipV="1">
          <a:off x="14592300" y="16059404"/>
          <a:ext cx="889000" cy="23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160320</xdr:rowOff>
    </xdr:from>
    <xdr:to>
      <xdr:col>81</xdr:col>
      <xdr:colOff>101600</xdr:colOff>
      <xdr:row>96</xdr:row>
      <xdr:rowOff>90470</xdr:rowOff>
    </xdr:to>
    <xdr:sp macro="" textlink="">
      <xdr:nvSpPr>
        <xdr:cNvPr id="676" name="フローチャート: 判断 675"/>
        <xdr:cNvSpPr/>
      </xdr:nvSpPr>
      <xdr:spPr>
        <a:xfrm>
          <a:off x="15430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81597</xdr:rowOff>
    </xdr:from>
    <xdr:ext cx="534377" cy="259045"/>
    <xdr:sp macro="" textlink="">
      <xdr:nvSpPr>
        <xdr:cNvPr id="677" name="テキスト ボックス 676"/>
        <xdr:cNvSpPr txBox="1"/>
      </xdr:nvSpPr>
      <xdr:spPr>
        <a:xfrm>
          <a:off x="152014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37908</xdr:rowOff>
    </xdr:from>
    <xdr:to>
      <xdr:col>76</xdr:col>
      <xdr:colOff>114300</xdr:colOff>
      <xdr:row>95</xdr:row>
      <xdr:rowOff>2279</xdr:rowOff>
    </xdr:to>
    <xdr:cxnSp macro="">
      <xdr:nvCxnSpPr>
        <xdr:cNvPr id="678" name="直線コネクタ 677"/>
        <xdr:cNvCxnSpPr/>
      </xdr:nvCxnSpPr>
      <xdr:spPr>
        <a:xfrm>
          <a:off x="13703300" y="16154208"/>
          <a:ext cx="889000" cy="1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58300</xdr:rowOff>
    </xdr:from>
    <xdr:to>
      <xdr:col>76</xdr:col>
      <xdr:colOff>165100</xdr:colOff>
      <xdr:row>96</xdr:row>
      <xdr:rowOff>159900</xdr:rowOff>
    </xdr:to>
    <xdr:sp macro="" textlink="">
      <xdr:nvSpPr>
        <xdr:cNvPr id="679" name="フローチャート: 判断 678"/>
        <xdr:cNvSpPr/>
      </xdr:nvSpPr>
      <xdr:spPr>
        <a:xfrm>
          <a:off x="14541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151027</xdr:rowOff>
    </xdr:from>
    <xdr:ext cx="534377" cy="259045"/>
    <xdr:sp macro="" textlink="">
      <xdr:nvSpPr>
        <xdr:cNvPr id="680" name="テキスト ボックス 679"/>
        <xdr:cNvSpPr txBox="1"/>
      </xdr:nvSpPr>
      <xdr:spPr>
        <a:xfrm>
          <a:off x="14325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99172</xdr:rowOff>
    </xdr:from>
    <xdr:to>
      <xdr:col>71</xdr:col>
      <xdr:colOff>177800</xdr:colOff>
      <xdr:row>94</xdr:row>
      <xdr:rowOff>37908</xdr:rowOff>
    </xdr:to>
    <xdr:cxnSp macro="">
      <xdr:nvCxnSpPr>
        <xdr:cNvPr id="681" name="直線コネクタ 680"/>
        <xdr:cNvCxnSpPr/>
      </xdr:nvCxnSpPr>
      <xdr:spPr>
        <a:xfrm>
          <a:off x="12814300" y="16044022"/>
          <a:ext cx="889000" cy="1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38021</xdr:rowOff>
    </xdr:from>
    <xdr:to>
      <xdr:col>72</xdr:col>
      <xdr:colOff>38100</xdr:colOff>
      <xdr:row>96</xdr:row>
      <xdr:rowOff>139621</xdr:rowOff>
    </xdr:to>
    <xdr:sp macro="" textlink="">
      <xdr:nvSpPr>
        <xdr:cNvPr id="682" name="フローチャート: 判断 681"/>
        <xdr:cNvSpPr/>
      </xdr:nvSpPr>
      <xdr:spPr>
        <a:xfrm>
          <a:off x="13652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130748</xdr:rowOff>
    </xdr:from>
    <xdr:ext cx="534377" cy="259045"/>
    <xdr:sp macro="" textlink="">
      <xdr:nvSpPr>
        <xdr:cNvPr id="683" name="テキスト ボックス 682"/>
        <xdr:cNvSpPr txBox="1"/>
      </xdr:nvSpPr>
      <xdr:spPr>
        <a:xfrm>
          <a:off x="13436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53663</xdr:rowOff>
    </xdr:from>
    <xdr:to>
      <xdr:col>67</xdr:col>
      <xdr:colOff>101600</xdr:colOff>
      <xdr:row>96</xdr:row>
      <xdr:rowOff>155263</xdr:rowOff>
    </xdr:to>
    <xdr:sp macro="" textlink="">
      <xdr:nvSpPr>
        <xdr:cNvPr id="684" name="フローチャート: 判断 683"/>
        <xdr:cNvSpPr/>
      </xdr:nvSpPr>
      <xdr:spPr>
        <a:xfrm>
          <a:off x="12763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146390</xdr:rowOff>
    </xdr:from>
    <xdr:ext cx="534377" cy="259045"/>
    <xdr:sp macro="" textlink="">
      <xdr:nvSpPr>
        <xdr:cNvPr id="685" name="テキスト ボックス 684"/>
        <xdr:cNvSpPr txBox="1"/>
      </xdr:nvSpPr>
      <xdr:spPr>
        <a:xfrm>
          <a:off x="12547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113033</xdr:rowOff>
    </xdr:from>
    <xdr:to>
      <xdr:col>85</xdr:col>
      <xdr:colOff>177800</xdr:colOff>
      <xdr:row>95</xdr:row>
      <xdr:rowOff>43183</xdr:rowOff>
    </xdr:to>
    <xdr:sp macro="" textlink="">
      <xdr:nvSpPr>
        <xdr:cNvPr id="691" name="楕円 690"/>
        <xdr:cNvSpPr/>
      </xdr:nvSpPr>
      <xdr:spPr>
        <a:xfrm>
          <a:off x="16268700" y="162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135910</xdr:rowOff>
    </xdr:from>
    <xdr:ext cx="534377" cy="259045"/>
    <xdr:sp macro="" textlink="">
      <xdr:nvSpPr>
        <xdr:cNvPr id="692" name="公債費該当値テキスト"/>
        <xdr:cNvSpPr txBox="1"/>
      </xdr:nvSpPr>
      <xdr:spPr>
        <a:xfrm>
          <a:off x="16370300" y="1608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63754</xdr:rowOff>
    </xdr:from>
    <xdr:to>
      <xdr:col>81</xdr:col>
      <xdr:colOff>101600</xdr:colOff>
      <xdr:row>93</xdr:row>
      <xdr:rowOff>165354</xdr:rowOff>
    </xdr:to>
    <xdr:sp macro="" textlink="">
      <xdr:nvSpPr>
        <xdr:cNvPr id="693" name="楕円 692"/>
        <xdr:cNvSpPr/>
      </xdr:nvSpPr>
      <xdr:spPr>
        <a:xfrm>
          <a:off x="15430500" y="160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10431</xdr:rowOff>
    </xdr:from>
    <xdr:ext cx="534377" cy="259045"/>
    <xdr:sp macro="" textlink="">
      <xdr:nvSpPr>
        <xdr:cNvPr id="694" name="テキスト ボックス 693"/>
        <xdr:cNvSpPr txBox="1"/>
      </xdr:nvSpPr>
      <xdr:spPr>
        <a:xfrm>
          <a:off x="15201411" y="1578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122929</xdr:rowOff>
    </xdr:from>
    <xdr:to>
      <xdr:col>76</xdr:col>
      <xdr:colOff>165100</xdr:colOff>
      <xdr:row>95</xdr:row>
      <xdr:rowOff>53079</xdr:rowOff>
    </xdr:to>
    <xdr:sp macro="" textlink="">
      <xdr:nvSpPr>
        <xdr:cNvPr id="695" name="楕円 694"/>
        <xdr:cNvSpPr/>
      </xdr:nvSpPr>
      <xdr:spPr>
        <a:xfrm>
          <a:off x="14541500" y="162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69606</xdr:rowOff>
    </xdr:from>
    <xdr:ext cx="534377" cy="259045"/>
    <xdr:sp macro="" textlink="">
      <xdr:nvSpPr>
        <xdr:cNvPr id="696" name="テキスト ボックス 695"/>
        <xdr:cNvSpPr txBox="1"/>
      </xdr:nvSpPr>
      <xdr:spPr>
        <a:xfrm>
          <a:off x="14325111" y="1601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158558</xdr:rowOff>
    </xdr:from>
    <xdr:to>
      <xdr:col>72</xdr:col>
      <xdr:colOff>38100</xdr:colOff>
      <xdr:row>94</xdr:row>
      <xdr:rowOff>88708</xdr:rowOff>
    </xdr:to>
    <xdr:sp macro="" textlink="">
      <xdr:nvSpPr>
        <xdr:cNvPr id="697" name="楕円 696"/>
        <xdr:cNvSpPr/>
      </xdr:nvSpPr>
      <xdr:spPr>
        <a:xfrm>
          <a:off x="13652500" y="1610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105235</xdr:rowOff>
    </xdr:from>
    <xdr:ext cx="534377" cy="259045"/>
    <xdr:sp macro="" textlink="">
      <xdr:nvSpPr>
        <xdr:cNvPr id="698" name="テキスト ボックス 697"/>
        <xdr:cNvSpPr txBox="1"/>
      </xdr:nvSpPr>
      <xdr:spPr>
        <a:xfrm>
          <a:off x="13436111" y="158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48372</xdr:rowOff>
    </xdr:from>
    <xdr:to>
      <xdr:col>67</xdr:col>
      <xdr:colOff>101600</xdr:colOff>
      <xdr:row>93</xdr:row>
      <xdr:rowOff>149972</xdr:rowOff>
    </xdr:to>
    <xdr:sp macro="" textlink="">
      <xdr:nvSpPr>
        <xdr:cNvPr id="699" name="楕円 698"/>
        <xdr:cNvSpPr/>
      </xdr:nvSpPr>
      <xdr:spPr>
        <a:xfrm>
          <a:off x="12763500" y="1599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166499</xdr:rowOff>
    </xdr:from>
    <xdr:ext cx="534377" cy="259045"/>
    <xdr:sp macro="" textlink="">
      <xdr:nvSpPr>
        <xdr:cNvPr id="700" name="テキスト ボックス 699"/>
        <xdr:cNvSpPr txBox="1"/>
      </xdr:nvSpPr>
      <xdr:spPr>
        <a:xfrm>
          <a:off x="12547111" y="1576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9" name="直線コネクタ 70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0" name="テキスト ボックス 70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2" name="テキスト ボックス 711"/>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3" name="直線コネクタ 71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14" name="テキスト ボックス 713"/>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6" name="テキスト ボックス 715"/>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25400</xdr:rowOff>
    </xdr:to>
    <xdr:cxnSp macro="">
      <xdr:nvCxnSpPr>
        <xdr:cNvPr id="718" name="直線コネクタ 717"/>
        <xdr:cNvCxnSpPr/>
      </xdr:nvCxnSpPr>
      <xdr:spPr>
        <a:xfrm flipV="1">
          <a:off x="22159595" y="5283200"/>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9"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0" name="直線コネクタ 71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313932" cy="259045"/>
    <xdr:sp macro="" textlink="">
      <xdr:nvSpPr>
        <xdr:cNvPr id="721" name="諸支出金最大値テキスト"/>
        <xdr:cNvSpPr txBox="1"/>
      </xdr:nvSpPr>
      <xdr:spPr>
        <a:xfrm>
          <a:off x="22212300" y="505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22" name="直線コネクタ 721"/>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3" name="直線コネクタ 72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249299" cy="259045"/>
    <xdr:sp macro="" textlink="">
      <xdr:nvSpPr>
        <xdr:cNvPr id="724" name="諸支出金平均値テキスト"/>
        <xdr:cNvSpPr txBox="1"/>
      </xdr:nvSpPr>
      <xdr:spPr>
        <a:xfrm>
          <a:off x="22212300" y="62839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5" name="フローチャート: 判断 724"/>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6" name="直線コネクタ 72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88900</xdr:rowOff>
    </xdr:from>
    <xdr:to>
      <xdr:col>112</xdr:col>
      <xdr:colOff>38100</xdr:colOff>
      <xdr:row>36</xdr:row>
      <xdr:rowOff>19050</xdr:rowOff>
    </xdr:to>
    <xdr:sp macro="" textlink="">
      <xdr:nvSpPr>
        <xdr:cNvPr id="727" name="フローチャート: 判断 726"/>
        <xdr:cNvSpPr/>
      </xdr:nvSpPr>
      <xdr:spPr>
        <a:xfrm>
          <a:off x="21272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34</xdr:row>
      <xdr:rowOff>35577</xdr:rowOff>
    </xdr:from>
    <xdr:ext cx="249299" cy="259045"/>
    <xdr:sp macro="" textlink="">
      <xdr:nvSpPr>
        <xdr:cNvPr id="728" name="テキスト ボックス 727"/>
        <xdr:cNvSpPr txBox="1"/>
      </xdr:nvSpPr>
      <xdr:spPr>
        <a:xfrm>
          <a:off x="21185950" y="5864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9" name="直線コネクタ 72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146050</xdr:rowOff>
    </xdr:from>
    <xdr:to>
      <xdr:col>107</xdr:col>
      <xdr:colOff>101600</xdr:colOff>
      <xdr:row>38</xdr:row>
      <xdr:rowOff>76200</xdr:rowOff>
    </xdr:to>
    <xdr:sp macro="" textlink="">
      <xdr:nvSpPr>
        <xdr:cNvPr id="730" name="フローチャート: 判断 729"/>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31" name="テキスト ボックス 73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2" name="直線コネクタ 73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3" name="フローチャート: 判断 732"/>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4" name="テキスト ボックス 73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35" name="フローチャート: 判断 734"/>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36" name="テキスト ボックス 73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2" name="楕円 74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67327</xdr:rowOff>
    </xdr:from>
    <xdr:ext cx="249299" cy="259045"/>
    <xdr:sp macro="" textlink="">
      <xdr:nvSpPr>
        <xdr:cNvPr id="743" name="諸支出金該当値テキスト"/>
        <xdr:cNvSpPr txBox="1"/>
      </xdr:nvSpPr>
      <xdr:spPr>
        <a:xfrm>
          <a:off x="2221230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4" name="楕円 74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5" name="テキスト ボックス 744"/>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6" name="楕円 74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92727</xdr:rowOff>
    </xdr:from>
    <xdr:ext cx="249299" cy="259045"/>
    <xdr:sp macro="" textlink="">
      <xdr:nvSpPr>
        <xdr:cNvPr id="747" name="テキスト ボックス 746"/>
        <xdr:cNvSpPr txBox="1"/>
      </xdr:nvSpPr>
      <xdr:spPr>
        <a:xfrm>
          <a:off x="20309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8" name="楕円 74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49" name="テキスト ボックス 748"/>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0" name="楕円 74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51" name="テキスト ボックス 750"/>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1" name="テキスト ボックス 76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3" name="テキスト ボックス 76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5" name="直線コネクタ 76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0" name="直線コネクタ 76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2" name="フローチャート: 判断 77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3" name="直線コネクタ 77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4" name="フローチャート: 判断 77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5" name="テキスト ボックス 774"/>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6" name="直線コネクタ 77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7" name="フローチャート: 判断 77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8" name="テキスト ボックス 77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9" name="直線コネクタ 77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0" name="フローチャート: 判断 77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1" name="テキスト ボックス 78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2" name="フローチャート: 判断 78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3" name="テキスト ボックス 78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楕円 78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1" name="楕円 79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2" name="テキスト ボックス 791"/>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3" name="楕円 79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4" name="テキスト ボックス 79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5" name="楕円 79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6" name="テキスト ボックス 79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楕円 79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8" name="テキスト ボックス 79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9" name="正方形/長方形 7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0" name="正方形/長方形 7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1" name="テキスト ボックス 8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年度の目的別歳出は前年度（</a:t>
          </a:r>
          <a:r>
            <a:rPr kumimoji="1" lang="en-US" altLang="ja-JP" sz="1300">
              <a:latin typeface="ＭＳ Ｐゴシック" panose="020B0600070205080204" pitchFamily="50" charset="-128"/>
              <a:ea typeface="ＭＳ Ｐゴシック" panose="020B0600070205080204" pitchFamily="50" charset="-128"/>
            </a:rPr>
            <a:t>318,517</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12,685</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305,832</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このうち、大阪北部地震、平成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年７月豪雨災害の対応により災害復旧費が前年度（</a:t>
          </a:r>
          <a:r>
            <a:rPr kumimoji="1" lang="en-US" altLang="ja-JP" sz="1300">
              <a:latin typeface="ＭＳ Ｐゴシック" panose="020B0600070205080204" pitchFamily="50" charset="-128"/>
              <a:ea typeface="ＭＳ Ｐゴシック" panose="020B0600070205080204" pitchFamily="50" charset="-128"/>
            </a:rPr>
            <a:t>551</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2,123</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2,674</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一方で、新規発行や借換えに伴う発行利率の低下等による利子の減等により公債費が前年度（</a:t>
          </a:r>
          <a:r>
            <a:rPr kumimoji="1" lang="en-US" altLang="ja-JP" sz="1300">
              <a:latin typeface="ＭＳ Ｐゴシック" panose="020B0600070205080204" pitchFamily="50" charset="-128"/>
              <a:ea typeface="ＭＳ Ｐゴシック" panose="020B0600070205080204" pitchFamily="50" charset="-128"/>
            </a:rPr>
            <a:t>61,020</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6,759</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54,261</a:t>
          </a:r>
          <a:r>
            <a:rPr kumimoji="1" lang="ja-JP" altLang="en-US" sz="1300">
              <a:latin typeface="ＭＳ Ｐゴシック" panose="020B0600070205080204" pitchFamily="50" charset="-128"/>
              <a:ea typeface="ＭＳ Ｐゴシック" panose="020B0600070205080204" pitchFamily="50" charset="-128"/>
            </a:rPr>
            <a:t>円、積立金の増加要因となった基金再編（平成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年度実施）を平成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年度に行わなかったことから総務費が前年度（</a:t>
          </a:r>
          <a:r>
            <a:rPr kumimoji="1" lang="en-US" altLang="ja-JP" sz="1300">
              <a:latin typeface="ＭＳ Ｐゴシック" panose="020B0600070205080204" pitchFamily="50" charset="-128"/>
              <a:ea typeface="ＭＳ Ｐゴシック" panose="020B0600070205080204" pitchFamily="50" charset="-128"/>
            </a:rPr>
            <a:t>19,139</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5,767</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13,372</a:t>
          </a:r>
          <a:r>
            <a:rPr kumimoji="1" lang="ja-JP" altLang="en-US" sz="1300">
              <a:latin typeface="ＭＳ Ｐゴシック" panose="020B0600070205080204" pitchFamily="50" charset="-128"/>
              <a:ea typeface="ＭＳ Ｐゴシック" panose="020B0600070205080204" pitchFamily="50" charset="-128"/>
            </a:rPr>
            <a:t>円となったこと等により、住民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〇財政調整基金残高</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歳出の精査等により平成</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年度以降は取崩を回避しており、平成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年度において</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は約５億円の積立を行った。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〇実質収支額、実質単年度収支</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実質収支額は、県債前倒し発行により増となった平成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年度の要因が減となった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ことによる繰越金の減等により歳入が減少したものの、教職員給与負担事務の神戸</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市への移譲に伴う税交付金の減少等により歳出も減少したため、前年度同数の</a:t>
          </a:r>
          <a:r>
            <a:rPr kumimoji="1" lang="en-US" altLang="ja-JP" sz="1050">
              <a:latin typeface="ＭＳ ゴシック" pitchFamily="49" charset="-128"/>
              <a:ea typeface="ＭＳ ゴシック" pitchFamily="49" charset="-128"/>
            </a:rPr>
            <a:t>0.11</a:t>
          </a:r>
        </a:p>
        <a:p>
          <a:r>
            <a:rPr kumimoji="1" lang="ja-JP" altLang="en-US" sz="1050">
              <a:latin typeface="ＭＳ ゴシック" pitchFamily="49" charset="-128"/>
              <a:ea typeface="ＭＳ ゴシック" pitchFamily="49" charset="-128"/>
            </a:rPr>
            <a:t>％となっている。実質単年度収支は、行革推進債の発行等の財源対策を行わないこ</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とにより収支が厳しくなり、前年度（</a:t>
          </a:r>
          <a:r>
            <a:rPr kumimoji="1" lang="en-US" altLang="ja-JP" sz="1050">
              <a:latin typeface="ＭＳ ゴシック" pitchFamily="49" charset="-128"/>
              <a:ea typeface="ＭＳ ゴシック" pitchFamily="49" charset="-128"/>
            </a:rPr>
            <a:t>0.81</a:t>
          </a:r>
          <a:r>
            <a:rPr kumimoji="1" lang="ja-JP" altLang="en-US" sz="1050">
              <a:latin typeface="ＭＳ ゴシック" pitchFamily="49" charset="-128"/>
              <a:ea typeface="ＭＳ ゴシック" pitchFamily="49" charset="-128"/>
            </a:rPr>
            <a:t>％）から△</a:t>
          </a:r>
          <a:r>
            <a:rPr kumimoji="1" lang="en-US" altLang="ja-JP" sz="1050">
              <a:latin typeface="ＭＳ ゴシック" pitchFamily="49" charset="-128"/>
              <a:ea typeface="ＭＳ ゴシック" pitchFamily="49" charset="-128"/>
            </a:rPr>
            <a:t>0.53</a:t>
          </a:r>
          <a:r>
            <a:rPr kumimoji="1" lang="ja-JP" altLang="en-US" sz="1050">
              <a:latin typeface="ＭＳ ゴシック" pitchFamily="49" charset="-128"/>
              <a:ea typeface="ＭＳ ゴシック" pitchFamily="49" charset="-128"/>
            </a:rPr>
            <a:t>％減となっている。</a:t>
          </a:r>
          <a:endParaRPr kumimoji="1" lang="en-US" altLang="ja-JP" sz="1050">
            <a:latin typeface="ＭＳ ゴシック" pitchFamily="49" charset="-128"/>
            <a:ea typeface="ＭＳ ゴシック" pitchFamily="49" charset="-128"/>
          </a:endParaRPr>
        </a:p>
        <a:p>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兵庫県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一般会計、全ての特別会計及び事業会計で赤字が生じていない。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各会計で適切な財政運営、企業運営を行っていく。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○実質公債費比率の分子</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満期到来額の減等に伴う借換時実質償還額の減等により、減債基金積立不足算定額が減少するが、行革期間中に行った一般会計から病院事業会計への繰出金減額調整解消等により、公営企業債の元利償還金に対する繰入金が増加するため、前年度から増加し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早期健全化基準未満であるが、行財政運営方針に基づき、さらなる財政運営の健全化を図る。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○減債基金残高　</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年度は借換債平準化対策で留保した基金を活用したこと等により、</a:t>
          </a:r>
          <a:r>
            <a:rPr kumimoji="1" lang="en-US" altLang="ja-JP" sz="900">
              <a:latin typeface="ＭＳ ゴシック" pitchFamily="49" charset="-128"/>
              <a:ea typeface="ＭＳ ゴシック" pitchFamily="49" charset="-128"/>
            </a:rPr>
            <a:t>1,958</a:t>
          </a:r>
          <a:r>
            <a:rPr kumimoji="1" lang="ja-JP" altLang="en-US" sz="900">
              <a:latin typeface="ＭＳ ゴシック" pitchFamily="49" charset="-128"/>
              <a:ea typeface="ＭＳ ゴシック" pitchFamily="49" charset="-128"/>
            </a:rPr>
            <a:t>億円減少した。平成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年度は借換債の前倒し発行の影響等により、それぞれ</a:t>
          </a:r>
          <a:r>
            <a:rPr kumimoji="1" lang="en-US" altLang="ja-JP" sz="900">
              <a:latin typeface="ＭＳ ゴシック" pitchFamily="49" charset="-128"/>
              <a:ea typeface="ＭＳ ゴシック" pitchFamily="49" charset="-128"/>
            </a:rPr>
            <a:t>341</a:t>
          </a:r>
          <a:r>
            <a:rPr kumimoji="1" lang="ja-JP" altLang="en-US" sz="900">
              <a:latin typeface="ＭＳ ゴシック" pitchFamily="49" charset="-128"/>
              <a:ea typeface="ＭＳ ゴシック" pitchFamily="49" charset="-128"/>
            </a:rPr>
            <a:t>億円、</a:t>
          </a:r>
          <a:r>
            <a:rPr kumimoji="1" lang="en-US" altLang="ja-JP" sz="900">
              <a:latin typeface="ＭＳ ゴシック" pitchFamily="49" charset="-128"/>
              <a:ea typeface="ＭＳ ゴシック" pitchFamily="49" charset="-128"/>
            </a:rPr>
            <a:t>546</a:t>
          </a:r>
          <a:r>
            <a:rPr kumimoji="1" lang="ja-JP" altLang="en-US" sz="900">
              <a:latin typeface="ＭＳ ゴシック" pitchFamily="49" charset="-128"/>
              <a:ea typeface="ＭＳ ゴシック" pitchFamily="49" charset="-128"/>
            </a:rPr>
            <a:t>億円増加した。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支給単価の減により退職手当負担見込額が減少しているが、緊急防災・減災事業債及び公共施設等適正管理推進事業債等の残高増により一般会計等に係る地方債の現在高が増加し、行革期間中に行ってきた一般会計から病院事業会計への繰出金減額調整解消により公営企業債等繰入見込額が増加することから、前年度から増加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○今後の見通し</a:t>
          </a:r>
        </a:p>
        <a:p>
          <a:r>
            <a:rPr kumimoji="1" lang="ja-JP" altLang="en-US" sz="1400">
              <a:latin typeface="ＭＳ ゴシック" pitchFamily="49" charset="-128"/>
              <a:ea typeface="ＭＳ ゴシック" pitchFamily="49" charset="-128"/>
            </a:rPr>
            <a:t>　早期健全化基準未満であるが、行財政運営方針に基づき、さらなる財政運営の健全化を図る。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安心こども基金を取崩したことに伴い残高が減少（△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百万円）した一方、医療介護推進基金で、事業の進捗により取崩額が減少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したことに伴う残高の増加（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百万円）があったことなどにより、全体では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各種基金の設置目的に沿って適切に積立・取崩を行う。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・医療介護推進基金：地域における医療及び介護の推進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・地域創生基金：兵庫県地域創生戦略に基づき実施する人口対策及び地域の元気づくりに関する施策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・県有施設等整備基金：県有施設等の老朽化対応や社会情勢の変化に伴う県民ニーズに対応した規模、機能の見直しを含めた施設の整備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・医療介護推進基金：事業の進捗により取崩額が減少したことに伴う残高の増加（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・安心こども基金：基金を取崩したことに伴う残高の減少（△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医療介護の充実や、喫緊の課題である兵庫県地域創生戦略の推進、県有施設の整備等のため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取り崩しを行う予定であるほか、各種基金の設置目的に沿って適切に積立・取崩を行う。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財政基金条例により前年度決算余剰金の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相当分など（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経済事情の急激な変動や災害への備え等、将来にわたる財政の健全な運営に資するため積み立てを行う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5,570,618
5,462,316
8,400.95
1,841,383,730
1,831,631,276
1,191,488
1,055,786,928
4,462,701,566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339.2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有形固定資産減価償却率は、グループ内平均及び都道府県平均を上回っている状況にある。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本県における県有施設は、例えば建物全体だけでも築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年を経過したものが過半数を占めており、老朽化が進んでいる状況にある。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本県においては、平成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兵庫県公共施設とう総合管理計画」を策定し、施設総量の適正化の推進、老朽化対策の推進、安全性の向上と適切な維持管理の推進及び施設等の有効活用について、各施設類型ごとの課題に応じた取組を推進しているところ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32</xdr:row>
      <xdr:rowOff>132969</xdr:rowOff>
    </xdr:to>
    <xdr:cxnSp macro="">
      <xdr:nvCxnSpPr>
        <xdr:cNvPr id="61" name="直線コネクタ 60"/>
        <xdr:cNvCxnSpPr/>
      </xdr:nvCxnSpPr>
      <xdr:spPr>
        <a:xfrm flipV="1">
          <a:off x="4300220" y="5155819"/>
          <a:ext cx="127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136796</xdr:rowOff>
    </xdr:from>
    <xdr:ext cx="405111" cy="259045"/>
    <xdr:sp macro="" textlink="">
      <xdr:nvSpPr>
        <xdr:cNvPr id="62" name="有形固定資産減価償却率最小値テキスト"/>
        <xdr:cNvSpPr txBox="1"/>
      </xdr:nvSpPr>
      <xdr:spPr>
        <a:xfrm>
          <a:off x="4352925" y="62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132969</xdr:rowOff>
    </xdr:from>
    <xdr:to>
      <xdr:col>23</xdr:col>
      <xdr:colOff>174625</xdr:colOff>
      <xdr:row>32</xdr:row>
      <xdr:rowOff>132969</xdr:rowOff>
    </xdr:to>
    <xdr:cxnSp macro="">
      <xdr:nvCxnSpPr>
        <xdr:cNvPr id="63" name="直線コネクタ 62"/>
        <xdr:cNvCxnSpPr/>
      </xdr:nvCxnSpPr>
      <xdr:spPr>
        <a:xfrm>
          <a:off x="4213225" y="61972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4" name="有形固定資産減価償却率最大値テキスト"/>
        <xdr:cNvSpPr txBox="1"/>
      </xdr:nvSpPr>
      <xdr:spPr>
        <a:xfrm>
          <a:off x="4352925" y="4937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5" name="直線コネクタ 64"/>
        <xdr:cNvCxnSpPr/>
      </xdr:nvCxnSpPr>
      <xdr:spPr>
        <a:xfrm>
          <a:off x="4213225" y="51558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141876</xdr:rowOff>
    </xdr:from>
    <xdr:ext cx="405111" cy="259045"/>
    <xdr:sp macro="" textlink="">
      <xdr:nvSpPr>
        <xdr:cNvPr id="66" name="有形固定資産減価償却率平均値テキスト"/>
        <xdr:cNvSpPr txBox="1"/>
      </xdr:nvSpPr>
      <xdr:spPr>
        <a:xfrm>
          <a:off x="4352925" y="5545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67" name="フローチャート: 判断 66"/>
        <xdr:cNvSpPr/>
      </xdr:nvSpPr>
      <xdr:spPr>
        <a:xfrm>
          <a:off x="4251325" y="5567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17907</xdr:rowOff>
    </xdr:from>
    <xdr:to>
      <xdr:col>19</xdr:col>
      <xdr:colOff>187325</xdr:colOff>
      <xdr:row>29</xdr:row>
      <xdr:rowOff>119507</xdr:rowOff>
    </xdr:to>
    <xdr:sp macro="" textlink="">
      <xdr:nvSpPr>
        <xdr:cNvPr id="68" name="フローチャート: 判断 67"/>
        <xdr:cNvSpPr/>
      </xdr:nvSpPr>
      <xdr:spPr>
        <a:xfrm>
          <a:off x="3616325" y="5586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138811</xdr:rowOff>
    </xdr:from>
    <xdr:to>
      <xdr:col>15</xdr:col>
      <xdr:colOff>187325</xdr:colOff>
      <xdr:row>30</xdr:row>
      <xdr:rowOff>68961</xdr:rowOff>
    </xdr:to>
    <xdr:sp macro="" textlink="">
      <xdr:nvSpPr>
        <xdr:cNvPr id="69" name="フローチャート: 判断 68"/>
        <xdr:cNvSpPr/>
      </xdr:nvSpPr>
      <xdr:spPr>
        <a:xfrm>
          <a:off x="2930525" y="5707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19177</xdr:rowOff>
    </xdr:from>
    <xdr:to>
      <xdr:col>11</xdr:col>
      <xdr:colOff>187325</xdr:colOff>
      <xdr:row>30</xdr:row>
      <xdr:rowOff>120777</xdr:rowOff>
    </xdr:to>
    <xdr:sp macro="" textlink="">
      <xdr:nvSpPr>
        <xdr:cNvPr id="70" name="フローチャート: 判断 69"/>
        <xdr:cNvSpPr/>
      </xdr:nvSpPr>
      <xdr:spPr>
        <a:xfrm>
          <a:off x="2244725" y="5753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8001</xdr:rowOff>
    </xdr:from>
    <xdr:to>
      <xdr:col>23</xdr:col>
      <xdr:colOff>136525</xdr:colOff>
      <xdr:row>28</xdr:row>
      <xdr:rowOff>109601</xdr:rowOff>
    </xdr:to>
    <xdr:sp macro="" textlink="">
      <xdr:nvSpPr>
        <xdr:cNvPr id="76" name="楕円 75"/>
        <xdr:cNvSpPr/>
      </xdr:nvSpPr>
      <xdr:spPr>
        <a:xfrm>
          <a:off x="4251325" y="54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30878</xdr:rowOff>
    </xdr:from>
    <xdr:ext cx="405111" cy="259045"/>
    <xdr:sp macro="" textlink="">
      <xdr:nvSpPr>
        <xdr:cNvPr id="77" name="有形固定資産減価償却率該当値テキスト"/>
        <xdr:cNvSpPr txBox="1"/>
      </xdr:nvSpPr>
      <xdr:spPr>
        <a:xfrm>
          <a:off x="4352925" y="526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33909</xdr:rowOff>
    </xdr:from>
    <xdr:to>
      <xdr:col>19</xdr:col>
      <xdr:colOff>187325</xdr:colOff>
      <xdr:row>28</xdr:row>
      <xdr:rowOff>135509</xdr:rowOff>
    </xdr:to>
    <xdr:sp macro="" textlink="">
      <xdr:nvSpPr>
        <xdr:cNvPr id="78" name="楕円 77"/>
        <xdr:cNvSpPr/>
      </xdr:nvSpPr>
      <xdr:spPr>
        <a:xfrm>
          <a:off x="3616325" y="54377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58801</xdr:rowOff>
    </xdr:from>
    <xdr:to>
      <xdr:col>23</xdr:col>
      <xdr:colOff>85725</xdr:colOff>
      <xdr:row>28</xdr:row>
      <xdr:rowOff>84709</xdr:rowOff>
    </xdr:to>
    <xdr:cxnSp macro="">
      <xdr:nvCxnSpPr>
        <xdr:cNvPr id="79" name="直線コネクタ 78"/>
        <xdr:cNvCxnSpPr/>
      </xdr:nvCxnSpPr>
      <xdr:spPr>
        <a:xfrm flipV="1">
          <a:off x="3667125" y="5462651"/>
          <a:ext cx="635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64135</xdr:rowOff>
    </xdr:from>
    <xdr:to>
      <xdr:col>15</xdr:col>
      <xdr:colOff>187325</xdr:colOff>
      <xdr:row>28</xdr:row>
      <xdr:rowOff>165735</xdr:rowOff>
    </xdr:to>
    <xdr:sp macro="" textlink="">
      <xdr:nvSpPr>
        <xdr:cNvPr id="80" name="楕円 79"/>
        <xdr:cNvSpPr/>
      </xdr:nvSpPr>
      <xdr:spPr>
        <a:xfrm>
          <a:off x="2930525" y="5467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84709</xdr:rowOff>
    </xdr:from>
    <xdr:to>
      <xdr:col>19</xdr:col>
      <xdr:colOff>136525</xdr:colOff>
      <xdr:row>28</xdr:row>
      <xdr:rowOff>114935</xdr:rowOff>
    </xdr:to>
    <xdr:cxnSp macro="">
      <xdr:nvCxnSpPr>
        <xdr:cNvPr id="81" name="直線コネクタ 80"/>
        <xdr:cNvCxnSpPr/>
      </xdr:nvCxnSpPr>
      <xdr:spPr>
        <a:xfrm flipV="1">
          <a:off x="2981325" y="5488559"/>
          <a:ext cx="6858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110634</xdr:rowOff>
    </xdr:from>
    <xdr:ext cx="405111" cy="259045"/>
    <xdr:sp macro="" textlink="">
      <xdr:nvSpPr>
        <xdr:cNvPr id="82" name="n_1aveValue有形固定資産減価償却率"/>
        <xdr:cNvSpPr txBox="1"/>
      </xdr:nvSpPr>
      <xdr:spPr>
        <a:xfrm>
          <a:off x="3470919"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60088</xdr:rowOff>
    </xdr:from>
    <xdr:ext cx="405111" cy="259045"/>
    <xdr:sp macro="" textlink="">
      <xdr:nvSpPr>
        <xdr:cNvPr id="83" name="n_2aveValue有形固定資産減価償却率"/>
        <xdr:cNvSpPr txBox="1"/>
      </xdr:nvSpPr>
      <xdr:spPr>
        <a:xfrm>
          <a:off x="2797819" y="579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137304</xdr:rowOff>
    </xdr:from>
    <xdr:ext cx="405111" cy="259045"/>
    <xdr:sp macro="" textlink="">
      <xdr:nvSpPr>
        <xdr:cNvPr id="84" name="n_3aveValue有形固定資産減価償却率"/>
        <xdr:cNvSpPr txBox="1"/>
      </xdr:nvSpPr>
      <xdr:spPr>
        <a:xfrm>
          <a:off x="2112019" y="554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152036</xdr:rowOff>
    </xdr:from>
    <xdr:ext cx="405111" cy="259045"/>
    <xdr:sp macro="" textlink="">
      <xdr:nvSpPr>
        <xdr:cNvPr id="85" name="n_1mainValue有形固定資産減価償却率"/>
        <xdr:cNvSpPr txBox="1"/>
      </xdr:nvSpPr>
      <xdr:spPr>
        <a:xfrm>
          <a:off x="3470919" y="522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10812</xdr:rowOff>
    </xdr:from>
    <xdr:ext cx="405111" cy="259045"/>
    <xdr:sp macro="" textlink="">
      <xdr:nvSpPr>
        <xdr:cNvPr id="86" name="n_2mainValue有形固定資産減価償却率"/>
        <xdr:cNvSpPr txBox="1"/>
      </xdr:nvSpPr>
      <xdr:spPr>
        <a:xfrm>
          <a:off x="2797819"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9" name="正方形/長方形 88"/>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[ 1,807.7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2" name="正方形/長方形 91"/>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3" name="正方形/長方形 92"/>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7" name="テキスト ボックス 96"/>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グループ内平均及び都道府県平均を上回っている状況にある。これは、本県における阪神・淡路大震災からの創造的復興のため、県債発行や県債管理基金の活用を行ってきており、将来負担額が高くなっ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今後は、震災関連県債の着実な償還等を通じて将来負担額が減少する見込みであることから、債務償還比率は縮小していくと推測される。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0" name="テキスト ボックス 99"/>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2" name="テキスト ボックス 101"/>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4" name="テキスト ボックス 103"/>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6" name="テキスト ボックス 105"/>
        <xdr:cNvSpPr txBox="1"/>
      </xdr:nvSpPr>
      <xdr:spPr>
        <a:xfrm>
          <a:off x="9705751" y="59055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08" name="テキスト ボックス 107"/>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0" name="テキスト ボックス 109"/>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2" name="テキスト ボックス 111"/>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63854</xdr:rowOff>
    </xdr:from>
    <xdr:to>
      <xdr:col>76</xdr:col>
      <xdr:colOff>21589</xdr:colOff>
      <xdr:row>35</xdr:row>
      <xdr:rowOff>16184</xdr:rowOff>
    </xdr:to>
    <xdr:cxnSp macro="">
      <xdr:nvCxnSpPr>
        <xdr:cNvPr id="116" name="直線コネクタ 115"/>
        <xdr:cNvCxnSpPr/>
      </xdr:nvCxnSpPr>
      <xdr:spPr>
        <a:xfrm flipV="1">
          <a:off x="13323570" y="5302604"/>
          <a:ext cx="1269" cy="127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20011</xdr:rowOff>
    </xdr:from>
    <xdr:ext cx="560923" cy="259045"/>
    <xdr:sp macro="" textlink="">
      <xdr:nvSpPr>
        <xdr:cNvPr id="117" name="債務償還比率最小値テキスト"/>
        <xdr:cNvSpPr txBox="1"/>
      </xdr:nvSpPr>
      <xdr:spPr>
        <a:xfrm>
          <a:off x="13376275" y="65795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16184</xdr:rowOff>
    </xdr:from>
    <xdr:to>
      <xdr:col>76</xdr:col>
      <xdr:colOff>111125</xdr:colOff>
      <xdr:row>35</xdr:row>
      <xdr:rowOff>16184</xdr:rowOff>
    </xdr:to>
    <xdr:cxnSp macro="">
      <xdr:nvCxnSpPr>
        <xdr:cNvPr id="118" name="直線コネクタ 117"/>
        <xdr:cNvCxnSpPr/>
      </xdr:nvCxnSpPr>
      <xdr:spPr>
        <a:xfrm>
          <a:off x="13255625" y="6575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10531</xdr:rowOff>
    </xdr:from>
    <xdr:ext cx="560923" cy="259045"/>
    <xdr:sp macro="" textlink="">
      <xdr:nvSpPr>
        <xdr:cNvPr id="119" name="債務償還比率最大値テキスト"/>
        <xdr:cNvSpPr txBox="1"/>
      </xdr:nvSpPr>
      <xdr:spPr>
        <a:xfrm>
          <a:off x="13376275" y="5084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63854</xdr:rowOff>
    </xdr:from>
    <xdr:to>
      <xdr:col>76</xdr:col>
      <xdr:colOff>111125</xdr:colOff>
      <xdr:row>27</xdr:row>
      <xdr:rowOff>63854</xdr:rowOff>
    </xdr:to>
    <xdr:cxnSp macro="">
      <xdr:nvCxnSpPr>
        <xdr:cNvPr id="120" name="直線コネクタ 119"/>
        <xdr:cNvCxnSpPr/>
      </xdr:nvCxnSpPr>
      <xdr:spPr>
        <a:xfrm>
          <a:off x="13255625" y="5302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155828</xdr:rowOff>
    </xdr:from>
    <xdr:ext cx="560923" cy="259045"/>
    <xdr:sp macro="" textlink="">
      <xdr:nvSpPr>
        <xdr:cNvPr id="121" name="債務償還比率平均値テキスト"/>
        <xdr:cNvSpPr txBox="1"/>
      </xdr:nvSpPr>
      <xdr:spPr>
        <a:xfrm>
          <a:off x="13376275" y="588987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5951</xdr:rowOff>
    </xdr:from>
    <xdr:to>
      <xdr:col>76</xdr:col>
      <xdr:colOff>73025</xdr:colOff>
      <xdr:row>31</xdr:row>
      <xdr:rowOff>107551</xdr:rowOff>
    </xdr:to>
    <xdr:sp macro="" textlink="">
      <xdr:nvSpPr>
        <xdr:cNvPr id="122" name="フローチャート: 判断 121"/>
        <xdr:cNvSpPr/>
      </xdr:nvSpPr>
      <xdr:spPr>
        <a:xfrm>
          <a:off x="13293725" y="5905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58656</xdr:rowOff>
    </xdr:from>
    <xdr:to>
      <xdr:col>72</xdr:col>
      <xdr:colOff>123825</xdr:colOff>
      <xdr:row>30</xdr:row>
      <xdr:rowOff>160256</xdr:rowOff>
    </xdr:to>
    <xdr:sp macro="" textlink="">
      <xdr:nvSpPr>
        <xdr:cNvPr id="123" name="フローチャート: 判断 122"/>
        <xdr:cNvSpPr/>
      </xdr:nvSpPr>
      <xdr:spPr>
        <a:xfrm>
          <a:off x="12639675" y="57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106507</xdr:rowOff>
    </xdr:from>
    <xdr:to>
      <xdr:col>76</xdr:col>
      <xdr:colOff>73025</xdr:colOff>
      <xdr:row>28</xdr:row>
      <xdr:rowOff>36657</xdr:rowOff>
    </xdr:to>
    <xdr:sp macro="" textlink="">
      <xdr:nvSpPr>
        <xdr:cNvPr id="129" name="楕円 128"/>
        <xdr:cNvSpPr/>
      </xdr:nvSpPr>
      <xdr:spPr>
        <a:xfrm>
          <a:off x="13293725" y="53452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21434</xdr:rowOff>
    </xdr:from>
    <xdr:ext cx="560923" cy="259045"/>
    <xdr:sp macro="" textlink="">
      <xdr:nvSpPr>
        <xdr:cNvPr id="130" name="債務償還比率該当値テキスト"/>
        <xdr:cNvSpPr txBox="1"/>
      </xdr:nvSpPr>
      <xdr:spPr>
        <a:xfrm>
          <a:off x="13376275" y="52601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132225</xdr:rowOff>
    </xdr:from>
    <xdr:to>
      <xdr:col>72</xdr:col>
      <xdr:colOff>123825</xdr:colOff>
      <xdr:row>27</xdr:row>
      <xdr:rowOff>62375</xdr:rowOff>
    </xdr:to>
    <xdr:sp macro="" textlink="">
      <xdr:nvSpPr>
        <xdr:cNvPr id="131" name="楕円 130"/>
        <xdr:cNvSpPr/>
      </xdr:nvSpPr>
      <xdr:spPr>
        <a:xfrm>
          <a:off x="12639675" y="5205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11575</xdr:rowOff>
    </xdr:from>
    <xdr:to>
      <xdr:col>76</xdr:col>
      <xdr:colOff>22225</xdr:colOff>
      <xdr:row>27</xdr:row>
      <xdr:rowOff>157307</xdr:rowOff>
    </xdr:to>
    <xdr:cxnSp macro="">
      <xdr:nvCxnSpPr>
        <xdr:cNvPr id="132" name="直線コネクタ 131"/>
        <xdr:cNvCxnSpPr/>
      </xdr:nvCxnSpPr>
      <xdr:spPr>
        <a:xfrm>
          <a:off x="12690475" y="5250325"/>
          <a:ext cx="6350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151383</xdr:rowOff>
    </xdr:from>
    <xdr:ext cx="560923" cy="259045"/>
    <xdr:sp macro="" textlink="">
      <xdr:nvSpPr>
        <xdr:cNvPr id="133" name="n_1aveValue債務償還比率"/>
        <xdr:cNvSpPr txBox="1"/>
      </xdr:nvSpPr>
      <xdr:spPr>
        <a:xfrm>
          <a:off x="12435413" y="58854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78902</xdr:rowOff>
    </xdr:from>
    <xdr:ext cx="560923" cy="259045"/>
    <xdr:sp macro="" textlink="">
      <xdr:nvSpPr>
        <xdr:cNvPr id="134" name="n_1mainValue債務償還比率"/>
        <xdr:cNvSpPr txBox="1"/>
      </xdr:nvSpPr>
      <xdr:spPr>
        <a:xfrm>
          <a:off x="12435413" y="4987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5,570,618
5,462,316
8,400.95
1,841,383,730
1,831,631,276
1,191,488
1,055,786,928
4,462,701,566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339.2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159476</xdr:rowOff>
    </xdr:from>
    <xdr:to>
      <xdr:col>24</xdr:col>
      <xdr:colOff>62865</xdr:colOff>
      <xdr:row>42</xdr:row>
      <xdr:rowOff>157843</xdr:rowOff>
    </xdr:to>
    <xdr:cxnSp macro="">
      <xdr:nvCxnSpPr>
        <xdr:cNvPr id="58" name="直線コネクタ 57"/>
        <xdr:cNvCxnSpPr/>
      </xdr:nvCxnSpPr>
      <xdr:spPr>
        <a:xfrm flipV="1">
          <a:off x="4176395" y="561412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161670</xdr:rowOff>
    </xdr:from>
    <xdr:ext cx="405111" cy="259045"/>
    <xdr:sp macro="" textlink="">
      <xdr:nvSpPr>
        <xdr:cNvPr id="59" name="【道路】&#10;有形固定資産減価償却率最小値テキスト"/>
        <xdr:cNvSpPr txBox="1"/>
      </xdr:nvSpPr>
      <xdr:spPr>
        <a:xfrm>
          <a:off x="4229100" y="710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4108450" y="7098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106153</xdr:rowOff>
    </xdr:from>
    <xdr:ext cx="405111" cy="259045"/>
    <xdr:sp macro="" textlink="">
      <xdr:nvSpPr>
        <xdr:cNvPr id="61" name="【道路】&#10;有形固定資産減価償却率最大値テキスト"/>
        <xdr:cNvSpPr txBox="1"/>
      </xdr:nvSpPr>
      <xdr:spPr>
        <a:xfrm>
          <a:off x="4229100" y="539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108450" y="5614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87466</xdr:rowOff>
    </xdr:from>
    <xdr:ext cx="405111" cy="259045"/>
    <xdr:sp macro="" textlink="">
      <xdr:nvSpPr>
        <xdr:cNvPr id="63" name="【道路】&#10;有形固定資産減価償却率平均値テキスト"/>
        <xdr:cNvSpPr txBox="1"/>
      </xdr:nvSpPr>
      <xdr:spPr>
        <a:xfrm>
          <a:off x="42291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64" name="フローチャート: 判断 63"/>
        <xdr:cNvSpPr/>
      </xdr:nvSpPr>
      <xdr:spPr>
        <a:xfrm>
          <a:off x="4127500" y="634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79284</xdr:rowOff>
    </xdr:from>
    <xdr:to>
      <xdr:col>15</xdr:col>
      <xdr:colOff>101600</xdr:colOff>
      <xdr:row>40</xdr:row>
      <xdr:rowOff>9434</xdr:rowOff>
    </xdr:to>
    <xdr:sp macro="" textlink="">
      <xdr:nvSpPr>
        <xdr:cNvPr id="66" name="フローチャート: 判断 65"/>
        <xdr:cNvSpPr/>
      </xdr:nvSpPr>
      <xdr:spPr>
        <a:xfrm>
          <a:off x="2571750" y="65245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778000" y="6514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77651</xdr:rowOff>
    </xdr:from>
    <xdr:to>
      <xdr:col>24</xdr:col>
      <xdr:colOff>114300</xdr:colOff>
      <xdr:row>41</xdr:row>
      <xdr:rowOff>7801</xdr:rowOff>
    </xdr:to>
    <xdr:sp macro="" textlink="">
      <xdr:nvSpPr>
        <xdr:cNvPr id="73" name="楕円 72"/>
        <xdr:cNvSpPr/>
      </xdr:nvSpPr>
      <xdr:spPr>
        <a:xfrm>
          <a:off x="4127500" y="66880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56078</xdr:rowOff>
    </xdr:from>
    <xdr:ext cx="405111" cy="259045"/>
    <xdr:sp macro="" textlink="">
      <xdr:nvSpPr>
        <xdr:cNvPr id="74" name="【道路】&#10;有形固定資産減価償却率該当値テキスト"/>
        <xdr:cNvSpPr txBox="1"/>
      </xdr:nvSpPr>
      <xdr:spPr>
        <a:xfrm>
          <a:off x="4229100" y="666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133169</xdr:rowOff>
    </xdr:from>
    <xdr:to>
      <xdr:col>20</xdr:col>
      <xdr:colOff>38100</xdr:colOff>
      <xdr:row>41</xdr:row>
      <xdr:rowOff>63319</xdr:rowOff>
    </xdr:to>
    <xdr:sp macro="" textlink="">
      <xdr:nvSpPr>
        <xdr:cNvPr id="75" name="楕円 74"/>
        <xdr:cNvSpPr/>
      </xdr:nvSpPr>
      <xdr:spPr>
        <a:xfrm>
          <a:off x="3384550" y="67435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128451</xdr:rowOff>
    </xdr:from>
    <xdr:to>
      <xdr:col>24</xdr:col>
      <xdr:colOff>63500</xdr:colOff>
      <xdr:row>41</xdr:row>
      <xdr:rowOff>12519</xdr:rowOff>
    </xdr:to>
    <xdr:cxnSp macro="">
      <xdr:nvCxnSpPr>
        <xdr:cNvPr id="76" name="直線コネクタ 75"/>
        <xdr:cNvCxnSpPr/>
      </xdr:nvCxnSpPr>
      <xdr:spPr>
        <a:xfrm flipV="1">
          <a:off x="3429000" y="6738801"/>
          <a:ext cx="749300" cy="4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146231</xdr:rowOff>
    </xdr:from>
    <xdr:to>
      <xdr:col>15</xdr:col>
      <xdr:colOff>101600</xdr:colOff>
      <xdr:row>41</xdr:row>
      <xdr:rowOff>76381</xdr:rowOff>
    </xdr:to>
    <xdr:sp macro="" textlink="">
      <xdr:nvSpPr>
        <xdr:cNvPr id="77" name="楕円 76"/>
        <xdr:cNvSpPr/>
      </xdr:nvSpPr>
      <xdr:spPr>
        <a:xfrm>
          <a:off x="2571750" y="67565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12519</xdr:rowOff>
    </xdr:from>
    <xdr:to>
      <xdr:col>19</xdr:col>
      <xdr:colOff>177800</xdr:colOff>
      <xdr:row>41</xdr:row>
      <xdr:rowOff>25581</xdr:rowOff>
    </xdr:to>
    <xdr:cxnSp macro="">
      <xdr:nvCxnSpPr>
        <xdr:cNvPr id="78" name="直線コネクタ 77"/>
        <xdr:cNvCxnSpPr/>
      </xdr:nvCxnSpPr>
      <xdr:spPr>
        <a:xfrm flipV="1">
          <a:off x="2622550" y="6787969"/>
          <a:ext cx="80645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79" name="n_1aveValue【道路】&#10;有形固定資産減価償却率"/>
        <xdr:cNvSpPr txBox="1"/>
      </xdr:nvSpPr>
      <xdr:spPr>
        <a:xfrm>
          <a:off x="32391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25961</xdr:rowOff>
    </xdr:from>
    <xdr:ext cx="405111" cy="259045"/>
    <xdr:sp macro="" textlink="">
      <xdr:nvSpPr>
        <xdr:cNvPr id="80" name="n_2aveValue【道路】&#10;有形固定資産減価償却率"/>
        <xdr:cNvSpPr txBox="1"/>
      </xdr:nvSpPr>
      <xdr:spPr>
        <a:xfrm>
          <a:off x="2439044"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81" name="n_3aveValue【道路】&#10;有形固定資産減価償却率"/>
        <xdr:cNvSpPr txBox="1"/>
      </xdr:nvSpPr>
      <xdr:spPr>
        <a:xfrm>
          <a:off x="1645294"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54446</xdr:rowOff>
    </xdr:from>
    <xdr:ext cx="405111" cy="259045"/>
    <xdr:sp macro="" textlink="">
      <xdr:nvSpPr>
        <xdr:cNvPr id="82" name="n_1mainValue【道路】&#10;有形固定資産減価償却率"/>
        <xdr:cNvSpPr txBox="1"/>
      </xdr:nvSpPr>
      <xdr:spPr>
        <a:xfrm>
          <a:off x="3239144" y="682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67508</xdr:rowOff>
    </xdr:from>
    <xdr:ext cx="405111" cy="259045"/>
    <xdr:sp macro="" textlink="">
      <xdr:nvSpPr>
        <xdr:cNvPr id="83" name="n_2mainValue【道路】&#10;有形固定資産減価償却率"/>
        <xdr:cNvSpPr txBox="1"/>
      </xdr:nvSpPr>
      <xdr:spPr>
        <a:xfrm>
          <a:off x="2439044" y="684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5" name="正方形/長方形 84"/>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6" name="正方形/長方形 85"/>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7" name="正方形/長方形 86"/>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8" name="正方形/長方形 87"/>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0" name="テキスト ボックス 89"/>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3" name="テキスト ボックス 92"/>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6" name="直線コネクタ 95"/>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7" name="テキスト ボックス 96"/>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148209</xdr:rowOff>
    </xdr:from>
    <xdr:to>
      <xdr:col>54</xdr:col>
      <xdr:colOff>189865</xdr:colOff>
      <xdr:row>40</xdr:row>
      <xdr:rowOff>114491</xdr:rowOff>
    </xdr:to>
    <xdr:cxnSp macro="">
      <xdr:nvCxnSpPr>
        <xdr:cNvPr id="101" name="直線コネクタ 100"/>
        <xdr:cNvCxnSpPr/>
      </xdr:nvCxnSpPr>
      <xdr:spPr>
        <a:xfrm flipV="1">
          <a:off x="9427845" y="5602859"/>
          <a:ext cx="1270" cy="1121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102" name="【道路】&#10;一人当たり延長最小値テキスト"/>
        <xdr:cNvSpPr txBox="1"/>
      </xdr:nvSpPr>
      <xdr:spPr>
        <a:xfrm>
          <a:off x="9480550" y="672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103" name="直線コネクタ 102"/>
        <xdr:cNvCxnSpPr/>
      </xdr:nvCxnSpPr>
      <xdr:spPr>
        <a:xfrm>
          <a:off x="9359900" y="67248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94886</xdr:rowOff>
    </xdr:from>
    <xdr:ext cx="469744" cy="259045"/>
    <xdr:sp macro="" textlink="">
      <xdr:nvSpPr>
        <xdr:cNvPr id="104" name="【道路】&#10;一人当たり延長最大値テキスト"/>
        <xdr:cNvSpPr txBox="1"/>
      </xdr:nvSpPr>
      <xdr:spPr>
        <a:xfrm>
          <a:off x="9480550" y="538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148209</xdr:rowOff>
    </xdr:from>
    <xdr:to>
      <xdr:col>55</xdr:col>
      <xdr:colOff>88900</xdr:colOff>
      <xdr:row>33</xdr:row>
      <xdr:rowOff>148209</xdr:rowOff>
    </xdr:to>
    <xdr:cxnSp macro="">
      <xdr:nvCxnSpPr>
        <xdr:cNvPr id="105" name="直線コネクタ 104"/>
        <xdr:cNvCxnSpPr/>
      </xdr:nvCxnSpPr>
      <xdr:spPr>
        <a:xfrm>
          <a:off x="9359900" y="56028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79265</xdr:rowOff>
    </xdr:from>
    <xdr:ext cx="469744" cy="259045"/>
    <xdr:sp macro="" textlink="">
      <xdr:nvSpPr>
        <xdr:cNvPr id="106" name="【道路】&#10;一人当たり延長平均値テキスト"/>
        <xdr:cNvSpPr txBox="1"/>
      </xdr:nvSpPr>
      <xdr:spPr>
        <a:xfrm>
          <a:off x="9480550" y="6359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100838</xdr:rowOff>
    </xdr:from>
    <xdr:to>
      <xdr:col>55</xdr:col>
      <xdr:colOff>50800</xdr:colOff>
      <xdr:row>39</xdr:row>
      <xdr:rowOff>30988</xdr:rowOff>
    </xdr:to>
    <xdr:sp macro="" textlink="">
      <xdr:nvSpPr>
        <xdr:cNvPr id="107" name="フローチャート: 判断 106"/>
        <xdr:cNvSpPr/>
      </xdr:nvSpPr>
      <xdr:spPr>
        <a:xfrm>
          <a:off x="9398000" y="6380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111696</xdr:rowOff>
    </xdr:from>
    <xdr:to>
      <xdr:col>50</xdr:col>
      <xdr:colOff>165100</xdr:colOff>
      <xdr:row>39</xdr:row>
      <xdr:rowOff>41846</xdr:rowOff>
    </xdr:to>
    <xdr:sp macro="" textlink="">
      <xdr:nvSpPr>
        <xdr:cNvPr id="108" name="フローチャート: 判断 107"/>
        <xdr:cNvSpPr/>
      </xdr:nvSpPr>
      <xdr:spPr>
        <a:xfrm>
          <a:off x="8636000" y="6391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101409</xdr:rowOff>
    </xdr:from>
    <xdr:to>
      <xdr:col>46</xdr:col>
      <xdr:colOff>38100</xdr:colOff>
      <xdr:row>39</xdr:row>
      <xdr:rowOff>31559</xdr:rowOff>
    </xdr:to>
    <xdr:sp macro="" textlink="">
      <xdr:nvSpPr>
        <xdr:cNvPr id="109" name="フローチャート: 判断 108"/>
        <xdr:cNvSpPr/>
      </xdr:nvSpPr>
      <xdr:spPr>
        <a:xfrm>
          <a:off x="7842250" y="63815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107696</xdr:rowOff>
    </xdr:from>
    <xdr:to>
      <xdr:col>41</xdr:col>
      <xdr:colOff>101600</xdr:colOff>
      <xdr:row>39</xdr:row>
      <xdr:rowOff>37846</xdr:rowOff>
    </xdr:to>
    <xdr:sp macro="" textlink="">
      <xdr:nvSpPr>
        <xdr:cNvPr id="110" name="フローチャート: 判断 109"/>
        <xdr:cNvSpPr/>
      </xdr:nvSpPr>
      <xdr:spPr>
        <a:xfrm>
          <a:off x="7029450" y="6387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80264</xdr:rowOff>
    </xdr:from>
    <xdr:to>
      <xdr:col>55</xdr:col>
      <xdr:colOff>50800</xdr:colOff>
      <xdr:row>39</xdr:row>
      <xdr:rowOff>10414</xdr:rowOff>
    </xdr:to>
    <xdr:sp macro="" textlink="">
      <xdr:nvSpPr>
        <xdr:cNvPr id="116" name="楕円 115"/>
        <xdr:cNvSpPr/>
      </xdr:nvSpPr>
      <xdr:spPr>
        <a:xfrm>
          <a:off x="9398000" y="63604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103141</xdr:rowOff>
    </xdr:from>
    <xdr:ext cx="469744" cy="259045"/>
    <xdr:sp macro="" textlink="">
      <xdr:nvSpPr>
        <xdr:cNvPr id="117" name="【道路】&#10;一人当たり延長該当値テキスト"/>
        <xdr:cNvSpPr txBox="1"/>
      </xdr:nvSpPr>
      <xdr:spPr>
        <a:xfrm>
          <a:off x="9480550" y="621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81407</xdr:rowOff>
    </xdr:from>
    <xdr:to>
      <xdr:col>50</xdr:col>
      <xdr:colOff>165100</xdr:colOff>
      <xdr:row>39</xdr:row>
      <xdr:rowOff>11557</xdr:rowOff>
    </xdr:to>
    <xdr:sp macro="" textlink="">
      <xdr:nvSpPr>
        <xdr:cNvPr id="118" name="楕円 117"/>
        <xdr:cNvSpPr/>
      </xdr:nvSpPr>
      <xdr:spPr>
        <a:xfrm>
          <a:off x="8636000" y="63615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131064</xdr:rowOff>
    </xdr:from>
    <xdr:to>
      <xdr:col>55</xdr:col>
      <xdr:colOff>0</xdr:colOff>
      <xdr:row>38</xdr:row>
      <xdr:rowOff>132207</xdr:rowOff>
    </xdr:to>
    <xdr:cxnSp macro="">
      <xdr:nvCxnSpPr>
        <xdr:cNvPr id="119" name="直線コネクタ 118"/>
        <xdr:cNvCxnSpPr/>
      </xdr:nvCxnSpPr>
      <xdr:spPr>
        <a:xfrm flipV="1">
          <a:off x="8686800" y="6411214"/>
          <a:ext cx="7429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82550</xdr:rowOff>
    </xdr:from>
    <xdr:to>
      <xdr:col>46</xdr:col>
      <xdr:colOff>38100</xdr:colOff>
      <xdr:row>39</xdr:row>
      <xdr:rowOff>12700</xdr:rowOff>
    </xdr:to>
    <xdr:sp macro="" textlink="">
      <xdr:nvSpPr>
        <xdr:cNvPr id="120" name="楕円 119"/>
        <xdr:cNvSpPr/>
      </xdr:nvSpPr>
      <xdr:spPr>
        <a:xfrm>
          <a:off x="7842250" y="6362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132207</xdr:rowOff>
    </xdr:from>
    <xdr:to>
      <xdr:col>50</xdr:col>
      <xdr:colOff>114300</xdr:colOff>
      <xdr:row>38</xdr:row>
      <xdr:rowOff>133350</xdr:rowOff>
    </xdr:to>
    <xdr:cxnSp macro="">
      <xdr:nvCxnSpPr>
        <xdr:cNvPr id="121" name="直線コネクタ 120"/>
        <xdr:cNvCxnSpPr/>
      </xdr:nvCxnSpPr>
      <xdr:spPr>
        <a:xfrm flipV="1">
          <a:off x="7886700" y="6412357"/>
          <a:ext cx="8001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32973</xdr:rowOff>
    </xdr:from>
    <xdr:ext cx="469744" cy="259045"/>
    <xdr:sp macro="" textlink="">
      <xdr:nvSpPr>
        <xdr:cNvPr id="122" name="n_1aveValue【道路】&#10;一人当たり延長"/>
        <xdr:cNvSpPr txBox="1"/>
      </xdr:nvSpPr>
      <xdr:spPr>
        <a:xfrm>
          <a:off x="8458277"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22686</xdr:rowOff>
    </xdr:from>
    <xdr:ext cx="469744" cy="259045"/>
    <xdr:sp macro="" textlink="">
      <xdr:nvSpPr>
        <xdr:cNvPr id="123" name="n_2aveValue【道路】&#10;一人当たり延長"/>
        <xdr:cNvSpPr txBox="1"/>
      </xdr:nvSpPr>
      <xdr:spPr>
        <a:xfrm>
          <a:off x="7677227" y="646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54373</xdr:rowOff>
    </xdr:from>
    <xdr:ext cx="469744" cy="259045"/>
    <xdr:sp macro="" textlink="">
      <xdr:nvSpPr>
        <xdr:cNvPr id="124" name="n_3aveValue【道路】&#10;一人当たり延長"/>
        <xdr:cNvSpPr txBox="1"/>
      </xdr:nvSpPr>
      <xdr:spPr>
        <a:xfrm>
          <a:off x="6864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28084</xdr:rowOff>
    </xdr:from>
    <xdr:ext cx="469744" cy="259045"/>
    <xdr:sp macro="" textlink="">
      <xdr:nvSpPr>
        <xdr:cNvPr id="125" name="n_1mainValue【道路】&#10;一人当たり延長"/>
        <xdr:cNvSpPr txBox="1"/>
      </xdr:nvSpPr>
      <xdr:spPr>
        <a:xfrm>
          <a:off x="8458277" y="614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29227</xdr:rowOff>
    </xdr:from>
    <xdr:ext cx="469744" cy="259045"/>
    <xdr:sp macro="" textlink="">
      <xdr:nvSpPr>
        <xdr:cNvPr id="126" name="n_2mainValue【道路】&#10;一人当たり延長"/>
        <xdr:cNvSpPr txBox="1"/>
      </xdr:nvSpPr>
      <xdr:spPr>
        <a:xfrm>
          <a:off x="76772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5" name="テキスト ボックス 144"/>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62</xdr:row>
      <xdr:rowOff>91440</xdr:rowOff>
    </xdr:to>
    <xdr:cxnSp macro="">
      <xdr:nvCxnSpPr>
        <xdr:cNvPr id="147" name="直線コネクタ 146"/>
        <xdr:cNvCxnSpPr/>
      </xdr:nvCxnSpPr>
      <xdr:spPr>
        <a:xfrm flipV="1">
          <a:off x="4176395" y="9180576"/>
          <a:ext cx="1270" cy="115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48" name="【橋りょう・トンネル】&#10;有形固定資産減価償却率最小値テキスト"/>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49" name="直線コネクタ 148"/>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50" name="【橋りょう・トンネル】&#10;有形固定資産減価償却率最大値テキスト"/>
        <xdr:cNvSpPr txBox="1"/>
      </xdr:nvSpPr>
      <xdr:spPr>
        <a:xfrm>
          <a:off x="4229100" y="896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51" name="直線コネクタ 150"/>
        <xdr:cNvCxnSpPr/>
      </xdr:nvCxnSpPr>
      <xdr:spPr>
        <a:xfrm>
          <a:off x="4108450" y="9180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405111" cy="259045"/>
    <xdr:sp macro="" textlink="">
      <xdr:nvSpPr>
        <xdr:cNvPr id="152" name="【橋りょう・トンネル】&#10;有形固定資産減価償却率平均値テキスト"/>
        <xdr:cNvSpPr txBox="1"/>
      </xdr:nvSpPr>
      <xdr:spPr>
        <a:xfrm>
          <a:off x="4229100" y="961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3" name="フローチャート: 判断 152"/>
        <xdr:cNvSpPr/>
      </xdr:nvSpPr>
      <xdr:spPr>
        <a:xfrm>
          <a:off x="4127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42926</xdr:rowOff>
    </xdr:from>
    <xdr:to>
      <xdr:col>20</xdr:col>
      <xdr:colOff>38100</xdr:colOff>
      <xdr:row>59</xdr:row>
      <xdr:rowOff>144526</xdr:rowOff>
    </xdr:to>
    <xdr:sp macro="" textlink="">
      <xdr:nvSpPr>
        <xdr:cNvPr id="154" name="フローチャート: 判断 153"/>
        <xdr:cNvSpPr/>
      </xdr:nvSpPr>
      <xdr:spPr>
        <a:xfrm>
          <a:off x="3384550" y="9790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61214</xdr:rowOff>
    </xdr:from>
    <xdr:to>
      <xdr:col>15</xdr:col>
      <xdr:colOff>101600</xdr:colOff>
      <xdr:row>59</xdr:row>
      <xdr:rowOff>162814</xdr:rowOff>
    </xdr:to>
    <xdr:sp macro="" textlink="">
      <xdr:nvSpPr>
        <xdr:cNvPr id="155" name="フローチャート: 判断 154"/>
        <xdr:cNvSpPr/>
      </xdr:nvSpPr>
      <xdr:spPr>
        <a:xfrm>
          <a:off x="2571750" y="980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56" name="フローチャート: 判断 155"/>
        <xdr:cNvSpPr/>
      </xdr:nvSpPr>
      <xdr:spPr>
        <a:xfrm>
          <a:off x="17780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xdr:rowOff>
    </xdr:from>
    <xdr:to>
      <xdr:col>24</xdr:col>
      <xdr:colOff>114300</xdr:colOff>
      <xdr:row>62</xdr:row>
      <xdr:rowOff>110236</xdr:rowOff>
    </xdr:to>
    <xdr:sp macro="" textlink="">
      <xdr:nvSpPr>
        <xdr:cNvPr id="162" name="楕円 161"/>
        <xdr:cNvSpPr/>
      </xdr:nvSpPr>
      <xdr:spPr>
        <a:xfrm>
          <a:off x="4127500" y="1025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95013</xdr:rowOff>
    </xdr:from>
    <xdr:ext cx="405111" cy="259045"/>
    <xdr:sp macro="" textlink="">
      <xdr:nvSpPr>
        <xdr:cNvPr id="163" name="【橋りょう・トンネル】&#10;有形固定資産減価償却率該当値テキスト"/>
        <xdr:cNvSpPr txBox="1"/>
      </xdr:nvSpPr>
      <xdr:spPr>
        <a:xfrm>
          <a:off x="4229100" y="10172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40640</xdr:rowOff>
    </xdr:from>
    <xdr:to>
      <xdr:col>20</xdr:col>
      <xdr:colOff>38100</xdr:colOff>
      <xdr:row>62</xdr:row>
      <xdr:rowOff>142240</xdr:rowOff>
    </xdr:to>
    <xdr:sp macro="" textlink="">
      <xdr:nvSpPr>
        <xdr:cNvPr id="164" name="楕円 163"/>
        <xdr:cNvSpPr/>
      </xdr:nvSpPr>
      <xdr:spPr>
        <a:xfrm>
          <a:off x="3384550" y="102831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59436</xdr:rowOff>
    </xdr:from>
    <xdr:to>
      <xdr:col>24</xdr:col>
      <xdr:colOff>63500</xdr:colOff>
      <xdr:row>62</xdr:row>
      <xdr:rowOff>91440</xdr:rowOff>
    </xdr:to>
    <xdr:cxnSp macro="">
      <xdr:nvCxnSpPr>
        <xdr:cNvPr id="165" name="直線コネクタ 164"/>
        <xdr:cNvCxnSpPr/>
      </xdr:nvCxnSpPr>
      <xdr:spPr>
        <a:xfrm flipV="1">
          <a:off x="3429000" y="10301986"/>
          <a:ext cx="7493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54356</xdr:rowOff>
    </xdr:from>
    <xdr:to>
      <xdr:col>15</xdr:col>
      <xdr:colOff>101600</xdr:colOff>
      <xdr:row>62</xdr:row>
      <xdr:rowOff>155956</xdr:rowOff>
    </xdr:to>
    <xdr:sp macro="" textlink="">
      <xdr:nvSpPr>
        <xdr:cNvPr id="166" name="楕円 165"/>
        <xdr:cNvSpPr/>
      </xdr:nvSpPr>
      <xdr:spPr>
        <a:xfrm>
          <a:off x="2571750" y="1029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91440</xdr:rowOff>
    </xdr:from>
    <xdr:to>
      <xdr:col>19</xdr:col>
      <xdr:colOff>177800</xdr:colOff>
      <xdr:row>62</xdr:row>
      <xdr:rowOff>105156</xdr:rowOff>
    </xdr:to>
    <xdr:cxnSp macro="">
      <xdr:nvCxnSpPr>
        <xdr:cNvPr id="167" name="直線コネクタ 166"/>
        <xdr:cNvCxnSpPr/>
      </xdr:nvCxnSpPr>
      <xdr:spPr>
        <a:xfrm flipV="1">
          <a:off x="2622550" y="10333990"/>
          <a:ext cx="8064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161053</xdr:rowOff>
    </xdr:from>
    <xdr:ext cx="405111" cy="259045"/>
    <xdr:sp macro="" textlink="">
      <xdr:nvSpPr>
        <xdr:cNvPr id="168" name="n_1aveValue【橋りょう・トンネル】&#10;有形固定資産減価償却率"/>
        <xdr:cNvSpPr txBox="1"/>
      </xdr:nvSpPr>
      <xdr:spPr>
        <a:xfrm>
          <a:off x="3239144" y="957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7891</xdr:rowOff>
    </xdr:from>
    <xdr:ext cx="405111" cy="259045"/>
    <xdr:sp macro="" textlink="">
      <xdr:nvSpPr>
        <xdr:cNvPr id="169" name="n_2aveValue【橋りょう・トンネル】&#10;有形固定資産減価償却率"/>
        <xdr:cNvSpPr txBox="1"/>
      </xdr:nvSpPr>
      <xdr:spPr>
        <a:xfrm>
          <a:off x="2439044" y="95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0" name="n_3aveValue【橋りょう・トンネル】&#10;有形固定資産減価償却率"/>
        <xdr:cNvSpPr txBox="1"/>
      </xdr:nvSpPr>
      <xdr:spPr>
        <a:xfrm>
          <a:off x="164529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133367</xdr:rowOff>
    </xdr:from>
    <xdr:ext cx="405111" cy="259045"/>
    <xdr:sp macro="" textlink="">
      <xdr:nvSpPr>
        <xdr:cNvPr id="171" name="n_1mainValue【橋りょう・トンネル】&#10;有形固定資産減価償却率"/>
        <xdr:cNvSpPr txBox="1"/>
      </xdr:nvSpPr>
      <xdr:spPr>
        <a:xfrm>
          <a:off x="3239144" y="1037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147083</xdr:rowOff>
    </xdr:from>
    <xdr:ext cx="405111" cy="259045"/>
    <xdr:sp macro="" textlink="">
      <xdr:nvSpPr>
        <xdr:cNvPr id="172" name="n_2mainValue【橋りょう・トンネル】&#10;有形固定資産減価償却率"/>
        <xdr:cNvSpPr txBox="1"/>
      </xdr:nvSpPr>
      <xdr:spPr>
        <a:xfrm>
          <a:off x="2439044" y="10389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4" name="正方形/長方形 173"/>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5" name="正方形/長方形 174"/>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6" name="正方形/長方形 175"/>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7" name="正方形/長方形 176"/>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1" name="直線コネクタ 180"/>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2" name="テキスト ボックス 181"/>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4" name="テキスト ボックス 183"/>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6" name="テキスト ボックス 185"/>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8" name="テキスト ボックス 187"/>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0" name="テキスト ボックス 18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171057</xdr:rowOff>
    </xdr:from>
    <xdr:to>
      <xdr:col>54</xdr:col>
      <xdr:colOff>189865</xdr:colOff>
      <xdr:row>62</xdr:row>
      <xdr:rowOff>161666</xdr:rowOff>
    </xdr:to>
    <xdr:cxnSp macro="">
      <xdr:nvCxnSpPr>
        <xdr:cNvPr id="192" name="直線コネクタ 191"/>
        <xdr:cNvCxnSpPr/>
      </xdr:nvCxnSpPr>
      <xdr:spPr>
        <a:xfrm flipV="1">
          <a:off x="9427845" y="9251557"/>
          <a:ext cx="1270" cy="11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165493</xdr:rowOff>
    </xdr:from>
    <xdr:ext cx="534377" cy="259045"/>
    <xdr:sp macro="" textlink="">
      <xdr:nvSpPr>
        <xdr:cNvPr id="193" name="【橋りょう・トンネル】&#10;一人当たり有形固定資産（償却資産）額最小値テキスト"/>
        <xdr:cNvSpPr txBox="1"/>
      </xdr:nvSpPr>
      <xdr:spPr>
        <a:xfrm>
          <a:off x="9480550" y="104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161666</xdr:rowOff>
    </xdr:from>
    <xdr:to>
      <xdr:col>55</xdr:col>
      <xdr:colOff>88900</xdr:colOff>
      <xdr:row>62</xdr:row>
      <xdr:rowOff>161666</xdr:rowOff>
    </xdr:to>
    <xdr:cxnSp macro="">
      <xdr:nvCxnSpPr>
        <xdr:cNvPr id="194" name="直線コネクタ 193"/>
        <xdr:cNvCxnSpPr/>
      </xdr:nvCxnSpPr>
      <xdr:spPr>
        <a:xfrm>
          <a:off x="9359900" y="10404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117734</xdr:rowOff>
    </xdr:from>
    <xdr:ext cx="599010" cy="259045"/>
    <xdr:sp macro="" textlink="">
      <xdr:nvSpPr>
        <xdr:cNvPr id="195" name="【橋りょう・トンネル】&#10;一人当たり有形固定資産（償却資産）額最大値テキスト"/>
        <xdr:cNvSpPr txBox="1"/>
      </xdr:nvSpPr>
      <xdr:spPr>
        <a:xfrm>
          <a:off x="9480550" y="903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171057</xdr:rowOff>
    </xdr:from>
    <xdr:to>
      <xdr:col>55</xdr:col>
      <xdr:colOff>88900</xdr:colOff>
      <xdr:row>55</xdr:row>
      <xdr:rowOff>171057</xdr:rowOff>
    </xdr:to>
    <xdr:cxnSp macro="">
      <xdr:nvCxnSpPr>
        <xdr:cNvPr id="196" name="直線コネクタ 195"/>
        <xdr:cNvCxnSpPr/>
      </xdr:nvCxnSpPr>
      <xdr:spPr>
        <a:xfrm>
          <a:off x="9359900" y="9251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117069</xdr:rowOff>
    </xdr:from>
    <xdr:ext cx="599010" cy="259045"/>
    <xdr:sp macro="" textlink="">
      <xdr:nvSpPr>
        <xdr:cNvPr id="197" name="【橋りょう・トンネル】&#10;一人当たり有形固定資産（償却資産）額平均値テキスト"/>
        <xdr:cNvSpPr txBox="1"/>
      </xdr:nvSpPr>
      <xdr:spPr>
        <a:xfrm>
          <a:off x="9480550" y="98643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94192</xdr:rowOff>
    </xdr:from>
    <xdr:to>
      <xdr:col>55</xdr:col>
      <xdr:colOff>50800</xdr:colOff>
      <xdr:row>61</xdr:row>
      <xdr:rowOff>24342</xdr:rowOff>
    </xdr:to>
    <xdr:sp macro="" textlink="">
      <xdr:nvSpPr>
        <xdr:cNvPr id="198" name="フローチャート: 判断 197"/>
        <xdr:cNvSpPr/>
      </xdr:nvSpPr>
      <xdr:spPr>
        <a:xfrm>
          <a:off x="9398000" y="100065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77074</xdr:rowOff>
    </xdr:from>
    <xdr:to>
      <xdr:col>50</xdr:col>
      <xdr:colOff>165100</xdr:colOff>
      <xdr:row>61</xdr:row>
      <xdr:rowOff>7224</xdr:rowOff>
    </xdr:to>
    <xdr:sp macro="" textlink="">
      <xdr:nvSpPr>
        <xdr:cNvPr id="199" name="フローチャート: 判断 198"/>
        <xdr:cNvSpPr/>
      </xdr:nvSpPr>
      <xdr:spPr>
        <a:xfrm>
          <a:off x="8636000" y="9989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61287</xdr:rowOff>
    </xdr:from>
    <xdr:to>
      <xdr:col>46</xdr:col>
      <xdr:colOff>38100</xdr:colOff>
      <xdr:row>60</xdr:row>
      <xdr:rowOff>162887</xdr:rowOff>
    </xdr:to>
    <xdr:sp macro="" textlink="">
      <xdr:nvSpPr>
        <xdr:cNvPr id="200" name="フローチャート: 判断 199"/>
        <xdr:cNvSpPr/>
      </xdr:nvSpPr>
      <xdr:spPr>
        <a:xfrm>
          <a:off x="7842250" y="99736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167339</xdr:rowOff>
    </xdr:from>
    <xdr:to>
      <xdr:col>41</xdr:col>
      <xdr:colOff>101600</xdr:colOff>
      <xdr:row>60</xdr:row>
      <xdr:rowOff>97489</xdr:rowOff>
    </xdr:to>
    <xdr:sp macro="" textlink="">
      <xdr:nvSpPr>
        <xdr:cNvPr id="201" name="フローチャート: 判断 200"/>
        <xdr:cNvSpPr/>
      </xdr:nvSpPr>
      <xdr:spPr>
        <a:xfrm>
          <a:off x="7029450" y="99145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111821</xdr:rowOff>
    </xdr:from>
    <xdr:to>
      <xdr:col>55</xdr:col>
      <xdr:colOff>50800</xdr:colOff>
      <xdr:row>61</xdr:row>
      <xdr:rowOff>41971</xdr:rowOff>
    </xdr:to>
    <xdr:sp macro="" textlink="">
      <xdr:nvSpPr>
        <xdr:cNvPr id="207" name="楕円 206"/>
        <xdr:cNvSpPr/>
      </xdr:nvSpPr>
      <xdr:spPr>
        <a:xfrm>
          <a:off x="9398000" y="100241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90248</xdr:rowOff>
    </xdr:from>
    <xdr:ext cx="599010" cy="259045"/>
    <xdr:sp macro="" textlink="">
      <xdr:nvSpPr>
        <xdr:cNvPr id="208" name="【橋りょう・トンネル】&#10;一人当たり有形固定資産（償却資産）額該当値テキスト"/>
        <xdr:cNvSpPr txBox="1"/>
      </xdr:nvSpPr>
      <xdr:spPr>
        <a:xfrm>
          <a:off x="9480550" y="1000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119937</xdr:rowOff>
    </xdr:from>
    <xdr:to>
      <xdr:col>50</xdr:col>
      <xdr:colOff>165100</xdr:colOff>
      <xdr:row>61</xdr:row>
      <xdr:rowOff>50087</xdr:rowOff>
    </xdr:to>
    <xdr:sp macro="" textlink="">
      <xdr:nvSpPr>
        <xdr:cNvPr id="209" name="楕円 208"/>
        <xdr:cNvSpPr/>
      </xdr:nvSpPr>
      <xdr:spPr>
        <a:xfrm>
          <a:off x="8636000" y="100322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162621</xdr:rowOff>
    </xdr:from>
    <xdr:to>
      <xdr:col>55</xdr:col>
      <xdr:colOff>0</xdr:colOff>
      <xdr:row>60</xdr:row>
      <xdr:rowOff>170737</xdr:rowOff>
    </xdr:to>
    <xdr:cxnSp macro="">
      <xdr:nvCxnSpPr>
        <xdr:cNvPr id="210" name="直線コネクタ 209"/>
        <xdr:cNvCxnSpPr/>
      </xdr:nvCxnSpPr>
      <xdr:spPr>
        <a:xfrm flipV="1">
          <a:off x="8686800" y="10074971"/>
          <a:ext cx="74295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131125</xdr:rowOff>
    </xdr:from>
    <xdr:to>
      <xdr:col>46</xdr:col>
      <xdr:colOff>38100</xdr:colOff>
      <xdr:row>61</xdr:row>
      <xdr:rowOff>61275</xdr:rowOff>
    </xdr:to>
    <xdr:sp macro="" textlink="">
      <xdr:nvSpPr>
        <xdr:cNvPr id="211" name="楕円 210"/>
        <xdr:cNvSpPr/>
      </xdr:nvSpPr>
      <xdr:spPr>
        <a:xfrm>
          <a:off x="7842250" y="100434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170737</xdr:rowOff>
    </xdr:from>
    <xdr:to>
      <xdr:col>50</xdr:col>
      <xdr:colOff>114300</xdr:colOff>
      <xdr:row>61</xdr:row>
      <xdr:rowOff>10475</xdr:rowOff>
    </xdr:to>
    <xdr:cxnSp macro="">
      <xdr:nvCxnSpPr>
        <xdr:cNvPr id="212" name="直線コネクタ 211"/>
        <xdr:cNvCxnSpPr/>
      </xdr:nvCxnSpPr>
      <xdr:spPr>
        <a:xfrm flipV="1">
          <a:off x="7886700" y="10076737"/>
          <a:ext cx="800100" cy="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23751</xdr:rowOff>
    </xdr:from>
    <xdr:ext cx="599010" cy="259045"/>
    <xdr:sp macro="" textlink="">
      <xdr:nvSpPr>
        <xdr:cNvPr id="213" name="n_1aveValue【橋りょう・トンネル】&#10;一人当たり有形固定資産（償却資産）額"/>
        <xdr:cNvSpPr txBox="1"/>
      </xdr:nvSpPr>
      <xdr:spPr>
        <a:xfrm>
          <a:off x="8399995" y="977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7964</xdr:rowOff>
    </xdr:from>
    <xdr:ext cx="599010" cy="259045"/>
    <xdr:sp macro="" textlink="">
      <xdr:nvSpPr>
        <xdr:cNvPr id="214" name="n_2aveValue【橋りょう・トンネル】&#10;一人当たり有形固定資産（償却資産）額"/>
        <xdr:cNvSpPr txBox="1"/>
      </xdr:nvSpPr>
      <xdr:spPr>
        <a:xfrm>
          <a:off x="7612595" y="97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114016</xdr:rowOff>
    </xdr:from>
    <xdr:ext cx="599010" cy="259045"/>
    <xdr:sp macro="" textlink="">
      <xdr:nvSpPr>
        <xdr:cNvPr id="215" name="n_3aveValue【橋りょう・トンネル】&#10;一人当たり有形固定資産（償却資産）額"/>
        <xdr:cNvSpPr txBox="1"/>
      </xdr:nvSpPr>
      <xdr:spPr>
        <a:xfrm>
          <a:off x="6818845" y="969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41214</xdr:rowOff>
    </xdr:from>
    <xdr:ext cx="599010" cy="259045"/>
    <xdr:sp macro="" textlink="">
      <xdr:nvSpPr>
        <xdr:cNvPr id="216" name="n_1mainValue【橋りょう・トンネル】&#10;一人当たり有形固定資産（償却資産）額"/>
        <xdr:cNvSpPr txBox="1"/>
      </xdr:nvSpPr>
      <xdr:spPr>
        <a:xfrm>
          <a:off x="8399995" y="1011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52402</xdr:rowOff>
    </xdr:from>
    <xdr:ext cx="599010" cy="259045"/>
    <xdr:sp macro="" textlink="">
      <xdr:nvSpPr>
        <xdr:cNvPr id="217" name="n_2mainValue【橋りょう・トンネル】&#10;一人当たり有形固定資産（償却資産）額"/>
        <xdr:cNvSpPr txBox="1"/>
      </xdr:nvSpPr>
      <xdr:spPr>
        <a:xfrm>
          <a:off x="7612595" y="1012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9" name="正方形/長方形 218"/>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0" name="正方形/長方形 219"/>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1" name="正方形/長方形 220"/>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2" name="正方形/長方形 221"/>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8" name="テキスト ボックス 227"/>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8" name="テキスト ボックス 237"/>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0" name="テキスト ボックス 239"/>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65858</xdr:rowOff>
    </xdr:from>
    <xdr:to>
      <xdr:col>24</xdr:col>
      <xdr:colOff>62865</xdr:colOff>
      <xdr:row>85</xdr:row>
      <xdr:rowOff>134438</xdr:rowOff>
    </xdr:to>
    <xdr:cxnSp macro="">
      <xdr:nvCxnSpPr>
        <xdr:cNvPr id="242" name="直線コネクタ 241"/>
        <xdr:cNvCxnSpPr/>
      </xdr:nvCxnSpPr>
      <xdr:spPr>
        <a:xfrm flipV="1">
          <a:off x="4176395" y="12784908"/>
          <a:ext cx="127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43" name="【公営住宅】&#10;有形固定資産減価償却率最小値テキスト"/>
        <xdr:cNvSpPr txBox="1"/>
      </xdr:nvSpPr>
      <xdr:spPr>
        <a:xfrm>
          <a:off x="42291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44" name="直線コネクタ 243"/>
        <xdr:cNvCxnSpPr/>
      </xdr:nvCxnSpPr>
      <xdr:spPr>
        <a:xfrm>
          <a:off x="4108450" y="14174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12535</xdr:rowOff>
    </xdr:from>
    <xdr:ext cx="405111" cy="259045"/>
    <xdr:sp macro="" textlink="">
      <xdr:nvSpPr>
        <xdr:cNvPr id="245" name="【公営住宅】&#10;有形固定資産減価償却率最大値テキスト"/>
        <xdr:cNvSpPr txBox="1"/>
      </xdr:nvSpPr>
      <xdr:spPr>
        <a:xfrm>
          <a:off x="4229100" y="1256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65858</xdr:rowOff>
    </xdr:from>
    <xdr:to>
      <xdr:col>24</xdr:col>
      <xdr:colOff>152400</xdr:colOff>
      <xdr:row>77</xdr:row>
      <xdr:rowOff>65858</xdr:rowOff>
    </xdr:to>
    <xdr:cxnSp macro="">
      <xdr:nvCxnSpPr>
        <xdr:cNvPr id="246" name="直線コネクタ 245"/>
        <xdr:cNvCxnSpPr/>
      </xdr:nvCxnSpPr>
      <xdr:spPr>
        <a:xfrm>
          <a:off x="4108450" y="12784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15076</xdr:rowOff>
    </xdr:from>
    <xdr:ext cx="405111" cy="259045"/>
    <xdr:sp macro="" textlink="">
      <xdr:nvSpPr>
        <xdr:cNvPr id="247" name="【公営住宅】&#10;有形固定資産減価償却率平均値テキスト"/>
        <xdr:cNvSpPr txBox="1"/>
      </xdr:nvSpPr>
      <xdr:spPr>
        <a:xfrm>
          <a:off x="4229100" y="13229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163649</xdr:rowOff>
    </xdr:from>
    <xdr:to>
      <xdr:col>24</xdr:col>
      <xdr:colOff>114300</xdr:colOff>
      <xdr:row>81</xdr:row>
      <xdr:rowOff>93799</xdr:rowOff>
    </xdr:to>
    <xdr:sp macro="" textlink="">
      <xdr:nvSpPr>
        <xdr:cNvPr id="248" name="フローチャート: 判断 247"/>
        <xdr:cNvSpPr/>
      </xdr:nvSpPr>
      <xdr:spPr>
        <a:xfrm>
          <a:off x="4127500" y="133779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49" name="フローチャート: 判断 248"/>
        <xdr:cNvSpPr/>
      </xdr:nvSpPr>
      <xdr:spPr>
        <a:xfrm>
          <a:off x="3384550" y="13338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60779</xdr:rowOff>
    </xdr:from>
    <xdr:to>
      <xdr:col>15</xdr:col>
      <xdr:colOff>101600</xdr:colOff>
      <xdr:row>81</xdr:row>
      <xdr:rowOff>162379</xdr:rowOff>
    </xdr:to>
    <xdr:sp macro="" textlink="">
      <xdr:nvSpPr>
        <xdr:cNvPr id="250" name="フローチャート: 判断 249"/>
        <xdr:cNvSpPr/>
      </xdr:nvSpPr>
      <xdr:spPr>
        <a:xfrm>
          <a:off x="257175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72208</xdr:rowOff>
    </xdr:from>
    <xdr:to>
      <xdr:col>10</xdr:col>
      <xdr:colOff>165100</xdr:colOff>
      <xdr:row>81</xdr:row>
      <xdr:rowOff>2358</xdr:rowOff>
    </xdr:to>
    <xdr:sp macro="" textlink="">
      <xdr:nvSpPr>
        <xdr:cNvPr id="251" name="フローチャート: 判断 250"/>
        <xdr:cNvSpPr/>
      </xdr:nvSpPr>
      <xdr:spPr>
        <a:xfrm>
          <a:off x="1778000" y="13286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257" name="楕円 256"/>
        <xdr:cNvSpPr/>
      </xdr:nvSpPr>
      <xdr:spPr>
        <a:xfrm>
          <a:off x="4127500" y="13646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80027</xdr:rowOff>
    </xdr:from>
    <xdr:ext cx="405111" cy="259045"/>
    <xdr:sp macro="" textlink="">
      <xdr:nvSpPr>
        <xdr:cNvPr id="258" name="【公営住宅】&#10;有形固定資産減価償却率該当値テキスト"/>
        <xdr:cNvSpPr txBox="1"/>
      </xdr:nvSpPr>
      <xdr:spPr>
        <a:xfrm>
          <a:off x="4229100" y="1362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134257</xdr:rowOff>
    </xdr:from>
    <xdr:to>
      <xdr:col>20</xdr:col>
      <xdr:colOff>38100</xdr:colOff>
      <xdr:row>83</xdr:row>
      <xdr:rowOff>64407</xdr:rowOff>
    </xdr:to>
    <xdr:sp macro="" textlink="">
      <xdr:nvSpPr>
        <xdr:cNvPr id="259" name="楕円 258"/>
        <xdr:cNvSpPr/>
      </xdr:nvSpPr>
      <xdr:spPr>
        <a:xfrm>
          <a:off x="3384550" y="136788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13607</xdr:rowOff>
    </xdr:to>
    <xdr:cxnSp macro="">
      <xdr:nvCxnSpPr>
        <xdr:cNvPr id="260" name="直線コネクタ 259"/>
        <xdr:cNvCxnSpPr/>
      </xdr:nvCxnSpPr>
      <xdr:spPr>
        <a:xfrm flipV="1">
          <a:off x="3429000" y="13696950"/>
          <a:ext cx="7493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261" name="楕円 260"/>
        <xdr:cNvSpPr/>
      </xdr:nvSpPr>
      <xdr:spPr>
        <a:xfrm>
          <a:off x="257175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13607</xdr:rowOff>
    </xdr:from>
    <xdr:to>
      <xdr:col>19</xdr:col>
      <xdr:colOff>177800</xdr:colOff>
      <xdr:row>83</xdr:row>
      <xdr:rowOff>49530</xdr:rowOff>
    </xdr:to>
    <xdr:cxnSp macro="">
      <xdr:nvCxnSpPr>
        <xdr:cNvPr id="262" name="直線コネクタ 261"/>
        <xdr:cNvCxnSpPr/>
      </xdr:nvCxnSpPr>
      <xdr:spPr>
        <a:xfrm flipV="1">
          <a:off x="2622550" y="13723257"/>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63" name="n_1aveValue【公営住宅】&#10;有形固定資産減価償却率"/>
        <xdr:cNvSpPr txBox="1"/>
      </xdr:nvSpPr>
      <xdr:spPr>
        <a:xfrm>
          <a:off x="32391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7456</xdr:rowOff>
    </xdr:from>
    <xdr:ext cx="405111" cy="259045"/>
    <xdr:sp macro="" textlink="">
      <xdr:nvSpPr>
        <xdr:cNvPr id="264" name="n_2aveValue【公営住宅】&#10;有形固定資産減価償却率"/>
        <xdr:cNvSpPr txBox="1"/>
      </xdr:nvSpPr>
      <xdr:spPr>
        <a:xfrm>
          <a:off x="2439044" y="13221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18885</xdr:rowOff>
    </xdr:from>
    <xdr:ext cx="405111" cy="259045"/>
    <xdr:sp macro="" textlink="">
      <xdr:nvSpPr>
        <xdr:cNvPr id="265" name="n_3aveValue【公営住宅】&#10;有形固定資産減価償却率"/>
        <xdr:cNvSpPr txBox="1"/>
      </xdr:nvSpPr>
      <xdr:spPr>
        <a:xfrm>
          <a:off x="1645294" y="1306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55534</xdr:rowOff>
    </xdr:from>
    <xdr:ext cx="405111" cy="259045"/>
    <xdr:sp macro="" textlink="">
      <xdr:nvSpPr>
        <xdr:cNvPr id="266" name="n_1mainValue【公営住宅】&#10;有形固定資産減価償却率"/>
        <xdr:cNvSpPr txBox="1"/>
      </xdr:nvSpPr>
      <xdr:spPr>
        <a:xfrm>
          <a:off x="3239144" y="13765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67" name="n_2mainValue【公営住宅】&#10;有形固定資産減価償却率"/>
        <xdr:cNvSpPr txBox="1"/>
      </xdr:nvSpPr>
      <xdr:spPr>
        <a:xfrm>
          <a:off x="243904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9" name="正方形/長方形 268"/>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0" name="正方形/長方形 269"/>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1" name="正方形/長方形 270"/>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2" name="正方形/長方形 271"/>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21771</xdr:rowOff>
    </xdr:from>
    <xdr:to>
      <xdr:col>54</xdr:col>
      <xdr:colOff>189865</xdr:colOff>
      <xdr:row>85</xdr:row>
      <xdr:rowOff>129539</xdr:rowOff>
    </xdr:to>
    <xdr:cxnSp macro="">
      <xdr:nvCxnSpPr>
        <xdr:cNvPr id="291" name="直線コネクタ 290"/>
        <xdr:cNvCxnSpPr/>
      </xdr:nvCxnSpPr>
      <xdr:spPr>
        <a:xfrm flipV="1">
          <a:off x="9427845" y="12905921"/>
          <a:ext cx="1270" cy="1263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292" name="【公営住宅】&#10;一人当たり面積最小値テキスト"/>
        <xdr:cNvSpPr txBox="1"/>
      </xdr:nvSpPr>
      <xdr:spPr>
        <a:xfrm>
          <a:off x="9480550"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293" name="直線コネクタ 292"/>
        <xdr:cNvCxnSpPr/>
      </xdr:nvCxnSpPr>
      <xdr:spPr>
        <a:xfrm>
          <a:off x="9359900" y="1416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139898</xdr:rowOff>
    </xdr:from>
    <xdr:ext cx="469744" cy="259045"/>
    <xdr:sp macro="" textlink="">
      <xdr:nvSpPr>
        <xdr:cNvPr id="294" name="【公営住宅】&#10;一人当たり面積最大値テキスト"/>
        <xdr:cNvSpPr txBox="1"/>
      </xdr:nvSpPr>
      <xdr:spPr>
        <a:xfrm>
          <a:off x="9480550" y="1269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295" name="直線コネクタ 294"/>
        <xdr:cNvCxnSpPr/>
      </xdr:nvCxnSpPr>
      <xdr:spPr>
        <a:xfrm>
          <a:off x="9359900" y="12905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119215</xdr:rowOff>
    </xdr:from>
    <xdr:ext cx="469744" cy="259045"/>
    <xdr:sp macro="" textlink="">
      <xdr:nvSpPr>
        <xdr:cNvPr id="296" name="【公営住宅】&#10;一人当たり面積平均値テキスト"/>
        <xdr:cNvSpPr txBox="1"/>
      </xdr:nvSpPr>
      <xdr:spPr>
        <a:xfrm>
          <a:off x="9480550" y="13663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297" name="フローチャート: 判断 296"/>
        <xdr:cNvSpPr/>
      </xdr:nvSpPr>
      <xdr:spPr>
        <a:xfrm>
          <a:off x="939800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139156</xdr:rowOff>
    </xdr:from>
    <xdr:to>
      <xdr:col>50</xdr:col>
      <xdr:colOff>165100</xdr:colOff>
      <xdr:row>83</xdr:row>
      <xdr:rowOff>69306</xdr:rowOff>
    </xdr:to>
    <xdr:sp macro="" textlink="">
      <xdr:nvSpPr>
        <xdr:cNvPr id="298" name="フローチャート: 判断 297"/>
        <xdr:cNvSpPr/>
      </xdr:nvSpPr>
      <xdr:spPr>
        <a:xfrm>
          <a:off x="8636000" y="13683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114663</xdr:rowOff>
    </xdr:from>
    <xdr:to>
      <xdr:col>46</xdr:col>
      <xdr:colOff>38100</xdr:colOff>
      <xdr:row>83</xdr:row>
      <xdr:rowOff>44813</xdr:rowOff>
    </xdr:to>
    <xdr:sp macro="" textlink="">
      <xdr:nvSpPr>
        <xdr:cNvPr id="299" name="フローチャート: 判断 298"/>
        <xdr:cNvSpPr/>
      </xdr:nvSpPr>
      <xdr:spPr>
        <a:xfrm>
          <a:off x="7842250" y="13659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126093</xdr:rowOff>
    </xdr:from>
    <xdr:to>
      <xdr:col>41</xdr:col>
      <xdr:colOff>101600</xdr:colOff>
      <xdr:row>81</xdr:row>
      <xdr:rowOff>56243</xdr:rowOff>
    </xdr:to>
    <xdr:sp macro="" textlink="">
      <xdr:nvSpPr>
        <xdr:cNvPr id="300" name="フローチャート: 判断 299"/>
        <xdr:cNvSpPr/>
      </xdr:nvSpPr>
      <xdr:spPr>
        <a:xfrm>
          <a:off x="7029450" y="13340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41184</xdr:rowOff>
    </xdr:from>
    <xdr:to>
      <xdr:col>55</xdr:col>
      <xdr:colOff>50800</xdr:colOff>
      <xdr:row>81</xdr:row>
      <xdr:rowOff>142784</xdr:rowOff>
    </xdr:to>
    <xdr:sp macro="" textlink="">
      <xdr:nvSpPr>
        <xdr:cNvPr id="306" name="楕円 305"/>
        <xdr:cNvSpPr/>
      </xdr:nvSpPr>
      <xdr:spPr>
        <a:xfrm>
          <a:off x="9398000" y="134206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64061</xdr:rowOff>
    </xdr:from>
    <xdr:ext cx="469744" cy="259045"/>
    <xdr:sp macro="" textlink="">
      <xdr:nvSpPr>
        <xdr:cNvPr id="307" name="【公営住宅】&#10;一人当たり面積該当値テキスト"/>
        <xdr:cNvSpPr txBox="1"/>
      </xdr:nvSpPr>
      <xdr:spPr>
        <a:xfrm>
          <a:off x="9480550" y="1327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36286</xdr:rowOff>
    </xdr:from>
    <xdr:to>
      <xdr:col>50</xdr:col>
      <xdr:colOff>165100</xdr:colOff>
      <xdr:row>81</xdr:row>
      <xdr:rowOff>137886</xdr:rowOff>
    </xdr:to>
    <xdr:sp macro="" textlink="">
      <xdr:nvSpPr>
        <xdr:cNvPr id="308" name="楕円 307"/>
        <xdr:cNvSpPr/>
      </xdr:nvSpPr>
      <xdr:spPr>
        <a:xfrm>
          <a:off x="8636000" y="134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87086</xdr:rowOff>
    </xdr:from>
    <xdr:to>
      <xdr:col>55</xdr:col>
      <xdr:colOff>0</xdr:colOff>
      <xdr:row>81</xdr:row>
      <xdr:rowOff>91984</xdr:rowOff>
    </xdr:to>
    <xdr:cxnSp macro="">
      <xdr:nvCxnSpPr>
        <xdr:cNvPr id="309" name="直線コネクタ 308"/>
        <xdr:cNvCxnSpPr/>
      </xdr:nvCxnSpPr>
      <xdr:spPr>
        <a:xfrm>
          <a:off x="8686800" y="13466536"/>
          <a:ext cx="7429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34652</xdr:rowOff>
    </xdr:from>
    <xdr:to>
      <xdr:col>46</xdr:col>
      <xdr:colOff>38100</xdr:colOff>
      <xdr:row>81</xdr:row>
      <xdr:rowOff>136252</xdr:rowOff>
    </xdr:to>
    <xdr:sp macro="" textlink="">
      <xdr:nvSpPr>
        <xdr:cNvPr id="310" name="楕円 309"/>
        <xdr:cNvSpPr/>
      </xdr:nvSpPr>
      <xdr:spPr>
        <a:xfrm>
          <a:off x="7842250" y="134141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85452</xdr:rowOff>
    </xdr:from>
    <xdr:to>
      <xdr:col>50</xdr:col>
      <xdr:colOff>114300</xdr:colOff>
      <xdr:row>81</xdr:row>
      <xdr:rowOff>87086</xdr:rowOff>
    </xdr:to>
    <xdr:cxnSp macro="">
      <xdr:nvCxnSpPr>
        <xdr:cNvPr id="311" name="直線コネクタ 310"/>
        <xdr:cNvCxnSpPr/>
      </xdr:nvCxnSpPr>
      <xdr:spPr>
        <a:xfrm>
          <a:off x="7886700" y="13464902"/>
          <a:ext cx="8001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60433</xdr:rowOff>
    </xdr:from>
    <xdr:ext cx="469744" cy="259045"/>
    <xdr:sp macro="" textlink="">
      <xdr:nvSpPr>
        <xdr:cNvPr id="312" name="n_1aveValue【公営住宅】&#10;一人当たり面積"/>
        <xdr:cNvSpPr txBox="1"/>
      </xdr:nvSpPr>
      <xdr:spPr>
        <a:xfrm>
          <a:off x="8458277" y="1377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35940</xdr:rowOff>
    </xdr:from>
    <xdr:ext cx="469744" cy="259045"/>
    <xdr:sp macro="" textlink="">
      <xdr:nvSpPr>
        <xdr:cNvPr id="313" name="n_2aveValue【公営住宅】&#10;一人当たり面積"/>
        <xdr:cNvSpPr txBox="1"/>
      </xdr:nvSpPr>
      <xdr:spPr>
        <a:xfrm>
          <a:off x="7677227" y="1374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72770</xdr:rowOff>
    </xdr:from>
    <xdr:ext cx="469744" cy="259045"/>
    <xdr:sp macro="" textlink="">
      <xdr:nvSpPr>
        <xdr:cNvPr id="314" name="n_3aveValue【公営住宅】&#10;一人当たり面積"/>
        <xdr:cNvSpPr txBox="1"/>
      </xdr:nvSpPr>
      <xdr:spPr>
        <a:xfrm>
          <a:off x="6864427" y="1312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154413</xdr:rowOff>
    </xdr:from>
    <xdr:ext cx="469744" cy="259045"/>
    <xdr:sp macro="" textlink="">
      <xdr:nvSpPr>
        <xdr:cNvPr id="315" name="n_1mainValue【公営住宅】&#10;一人当たり面積"/>
        <xdr:cNvSpPr txBox="1"/>
      </xdr:nvSpPr>
      <xdr:spPr>
        <a:xfrm>
          <a:off x="8458277" y="1320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152779</xdr:rowOff>
    </xdr:from>
    <xdr:ext cx="469744" cy="259045"/>
    <xdr:sp macro="" textlink="">
      <xdr:nvSpPr>
        <xdr:cNvPr id="316" name="n_2mainValue【公営住宅】&#10;一人当たり面積"/>
        <xdr:cNvSpPr txBox="1"/>
      </xdr:nvSpPr>
      <xdr:spPr>
        <a:xfrm>
          <a:off x="7677227" y="1320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5" name="テキスト ボックス 324"/>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5" name="テキスト ボックス 334"/>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107</xdr:row>
      <xdr:rowOff>163830</xdr:rowOff>
    </xdr:to>
    <xdr:cxnSp macro="">
      <xdr:nvCxnSpPr>
        <xdr:cNvPr id="339" name="直線コネクタ 338"/>
        <xdr:cNvCxnSpPr/>
      </xdr:nvCxnSpPr>
      <xdr:spPr>
        <a:xfrm flipV="1">
          <a:off x="4176395" y="16664939"/>
          <a:ext cx="127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167657</xdr:rowOff>
    </xdr:from>
    <xdr:ext cx="405111" cy="259045"/>
    <xdr:sp macro="" textlink="">
      <xdr:nvSpPr>
        <xdr:cNvPr id="340" name="【港湾・漁港】&#10;有形固定資産減価償却率最小値テキスト"/>
        <xdr:cNvSpPr txBox="1"/>
      </xdr:nvSpPr>
      <xdr:spPr>
        <a:xfrm>
          <a:off x="42291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163830</xdr:rowOff>
    </xdr:from>
    <xdr:to>
      <xdr:col>24</xdr:col>
      <xdr:colOff>152400</xdr:colOff>
      <xdr:row>107</xdr:row>
      <xdr:rowOff>163830</xdr:rowOff>
    </xdr:to>
    <xdr:cxnSp macro="">
      <xdr:nvCxnSpPr>
        <xdr:cNvPr id="341" name="直線コネクタ 340"/>
        <xdr:cNvCxnSpPr/>
      </xdr:nvCxnSpPr>
      <xdr:spPr>
        <a:xfrm>
          <a:off x="4108450" y="17937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42" name="【港湾・漁港】&#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3" name="直線コネクタ 342"/>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106697</xdr:rowOff>
    </xdr:from>
    <xdr:ext cx="405111" cy="259045"/>
    <xdr:sp macro="" textlink="">
      <xdr:nvSpPr>
        <xdr:cNvPr id="344" name="【港湾・漁港】&#10;有形固定資産減価償却率平均値テキスト"/>
        <xdr:cNvSpPr txBox="1"/>
      </xdr:nvSpPr>
      <xdr:spPr>
        <a:xfrm>
          <a:off x="4229100" y="17194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45" name="フローチャート: 判断 344"/>
        <xdr:cNvSpPr/>
      </xdr:nvSpPr>
      <xdr:spPr>
        <a:xfrm>
          <a:off x="4127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346" name="フローチャート: 判断 345"/>
        <xdr:cNvSpPr/>
      </xdr:nvSpPr>
      <xdr:spPr>
        <a:xfrm>
          <a:off x="3384550" y="17246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162561</xdr:rowOff>
    </xdr:from>
    <xdr:to>
      <xdr:col>15</xdr:col>
      <xdr:colOff>101600</xdr:colOff>
      <xdr:row>104</xdr:row>
      <xdr:rowOff>92711</xdr:rowOff>
    </xdr:to>
    <xdr:sp macro="" textlink="">
      <xdr:nvSpPr>
        <xdr:cNvPr id="347" name="フローチャート: 判断 346"/>
        <xdr:cNvSpPr/>
      </xdr:nvSpPr>
      <xdr:spPr>
        <a:xfrm>
          <a:off x="257175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48" name="フローチャート: 判断 347"/>
        <xdr:cNvSpPr/>
      </xdr:nvSpPr>
      <xdr:spPr>
        <a:xfrm>
          <a:off x="1778000" y="1745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40639</xdr:rowOff>
    </xdr:from>
    <xdr:to>
      <xdr:col>24</xdr:col>
      <xdr:colOff>114300</xdr:colOff>
      <xdr:row>100</xdr:row>
      <xdr:rowOff>142239</xdr:rowOff>
    </xdr:to>
    <xdr:sp macro="" textlink="">
      <xdr:nvSpPr>
        <xdr:cNvPr id="354" name="楕円 353"/>
        <xdr:cNvSpPr/>
      </xdr:nvSpPr>
      <xdr:spPr>
        <a:xfrm>
          <a:off x="4127500" y="166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99</xdr:row>
      <xdr:rowOff>165116</xdr:rowOff>
    </xdr:from>
    <xdr:ext cx="405111" cy="259045"/>
    <xdr:sp macro="" textlink="">
      <xdr:nvSpPr>
        <xdr:cNvPr id="355" name="【港湾・漁港】&#10;有形固定資産減価償却率該当値テキスト"/>
        <xdr:cNvSpPr txBox="1"/>
      </xdr:nvSpPr>
      <xdr:spPr>
        <a:xfrm>
          <a:off x="4229100" y="1656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59689</xdr:rowOff>
    </xdr:from>
    <xdr:to>
      <xdr:col>20</xdr:col>
      <xdr:colOff>38100</xdr:colOff>
      <xdr:row>100</xdr:row>
      <xdr:rowOff>161289</xdr:rowOff>
    </xdr:to>
    <xdr:sp macro="" textlink="">
      <xdr:nvSpPr>
        <xdr:cNvPr id="356" name="楕円 355"/>
        <xdr:cNvSpPr/>
      </xdr:nvSpPr>
      <xdr:spPr>
        <a:xfrm>
          <a:off x="3384550" y="166331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91439</xdr:rowOff>
    </xdr:from>
    <xdr:to>
      <xdr:col>24</xdr:col>
      <xdr:colOff>63500</xdr:colOff>
      <xdr:row>100</xdr:row>
      <xdr:rowOff>110489</xdr:rowOff>
    </xdr:to>
    <xdr:cxnSp macro="">
      <xdr:nvCxnSpPr>
        <xdr:cNvPr id="357" name="直線コネクタ 356"/>
        <xdr:cNvCxnSpPr/>
      </xdr:nvCxnSpPr>
      <xdr:spPr>
        <a:xfrm flipV="1">
          <a:off x="3429000" y="16664939"/>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82550</xdr:rowOff>
    </xdr:from>
    <xdr:to>
      <xdr:col>15</xdr:col>
      <xdr:colOff>101600</xdr:colOff>
      <xdr:row>101</xdr:row>
      <xdr:rowOff>12700</xdr:rowOff>
    </xdr:to>
    <xdr:sp macro="" textlink="">
      <xdr:nvSpPr>
        <xdr:cNvPr id="358" name="楕円 357"/>
        <xdr:cNvSpPr/>
      </xdr:nvSpPr>
      <xdr:spPr>
        <a:xfrm>
          <a:off x="257175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110489</xdr:rowOff>
    </xdr:from>
    <xdr:to>
      <xdr:col>19</xdr:col>
      <xdr:colOff>177800</xdr:colOff>
      <xdr:row>100</xdr:row>
      <xdr:rowOff>133350</xdr:rowOff>
    </xdr:to>
    <xdr:cxnSp macro="">
      <xdr:nvCxnSpPr>
        <xdr:cNvPr id="359" name="直線コネクタ 358"/>
        <xdr:cNvCxnSpPr/>
      </xdr:nvCxnSpPr>
      <xdr:spPr>
        <a:xfrm flipV="1">
          <a:off x="2622550" y="16683989"/>
          <a:ext cx="8064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80027</xdr:rowOff>
    </xdr:from>
    <xdr:ext cx="405111" cy="259045"/>
    <xdr:sp macro="" textlink="">
      <xdr:nvSpPr>
        <xdr:cNvPr id="360" name="n_1aveValue【港湾・漁港】&#10;有形固定資産減価償却率"/>
        <xdr:cNvSpPr txBox="1"/>
      </xdr:nvSpPr>
      <xdr:spPr>
        <a:xfrm>
          <a:off x="3239144" y="1733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83838</xdr:rowOff>
    </xdr:from>
    <xdr:ext cx="405111" cy="259045"/>
    <xdr:sp macro="" textlink="">
      <xdr:nvSpPr>
        <xdr:cNvPr id="361" name="n_2aveValue【港湾・漁港】&#10;有形固定資産減価償却率"/>
        <xdr:cNvSpPr txBox="1"/>
      </xdr:nvSpPr>
      <xdr:spPr>
        <a:xfrm>
          <a:off x="2439044" y="1734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62" name="n_3aveValue【港湾・漁港】&#10;有形固定資産減価償却率"/>
        <xdr:cNvSpPr txBox="1"/>
      </xdr:nvSpPr>
      <xdr:spPr>
        <a:xfrm>
          <a:off x="164529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6366</xdr:rowOff>
    </xdr:from>
    <xdr:ext cx="405111" cy="259045"/>
    <xdr:sp macro="" textlink="">
      <xdr:nvSpPr>
        <xdr:cNvPr id="363" name="n_1mainValue【港湾・漁港】&#10;有形固定資産減価償却率"/>
        <xdr:cNvSpPr txBox="1"/>
      </xdr:nvSpPr>
      <xdr:spPr>
        <a:xfrm>
          <a:off x="3239144" y="1640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29227</xdr:rowOff>
    </xdr:from>
    <xdr:ext cx="405111" cy="259045"/>
    <xdr:sp macro="" textlink="">
      <xdr:nvSpPr>
        <xdr:cNvPr id="364" name="n_2mainValue【港湾・漁港】&#10;有形固定資産減価償却率"/>
        <xdr:cNvSpPr txBox="1"/>
      </xdr:nvSpPr>
      <xdr:spPr>
        <a:xfrm>
          <a:off x="2439044" y="1643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3" name="直線コネクタ 372"/>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4" name="テキスト ボックス 373"/>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5" name="直線コネクタ 374"/>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6" name="テキスト ボックス 375"/>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7" name="直線コネクタ 376"/>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8" name="テキスト ボックス 377"/>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9" name="直線コネクタ 378"/>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0" name="テキスト ボックス 379"/>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2" name="テキスト ボックス 381"/>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71793</xdr:rowOff>
    </xdr:from>
    <xdr:to>
      <xdr:col>54</xdr:col>
      <xdr:colOff>189865</xdr:colOff>
      <xdr:row>108</xdr:row>
      <xdr:rowOff>22831</xdr:rowOff>
    </xdr:to>
    <xdr:cxnSp macro="">
      <xdr:nvCxnSpPr>
        <xdr:cNvPr id="384" name="直線コネクタ 383"/>
        <xdr:cNvCxnSpPr/>
      </xdr:nvCxnSpPr>
      <xdr:spPr>
        <a:xfrm flipV="1">
          <a:off x="9427845" y="16645293"/>
          <a:ext cx="1270" cy="132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26658</xdr:rowOff>
    </xdr:from>
    <xdr:ext cx="534377" cy="259045"/>
    <xdr:sp macro="" textlink="">
      <xdr:nvSpPr>
        <xdr:cNvPr id="385" name="【港湾・漁港】&#10;一人当たり有形固定資産（償却資産）額最小値テキスト"/>
        <xdr:cNvSpPr txBox="1"/>
      </xdr:nvSpPr>
      <xdr:spPr>
        <a:xfrm>
          <a:off x="9480550" y="1797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22831</xdr:rowOff>
    </xdr:from>
    <xdr:to>
      <xdr:col>55</xdr:col>
      <xdr:colOff>88900</xdr:colOff>
      <xdr:row>108</xdr:row>
      <xdr:rowOff>22831</xdr:rowOff>
    </xdr:to>
    <xdr:cxnSp macro="">
      <xdr:nvCxnSpPr>
        <xdr:cNvPr id="386" name="直線コネクタ 385"/>
        <xdr:cNvCxnSpPr/>
      </xdr:nvCxnSpPr>
      <xdr:spPr>
        <a:xfrm>
          <a:off x="9359900" y="179679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18470</xdr:rowOff>
    </xdr:from>
    <xdr:ext cx="599010" cy="259045"/>
    <xdr:sp macro="" textlink="">
      <xdr:nvSpPr>
        <xdr:cNvPr id="387" name="【港湾・漁港】&#10;一人当たり有形固定資産（償却資産）額最大値テキスト"/>
        <xdr:cNvSpPr txBox="1"/>
      </xdr:nvSpPr>
      <xdr:spPr>
        <a:xfrm>
          <a:off x="9480550" y="1642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71793</xdr:rowOff>
    </xdr:from>
    <xdr:to>
      <xdr:col>55</xdr:col>
      <xdr:colOff>88900</xdr:colOff>
      <xdr:row>100</xdr:row>
      <xdr:rowOff>71793</xdr:rowOff>
    </xdr:to>
    <xdr:cxnSp macro="">
      <xdr:nvCxnSpPr>
        <xdr:cNvPr id="388" name="直線コネクタ 387"/>
        <xdr:cNvCxnSpPr/>
      </xdr:nvCxnSpPr>
      <xdr:spPr>
        <a:xfrm>
          <a:off x="9359900" y="16645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169777</xdr:rowOff>
    </xdr:from>
    <xdr:ext cx="534377" cy="259045"/>
    <xdr:sp macro="" textlink="">
      <xdr:nvSpPr>
        <xdr:cNvPr id="389" name="【港湾・漁港】&#10;一人当たり有形固定資産（償却資産）額平均値テキスト"/>
        <xdr:cNvSpPr txBox="1"/>
      </xdr:nvSpPr>
      <xdr:spPr>
        <a:xfrm>
          <a:off x="9480550" y="1760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19900</xdr:rowOff>
    </xdr:from>
    <xdr:to>
      <xdr:col>55</xdr:col>
      <xdr:colOff>50800</xdr:colOff>
      <xdr:row>106</xdr:row>
      <xdr:rowOff>121500</xdr:rowOff>
    </xdr:to>
    <xdr:sp macro="" textlink="">
      <xdr:nvSpPr>
        <xdr:cNvPr id="390" name="フローチャート: 判断 389"/>
        <xdr:cNvSpPr/>
      </xdr:nvSpPr>
      <xdr:spPr>
        <a:xfrm>
          <a:off x="9398000" y="17622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153760</xdr:rowOff>
    </xdr:from>
    <xdr:to>
      <xdr:col>50</xdr:col>
      <xdr:colOff>165100</xdr:colOff>
      <xdr:row>106</xdr:row>
      <xdr:rowOff>83910</xdr:rowOff>
    </xdr:to>
    <xdr:sp macro="" textlink="">
      <xdr:nvSpPr>
        <xdr:cNvPr id="391" name="フローチャート: 判断 390"/>
        <xdr:cNvSpPr/>
      </xdr:nvSpPr>
      <xdr:spPr>
        <a:xfrm>
          <a:off x="8636000" y="175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105437</xdr:rowOff>
    </xdr:from>
    <xdr:to>
      <xdr:col>46</xdr:col>
      <xdr:colOff>38100</xdr:colOff>
      <xdr:row>106</xdr:row>
      <xdr:rowOff>35587</xdr:rowOff>
    </xdr:to>
    <xdr:sp macro="" textlink="">
      <xdr:nvSpPr>
        <xdr:cNvPr id="392" name="フローチャート: 判断 391"/>
        <xdr:cNvSpPr/>
      </xdr:nvSpPr>
      <xdr:spPr>
        <a:xfrm>
          <a:off x="7842250" y="175361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44576</xdr:rowOff>
    </xdr:from>
    <xdr:to>
      <xdr:col>41</xdr:col>
      <xdr:colOff>101600</xdr:colOff>
      <xdr:row>106</xdr:row>
      <xdr:rowOff>146176</xdr:rowOff>
    </xdr:to>
    <xdr:sp macro="" textlink="">
      <xdr:nvSpPr>
        <xdr:cNvPr id="393" name="フローチャート: 判断 392"/>
        <xdr:cNvSpPr/>
      </xdr:nvSpPr>
      <xdr:spPr>
        <a:xfrm>
          <a:off x="7029450" y="176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110892</xdr:rowOff>
    </xdr:from>
    <xdr:to>
      <xdr:col>55</xdr:col>
      <xdr:colOff>50800</xdr:colOff>
      <xdr:row>104</xdr:row>
      <xdr:rowOff>41042</xdr:rowOff>
    </xdr:to>
    <xdr:sp macro="" textlink="">
      <xdr:nvSpPr>
        <xdr:cNvPr id="399" name="楕円 398"/>
        <xdr:cNvSpPr/>
      </xdr:nvSpPr>
      <xdr:spPr>
        <a:xfrm>
          <a:off x="9398000" y="171987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102</xdr:row>
      <xdr:rowOff>133769</xdr:rowOff>
    </xdr:from>
    <xdr:ext cx="599010" cy="259045"/>
    <xdr:sp macro="" textlink="">
      <xdr:nvSpPr>
        <xdr:cNvPr id="400" name="【港湾・漁港】&#10;一人当たり有形固定資産（償却資産）額該当値テキスト"/>
        <xdr:cNvSpPr txBox="1"/>
      </xdr:nvSpPr>
      <xdr:spPr>
        <a:xfrm>
          <a:off x="9480550" y="1705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113855</xdr:rowOff>
    </xdr:from>
    <xdr:to>
      <xdr:col>50</xdr:col>
      <xdr:colOff>165100</xdr:colOff>
      <xdr:row>104</xdr:row>
      <xdr:rowOff>44005</xdr:rowOff>
    </xdr:to>
    <xdr:sp macro="" textlink="">
      <xdr:nvSpPr>
        <xdr:cNvPr id="401" name="楕円 400"/>
        <xdr:cNvSpPr/>
      </xdr:nvSpPr>
      <xdr:spPr>
        <a:xfrm>
          <a:off x="8636000" y="1720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161692</xdr:rowOff>
    </xdr:from>
    <xdr:to>
      <xdr:col>55</xdr:col>
      <xdr:colOff>0</xdr:colOff>
      <xdr:row>103</xdr:row>
      <xdr:rowOff>164655</xdr:rowOff>
    </xdr:to>
    <xdr:cxnSp macro="">
      <xdr:nvCxnSpPr>
        <xdr:cNvPr id="402" name="直線コネクタ 401"/>
        <xdr:cNvCxnSpPr/>
      </xdr:nvCxnSpPr>
      <xdr:spPr>
        <a:xfrm flipV="1">
          <a:off x="8686800" y="17249542"/>
          <a:ext cx="74295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116666</xdr:rowOff>
    </xdr:from>
    <xdr:to>
      <xdr:col>46</xdr:col>
      <xdr:colOff>38100</xdr:colOff>
      <xdr:row>104</xdr:row>
      <xdr:rowOff>46816</xdr:rowOff>
    </xdr:to>
    <xdr:sp macro="" textlink="">
      <xdr:nvSpPr>
        <xdr:cNvPr id="403" name="楕円 402"/>
        <xdr:cNvSpPr/>
      </xdr:nvSpPr>
      <xdr:spPr>
        <a:xfrm>
          <a:off x="7842250" y="172045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164655</xdr:rowOff>
    </xdr:from>
    <xdr:to>
      <xdr:col>50</xdr:col>
      <xdr:colOff>114300</xdr:colOff>
      <xdr:row>103</xdr:row>
      <xdr:rowOff>167466</xdr:rowOff>
    </xdr:to>
    <xdr:cxnSp macro="">
      <xdr:nvCxnSpPr>
        <xdr:cNvPr id="404" name="直線コネクタ 403"/>
        <xdr:cNvCxnSpPr/>
      </xdr:nvCxnSpPr>
      <xdr:spPr>
        <a:xfrm flipV="1">
          <a:off x="7886700" y="17252505"/>
          <a:ext cx="8001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75037</xdr:rowOff>
    </xdr:from>
    <xdr:ext cx="534377" cy="259045"/>
    <xdr:sp macro="" textlink="">
      <xdr:nvSpPr>
        <xdr:cNvPr id="405" name="n_1aveValue【港湾・漁港】&#10;一人当たり有形固定資産（償却資産）額"/>
        <xdr:cNvSpPr txBox="1"/>
      </xdr:nvSpPr>
      <xdr:spPr>
        <a:xfrm>
          <a:off x="8425961" y="1767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26714</xdr:rowOff>
    </xdr:from>
    <xdr:ext cx="534377" cy="259045"/>
    <xdr:sp macro="" textlink="">
      <xdr:nvSpPr>
        <xdr:cNvPr id="406" name="n_2aveValue【港湾・漁港】&#10;一人当たり有形固定資産（償却資産）額"/>
        <xdr:cNvSpPr txBox="1"/>
      </xdr:nvSpPr>
      <xdr:spPr>
        <a:xfrm>
          <a:off x="7644911" y="176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162703</xdr:rowOff>
    </xdr:from>
    <xdr:ext cx="534377" cy="259045"/>
    <xdr:sp macro="" textlink="">
      <xdr:nvSpPr>
        <xdr:cNvPr id="407" name="n_3aveValue【港湾・漁港】&#10;一人当たり有形固定資産（償却資産）額"/>
        <xdr:cNvSpPr txBox="1"/>
      </xdr:nvSpPr>
      <xdr:spPr>
        <a:xfrm>
          <a:off x="6851161" y="1742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60532</xdr:rowOff>
    </xdr:from>
    <xdr:ext cx="599010" cy="259045"/>
    <xdr:sp macro="" textlink="">
      <xdr:nvSpPr>
        <xdr:cNvPr id="408" name="n_1mainValue【港湾・漁港】&#10;一人当たり有形固定資産（償却資産）額"/>
        <xdr:cNvSpPr txBox="1"/>
      </xdr:nvSpPr>
      <xdr:spPr>
        <a:xfrm>
          <a:off x="8399995" y="1697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63343</xdr:rowOff>
    </xdr:from>
    <xdr:ext cx="599010" cy="259045"/>
    <xdr:sp macro="" textlink="">
      <xdr:nvSpPr>
        <xdr:cNvPr id="409" name="n_2mainValue【港湾・漁港】&#10;一人当たり有形固定資産（償却資産）額"/>
        <xdr:cNvSpPr txBox="1"/>
      </xdr:nvSpPr>
      <xdr:spPr>
        <a:xfrm>
          <a:off x="7612595" y="1697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1" name="正方形/長方形 410"/>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2" name="正方形/長方形 411"/>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3" name="正方形/長方形 412"/>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4" name="正方形/長方形 413"/>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8" name="テキスト ボックス 417"/>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9" name="直線コネクタ 418"/>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0" name="テキスト ボックス 419"/>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1" name="直線コネクタ 420"/>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2" name="テキスト ボックス 421"/>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3" name="直線コネクタ 422"/>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4" name="テキスト ボックス 423"/>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5" name="直線コネクタ 424"/>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426" name="テキスト ボックス 425"/>
        <xdr:cNvSpPr txBox="1"/>
      </xdr:nvSpPr>
      <xdr:spPr>
        <a:xfrm>
          <a:off x="107977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7" name="直線コネクタ 426"/>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8" name="テキスト ボックス 427"/>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9" name="【空港】&#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149352</xdr:rowOff>
    </xdr:from>
    <xdr:to>
      <xdr:col>85</xdr:col>
      <xdr:colOff>126364</xdr:colOff>
      <xdr:row>42</xdr:row>
      <xdr:rowOff>14478</xdr:rowOff>
    </xdr:to>
    <xdr:cxnSp macro="">
      <xdr:nvCxnSpPr>
        <xdr:cNvPr id="430" name="直線コネクタ 429"/>
        <xdr:cNvCxnSpPr/>
      </xdr:nvCxnSpPr>
      <xdr:spPr>
        <a:xfrm flipV="1">
          <a:off x="14698345" y="5604002"/>
          <a:ext cx="1269"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18305</xdr:rowOff>
    </xdr:from>
    <xdr:ext cx="405111" cy="259045"/>
    <xdr:sp macro="" textlink="">
      <xdr:nvSpPr>
        <xdr:cNvPr id="431" name="【空港】&#10;有形固定資産減価償却率最小値テキスト"/>
        <xdr:cNvSpPr txBox="1"/>
      </xdr:nvSpPr>
      <xdr:spPr>
        <a:xfrm>
          <a:off x="14744700" y="6958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14478</xdr:rowOff>
    </xdr:from>
    <xdr:to>
      <xdr:col>86</xdr:col>
      <xdr:colOff>25400</xdr:colOff>
      <xdr:row>42</xdr:row>
      <xdr:rowOff>14478</xdr:rowOff>
    </xdr:to>
    <xdr:cxnSp macro="">
      <xdr:nvCxnSpPr>
        <xdr:cNvPr id="432" name="直線コネクタ 431"/>
        <xdr:cNvCxnSpPr/>
      </xdr:nvCxnSpPr>
      <xdr:spPr>
        <a:xfrm>
          <a:off x="14611350" y="6955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96029</xdr:rowOff>
    </xdr:from>
    <xdr:ext cx="405111" cy="259045"/>
    <xdr:sp macro="" textlink="">
      <xdr:nvSpPr>
        <xdr:cNvPr id="433" name="【空港】&#10;有形固定資産減価償却率最大値テキスト"/>
        <xdr:cNvSpPr txBox="1"/>
      </xdr:nvSpPr>
      <xdr:spPr>
        <a:xfrm>
          <a:off x="14744700" y="538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149352</xdr:rowOff>
    </xdr:from>
    <xdr:to>
      <xdr:col>86</xdr:col>
      <xdr:colOff>25400</xdr:colOff>
      <xdr:row>33</xdr:row>
      <xdr:rowOff>149352</xdr:rowOff>
    </xdr:to>
    <xdr:cxnSp macro="">
      <xdr:nvCxnSpPr>
        <xdr:cNvPr id="434" name="直線コネクタ 433"/>
        <xdr:cNvCxnSpPr/>
      </xdr:nvCxnSpPr>
      <xdr:spPr>
        <a:xfrm>
          <a:off x="14611350" y="56040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145559</xdr:rowOff>
    </xdr:from>
    <xdr:ext cx="405111" cy="259045"/>
    <xdr:sp macro="" textlink="">
      <xdr:nvSpPr>
        <xdr:cNvPr id="435" name="【空港】&#10;有形固定資産減価償却率平均値テキスト"/>
        <xdr:cNvSpPr txBox="1"/>
      </xdr:nvSpPr>
      <xdr:spPr>
        <a:xfrm>
          <a:off x="14744700" y="6425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167132</xdr:rowOff>
    </xdr:from>
    <xdr:to>
      <xdr:col>85</xdr:col>
      <xdr:colOff>177800</xdr:colOff>
      <xdr:row>39</xdr:row>
      <xdr:rowOff>97282</xdr:rowOff>
    </xdr:to>
    <xdr:sp macro="" textlink="">
      <xdr:nvSpPr>
        <xdr:cNvPr id="436" name="フローチャート: 判断 435"/>
        <xdr:cNvSpPr/>
      </xdr:nvSpPr>
      <xdr:spPr>
        <a:xfrm>
          <a:off x="14649450" y="64472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13970</xdr:rowOff>
    </xdr:from>
    <xdr:to>
      <xdr:col>81</xdr:col>
      <xdr:colOff>101600</xdr:colOff>
      <xdr:row>39</xdr:row>
      <xdr:rowOff>115570</xdr:rowOff>
    </xdr:to>
    <xdr:sp macro="" textlink="">
      <xdr:nvSpPr>
        <xdr:cNvPr id="437" name="フローチャート: 判断 436"/>
        <xdr:cNvSpPr/>
      </xdr:nvSpPr>
      <xdr:spPr>
        <a:xfrm>
          <a:off x="1388745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16256</xdr:rowOff>
    </xdr:from>
    <xdr:to>
      <xdr:col>76</xdr:col>
      <xdr:colOff>165100</xdr:colOff>
      <xdr:row>39</xdr:row>
      <xdr:rowOff>117856</xdr:rowOff>
    </xdr:to>
    <xdr:sp macro="" textlink="">
      <xdr:nvSpPr>
        <xdr:cNvPr id="438" name="フローチャート: 判断 437"/>
        <xdr:cNvSpPr/>
      </xdr:nvSpPr>
      <xdr:spPr>
        <a:xfrm>
          <a:off x="13093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116840</xdr:rowOff>
    </xdr:from>
    <xdr:to>
      <xdr:col>72</xdr:col>
      <xdr:colOff>38100</xdr:colOff>
      <xdr:row>38</xdr:row>
      <xdr:rowOff>46990</xdr:rowOff>
    </xdr:to>
    <xdr:sp macro="" textlink="">
      <xdr:nvSpPr>
        <xdr:cNvPr id="439" name="フローチャート: 判断 438"/>
        <xdr:cNvSpPr/>
      </xdr:nvSpPr>
      <xdr:spPr>
        <a:xfrm>
          <a:off x="12299950" y="623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96266</xdr:rowOff>
    </xdr:from>
    <xdr:to>
      <xdr:col>85</xdr:col>
      <xdr:colOff>177800</xdr:colOff>
      <xdr:row>37</xdr:row>
      <xdr:rowOff>26416</xdr:rowOff>
    </xdr:to>
    <xdr:sp macro="" textlink="">
      <xdr:nvSpPr>
        <xdr:cNvPr id="445" name="楕円 444"/>
        <xdr:cNvSpPr/>
      </xdr:nvSpPr>
      <xdr:spPr>
        <a:xfrm>
          <a:off x="14649450" y="60462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119143</xdr:rowOff>
    </xdr:from>
    <xdr:ext cx="405111" cy="259045"/>
    <xdr:sp macro="" textlink="">
      <xdr:nvSpPr>
        <xdr:cNvPr id="446" name="【空港】&#10;有形固定資産減価償却率該当値テキスト"/>
        <xdr:cNvSpPr txBox="1"/>
      </xdr:nvSpPr>
      <xdr:spPr>
        <a:xfrm>
          <a:off x="14744700" y="5903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137414</xdr:rowOff>
    </xdr:from>
    <xdr:to>
      <xdr:col>81</xdr:col>
      <xdr:colOff>101600</xdr:colOff>
      <xdr:row>37</xdr:row>
      <xdr:rowOff>67564</xdr:rowOff>
    </xdr:to>
    <xdr:sp macro="" textlink="">
      <xdr:nvSpPr>
        <xdr:cNvPr id="447" name="楕円 446"/>
        <xdr:cNvSpPr/>
      </xdr:nvSpPr>
      <xdr:spPr>
        <a:xfrm>
          <a:off x="13887450" y="60873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147066</xdr:rowOff>
    </xdr:from>
    <xdr:to>
      <xdr:col>85</xdr:col>
      <xdr:colOff>127000</xdr:colOff>
      <xdr:row>37</xdr:row>
      <xdr:rowOff>16764</xdr:rowOff>
    </xdr:to>
    <xdr:cxnSp macro="">
      <xdr:nvCxnSpPr>
        <xdr:cNvPr id="448" name="直線コネクタ 447"/>
        <xdr:cNvCxnSpPr/>
      </xdr:nvCxnSpPr>
      <xdr:spPr>
        <a:xfrm flipV="1">
          <a:off x="13938250" y="6097016"/>
          <a:ext cx="7620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7112</xdr:rowOff>
    </xdr:from>
    <xdr:to>
      <xdr:col>76</xdr:col>
      <xdr:colOff>165100</xdr:colOff>
      <xdr:row>37</xdr:row>
      <xdr:rowOff>108712</xdr:rowOff>
    </xdr:to>
    <xdr:sp macro="" textlink="">
      <xdr:nvSpPr>
        <xdr:cNvPr id="449" name="楕円 448"/>
        <xdr:cNvSpPr/>
      </xdr:nvSpPr>
      <xdr:spPr>
        <a:xfrm>
          <a:off x="130937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xdr:rowOff>
    </xdr:from>
    <xdr:to>
      <xdr:col>81</xdr:col>
      <xdr:colOff>50800</xdr:colOff>
      <xdr:row>37</xdr:row>
      <xdr:rowOff>57912</xdr:rowOff>
    </xdr:to>
    <xdr:cxnSp macro="">
      <xdr:nvCxnSpPr>
        <xdr:cNvPr id="450" name="直線コネクタ 449"/>
        <xdr:cNvCxnSpPr/>
      </xdr:nvCxnSpPr>
      <xdr:spPr>
        <a:xfrm flipV="1">
          <a:off x="13144500" y="6131814"/>
          <a:ext cx="7937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106697</xdr:rowOff>
    </xdr:from>
    <xdr:ext cx="405111" cy="259045"/>
    <xdr:sp macro="" textlink="">
      <xdr:nvSpPr>
        <xdr:cNvPr id="451" name="n_1aveValue【空港】&#10;有形固定資産減価償却率"/>
        <xdr:cNvSpPr txBox="1"/>
      </xdr:nvSpPr>
      <xdr:spPr>
        <a:xfrm>
          <a:off x="13742044"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108983</xdr:rowOff>
    </xdr:from>
    <xdr:ext cx="405111" cy="259045"/>
    <xdr:sp macro="" textlink="">
      <xdr:nvSpPr>
        <xdr:cNvPr id="452" name="n_2aveValue【空港】&#10;有形固定資産減価償却率"/>
        <xdr:cNvSpPr txBox="1"/>
      </xdr:nvSpPr>
      <xdr:spPr>
        <a:xfrm>
          <a:off x="12960994" y="6554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63517</xdr:rowOff>
    </xdr:from>
    <xdr:ext cx="405111" cy="259045"/>
    <xdr:sp macro="" textlink="">
      <xdr:nvSpPr>
        <xdr:cNvPr id="453" name="n_3aveValue【空港】&#10;有形固定資産減価償却率"/>
        <xdr:cNvSpPr txBox="1"/>
      </xdr:nvSpPr>
      <xdr:spPr>
        <a:xfrm>
          <a:off x="12167244" y="601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84091</xdr:rowOff>
    </xdr:from>
    <xdr:ext cx="405111" cy="259045"/>
    <xdr:sp macro="" textlink="">
      <xdr:nvSpPr>
        <xdr:cNvPr id="454" name="n_1mainValue【空港】&#10;有形固定資産減価償却率"/>
        <xdr:cNvSpPr txBox="1"/>
      </xdr:nvSpPr>
      <xdr:spPr>
        <a:xfrm>
          <a:off x="13742044" y="58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125239</xdr:rowOff>
    </xdr:from>
    <xdr:ext cx="405111" cy="259045"/>
    <xdr:sp macro="" textlink="">
      <xdr:nvSpPr>
        <xdr:cNvPr id="455" name="n_2mainValue【空港】&#10;有形固定資産減価償却率"/>
        <xdr:cNvSpPr txBox="1"/>
      </xdr:nvSpPr>
      <xdr:spPr>
        <a:xfrm>
          <a:off x="12960994" y="591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57" name="正方形/長方形 456"/>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58" name="正方形/長方形 457"/>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59" name="正方形/長方形 458"/>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0" name="正方形/長方形 459"/>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473" name="テキスト ボックス 472"/>
        <xdr:cNvSpPr txBox="1"/>
      </xdr:nvSpPr>
      <xdr:spPr>
        <a:xfrm>
          <a:off x="159850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75" name="テキスト ボックス 474"/>
        <xdr:cNvSpPr txBox="1"/>
      </xdr:nvSpPr>
      <xdr:spPr>
        <a:xfrm>
          <a:off x="159850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空港】&#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135636</xdr:rowOff>
    </xdr:from>
    <xdr:to>
      <xdr:col>116</xdr:col>
      <xdr:colOff>62864</xdr:colOff>
      <xdr:row>41</xdr:row>
      <xdr:rowOff>161798</xdr:rowOff>
    </xdr:to>
    <xdr:cxnSp macro="">
      <xdr:nvCxnSpPr>
        <xdr:cNvPr id="477" name="直線コネクタ 476"/>
        <xdr:cNvCxnSpPr/>
      </xdr:nvCxnSpPr>
      <xdr:spPr>
        <a:xfrm flipV="1">
          <a:off x="19949795" y="5425186"/>
          <a:ext cx="1269" cy="151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165625</xdr:rowOff>
    </xdr:from>
    <xdr:ext cx="378565" cy="259045"/>
    <xdr:sp macro="" textlink="">
      <xdr:nvSpPr>
        <xdr:cNvPr id="478" name="【空港】&#10;一人当たり有形固定資産（償却資産）額最小値テキスト"/>
        <xdr:cNvSpPr txBox="1"/>
      </xdr:nvSpPr>
      <xdr:spPr>
        <a:xfrm>
          <a:off x="20002500" y="6941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161798</xdr:rowOff>
    </xdr:from>
    <xdr:to>
      <xdr:col>116</xdr:col>
      <xdr:colOff>152400</xdr:colOff>
      <xdr:row>41</xdr:row>
      <xdr:rowOff>161798</xdr:rowOff>
    </xdr:to>
    <xdr:cxnSp macro="">
      <xdr:nvCxnSpPr>
        <xdr:cNvPr id="479" name="直線コネクタ 478"/>
        <xdr:cNvCxnSpPr/>
      </xdr:nvCxnSpPr>
      <xdr:spPr>
        <a:xfrm>
          <a:off x="19881850" y="69372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82313</xdr:rowOff>
    </xdr:from>
    <xdr:ext cx="534377" cy="259045"/>
    <xdr:sp macro="" textlink="">
      <xdr:nvSpPr>
        <xdr:cNvPr id="480" name="【空港】&#10;一人当たり有形固定資産（償却資産）額最大値テキスト"/>
        <xdr:cNvSpPr txBox="1"/>
      </xdr:nvSpPr>
      <xdr:spPr>
        <a:xfrm>
          <a:off x="20002500" y="520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135636</xdr:rowOff>
    </xdr:from>
    <xdr:to>
      <xdr:col>116</xdr:col>
      <xdr:colOff>152400</xdr:colOff>
      <xdr:row>32</xdr:row>
      <xdr:rowOff>135636</xdr:rowOff>
    </xdr:to>
    <xdr:cxnSp macro="">
      <xdr:nvCxnSpPr>
        <xdr:cNvPr id="481" name="直線コネクタ 480"/>
        <xdr:cNvCxnSpPr/>
      </xdr:nvCxnSpPr>
      <xdr:spPr>
        <a:xfrm>
          <a:off x="19881850" y="5425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42435</xdr:rowOff>
    </xdr:from>
    <xdr:ext cx="469744" cy="259045"/>
    <xdr:sp macro="" textlink="">
      <xdr:nvSpPr>
        <xdr:cNvPr id="482" name="【空港】&#10;一人当たり有形固定資産（償却資産）額平均値テキスト"/>
        <xdr:cNvSpPr txBox="1"/>
      </xdr:nvSpPr>
      <xdr:spPr>
        <a:xfrm>
          <a:off x="20002500" y="6322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19558</xdr:rowOff>
    </xdr:from>
    <xdr:to>
      <xdr:col>116</xdr:col>
      <xdr:colOff>114300</xdr:colOff>
      <xdr:row>39</xdr:row>
      <xdr:rowOff>121158</xdr:rowOff>
    </xdr:to>
    <xdr:sp macro="" textlink="">
      <xdr:nvSpPr>
        <xdr:cNvPr id="483" name="フローチャート: 判断 482"/>
        <xdr:cNvSpPr/>
      </xdr:nvSpPr>
      <xdr:spPr>
        <a:xfrm>
          <a:off x="19900900" y="646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54864</xdr:rowOff>
    </xdr:from>
    <xdr:to>
      <xdr:col>112</xdr:col>
      <xdr:colOff>38100</xdr:colOff>
      <xdr:row>39</xdr:row>
      <xdr:rowOff>156464</xdr:rowOff>
    </xdr:to>
    <xdr:sp macro="" textlink="">
      <xdr:nvSpPr>
        <xdr:cNvPr id="484" name="フローチャート: 判断 483"/>
        <xdr:cNvSpPr/>
      </xdr:nvSpPr>
      <xdr:spPr>
        <a:xfrm>
          <a:off x="19157950" y="65001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98171</xdr:rowOff>
    </xdr:from>
    <xdr:to>
      <xdr:col>107</xdr:col>
      <xdr:colOff>101600</xdr:colOff>
      <xdr:row>40</xdr:row>
      <xdr:rowOff>28321</xdr:rowOff>
    </xdr:to>
    <xdr:sp macro="" textlink="">
      <xdr:nvSpPr>
        <xdr:cNvPr id="485" name="フローチャート: 判断 484"/>
        <xdr:cNvSpPr/>
      </xdr:nvSpPr>
      <xdr:spPr>
        <a:xfrm>
          <a:off x="18345150" y="65434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93345</xdr:rowOff>
    </xdr:from>
    <xdr:to>
      <xdr:col>102</xdr:col>
      <xdr:colOff>165100</xdr:colOff>
      <xdr:row>41</xdr:row>
      <xdr:rowOff>23495</xdr:rowOff>
    </xdr:to>
    <xdr:sp macro="" textlink="">
      <xdr:nvSpPr>
        <xdr:cNvPr id="486" name="フローチャート: 判断 485"/>
        <xdr:cNvSpPr/>
      </xdr:nvSpPr>
      <xdr:spPr>
        <a:xfrm>
          <a:off x="17551400" y="6703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24638</xdr:rowOff>
    </xdr:from>
    <xdr:to>
      <xdr:col>116</xdr:col>
      <xdr:colOff>114300</xdr:colOff>
      <xdr:row>40</xdr:row>
      <xdr:rowOff>126238</xdr:rowOff>
    </xdr:to>
    <xdr:sp macro="" textlink="">
      <xdr:nvSpPr>
        <xdr:cNvPr id="492" name="楕円 491"/>
        <xdr:cNvSpPr/>
      </xdr:nvSpPr>
      <xdr:spPr>
        <a:xfrm>
          <a:off x="199009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3065</xdr:rowOff>
    </xdr:from>
    <xdr:ext cx="469744" cy="259045"/>
    <xdr:sp macro="" textlink="">
      <xdr:nvSpPr>
        <xdr:cNvPr id="493" name="【空港】&#10;一人当たり有形固定資産（償却資産）額該当値テキスト"/>
        <xdr:cNvSpPr txBox="1"/>
      </xdr:nvSpPr>
      <xdr:spPr>
        <a:xfrm>
          <a:off x="20002500" y="661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25654</xdr:rowOff>
    </xdr:from>
    <xdr:to>
      <xdr:col>112</xdr:col>
      <xdr:colOff>38100</xdr:colOff>
      <xdr:row>40</xdr:row>
      <xdr:rowOff>127254</xdr:rowOff>
    </xdr:to>
    <xdr:sp macro="" textlink="">
      <xdr:nvSpPr>
        <xdr:cNvPr id="494" name="楕円 493"/>
        <xdr:cNvSpPr/>
      </xdr:nvSpPr>
      <xdr:spPr>
        <a:xfrm>
          <a:off x="19157950" y="66360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75438</xdr:rowOff>
    </xdr:from>
    <xdr:to>
      <xdr:col>116</xdr:col>
      <xdr:colOff>63500</xdr:colOff>
      <xdr:row>40</xdr:row>
      <xdr:rowOff>76454</xdr:rowOff>
    </xdr:to>
    <xdr:cxnSp macro="">
      <xdr:nvCxnSpPr>
        <xdr:cNvPr id="495" name="直線コネクタ 494"/>
        <xdr:cNvCxnSpPr/>
      </xdr:nvCxnSpPr>
      <xdr:spPr>
        <a:xfrm flipV="1">
          <a:off x="19202400" y="6685788"/>
          <a:ext cx="7493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26543</xdr:rowOff>
    </xdr:from>
    <xdr:to>
      <xdr:col>107</xdr:col>
      <xdr:colOff>101600</xdr:colOff>
      <xdr:row>40</xdr:row>
      <xdr:rowOff>128143</xdr:rowOff>
    </xdr:to>
    <xdr:sp macro="" textlink="">
      <xdr:nvSpPr>
        <xdr:cNvPr id="496" name="楕円 495"/>
        <xdr:cNvSpPr/>
      </xdr:nvSpPr>
      <xdr:spPr>
        <a:xfrm>
          <a:off x="18345150" y="663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76454</xdr:rowOff>
    </xdr:from>
    <xdr:to>
      <xdr:col>111</xdr:col>
      <xdr:colOff>177800</xdr:colOff>
      <xdr:row>40</xdr:row>
      <xdr:rowOff>77343</xdr:rowOff>
    </xdr:to>
    <xdr:cxnSp macro="">
      <xdr:nvCxnSpPr>
        <xdr:cNvPr id="497" name="直線コネクタ 496"/>
        <xdr:cNvCxnSpPr/>
      </xdr:nvCxnSpPr>
      <xdr:spPr>
        <a:xfrm flipV="1">
          <a:off x="18395950" y="6686804"/>
          <a:ext cx="80645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38</xdr:row>
      <xdr:rowOff>1541</xdr:rowOff>
    </xdr:from>
    <xdr:ext cx="469744" cy="259045"/>
    <xdr:sp macro="" textlink="">
      <xdr:nvSpPr>
        <xdr:cNvPr id="498" name="n_1aveValue【空港】&#10;一人当たり有形固定資産（償却資産）額"/>
        <xdr:cNvSpPr txBox="1"/>
      </xdr:nvSpPr>
      <xdr:spPr>
        <a:xfrm>
          <a:off x="189802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38</xdr:row>
      <xdr:rowOff>44848</xdr:rowOff>
    </xdr:from>
    <xdr:ext cx="469744" cy="259045"/>
    <xdr:sp macro="" textlink="">
      <xdr:nvSpPr>
        <xdr:cNvPr id="499" name="n_2aveValue【空港】&#10;一人当たり有形固定資産（償却資産）額"/>
        <xdr:cNvSpPr txBox="1"/>
      </xdr:nvSpPr>
      <xdr:spPr>
        <a:xfrm>
          <a:off x="18180128" y="632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39</xdr:row>
      <xdr:rowOff>40022</xdr:rowOff>
    </xdr:from>
    <xdr:ext cx="469744" cy="259045"/>
    <xdr:sp macro="" textlink="">
      <xdr:nvSpPr>
        <xdr:cNvPr id="500" name="n_3aveValue【空港】&#10;一人当たり有形固定資産（償却資産）額"/>
        <xdr:cNvSpPr txBox="1"/>
      </xdr:nvSpPr>
      <xdr:spPr>
        <a:xfrm>
          <a:off x="17386378" y="648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118381</xdr:rowOff>
    </xdr:from>
    <xdr:ext cx="469744" cy="259045"/>
    <xdr:sp macro="" textlink="">
      <xdr:nvSpPr>
        <xdr:cNvPr id="501" name="n_1mainValue【空港】&#10;一人当たり有形固定資産（償却資産）額"/>
        <xdr:cNvSpPr txBox="1"/>
      </xdr:nvSpPr>
      <xdr:spPr>
        <a:xfrm>
          <a:off x="18980228" y="672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119270</xdr:rowOff>
    </xdr:from>
    <xdr:ext cx="469744" cy="259045"/>
    <xdr:sp macro="" textlink="">
      <xdr:nvSpPr>
        <xdr:cNvPr id="502" name="n_2mainValue【空港】&#10;一人当たり有形固定資産（償却資産）額"/>
        <xdr:cNvSpPr txBox="1"/>
      </xdr:nvSpPr>
      <xdr:spPr>
        <a:xfrm>
          <a:off x="18180128" y="672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4" name="正方形/長方形 503"/>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05" name="正方形/長方形 504"/>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06" name="正方形/長方形 505"/>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07" name="正方形/長方形 506"/>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1" name="テキスト ボックス 510"/>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2" name="直線コネクタ 511"/>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3" name="テキスト ボックス 512"/>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4" name="直線コネクタ 513"/>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5" name="テキスト ボックス 514"/>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6" name="直線コネクタ 515"/>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7" name="テキスト ボックス 516"/>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8" name="直線コネクタ 517"/>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9" name="テキスト ボックス 518"/>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1" name="テキスト ボックス 520"/>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96012</xdr:rowOff>
    </xdr:from>
    <xdr:to>
      <xdr:col>85</xdr:col>
      <xdr:colOff>126364</xdr:colOff>
      <xdr:row>62</xdr:row>
      <xdr:rowOff>22860</xdr:rowOff>
    </xdr:to>
    <xdr:cxnSp macro="">
      <xdr:nvCxnSpPr>
        <xdr:cNvPr id="523" name="直線コネクタ 522"/>
        <xdr:cNvCxnSpPr/>
      </xdr:nvCxnSpPr>
      <xdr:spPr>
        <a:xfrm flipV="1">
          <a:off x="14698345" y="9347962"/>
          <a:ext cx="1269" cy="91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26687</xdr:rowOff>
    </xdr:from>
    <xdr:ext cx="405111" cy="259045"/>
    <xdr:sp macro="" textlink="">
      <xdr:nvSpPr>
        <xdr:cNvPr id="524" name="【学校施設】&#10;有形固定資産減価償却率最小値テキスト"/>
        <xdr:cNvSpPr txBox="1"/>
      </xdr:nvSpPr>
      <xdr:spPr>
        <a:xfrm>
          <a:off x="147447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525" name="直線コネクタ 524"/>
        <xdr:cNvCxnSpPr/>
      </xdr:nvCxnSpPr>
      <xdr:spPr>
        <a:xfrm>
          <a:off x="14611350" y="10265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42689</xdr:rowOff>
    </xdr:from>
    <xdr:ext cx="405111" cy="259045"/>
    <xdr:sp macro="" textlink="">
      <xdr:nvSpPr>
        <xdr:cNvPr id="526" name="【学校施設】&#10;有形固定資産減価償却率最大値テキスト"/>
        <xdr:cNvSpPr txBox="1"/>
      </xdr:nvSpPr>
      <xdr:spPr>
        <a:xfrm>
          <a:off x="14744700" y="912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96012</xdr:rowOff>
    </xdr:from>
    <xdr:to>
      <xdr:col>86</xdr:col>
      <xdr:colOff>25400</xdr:colOff>
      <xdr:row>56</xdr:row>
      <xdr:rowOff>96012</xdr:rowOff>
    </xdr:to>
    <xdr:cxnSp macro="">
      <xdr:nvCxnSpPr>
        <xdr:cNvPr id="527" name="直線コネクタ 526"/>
        <xdr:cNvCxnSpPr/>
      </xdr:nvCxnSpPr>
      <xdr:spPr>
        <a:xfrm>
          <a:off x="14611350" y="9347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77233</xdr:rowOff>
    </xdr:from>
    <xdr:ext cx="405111" cy="259045"/>
    <xdr:sp macro="" textlink="">
      <xdr:nvSpPr>
        <xdr:cNvPr id="528" name="【学校施設】&#10;有形固定資産減価償却率平均値テキスト"/>
        <xdr:cNvSpPr txBox="1"/>
      </xdr:nvSpPr>
      <xdr:spPr>
        <a:xfrm>
          <a:off x="14744700" y="9494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529" name="フローチャート: 判断 528"/>
        <xdr:cNvSpPr/>
      </xdr:nvSpPr>
      <xdr:spPr>
        <a:xfrm>
          <a:off x="14649450" y="96365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530" name="フローチャート: 判断 529"/>
        <xdr:cNvSpPr/>
      </xdr:nvSpPr>
      <xdr:spPr>
        <a:xfrm>
          <a:off x="13887450" y="9650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136652</xdr:rowOff>
    </xdr:from>
    <xdr:to>
      <xdr:col>76</xdr:col>
      <xdr:colOff>165100</xdr:colOff>
      <xdr:row>59</xdr:row>
      <xdr:rowOff>66802</xdr:rowOff>
    </xdr:to>
    <xdr:sp macro="" textlink="">
      <xdr:nvSpPr>
        <xdr:cNvPr id="531" name="フローチャート: 判断 530"/>
        <xdr:cNvSpPr/>
      </xdr:nvSpPr>
      <xdr:spPr>
        <a:xfrm>
          <a:off x="13093700" y="9718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49784</xdr:rowOff>
    </xdr:from>
    <xdr:to>
      <xdr:col>72</xdr:col>
      <xdr:colOff>38100</xdr:colOff>
      <xdr:row>58</xdr:row>
      <xdr:rowOff>151384</xdr:rowOff>
    </xdr:to>
    <xdr:sp macro="" textlink="">
      <xdr:nvSpPr>
        <xdr:cNvPr id="532" name="フローチャート: 判断 531"/>
        <xdr:cNvSpPr/>
      </xdr:nvSpPr>
      <xdr:spPr>
        <a:xfrm>
          <a:off x="12299950" y="963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161798</xdr:rowOff>
    </xdr:from>
    <xdr:to>
      <xdr:col>85</xdr:col>
      <xdr:colOff>177800</xdr:colOff>
      <xdr:row>60</xdr:row>
      <xdr:rowOff>91948</xdr:rowOff>
    </xdr:to>
    <xdr:sp macro="" textlink="">
      <xdr:nvSpPr>
        <xdr:cNvPr id="538" name="楕円 537"/>
        <xdr:cNvSpPr/>
      </xdr:nvSpPr>
      <xdr:spPr>
        <a:xfrm>
          <a:off x="14649450" y="99090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140225</xdr:rowOff>
    </xdr:from>
    <xdr:ext cx="405111" cy="259045"/>
    <xdr:sp macro="" textlink="">
      <xdr:nvSpPr>
        <xdr:cNvPr id="539" name="【学校施設】&#10;有形固定資産減価償却率該当値テキスト"/>
        <xdr:cNvSpPr txBox="1"/>
      </xdr:nvSpPr>
      <xdr:spPr>
        <a:xfrm>
          <a:off x="14744700" y="9887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540" name="楕円 539"/>
        <xdr:cNvSpPr/>
      </xdr:nvSpPr>
      <xdr:spPr>
        <a:xfrm>
          <a:off x="1388745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41148</xdr:rowOff>
    </xdr:from>
    <xdr:to>
      <xdr:col>85</xdr:col>
      <xdr:colOff>127000</xdr:colOff>
      <xdr:row>60</xdr:row>
      <xdr:rowOff>91440</xdr:rowOff>
    </xdr:to>
    <xdr:cxnSp macro="">
      <xdr:nvCxnSpPr>
        <xdr:cNvPr id="541" name="直線コネクタ 540"/>
        <xdr:cNvCxnSpPr/>
      </xdr:nvCxnSpPr>
      <xdr:spPr>
        <a:xfrm flipV="1">
          <a:off x="13938250" y="9953498"/>
          <a:ext cx="762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113792</xdr:rowOff>
    </xdr:from>
    <xdr:to>
      <xdr:col>76</xdr:col>
      <xdr:colOff>165100</xdr:colOff>
      <xdr:row>61</xdr:row>
      <xdr:rowOff>43942</xdr:rowOff>
    </xdr:to>
    <xdr:sp macro="" textlink="">
      <xdr:nvSpPr>
        <xdr:cNvPr id="542" name="楕円 541"/>
        <xdr:cNvSpPr/>
      </xdr:nvSpPr>
      <xdr:spPr>
        <a:xfrm>
          <a:off x="13093700" y="100261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164592</xdr:rowOff>
    </xdr:to>
    <xdr:cxnSp macro="">
      <xdr:nvCxnSpPr>
        <xdr:cNvPr id="543" name="直線コネクタ 542"/>
        <xdr:cNvCxnSpPr/>
      </xdr:nvCxnSpPr>
      <xdr:spPr>
        <a:xfrm flipV="1">
          <a:off x="13144500" y="10003790"/>
          <a:ext cx="79375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14749</xdr:rowOff>
    </xdr:from>
    <xdr:ext cx="405111" cy="259045"/>
    <xdr:sp macro="" textlink="">
      <xdr:nvSpPr>
        <xdr:cNvPr id="544" name="n_1aveValue【学校施設】&#10;有形固定資産減価償却率"/>
        <xdr:cNvSpPr txBox="1"/>
      </xdr:nvSpPr>
      <xdr:spPr>
        <a:xfrm>
          <a:off x="13742044" y="9431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83329</xdr:rowOff>
    </xdr:from>
    <xdr:ext cx="405111" cy="259045"/>
    <xdr:sp macro="" textlink="">
      <xdr:nvSpPr>
        <xdr:cNvPr id="545" name="n_2aveValue【学校施設】&#10;有形固定資産減価償却率"/>
        <xdr:cNvSpPr txBox="1"/>
      </xdr:nvSpPr>
      <xdr:spPr>
        <a:xfrm>
          <a:off x="12960994" y="9500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546" name="n_3aveValue【学校施設】&#10;有形固定資産減価償却率"/>
        <xdr:cNvSpPr txBox="1"/>
      </xdr:nvSpPr>
      <xdr:spPr>
        <a:xfrm>
          <a:off x="12167244" y="941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547" name="n_1mainValue【学校施設】&#10;有形固定資産減価償却率"/>
        <xdr:cNvSpPr txBox="1"/>
      </xdr:nvSpPr>
      <xdr:spPr>
        <a:xfrm>
          <a:off x="1374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35069</xdr:rowOff>
    </xdr:from>
    <xdr:ext cx="405111" cy="259045"/>
    <xdr:sp macro="" textlink="">
      <xdr:nvSpPr>
        <xdr:cNvPr id="548" name="n_2mainValue【学校施設】&#10;有形固定資産減価償却率"/>
        <xdr:cNvSpPr txBox="1"/>
      </xdr:nvSpPr>
      <xdr:spPr>
        <a:xfrm>
          <a:off x="12960994" y="1011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0" name="正方形/長方形 549"/>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1" name="正方形/長方形 550"/>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2" name="正方形/長方形 551"/>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3" name="正方形/長方形 552"/>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7" name="テキスト ボックス 556"/>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8" name="直線コネクタ 557"/>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9" name="テキスト ボックス 558"/>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0" name="直線コネクタ 559"/>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1" name="テキスト ボックス 560"/>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2" name="直線コネクタ 561"/>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3" name="テキスト ボックス 562"/>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4" name="直線コネクタ 563"/>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5" name="テキスト ボックス 564"/>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6" name="直線コネクタ 565"/>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7" name="テキスト ボックス 566"/>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8" name="直線コネクタ 567"/>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9" name="テキスト ボックス 568"/>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0" name="直線コネクタ 569"/>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1" name="テキスト ボックス 570"/>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2"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55517</xdr:rowOff>
    </xdr:from>
    <xdr:to>
      <xdr:col>116</xdr:col>
      <xdr:colOff>62864</xdr:colOff>
      <xdr:row>63</xdr:row>
      <xdr:rowOff>102870</xdr:rowOff>
    </xdr:to>
    <xdr:cxnSp macro="">
      <xdr:nvCxnSpPr>
        <xdr:cNvPr id="573" name="直線コネクタ 572"/>
        <xdr:cNvCxnSpPr/>
      </xdr:nvCxnSpPr>
      <xdr:spPr>
        <a:xfrm flipV="1">
          <a:off x="19949795" y="9307467"/>
          <a:ext cx="1269" cy="120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106697</xdr:rowOff>
    </xdr:from>
    <xdr:ext cx="469744" cy="259045"/>
    <xdr:sp macro="" textlink="">
      <xdr:nvSpPr>
        <xdr:cNvPr id="574" name="【学校施設】&#10;一人当たり面積最小値テキスト"/>
        <xdr:cNvSpPr txBox="1"/>
      </xdr:nvSpPr>
      <xdr:spPr>
        <a:xfrm>
          <a:off x="20002500"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102870</xdr:rowOff>
    </xdr:from>
    <xdr:to>
      <xdr:col>116</xdr:col>
      <xdr:colOff>152400</xdr:colOff>
      <xdr:row>63</xdr:row>
      <xdr:rowOff>102870</xdr:rowOff>
    </xdr:to>
    <xdr:cxnSp macro="">
      <xdr:nvCxnSpPr>
        <xdr:cNvPr id="575" name="直線コネクタ 574"/>
        <xdr:cNvCxnSpPr/>
      </xdr:nvCxnSpPr>
      <xdr:spPr>
        <a:xfrm>
          <a:off x="19881850" y="1051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2194</xdr:rowOff>
    </xdr:from>
    <xdr:ext cx="469744" cy="259045"/>
    <xdr:sp macro="" textlink="">
      <xdr:nvSpPr>
        <xdr:cNvPr id="576" name="【学校施設】&#10;一人当たり面積最大値テキスト"/>
        <xdr:cNvSpPr txBox="1"/>
      </xdr:nvSpPr>
      <xdr:spPr>
        <a:xfrm>
          <a:off x="20002500" y="90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77" name="直線コネクタ 576"/>
        <xdr:cNvCxnSpPr/>
      </xdr:nvCxnSpPr>
      <xdr:spPr>
        <a:xfrm>
          <a:off x="19881850" y="9307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156227</xdr:rowOff>
    </xdr:from>
    <xdr:ext cx="469744" cy="259045"/>
    <xdr:sp macro="" textlink="">
      <xdr:nvSpPr>
        <xdr:cNvPr id="578" name="【学校施設】&#10;一人当たり面積平均値テキスト"/>
        <xdr:cNvSpPr txBox="1"/>
      </xdr:nvSpPr>
      <xdr:spPr>
        <a:xfrm>
          <a:off x="200025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79" name="フローチャート: 判断 578"/>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151674</xdr:rowOff>
    </xdr:from>
    <xdr:to>
      <xdr:col>112</xdr:col>
      <xdr:colOff>38100</xdr:colOff>
      <xdr:row>61</xdr:row>
      <xdr:rowOff>81824</xdr:rowOff>
    </xdr:to>
    <xdr:sp macro="" textlink="">
      <xdr:nvSpPr>
        <xdr:cNvPr id="580" name="フローチャート: 判断 579"/>
        <xdr:cNvSpPr/>
      </xdr:nvSpPr>
      <xdr:spPr>
        <a:xfrm>
          <a:off x="191579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125549</xdr:rowOff>
    </xdr:from>
    <xdr:to>
      <xdr:col>107</xdr:col>
      <xdr:colOff>101600</xdr:colOff>
      <xdr:row>61</xdr:row>
      <xdr:rowOff>55699</xdr:rowOff>
    </xdr:to>
    <xdr:sp macro="" textlink="">
      <xdr:nvSpPr>
        <xdr:cNvPr id="581" name="フローチャート: 判断 580"/>
        <xdr:cNvSpPr/>
      </xdr:nvSpPr>
      <xdr:spPr>
        <a:xfrm>
          <a:off x="18345150" y="10037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158206</xdr:rowOff>
    </xdr:from>
    <xdr:to>
      <xdr:col>102</xdr:col>
      <xdr:colOff>165100</xdr:colOff>
      <xdr:row>61</xdr:row>
      <xdr:rowOff>88356</xdr:rowOff>
    </xdr:to>
    <xdr:sp macro="" textlink="">
      <xdr:nvSpPr>
        <xdr:cNvPr id="582" name="フローチャート: 判断 581"/>
        <xdr:cNvSpPr/>
      </xdr:nvSpPr>
      <xdr:spPr>
        <a:xfrm>
          <a:off x="17551400" y="10070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161472</xdr:rowOff>
    </xdr:from>
    <xdr:to>
      <xdr:col>116</xdr:col>
      <xdr:colOff>114300</xdr:colOff>
      <xdr:row>61</xdr:row>
      <xdr:rowOff>91622</xdr:rowOff>
    </xdr:to>
    <xdr:sp macro="" textlink="">
      <xdr:nvSpPr>
        <xdr:cNvPr id="588" name="楕円 587"/>
        <xdr:cNvSpPr/>
      </xdr:nvSpPr>
      <xdr:spPr>
        <a:xfrm>
          <a:off x="19900900" y="100738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12899</xdr:rowOff>
    </xdr:from>
    <xdr:ext cx="469744" cy="259045"/>
    <xdr:sp macro="" textlink="">
      <xdr:nvSpPr>
        <xdr:cNvPr id="589" name="【学校施設】&#10;一人当たり面積該当値テキスト"/>
        <xdr:cNvSpPr txBox="1"/>
      </xdr:nvSpPr>
      <xdr:spPr>
        <a:xfrm>
          <a:off x="20002500" y="992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168003</xdr:rowOff>
    </xdr:from>
    <xdr:to>
      <xdr:col>112</xdr:col>
      <xdr:colOff>38100</xdr:colOff>
      <xdr:row>61</xdr:row>
      <xdr:rowOff>98153</xdr:rowOff>
    </xdr:to>
    <xdr:sp macro="" textlink="">
      <xdr:nvSpPr>
        <xdr:cNvPr id="590" name="楕円 589"/>
        <xdr:cNvSpPr/>
      </xdr:nvSpPr>
      <xdr:spPr>
        <a:xfrm>
          <a:off x="19157950" y="100803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40822</xdr:rowOff>
    </xdr:from>
    <xdr:to>
      <xdr:col>116</xdr:col>
      <xdr:colOff>63500</xdr:colOff>
      <xdr:row>61</xdr:row>
      <xdr:rowOff>47353</xdr:rowOff>
    </xdr:to>
    <xdr:cxnSp macro="">
      <xdr:nvCxnSpPr>
        <xdr:cNvPr id="591" name="直線コネクタ 590"/>
        <xdr:cNvCxnSpPr/>
      </xdr:nvCxnSpPr>
      <xdr:spPr>
        <a:xfrm flipV="1">
          <a:off x="19202400" y="10118272"/>
          <a:ext cx="7493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171269</xdr:rowOff>
    </xdr:from>
    <xdr:to>
      <xdr:col>107</xdr:col>
      <xdr:colOff>101600</xdr:colOff>
      <xdr:row>61</xdr:row>
      <xdr:rowOff>101419</xdr:rowOff>
    </xdr:to>
    <xdr:sp macro="" textlink="">
      <xdr:nvSpPr>
        <xdr:cNvPr id="592" name="楕円 591"/>
        <xdr:cNvSpPr/>
      </xdr:nvSpPr>
      <xdr:spPr>
        <a:xfrm>
          <a:off x="18345150" y="1007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47353</xdr:rowOff>
    </xdr:from>
    <xdr:to>
      <xdr:col>111</xdr:col>
      <xdr:colOff>177800</xdr:colOff>
      <xdr:row>61</xdr:row>
      <xdr:rowOff>50619</xdr:rowOff>
    </xdr:to>
    <xdr:cxnSp macro="">
      <xdr:nvCxnSpPr>
        <xdr:cNvPr id="593" name="直線コネクタ 592"/>
        <xdr:cNvCxnSpPr/>
      </xdr:nvCxnSpPr>
      <xdr:spPr>
        <a:xfrm flipV="1">
          <a:off x="18395950" y="10124803"/>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98351</xdr:rowOff>
    </xdr:from>
    <xdr:ext cx="469744" cy="259045"/>
    <xdr:sp macro="" textlink="">
      <xdr:nvSpPr>
        <xdr:cNvPr id="594" name="n_1aveValue【学校施設】&#10;一人当たり面積"/>
        <xdr:cNvSpPr txBox="1"/>
      </xdr:nvSpPr>
      <xdr:spPr>
        <a:xfrm>
          <a:off x="18980227" y="984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72226</xdr:rowOff>
    </xdr:from>
    <xdr:ext cx="469744" cy="259045"/>
    <xdr:sp macro="" textlink="">
      <xdr:nvSpPr>
        <xdr:cNvPr id="595" name="n_2aveValue【学校施設】&#10;一人当たり面積"/>
        <xdr:cNvSpPr txBox="1"/>
      </xdr:nvSpPr>
      <xdr:spPr>
        <a:xfrm>
          <a:off x="18180127" y="981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104883</xdr:rowOff>
    </xdr:from>
    <xdr:ext cx="469744" cy="259045"/>
    <xdr:sp macro="" textlink="">
      <xdr:nvSpPr>
        <xdr:cNvPr id="596" name="n_3aveValue【学校施設】&#10;一人当たり面積"/>
        <xdr:cNvSpPr txBox="1"/>
      </xdr:nvSpPr>
      <xdr:spPr>
        <a:xfrm>
          <a:off x="17386377" y="985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89280</xdr:rowOff>
    </xdr:from>
    <xdr:ext cx="469744" cy="259045"/>
    <xdr:sp macro="" textlink="">
      <xdr:nvSpPr>
        <xdr:cNvPr id="597" name="n_1mainValue【学校施設】&#10;一人当たり面積"/>
        <xdr:cNvSpPr txBox="1"/>
      </xdr:nvSpPr>
      <xdr:spPr>
        <a:xfrm>
          <a:off x="18980227" y="101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92546</xdr:rowOff>
    </xdr:from>
    <xdr:ext cx="469744" cy="259045"/>
    <xdr:sp macro="" textlink="">
      <xdr:nvSpPr>
        <xdr:cNvPr id="598" name="n_2mainValue【学校施設】&#10;一人当たり面積"/>
        <xdr:cNvSpPr txBox="1"/>
      </xdr:nvSpPr>
      <xdr:spPr>
        <a:xfrm>
          <a:off x="18180127" y="1016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0" name="正方形/長方形 599"/>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1" name="正方形/長方形 600"/>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2" name="正方形/長方形 601"/>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3" name="正方形/長方形 602"/>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7" name="テキスト ボックス 606"/>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8" name="直線コネクタ 607"/>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9" name="テキスト ボックス 608"/>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0" name="直線コネクタ 609"/>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1" name="テキスト ボックス 610"/>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2" name="直線コネクタ 611"/>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3" name="テキスト ボックス 612"/>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4" name="直線コネクタ 613"/>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615" name="テキスト ボックス 614"/>
        <xdr:cNvSpPr txBox="1"/>
      </xdr:nvSpPr>
      <xdr:spPr>
        <a:xfrm>
          <a:off x="107977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7" name="テキスト ボックス 616"/>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49530</xdr:rowOff>
    </xdr:to>
    <xdr:cxnSp macro="">
      <xdr:nvCxnSpPr>
        <xdr:cNvPr id="619" name="直線コネクタ 618"/>
        <xdr:cNvCxnSpPr/>
      </xdr:nvCxnSpPr>
      <xdr:spPr>
        <a:xfrm flipV="1">
          <a:off x="14698345" y="12922250"/>
          <a:ext cx="1269"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53357</xdr:rowOff>
    </xdr:from>
    <xdr:ext cx="405111" cy="259045"/>
    <xdr:sp macro="" textlink="">
      <xdr:nvSpPr>
        <xdr:cNvPr id="620" name="【図書館】&#10;有形固定資産減価償却率最小値テキスト"/>
        <xdr:cNvSpPr txBox="1"/>
      </xdr:nvSpPr>
      <xdr:spPr>
        <a:xfrm>
          <a:off x="14744700" y="1425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621" name="直線コネクタ 620"/>
        <xdr:cNvCxnSpPr/>
      </xdr:nvCxnSpPr>
      <xdr:spPr>
        <a:xfrm>
          <a:off x="14611350" y="14254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622" name="【図書館】&#10;有形固定資産減価償却率最大値テキスト"/>
        <xdr:cNvSpPr txBox="1"/>
      </xdr:nvSpPr>
      <xdr:spPr>
        <a:xfrm>
          <a:off x="147447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23" name="直線コネクタ 622"/>
        <xdr:cNvCxnSpPr/>
      </xdr:nvCxnSpPr>
      <xdr:spPr>
        <a:xfrm>
          <a:off x="146113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161053</xdr:rowOff>
    </xdr:from>
    <xdr:ext cx="405111" cy="259045"/>
    <xdr:sp macro="" textlink="">
      <xdr:nvSpPr>
        <xdr:cNvPr id="624" name="【図書館】&#10;有形固定資産減価償却率平均値テキスト"/>
        <xdr:cNvSpPr txBox="1"/>
      </xdr:nvSpPr>
      <xdr:spPr>
        <a:xfrm>
          <a:off x="14744700" y="13705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138176</xdr:rowOff>
    </xdr:from>
    <xdr:to>
      <xdr:col>85</xdr:col>
      <xdr:colOff>177800</xdr:colOff>
      <xdr:row>84</xdr:row>
      <xdr:rowOff>68326</xdr:rowOff>
    </xdr:to>
    <xdr:sp macro="" textlink="">
      <xdr:nvSpPr>
        <xdr:cNvPr id="625" name="フローチャート: 判断 624"/>
        <xdr:cNvSpPr/>
      </xdr:nvSpPr>
      <xdr:spPr>
        <a:xfrm>
          <a:off x="14649450" y="138478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110744</xdr:rowOff>
    </xdr:from>
    <xdr:to>
      <xdr:col>81</xdr:col>
      <xdr:colOff>101600</xdr:colOff>
      <xdr:row>84</xdr:row>
      <xdr:rowOff>40894</xdr:rowOff>
    </xdr:to>
    <xdr:sp macro="" textlink="">
      <xdr:nvSpPr>
        <xdr:cNvPr id="626" name="フローチャート: 判断 625"/>
        <xdr:cNvSpPr/>
      </xdr:nvSpPr>
      <xdr:spPr>
        <a:xfrm>
          <a:off x="13887450" y="13820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28448</xdr:rowOff>
    </xdr:from>
    <xdr:to>
      <xdr:col>76</xdr:col>
      <xdr:colOff>165100</xdr:colOff>
      <xdr:row>84</xdr:row>
      <xdr:rowOff>130048</xdr:rowOff>
    </xdr:to>
    <xdr:sp macro="" textlink="">
      <xdr:nvSpPr>
        <xdr:cNvPr id="627" name="フローチャート: 判断 626"/>
        <xdr:cNvSpPr/>
      </xdr:nvSpPr>
      <xdr:spPr>
        <a:xfrm>
          <a:off x="13093700" y="1390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119887</xdr:rowOff>
    </xdr:from>
    <xdr:to>
      <xdr:col>72</xdr:col>
      <xdr:colOff>38100</xdr:colOff>
      <xdr:row>84</xdr:row>
      <xdr:rowOff>50037</xdr:rowOff>
    </xdr:to>
    <xdr:sp macro="" textlink="">
      <xdr:nvSpPr>
        <xdr:cNvPr id="628" name="フローチャート: 判断 627"/>
        <xdr:cNvSpPr/>
      </xdr:nvSpPr>
      <xdr:spPr>
        <a:xfrm>
          <a:off x="12299950" y="138295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21589</xdr:rowOff>
    </xdr:from>
    <xdr:to>
      <xdr:col>85</xdr:col>
      <xdr:colOff>177800</xdr:colOff>
      <xdr:row>85</xdr:row>
      <xdr:rowOff>123189</xdr:rowOff>
    </xdr:to>
    <xdr:sp macro="" textlink="">
      <xdr:nvSpPr>
        <xdr:cNvPr id="634" name="楕円 633"/>
        <xdr:cNvSpPr/>
      </xdr:nvSpPr>
      <xdr:spPr>
        <a:xfrm>
          <a:off x="14649450" y="140614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16</xdr:rowOff>
    </xdr:from>
    <xdr:ext cx="405111" cy="259045"/>
    <xdr:sp macro="" textlink="">
      <xdr:nvSpPr>
        <xdr:cNvPr id="635" name="【図書館】&#10;有形固定資産減価償却率該当値テキスト"/>
        <xdr:cNvSpPr txBox="1"/>
      </xdr:nvSpPr>
      <xdr:spPr>
        <a:xfrm>
          <a:off x="14744700"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60452</xdr:rowOff>
    </xdr:from>
    <xdr:to>
      <xdr:col>81</xdr:col>
      <xdr:colOff>101600</xdr:colOff>
      <xdr:row>85</xdr:row>
      <xdr:rowOff>162052</xdr:rowOff>
    </xdr:to>
    <xdr:sp macro="" textlink="">
      <xdr:nvSpPr>
        <xdr:cNvPr id="636" name="楕円 635"/>
        <xdr:cNvSpPr/>
      </xdr:nvSpPr>
      <xdr:spPr>
        <a:xfrm>
          <a:off x="13887450" y="1410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72389</xdr:rowOff>
    </xdr:from>
    <xdr:to>
      <xdr:col>85</xdr:col>
      <xdr:colOff>127000</xdr:colOff>
      <xdr:row>85</xdr:row>
      <xdr:rowOff>111252</xdr:rowOff>
    </xdr:to>
    <xdr:cxnSp macro="">
      <xdr:nvCxnSpPr>
        <xdr:cNvPr id="637" name="直線コネクタ 636"/>
        <xdr:cNvCxnSpPr/>
      </xdr:nvCxnSpPr>
      <xdr:spPr>
        <a:xfrm flipV="1">
          <a:off x="13938250" y="14112239"/>
          <a:ext cx="762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38" name="楕円 637"/>
        <xdr:cNvSpPr/>
      </xdr:nvSpPr>
      <xdr:spPr>
        <a:xfrm>
          <a:off x="13093700" y="13492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163830</xdr:rowOff>
    </xdr:from>
    <xdr:to>
      <xdr:col>81</xdr:col>
      <xdr:colOff>50800</xdr:colOff>
      <xdr:row>85</xdr:row>
      <xdr:rowOff>111252</xdr:rowOff>
    </xdr:to>
    <xdr:cxnSp macro="">
      <xdr:nvCxnSpPr>
        <xdr:cNvPr id="639" name="直線コネクタ 638"/>
        <xdr:cNvCxnSpPr/>
      </xdr:nvCxnSpPr>
      <xdr:spPr>
        <a:xfrm>
          <a:off x="13144500" y="13543280"/>
          <a:ext cx="793750" cy="60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57421</xdr:rowOff>
    </xdr:from>
    <xdr:ext cx="405111" cy="259045"/>
    <xdr:sp macro="" textlink="">
      <xdr:nvSpPr>
        <xdr:cNvPr id="640" name="n_1aveValue【図書館】&#10;有形固定資産減価償却率"/>
        <xdr:cNvSpPr txBox="1"/>
      </xdr:nvSpPr>
      <xdr:spPr>
        <a:xfrm>
          <a:off x="137420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121175</xdr:rowOff>
    </xdr:from>
    <xdr:ext cx="405111" cy="259045"/>
    <xdr:sp macro="" textlink="">
      <xdr:nvSpPr>
        <xdr:cNvPr id="641" name="n_2aveValue【図書館】&#10;有形固定資産減価償却率"/>
        <xdr:cNvSpPr txBox="1"/>
      </xdr:nvSpPr>
      <xdr:spPr>
        <a:xfrm>
          <a:off x="12960994" y="1399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66564</xdr:rowOff>
    </xdr:from>
    <xdr:ext cx="405111" cy="259045"/>
    <xdr:sp macro="" textlink="">
      <xdr:nvSpPr>
        <xdr:cNvPr id="642" name="n_3aveValue【図書館】&#10;有形固定資産減価償却率"/>
        <xdr:cNvSpPr txBox="1"/>
      </xdr:nvSpPr>
      <xdr:spPr>
        <a:xfrm>
          <a:off x="121672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153179</xdr:rowOff>
    </xdr:from>
    <xdr:ext cx="405111" cy="259045"/>
    <xdr:sp macro="" textlink="">
      <xdr:nvSpPr>
        <xdr:cNvPr id="643" name="n_1mainValue【図書館】&#10;有形固定資産減価償却率"/>
        <xdr:cNvSpPr txBox="1"/>
      </xdr:nvSpPr>
      <xdr:spPr>
        <a:xfrm>
          <a:off x="13742044" y="141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44" name="n_2mainValue【図書館】&#10;有形固定資産減価償却率"/>
        <xdr:cNvSpPr txBox="1"/>
      </xdr:nvSpPr>
      <xdr:spPr>
        <a:xfrm>
          <a:off x="12960994" y="1327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46" name="正方形/長方形 645"/>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47" name="正方形/長方形 646"/>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48" name="正方形/長方形 647"/>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49" name="正方形/長方形 648"/>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3" name="直線コネクタ 652"/>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4" name="テキスト ボックス 653"/>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5" name="直線コネクタ 654"/>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6" name="テキスト ボックス 655"/>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7" name="直線コネクタ 656"/>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8" name="テキスト ボックス 657"/>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9" name="直線コネクタ 658"/>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0" name="テキスト ボックス 659"/>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1" name="直線コネクタ 660"/>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2" name="テキスト ボックス 661"/>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666" name="直線コネクタ 665"/>
        <xdr:cNvCxnSpPr/>
      </xdr:nvCxnSpPr>
      <xdr:spPr>
        <a:xfrm flipV="1">
          <a:off x="19949795" y="12852400"/>
          <a:ext cx="1269"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667" name="【図書館】&#10;一人当たり面積最小値テキスト"/>
        <xdr:cNvSpPr txBox="1"/>
      </xdr:nvSpPr>
      <xdr:spPr>
        <a:xfrm>
          <a:off x="200025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668" name="直線コネクタ 667"/>
        <xdr:cNvCxnSpPr/>
      </xdr:nvCxnSpPr>
      <xdr:spPr>
        <a:xfrm>
          <a:off x="19881850" y="1419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669" name="【図書館】&#10;一人当たり面積最大値テキスト"/>
        <xdr:cNvSpPr txBox="1"/>
      </xdr:nvSpPr>
      <xdr:spPr>
        <a:xfrm>
          <a:off x="200025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70" name="直線コネクタ 669"/>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48277</xdr:rowOff>
    </xdr:from>
    <xdr:ext cx="469744" cy="259045"/>
    <xdr:sp macro="" textlink="">
      <xdr:nvSpPr>
        <xdr:cNvPr id="671" name="【図書館】&#10;一人当たり面積平均値テキスト"/>
        <xdr:cNvSpPr txBox="1"/>
      </xdr:nvSpPr>
      <xdr:spPr>
        <a:xfrm>
          <a:off x="20002500" y="13757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72" name="フローチャート: 判断 671"/>
        <xdr:cNvSpPr/>
      </xdr:nvSpPr>
      <xdr:spPr>
        <a:xfrm>
          <a:off x="199009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673" name="フローチャート: 判断 672"/>
        <xdr:cNvSpPr/>
      </xdr:nvSpPr>
      <xdr:spPr>
        <a:xfrm>
          <a:off x="1915795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69850</xdr:rowOff>
    </xdr:from>
    <xdr:to>
      <xdr:col>107</xdr:col>
      <xdr:colOff>101600</xdr:colOff>
      <xdr:row>84</xdr:row>
      <xdr:rowOff>0</xdr:rowOff>
    </xdr:to>
    <xdr:sp macro="" textlink="">
      <xdr:nvSpPr>
        <xdr:cNvPr id="674" name="フローチャート: 判断 673"/>
        <xdr:cNvSpPr/>
      </xdr:nvSpPr>
      <xdr:spPr>
        <a:xfrm>
          <a:off x="18345150" y="13779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675" name="フローチャート: 判断 674"/>
        <xdr:cNvSpPr/>
      </xdr:nvSpPr>
      <xdr:spPr>
        <a:xfrm>
          <a:off x="17551400" y="1365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107950</xdr:rowOff>
    </xdr:from>
    <xdr:to>
      <xdr:col>116</xdr:col>
      <xdr:colOff>114300</xdr:colOff>
      <xdr:row>86</xdr:row>
      <xdr:rowOff>38100</xdr:rowOff>
    </xdr:to>
    <xdr:sp macro="" textlink="">
      <xdr:nvSpPr>
        <xdr:cNvPr id="681" name="楕円 680"/>
        <xdr:cNvSpPr/>
      </xdr:nvSpPr>
      <xdr:spPr>
        <a:xfrm>
          <a:off x="19900900" y="1414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22877</xdr:rowOff>
    </xdr:from>
    <xdr:ext cx="469744" cy="259045"/>
    <xdr:sp macro="" textlink="">
      <xdr:nvSpPr>
        <xdr:cNvPr id="682" name="【図書館】&#10;一人当たり面積該当値テキスト"/>
        <xdr:cNvSpPr txBox="1"/>
      </xdr:nvSpPr>
      <xdr:spPr>
        <a:xfrm>
          <a:off x="200025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107950</xdr:rowOff>
    </xdr:from>
    <xdr:to>
      <xdr:col>112</xdr:col>
      <xdr:colOff>38100</xdr:colOff>
      <xdr:row>86</xdr:row>
      <xdr:rowOff>38100</xdr:rowOff>
    </xdr:to>
    <xdr:sp macro="" textlink="">
      <xdr:nvSpPr>
        <xdr:cNvPr id="683" name="楕円 682"/>
        <xdr:cNvSpPr/>
      </xdr:nvSpPr>
      <xdr:spPr>
        <a:xfrm>
          <a:off x="19157950" y="14147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158750</xdr:rowOff>
    </xdr:from>
    <xdr:to>
      <xdr:col>116</xdr:col>
      <xdr:colOff>63500</xdr:colOff>
      <xdr:row>85</xdr:row>
      <xdr:rowOff>158750</xdr:rowOff>
    </xdr:to>
    <xdr:cxnSp macro="">
      <xdr:nvCxnSpPr>
        <xdr:cNvPr id="684" name="直線コネクタ 683"/>
        <xdr:cNvCxnSpPr/>
      </xdr:nvCxnSpPr>
      <xdr:spPr>
        <a:xfrm>
          <a:off x="19202400" y="141986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107950</xdr:rowOff>
    </xdr:from>
    <xdr:to>
      <xdr:col>107</xdr:col>
      <xdr:colOff>101600</xdr:colOff>
      <xdr:row>86</xdr:row>
      <xdr:rowOff>38100</xdr:rowOff>
    </xdr:to>
    <xdr:sp macro="" textlink="">
      <xdr:nvSpPr>
        <xdr:cNvPr id="685" name="楕円 684"/>
        <xdr:cNvSpPr/>
      </xdr:nvSpPr>
      <xdr:spPr>
        <a:xfrm>
          <a:off x="18345150" y="1414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158750</xdr:rowOff>
    </xdr:from>
    <xdr:to>
      <xdr:col>111</xdr:col>
      <xdr:colOff>177800</xdr:colOff>
      <xdr:row>85</xdr:row>
      <xdr:rowOff>158750</xdr:rowOff>
    </xdr:to>
    <xdr:cxnSp macro="">
      <xdr:nvCxnSpPr>
        <xdr:cNvPr id="686" name="直線コネクタ 685"/>
        <xdr:cNvCxnSpPr/>
      </xdr:nvCxnSpPr>
      <xdr:spPr>
        <a:xfrm>
          <a:off x="18395950" y="141986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143527</xdr:rowOff>
    </xdr:from>
    <xdr:ext cx="469744" cy="259045"/>
    <xdr:sp macro="" textlink="">
      <xdr:nvSpPr>
        <xdr:cNvPr id="687" name="n_1aveValue【図書館】&#10;一人当たり面積"/>
        <xdr:cNvSpPr txBox="1"/>
      </xdr:nvSpPr>
      <xdr:spPr>
        <a:xfrm>
          <a:off x="189802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688" name="n_2aveValue【図書館】&#10;一人当たり面積"/>
        <xdr:cNvSpPr txBox="1"/>
      </xdr:nvSpPr>
      <xdr:spPr>
        <a:xfrm>
          <a:off x="18180127" y="135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60977</xdr:rowOff>
    </xdr:from>
    <xdr:ext cx="469744" cy="259045"/>
    <xdr:sp macro="" textlink="">
      <xdr:nvSpPr>
        <xdr:cNvPr id="689" name="n_3aveValue【図書館】&#10;一人当たり面積"/>
        <xdr:cNvSpPr txBox="1"/>
      </xdr:nvSpPr>
      <xdr:spPr>
        <a:xfrm>
          <a:off x="1738637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29227</xdr:rowOff>
    </xdr:from>
    <xdr:ext cx="469744" cy="259045"/>
    <xdr:sp macro="" textlink="">
      <xdr:nvSpPr>
        <xdr:cNvPr id="690" name="n_1mainValue【図書館】&#10;一人当たり面積"/>
        <xdr:cNvSpPr txBox="1"/>
      </xdr:nvSpPr>
      <xdr:spPr>
        <a:xfrm>
          <a:off x="189802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29227</xdr:rowOff>
    </xdr:from>
    <xdr:ext cx="469744" cy="259045"/>
    <xdr:sp macro="" textlink="">
      <xdr:nvSpPr>
        <xdr:cNvPr id="691" name="n_2mainValue【図書館】&#10;一人当たり面積"/>
        <xdr:cNvSpPr txBox="1"/>
      </xdr:nvSpPr>
      <xdr:spPr>
        <a:xfrm>
          <a:off x="181801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93" name="正方形/長方形 692"/>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94" name="正方形/長方形 693"/>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95" name="正方形/長方形 694"/>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96" name="正方形/長方形 695"/>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00" name="直線コネクタ 699"/>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01" name="テキスト ボックス 700"/>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2" name="直線コネクタ 701"/>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3" name="テキスト ボックス 702"/>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4" name="直線コネクタ 703"/>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5" name="テキスト ボックス 704"/>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6" name="直線コネクタ 705"/>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7" name="テキスト ボックス 706"/>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8" name="直線コネクタ 707"/>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09" name="テキスト ボックス 708"/>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1" name="テキスト ボックス 710"/>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2"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20955</xdr:rowOff>
    </xdr:from>
    <xdr:to>
      <xdr:col>85</xdr:col>
      <xdr:colOff>126364</xdr:colOff>
      <xdr:row>107</xdr:row>
      <xdr:rowOff>133350</xdr:rowOff>
    </xdr:to>
    <xdr:cxnSp macro="">
      <xdr:nvCxnSpPr>
        <xdr:cNvPr id="713" name="直線コネクタ 712"/>
        <xdr:cNvCxnSpPr/>
      </xdr:nvCxnSpPr>
      <xdr:spPr>
        <a:xfrm flipV="1">
          <a:off x="14698345" y="16594455"/>
          <a:ext cx="1269"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137177</xdr:rowOff>
    </xdr:from>
    <xdr:ext cx="405111" cy="259045"/>
    <xdr:sp macro="" textlink="">
      <xdr:nvSpPr>
        <xdr:cNvPr id="714" name="【博物館】&#10;有形固定資産減価償却率最小値テキスト"/>
        <xdr:cNvSpPr txBox="1"/>
      </xdr:nvSpPr>
      <xdr:spPr>
        <a:xfrm>
          <a:off x="14744700"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15" name="直線コネクタ 714"/>
        <xdr:cNvCxnSpPr/>
      </xdr:nvCxnSpPr>
      <xdr:spPr>
        <a:xfrm>
          <a:off x="14611350" y="17907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139082</xdr:rowOff>
    </xdr:from>
    <xdr:ext cx="405111" cy="259045"/>
    <xdr:sp macro="" textlink="">
      <xdr:nvSpPr>
        <xdr:cNvPr id="716" name="【博物館】&#10;有形固定資産減価償却率最大値テキスト"/>
        <xdr:cNvSpPr txBox="1"/>
      </xdr:nvSpPr>
      <xdr:spPr>
        <a:xfrm>
          <a:off x="147447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20955</xdr:rowOff>
    </xdr:from>
    <xdr:to>
      <xdr:col>86</xdr:col>
      <xdr:colOff>25400</xdr:colOff>
      <xdr:row>100</xdr:row>
      <xdr:rowOff>20955</xdr:rowOff>
    </xdr:to>
    <xdr:cxnSp macro="">
      <xdr:nvCxnSpPr>
        <xdr:cNvPr id="717" name="直線コネクタ 716"/>
        <xdr:cNvCxnSpPr/>
      </xdr:nvCxnSpPr>
      <xdr:spPr>
        <a:xfrm>
          <a:off x="146113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153052</xdr:rowOff>
    </xdr:from>
    <xdr:ext cx="405111" cy="259045"/>
    <xdr:sp macro="" textlink="">
      <xdr:nvSpPr>
        <xdr:cNvPr id="718" name="【博物館】&#10;有形固定資産減価償却率平均値テキスト"/>
        <xdr:cNvSpPr txBox="1"/>
      </xdr:nvSpPr>
      <xdr:spPr>
        <a:xfrm>
          <a:off x="14744700" y="16898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130175</xdr:rowOff>
    </xdr:from>
    <xdr:to>
      <xdr:col>85</xdr:col>
      <xdr:colOff>177800</xdr:colOff>
      <xdr:row>103</xdr:row>
      <xdr:rowOff>60325</xdr:rowOff>
    </xdr:to>
    <xdr:sp macro="" textlink="">
      <xdr:nvSpPr>
        <xdr:cNvPr id="719" name="フローチャート: 判断 718"/>
        <xdr:cNvSpPr/>
      </xdr:nvSpPr>
      <xdr:spPr>
        <a:xfrm>
          <a:off x="14649450" y="170465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122555</xdr:rowOff>
    </xdr:from>
    <xdr:to>
      <xdr:col>81</xdr:col>
      <xdr:colOff>101600</xdr:colOff>
      <xdr:row>103</xdr:row>
      <xdr:rowOff>52705</xdr:rowOff>
    </xdr:to>
    <xdr:sp macro="" textlink="">
      <xdr:nvSpPr>
        <xdr:cNvPr id="720" name="フローチャート: 判断 719"/>
        <xdr:cNvSpPr/>
      </xdr:nvSpPr>
      <xdr:spPr>
        <a:xfrm>
          <a:off x="13887450" y="1703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156845</xdr:rowOff>
    </xdr:from>
    <xdr:to>
      <xdr:col>76</xdr:col>
      <xdr:colOff>165100</xdr:colOff>
      <xdr:row>103</xdr:row>
      <xdr:rowOff>86995</xdr:rowOff>
    </xdr:to>
    <xdr:sp macro="" textlink="">
      <xdr:nvSpPr>
        <xdr:cNvPr id="721" name="フローチャート: 判断 720"/>
        <xdr:cNvSpPr/>
      </xdr:nvSpPr>
      <xdr:spPr>
        <a:xfrm>
          <a:off x="13093700" y="1707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158750</xdr:rowOff>
    </xdr:from>
    <xdr:to>
      <xdr:col>72</xdr:col>
      <xdr:colOff>38100</xdr:colOff>
      <xdr:row>103</xdr:row>
      <xdr:rowOff>88900</xdr:rowOff>
    </xdr:to>
    <xdr:sp macro="" textlink="">
      <xdr:nvSpPr>
        <xdr:cNvPr id="722" name="フローチャート: 判断 721"/>
        <xdr:cNvSpPr/>
      </xdr:nvSpPr>
      <xdr:spPr>
        <a:xfrm>
          <a:off x="12299950" y="17075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122555</xdr:rowOff>
    </xdr:from>
    <xdr:to>
      <xdr:col>85</xdr:col>
      <xdr:colOff>177800</xdr:colOff>
      <xdr:row>104</xdr:row>
      <xdr:rowOff>52705</xdr:rowOff>
    </xdr:to>
    <xdr:sp macro="" textlink="">
      <xdr:nvSpPr>
        <xdr:cNvPr id="728" name="楕円 727"/>
        <xdr:cNvSpPr/>
      </xdr:nvSpPr>
      <xdr:spPr>
        <a:xfrm>
          <a:off x="14649450" y="172104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100982</xdr:rowOff>
    </xdr:from>
    <xdr:ext cx="405111" cy="259045"/>
    <xdr:sp macro="" textlink="">
      <xdr:nvSpPr>
        <xdr:cNvPr id="729" name="【博物館】&#10;有形固定資産減価償却率該当値テキスト"/>
        <xdr:cNvSpPr txBox="1"/>
      </xdr:nvSpPr>
      <xdr:spPr>
        <a:xfrm>
          <a:off x="14744700" y="1718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147320</xdr:rowOff>
    </xdr:from>
    <xdr:to>
      <xdr:col>81</xdr:col>
      <xdr:colOff>101600</xdr:colOff>
      <xdr:row>104</xdr:row>
      <xdr:rowOff>77470</xdr:rowOff>
    </xdr:to>
    <xdr:sp macro="" textlink="">
      <xdr:nvSpPr>
        <xdr:cNvPr id="730" name="楕円 729"/>
        <xdr:cNvSpPr/>
      </xdr:nvSpPr>
      <xdr:spPr>
        <a:xfrm>
          <a:off x="13887450" y="172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xdr:rowOff>
    </xdr:from>
    <xdr:to>
      <xdr:col>85</xdr:col>
      <xdr:colOff>127000</xdr:colOff>
      <xdr:row>104</xdr:row>
      <xdr:rowOff>26670</xdr:rowOff>
    </xdr:to>
    <xdr:cxnSp macro="">
      <xdr:nvCxnSpPr>
        <xdr:cNvPr id="731" name="直線コネクタ 730"/>
        <xdr:cNvCxnSpPr/>
      </xdr:nvCxnSpPr>
      <xdr:spPr>
        <a:xfrm flipV="1">
          <a:off x="13938250" y="17261205"/>
          <a:ext cx="762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12064</xdr:rowOff>
    </xdr:from>
    <xdr:to>
      <xdr:col>76</xdr:col>
      <xdr:colOff>165100</xdr:colOff>
      <xdr:row>104</xdr:row>
      <xdr:rowOff>113664</xdr:rowOff>
    </xdr:to>
    <xdr:sp macro="" textlink="">
      <xdr:nvSpPr>
        <xdr:cNvPr id="732" name="楕円 731"/>
        <xdr:cNvSpPr/>
      </xdr:nvSpPr>
      <xdr:spPr>
        <a:xfrm>
          <a:off x="13093700" y="172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26670</xdr:rowOff>
    </xdr:from>
    <xdr:to>
      <xdr:col>81</xdr:col>
      <xdr:colOff>50800</xdr:colOff>
      <xdr:row>104</xdr:row>
      <xdr:rowOff>62864</xdr:rowOff>
    </xdr:to>
    <xdr:cxnSp macro="">
      <xdr:nvCxnSpPr>
        <xdr:cNvPr id="733" name="直線コネクタ 732"/>
        <xdr:cNvCxnSpPr/>
      </xdr:nvCxnSpPr>
      <xdr:spPr>
        <a:xfrm flipV="1">
          <a:off x="13144500" y="17285970"/>
          <a:ext cx="7937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69232</xdr:rowOff>
    </xdr:from>
    <xdr:ext cx="405111" cy="259045"/>
    <xdr:sp macro="" textlink="">
      <xdr:nvSpPr>
        <xdr:cNvPr id="734" name="n_1aveValue【博物館】&#10;有形固定資産減価償却率"/>
        <xdr:cNvSpPr txBox="1"/>
      </xdr:nvSpPr>
      <xdr:spPr>
        <a:xfrm>
          <a:off x="13742044" y="1681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103522</xdr:rowOff>
    </xdr:from>
    <xdr:ext cx="405111" cy="259045"/>
    <xdr:sp macro="" textlink="">
      <xdr:nvSpPr>
        <xdr:cNvPr id="735" name="n_2aveValue【博物館】&#10;有形固定資産減価償却率"/>
        <xdr:cNvSpPr txBox="1"/>
      </xdr:nvSpPr>
      <xdr:spPr>
        <a:xfrm>
          <a:off x="12960994" y="1684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105427</xdr:rowOff>
    </xdr:from>
    <xdr:ext cx="405111" cy="259045"/>
    <xdr:sp macro="" textlink="">
      <xdr:nvSpPr>
        <xdr:cNvPr id="736" name="n_3aveValue【博物館】&#10;有形固定資産減価償却率"/>
        <xdr:cNvSpPr txBox="1"/>
      </xdr:nvSpPr>
      <xdr:spPr>
        <a:xfrm>
          <a:off x="12167244" y="1685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68597</xdr:rowOff>
    </xdr:from>
    <xdr:ext cx="405111" cy="259045"/>
    <xdr:sp macro="" textlink="">
      <xdr:nvSpPr>
        <xdr:cNvPr id="737" name="n_1mainValue【博物館】&#10;有形固定資産減価償却率"/>
        <xdr:cNvSpPr txBox="1"/>
      </xdr:nvSpPr>
      <xdr:spPr>
        <a:xfrm>
          <a:off x="13742044" y="1732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104791</xdr:rowOff>
    </xdr:from>
    <xdr:ext cx="405111" cy="259045"/>
    <xdr:sp macro="" textlink="">
      <xdr:nvSpPr>
        <xdr:cNvPr id="738" name="n_2mainValue【博物館】&#10;有形固定資産減価償却率"/>
        <xdr:cNvSpPr txBox="1"/>
      </xdr:nvSpPr>
      <xdr:spPr>
        <a:xfrm>
          <a:off x="12960994" y="1736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40" name="正方形/長方形 739"/>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41" name="正方形/長方形 740"/>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42" name="正方形/長方形 741"/>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43" name="正方形/長方形 742"/>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7" name="直線コネクタ 746"/>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8" name="テキスト ボックス 747"/>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9" name="直線コネクタ 748"/>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0" name="テキスト ボックス 749"/>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1" name="直線コネクタ 750"/>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2" name="テキスト ボックス 751"/>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3" name="直線コネクタ 752"/>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4" name="テキスト ボックス 753"/>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58" name="直線コネクタ 757"/>
        <xdr:cNvCxnSpPr/>
      </xdr:nvCxnSpPr>
      <xdr:spPr>
        <a:xfrm flipV="1">
          <a:off x="19949795" y="166954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59" name="【博物館】&#10;一人当たり面積最小値テキスト"/>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60" name="直線コネクタ 759"/>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61" name="【博物館】&#10;一人当たり面積最大値テキスト"/>
        <xdr:cNvSpPr txBox="1"/>
      </xdr:nvSpPr>
      <xdr:spPr>
        <a:xfrm>
          <a:off x="2000250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62" name="直線コネクタ 761"/>
        <xdr:cNvCxnSpPr/>
      </xdr:nvCxnSpPr>
      <xdr:spPr>
        <a:xfrm>
          <a:off x="198818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763" name="【博物館】&#10;一人当たり面積平均値テキスト"/>
        <xdr:cNvSpPr txBox="1"/>
      </xdr:nvSpPr>
      <xdr:spPr>
        <a:xfrm>
          <a:off x="20002500" y="17583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64" name="フローチャート: 判断 763"/>
        <xdr:cNvSpPr/>
      </xdr:nvSpPr>
      <xdr:spPr>
        <a:xfrm>
          <a:off x="199009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65" name="フローチャート: 判断 764"/>
        <xdr:cNvSpPr/>
      </xdr:nvSpPr>
      <xdr:spPr>
        <a:xfrm>
          <a:off x="19157950" y="17604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66" name="フローチャート: 判断 765"/>
        <xdr:cNvSpPr/>
      </xdr:nvSpPr>
      <xdr:spPr>
        <a:xfrm>
          <a:off x="1834515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67" name="フローチャート: 判断 766"/>
        <xdr:cNvSpPr/>
      </xdr:nvSpPr>
      <xdr:spPr>
        <a:xfrm>
          <a:off x="175514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773" name="楕円 772"/>
        <xdr:cNvSpPr/>
      </xdr:nvSpPr>
      <xdr:spPr>
        <a:xfrm>
          <a:off x="199009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103</xdr:row>
      <xdr:rowOff>93997</xdr:rowOff>
    </xdr:from>
    <xdr:ext cx="469744" cy="259045"/>
    <xdr:sp macro="" textlink="">
      <xdr:nvSpPr>
        <xdr:cNvPr id="774" name="【博物館】&#10;一人当たり面積該当値テキスト"/>
        <xdr:cNvSpPr txBox="1"/>
      </xdr:nvSpPr>
      <xdr:spPr>
        <a:xfrm>
          <a:off x="20002500" y="1718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775" name="楕円 774"/>
        <xdr:cNvSpPr/>
      </xdr:nvSpPr>
      <xdr:spPr>
        <a:xfrm>
          <a:off x="19157950" y="173761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121920</xdr:rowOff>
    </xdr:from>
    <xdr:to>
      <xdr:col>116</xdr:col>
      <xdr:colOff>63500</xdr:colOff>
      <xdr:row>104</xdr:row>
      <xdr:rowOff>167639</xdr:rowOff>
    </xdr:to>
    <xdr:cxnSp macro="">
      <xdr:nvCxnSpPr>
        <xdr:cNvPr id="776" name="直線コネクタ 775"/>
        <xdr:cNvCxnSpPr/>
      </xdr:nvCxnSpPr>
      <xdr:spPr>
        <a:xfrm flipV="1">
          <a:off x="19202400" y="17381220"/>
          <a:ext cx="7493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116839</xdr:rowOff>
    </xdr:from>
    <xdr:to>
      <xdr:col>107</xdr:col>
      <xdr:colOff>101600</xdr:colOff>
      <xdr:row>105</xdr:row>
      <xdr:rowOff>46989</xdr:rowOff>
    </xdr:to>
    <xdr:sp macro="" textlink="">
      <xdr:nvSpPr>
        <xdr:cNvPr id="777" name="楕円 776"/>
        <xdr:cNvSpPr/>
      </xdr:nvSpPr>
      <xdr:spPr>
        <a:xfrm>
          <a:off x="1834515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104</xdr:row>
      <xdr:rowOff>167639</xdr:rowOff>
    </xdr:to>
    <xdr:cxnSp macro="">
      <xdr:nvCxnSpPr>
        <xdr:cNvPr id="778" name="直線コネクタ 777"/>
        <xdr:cNvCxnSpPr/>
      </xdr:nvCxnSpPr>
      <xdr:spPr>
        <a:xfrm>
          <a:off x="18395950" y="1742693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779" name="n_1aveValue【博物館】&#10;一人当たり面積"/>
        <xdr:cNvSpPr txBox="1"/>
      </xdr:nvSpPr>
      <xdr:spPr>
        <a:xfrm>
          <a:off x="189802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80" name="n_2aveValue【博物館】&#10;一人当たり面積"/>
        <xdr:cNvSpPr txBox="1"/>
      </xdr:nvSpPr>
      <xdr:spPr>
        <a:xfrm>
          <a:off x="181801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781" name="n_3aveValue【博物館】&#10;一人当たり面積"/>
        <xdr:cNvSpPr txBox="1"/>
      </xdr:nvSpPr>
      <xdr:spPr>
        <a:xfrm>
          <a:off x="1738637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782" name="n_1mainValue【博物館】&#10;一人当たり面積"/>
        <xdr:cNvSpPr txBox="1"/>
      </xdr:nvSpPr>
      <xdr:spPr>
        <a:xfrm>
          <a:off x="189802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macro="" textlink="">
      <xdr:nvSpPr>
        <xdr:cNvPr id="783" name="n_2mainValue【博物館】&#10;一人当たり面積"/>
        <xdr:cNvSpPr txBox="1"/>
      </xdr:nvSpPr>
      <xdr:spPr>
        <a:xfrm>
          <a:off x="181801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ほとんどの類型において有形固定資産減価償却率はグループ平均を下回っているが、「港湾・漁港」、「空港」のみ上回っている。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また、人口一人あたり資産で比較すると、公営住宅などがグループを上回っている。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本県においては、平成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兵庫県公共施設等総合管理計画」を策定しているが、公共施設等の適正な管理をより実効性あるものとするために、施設類型ごとに、具体的な個別施設計画を策定して各施設類型ごとの課題に応じた取組を推進して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5,570,618
5,462,316
8,400.95
1,841,383,730
1,831,631,276
1,191,488
1,055,786,928
4,462,701,566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339.2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9906</xdr:rowOff>
    </xdr:from>
    <xdr:to>
      <xdr:col>24</xdr:col>
      <xdr:colOff>62865</xdr:colOff>
      <xdr:row>41</xdr:row>
      <xdr:rowOff>110490</xdr:rowOff>
    </xdr:to>
    <xdr:cxnSp macro="">
      <xdr:nvCxnSpPr>
        <xdr:cNvPr id="54" name="直線コネクタ 53"/>
        <xdr:cNvCxnSpPr/>
      </xdr:nvCxnSpPr>
      <xdr:spPr>
        <a:xfrm flipV="1">
          <a:off x="4176395" y="5464556"/>
          <a:ext cx="1270"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114317</xdr:rowOff>
    </xdr:from>
    <xdr:ext cx="405111" cy="259045"/>
    <xdr:sp macro="" textlink="">
      <xdr:nvSpPr>
        <xdr:cNvPr id="55" name="【体育館・プール】&#10;有形固定資産減価償却率最小値テキスト"/>
        <xdr:cNvSpPr txBox="1"/>
      </xdr:nvSpPr>
      <xdr:spPr>
        <a:xfrm>
          <a:off x="42291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108450" y="688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128033</xdr:rowOff>
    </xdr:from>
    <xdr:ext cx="405111" cy="259045"/>
    <xdr:sp macro="" textlink="">
      <xdr:nvSpPr>
        <xdr:cNvPr id="57" name="【体育館・プール】&#10;有形固定資産減価償却率最大値テキスト"/>
        <xdr:cNvSpPr txBox="1"/>
      </xdr:nvSpPr>
      <xdr:spPr>
        <a:xfrm>
          <a:off x="4229100" y="5252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xdr:rowOff>
    </xdr:from>
    <xdr:to>
      <xdr:col>24</xdr:col>
      <xdr:colOff>152400</xdr:colOff>
      <xdr:row>33</xdr:row>
      <xdr:rowOff>9906</xdr:rowOff>
    </xdr:to>
    <xdr:cxnSp macro="">
      <xdr:nvCxnSpPr>
        <xdr:cNvPr id="58" name="直線コネクタ 57"/>
        <xdr:cNvCxnSpPr/>
      </xdr:nvCxnSpPr>
      <xdr:spPr>
        <a:xfrm>
          <a:off x="4108450" y="5464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405111" cy="259045"/>
    <xdr:sp macro="" textlink="">
      <xdr:nvSpPr>
        <xdr:cNvPr id="59" name="【体育館・プール】&#10;有形固定資産減価償却率平均値テキスト"/>
        <xdr:cNvSpPr txBox="1"/>
      </xdr:nvSpPr>
      <xdr:spPr>
        <a:xfrm>
          <a:off x="4229100" y="6071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98552</xdr:rowOff>
    </xdr:from>
    <xdr:to>
      <xdr:col>24</xdr:col>
      <xdr:colOff>114300</xdr:colOff>
      <xdr:row>38</xdr:row>
      <xdr:rowOff>28702</xdr:rowOff>
    </xdr:to>
    <xdr:sp macro="" textlink="">
      <xdr:nvSpPr>
        <xdr:cNvPr id="60" name="フローチャート: 判断 59"/>
        <xdr:cNvSpPr/>
      </xdr:nvSpPr>
      <xdr:spPr>
        <a:xfrm>
          <a:off x="4127500" y="6213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116840</xdr:rowOff>
    </xdr:from>
    <xdr:to>
      <xdr:col>20</xdr:col>
      <xdr:colOff>38100</xdr:colOff>
      <xdr:row>38</xdr:row>
      <xdr:rowOff>46990</xdr:rowOff>
    </xdr:to>
    <xdr:sp macro="" textlink="">
      <xdr:nvSpPr>
        <xdr:cNvPr id="61" name="フローチャート: 判断 60"/>
        <xdr:cNvSpPr/>
      </xdr:nvSpPr>
      <xdr:spPr>
        <a:xfrm>
          <a:off x="3384550" y="623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2" name="フローチャート: 判断 61"/>
        <xdr:cNvSpPr/>
      </xdr:nvSpPr>
      <xdr:spPr>
        <a:xfrm>
          <a:off x="257175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125984</xdr:rowOff>
    </xdr:from>
    <xdr:to>
      <xdr:col>10</xdr:col>
      <xdr:colOff>165100</xdr:colOff>
      <xdr:row>36</xdr:row>
      <xdr:rowOff>56134</xdr:rowOff>
    </xdr:to>
    <xdr:sp macro="" textlink="">
      <xdr:nvSpPr>
        <xdr:cNvPr id="63" name="フローチャート: 判断 62"/>
        <xdr:cNvSpPr/>
      </xdr:nvSpPr>
      <xdr:spPr>
        <a:xfrm>
          <a:off x="1778000" y="5910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43688</xdr:rowOff>
    </xdr:from>
    <xdr:to>
      <xdr:col>24</xdr:col>
      <xdr:colOff>114300</xdr:colOff>
      <xdr:row>40</xdr:row>
      <xdr:rowOff>145288</xdr:rowOff>
    </xdr:to>
    <xdr:sp macro="" textlink="">
      <xdr:nvSpPr>
        <xdr:cNvPr id="69" name="楕円 68"/>
        <xdr:cNvSpPr/>
      </xdr:nvSpPr>
      <xdr:spPr>
        <a:xfrm>
          <a:off x="4127500" y="66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22115</xdr:rowOff>
    </xdr:from>
    <xdr:ext cx="405111" cy="259045"/>
    <xdr:sp macro="" textlink="">
      <xdr:nvSpPr>
        <xdr:cNvPr id="70" name="【体育館・プール】&#10;有形固定資産減価償却率該当値テキスト"/>
        <xdr:cNvSpPr txBox="1"/>
      </xdr:nvSpPr>
      <xdr:spPr>
        <a:xfrm>
          <a:off x="4229100" y="663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91694</xdr:rowOff>
    </xdr:from>
    <xdr:to>
      <xdr:col>20</xdr:col>
      <xdr:colOff>38100</xdr:colOff>
      <xdr:row>41</xdr:row>
      <xdr:rowOff>21844</xdr:rowOff>
    </xdr:to>
    <xdr:sp macro="" textlink="">
      <xdr:nvSpPr>
        <xdr:cNvPr id="71" name="楕円 70"/>
        <xdr:cNvSpPr/>
      </xdr:nvSpPr>
      <xdr:spPr>
        <a:xfrm>
          <a:off x="3384550" y="67020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94488</xdr:rowOff>
    </xdr:from>
    <xdr:to>
      <xdr:col>24</xdr:col>
      <xdr:colOff>63500</xdr:colOff>
      <xdr:row>40</xdr:row>
      <xdr:rowOff>142494</xdr:rowOff>
    </xdr:to>
    <xdr:cxnSp macro="">
      <xdr:nvCxnSpPr>
        <xdr:cNvPr id="72" name="直線コネクタ 71"/>
        <xdr:cNvCxnSpPr/>
      </xdr:nvCxnSpPr>
      <xdr:spPr>
        <a:xfrm flipV="1">
          <a:off x="3429000" y="6704838"/>
          <a:ext cx="7493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144272</xdr:rowOff>
    </xdr:from>
    <xdr:to>
      <xdr:col>15</xdr:col>
      <xdr:colOff>101600</xdr:colOff>
      <xdr:row>38</xdr:row>
      <xdr:rowOff>74422</xdr:rowOff>
    </xdr:to>
    <xdr:sp macro="" textlink="">
      <xdr:nvSpPr>
        <xdr:cNvPr id="73" name="楕円 72"/>
        <xdr:cNvSpPr/>
      </xdr:nvSpPr>
      <xdr:spPr>
        <a:xfrm>
          <a:off x="2571750" y="62593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23622</xdr:rowOff>
    </xdr:from>
    <xdr:to>
      <xdr:col>19</xdr:col>
      <xdr:colOff>177800</xdr:colOff>
      <xdr:row>40</xdr:row>
      <xdr:rowOff>142494</xdr:rowOff>
    </xdr:to>
    <xdr:cxnSp macro="">
      <xdr:nvCxnSpPr>
        <xdr:cNvPr id="74" name="直線コネクタ 73"/>
        <xdr:cNvCxnSpPr/>
      </xdr:nvCxnSpPr>
      <xdr:spPr>
        <a:xfrm>
          <a:off x="2622550" y="6303772"/>
          <a:ext cx="806450" cy="4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63517</xdr:rowOff>
    </xdr:from>
    <xdr:ext cx="405111" cy="259045"/>
    <xdr:sp macro="" textlink="">
      <xdr:nvSpPr>
        <xdr:cNvPr id="75" name="n_1aveValue【体育館・プール】&#10;有形固定資産減価償却率"/>
        <xdr:cNvSpPr txBox="1"/>
      </xdr:nvSpPr>
      <xdr:spPr>
        <a:xfrm>
          <a:off x="3239144" y="601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76" name="n_2aveValue【体育館・プール】&#10;有形固定資産減価償却率"/>
        <xdr:cNvSpPr txBox="1"/>
      </xdr:nvSpPr>
      <xdr:spPr>
        <a:xfrm>
          <a:off x="2439044" y="599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72661</xdr:rowOff>
    </xdr:from>
    <xdr:ext cx="405111" cy="259045"/>
    <xdr:sp macro="" textlink="">
      <xdr:nvSpPr>
        <xdr:cNvPr id="77" name="n_3aveValue【体育館・プール】&#10;有形固定資産減価償却率"/>
        <xdr:cNvSpPr txBox="1"/>
      </xdr:nvSpPr>
      <xdr:spPr>
        <a:xfrm>
          <a:off x="1645294" y="569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12971</xdr:rowOff>
    </xdr:from>
    <xdr:ext cx="405111" cy="259045"/>
    <xdr:sp macro="" textlink="">
      <xdr:nvSpPr>
        <xdr:cNvPr id="78" name="n_1mainValue【体育館・プール】&#10;有形固定資産減価償却率"/>
        <xdr:cNvSpPr txBox="1"/>
      </xdr:nvSpPr>
      <xdr:spPr>
        <a:xfrm>
          <a:off x="3239144" y="678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65549</xdr:rowOff>
    </xdr:from>
    <xdr:ext cx="405111" cy="259045"/>
    <xdr:sp macro="" textlink="">
      <xdr:nvSpPr>
        <xdr:cNvPr id="79" name="n_2mainValue【体育館・プール】&#10;有形固定資産減価償却率"/>
        <xdr:cNvSpPr txBox="1"/>
      </xdr:nvSpPr>
      <xdr:spPr>
        <a:xfrm>
          <a:off x="2439044" y="634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27214</xdr:rowOff>
    </xdr:from>
    <xdr:to>
      <xdr:col>54</xdr:col>
      <xdr:colOff>189865</xdr:colOff>
      <xdr:row>42</xdr:row>
      <xdr:rowOff>43543</xdr:rowOff>
    </xdr:to>
    <xdr:cxnSp macro="">
      <xdr:nvCxnSpPr>
        <xdr:cNvPr id="103" name="直線コネクタ 102"/>
        <xdr:cNvCxnSpPr/>
      </xdr:nvCxnSpPr>
      <xdr:spPr>
        <a:xfrm flipV="1">
          <a:off x="9427845" y="5977164"/>
          <a:ext cx="1270" cy="10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47370</xdr:rowOff>
    </xdr:from>
    <xdr:ext cx="469744" cy="259045"/>
    <xdr:sp macro="" textlink="">
      <xdr:nvSpPr>
        <xdr:cNvPr id="104" name="【体育館・プール】&#10;一人当たり面積最小値テキスト"/>
        <xdr:cNvSpPr txBox="1"/>
      </xdr:nvSpPr>
      <xdr:spPr>
        <a:xfrm>
          <a:off x="9480550" y="698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43543</xdr:rowOff>
    </xdr:from>
    <xdr:to>
      <xdr:col>55</xdr:col>
      <xdr:colOff>88900</xdr:colOff>
      <xdr:row>42</xdr:row>
      <xdr:rowOff>43543</xdr:rowOff>
    </xdr:to>
    <xdr:cxnSp macro="">
      <xdr:nvCxnSpPr>
        <xdr:cNvPr id="105" name="直線コネクタ 104"/>
        <xdr:cNvCxnSpPr/>
      </xdr:nvCxnSpPr>
      <xdr:spPr>
        <a:xfrm>
          <a:off x="9359900" y="69840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145341</xdr:rowOff>
    </xdr:from>
    <xdr:ext cx="469744" cy="259045"/>
    <xdr:sp macro="" textlink="">
      <xdr:nvSpPr>
        <xdr:cNvPr id="106" name="【体育館・プール】&#10;一人当たり面積最大値テキスト"/>
        <xdr:cNvSpPr txBox="1"/>
      </xdr:nvSpPr>
      <xdr:spPr>
        <a:xfrm>
          <a:off x="9480550" y="576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27214</xdr:rowOff>
    </xdr:from>
    <xdr:to>
      <xdr:col>55</xdr:col>
      <xdr:colOff>88900</xdr:colOff>
      <xdr:row>36</xdr:row>
      <xdr:rowOff>27214</xdr:rowOff>
    </xdr:to>
    <xdr:cxnSp macro="">
      <xdr:nvCxnSpPr>
        <xdr:cNvPr id="107" name="直線コネクタ 106"/>
        <xdr:cNvCxnSpPr/>
      </xdr:nvCxnSpPr>
      <xdr:spPr>
        <a:xfrm>
          <a:off x="9359900" y="59771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167112</xdr:rowOff>
    </xdr:from>
    <xdr:ext cx="469744" cy="259045"/>
    <xdr:sp macro="" textlink="">
      <xdr:nvSpPr>
        <xdr:cNvPr id="108" name="【体育館・プール】&#10;一人当たり面積平均値テキスト"/>
        <xdr:cNvSpPr txBox="1"/>
      </xdr:nvSpPr>
      <xdr:spPr>
        <a:xfrm>
          <a:off x="9480550" y="6777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17235</xdr:rowOff>
    </xdr:from>
    <xdr:to>
      <xdr:col>55</xdr:col>
      <xdr:colOff>50800</xdr:colOff>
      <xdr:row>41</xdr:row>
      <xdr:rowOff>118835</xdr:rowOff>
    </xdr:to>
    <xdr:sp macro="" textlink="">
      <xdr:nvSpPr>
        <xdr:cNvPr id="109" name="フローチャート: 判断 108"/>
        <xdr:cNvSpPr/>
      </xdr:nvSpPr>
      <xdr:spPr>
        <a:xfrm>
          <a:off x="9398000" y="67926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17235</xdr:rowOff>
    </xdr:from>
    <xdr:to>
      <xdr:col>50</xdr:col>
      <xdr:colOff>165100</xdr:colOff>
      <xdr:row>41</xdr:row>
      <xdr:rowOff>118835</xdr:rowOff>
    </xdr:to>
    <xdr:sp macro="" textlink="">
      <xdr:nvSpPr>
        <xdr:cNvPr id="110" name="フローチャート: 判断 109"/>
        <xdr:cNvSpPr/>
      </xdr:nvSpPr>
      <xdr:spPr>
        <a:xfrm>
          <a:off x="8636000" y="67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74385</xdr:rowOff>
    </xdr:from>
    <xdr:to>
      <xdr:col>46</xdr:col>
      <xdr:colOff>38100</xdr:colOff>
      <xdr:row>41</xdr:row>
      <xdr:rowOff>4535</xdr:rowOff>
    </xdr:to>
    <xdr:sp macro="" textlink="">
      <xdr:nvSpPr>
        <xdr:cNvPr id="111" name="フローチャート: 判断 110"/>
        <xdr:cNvSpPr/>
      </xdr:nvSpPr>
      <xdr:spPr>
        <a:xfrm>
          <a:off x="7842250" y="66847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66222</xdr:rowOff>
    </xdr:from>
    <xdr:to>
      <xdr:col>41</xdr:col>
      <xdr:colOff>101600</xdr:colOff>
      <xdr:row>41</xdr:row>
      <xdr:rowOff>167822</xdr:rowOff>
    </xdr:to>
    <xdr:sp macro="" textlink="">
      <xdr:nvSpPr>
        <xdr:cNvPr id="112" name="フローチャート: 判断 111"/>
        <xdr:cNvSpPr/>
      </xdr:nvSpPr>
      <xdr:spPr>
        <a:xfrm>
          <a:off x="7029450" y="68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156028</xdr:rowOff>
    </xdr:from>
    <xdr:to>
      <xdr:col>55</xdr:col>
      <xdr:colOff>50800</xdr:colOff>
      <xdr:row>41</xdr:row>
      <xdr:rowOff>86178</xdr:rowOff>
    </xdr:to>
    <xdr:sp macro="" textlink="">
      <xdr:nvSpPr>
        <xdr:cNvPr id="118" name="楕円 117"/>
        <xdr:cNvSpPr/>
      </xdr:nvSpPr>
      <xdr:spPr>
        <a:xfrm>
          <a:off x="9398000" y="67663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7455</xdr:rowOff>
    </xdr:from>
    <xdr:ext cx="469744" cy="259045"/>
    <xdr:sp macro="" textlink="">
      <xdr:nvSpPr>
        <xdr:cNvPr id="119" name="【体育館・プール】&#10;一人当たり面積該当値テキスト"/>
        <xdr:cNvSpPr txBox="1"/>
      </xdr:nvSpPr>
      <xdr:spPr>
        <a:xfrm>
          <a:off x="9480550" y="661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156028</xdr:rowOff>
    </xdr:from>
    <xdr:to>
      <xdr:col>50</xdr:col>
      <xdr:colOff>165100</xdr:colOff>
      <xdr:row>41</xdr:row>
      <xdr:rowOff>86178</xdr:rowOff>
    </xdr:to>
    <xdr:sp macro="" textlink="">
      <xdr:nvSpPr>
        <xdr:cNvPr id="120" name="楕円 119"/>
        <xdr:cNvSpPr/>
      </xdr:nvSpPr>
      <xdr:spPr>
        <a:xfrm>
          <a:off x="8636000" y="67663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35378</xdr:rowOff>
    </xdr:from>
    <xdr:to>
      <xdr:col>55</xdr:col>
      <xdr:colOff>0</xdr:colOff>
      <xdr:row>41</xdr:row>
      <xdr:rowOff>35378</xdr:rowOff>
    </xdr:to>
    <xdr:cxnSp macro="">
      <xdr:nvCxnSpPr>
        <xdr:cNvPr id="121" name="直線コネクタ 120"/>
        <xdr:cNvCxnSpPr/>
      </xdr:nvCxnSpPr>
      <xdr:spPr>
        <a:xfrm>
          <a:off x="8686800" y="681082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115207</xdr:rowOff>
    </xdr:from>
    <xdr:to>
      <xdr:col>46</xdr:col>
      <xdr:colOff>38100</xdr:colOff>
      <xdr:row>34</xdr:row>
      <xdr:rowOff>45357</xdr:rowOff>
    </xdr:to>
    <xdr:sp macro="" textlink="">
      <xdr:nvSpPr>
        <xdr:cNvPr id="122" name="楕円 121"/>
        <xdr:cNvSpPr/>
      </xdr:nvSpPr>
      <xdr:spPr>
        <a:xfrm>
          <a:off x="7842250" y="55698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166007</xdr:rowOff>
    </xdr:from>
    <xdr:to>
      <xdr:col>50</xdr:col>
      <xdr:colOff>114300</xdr:colOff>
      <xdr:row>41</xdr:row>
      <xdr:rowOff>35378</xdr:rowOff>
    </xdr:to>
    <xdr:cxnSp macro="">
      <xdr:nvCxnSpPr>
        <xdr:cNvPr id="123" name="直線コネクタ 122"/>
        <xdr:cNvCxnSpPr/>
      </xdr:nvCxnSpPr>
      <xdr:spPr>
        <a:xfrm>
          <a:off x="7886700" y="5620657"/>
          <a:ext cx="800100" cy="119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109962</xdr:rowOff>
    </xdr:from>
    <xdr:ext cx="469744" cy="259045"/>
    <xdr:sp macro="" textlink="">
      <xdr:nvSpPr>
        <xdr:cNvPr id="124" name="n_1aveValue【体育館・プール】&#10;一人当たり面積"/>
        <xdr:cNvSpPr txBox="1"/>
      </xdr:nvSpPr>
      <xdr:spPr>
        <a:xfrm>
          <a:off x="8458277" y="688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167112</xdr:rowOff>
    </xdr:from>
    <xdr:ext cx="469744" cy="259045"/>
    <xdr:sp macro="" textlink="">
      <xdr:nvSpPr>
        <xdr:cNvPr id="125" name="n_2aveValue【体育館・プール】&#10;一人当たり面積"/>
        <xdr:cNvSpPr txBox="1"/>
      </xdr:nvSpPr>
      <xdr:spPr>
        <a:xfrm>
          <a:off x="7677227" y="677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12899</xdr:rowOff>
    </xdr:from>
    <xdr:ext cx="469744" cy="259045"/>
    <xdr:sp macro="" textlink="">
      <xdr:nvSpPr>
        <xdr:cNvPr id="126" name="n_3aveValue【体育館・プール】&#10;一人当たり面積"/>
        <xdr:cNvSpPr txBox="1"/>
      </xdr:nvSpPr>
      <xdr:spPr>
        <a:xfrm>
          <a:off x="6864427" y="66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102705</xdr:rowOff>
    </xdr:from>
    <xdr:ext cx="469744" cy="259045"/>
    <xdr:sp macro="" textlink="">
      <xdr:nvSpPr>
        <xdr:cNvPr id="127" name="n_1mainValue【体育館・プール】&#10;一人当たり面積"/>
        <xdr:cNvSpPr txBox="1"/>
      </xdr:nvSpPr>
      <xdr:spPr>
        <a:xfrm>
          <a:off x="8458277" y="654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61884</xdr:rowOff>
    </xdr:from>
    <xdr:ext cx="469744" cy="259045"/>
    <xdr:sp macro="" textlink="">
      <xdr:nvSpPr>
        <xdr:cNvPr id="128" name="n_2mainValue【体育館・プール】&#10;一人当たり面積"/>
        <xdr:cNvSpPr txBox="1"/>
      </xdr:nvSpPr>
      <xdr:spPr>
        <a:xfrm>
          <a:off x="7677227" y="535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0" name="正方形/長方形 129"/>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1" name="正方形/長方形 130"/>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2" name="正方形/長方形 131"/>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3" name="正方形/長方形 132"/>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82296</xdr:rowOff>
    </xdr:from>
    <xdr:to>
      <xdr:col>24</xdr:col>
      <xdr:colOff>62865</xdr:colOff>
      <xdr:row>62</xdr:row>
      <xdr:rowOff>148590</xdr:rowOff>
    </xdr:to>
    <xdr:cxnSp macro="">
      <xdr:nvCxnSpPr>
        <xdr:cNvPr id="149" name="直線コネクタ 148"/>
        <xdr:cNvCxnSpPr/>
      </xdr:nvCxnSpPr>
      <xdr:spPr>
        <a:xfrm flipV="1">
          <a:off x="4176395" y="9169146"/>
          <a:ext cx="1270" cy="12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152417</xdr:rowOff>
    </xdr:from>
    <xdr:ext cx="405111" cy="259045"/>
    <xdr:sp macro="" textlink="">
      <xdr:nvSpPr>
        <xdr:cNvPr id="150" name="【陸上競技場・野球場・球技場】&#10;有形固定資産減価償却率最小値テキスト"/>
        <xdr:cNvSpPr txBox="1"/>
      </xdr:nvSpPr>
      <xdr:spPr>
        <a:xfrm>
          <a:off x="4229100"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148590</xdr:rowOff>
    </xdr:from>
    <xdr:to>
      <xdr:col>24</xdr:col>
      <xdr:colOff>152400</xdr:colOff>
      <xdr:row>62</xdr:row>
      <xdr:rowOff>148590</xdr:rowOff>
    </xdr:to>
    <xdr:cxnSp macro="">
      <xdr:nvCxnSpPr>
        <xdr:cNvPr id="151" name="直線コネクタ 150"/>
        <xdr:cNvCxnSpPr/>
      </xdr:nvCxnSpPr>
      <xdr:spPr>
        <a:xfrm>
          <a:off x="4108450" y="1039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28973</xdr:rowOff>
    </xdr:from>
    <xdr:ext cx="405111" cy="259045"/>
    <xdr:sp macro="" textlink="">
      <xdr:nvSpPr>
        <xdr:cNvPr id="152" name="【陸上競技場・野球場・球技場】&#10;有形固定資産減価償却率最大値テキスト"/>
        <xdr:cNvSpPr txBox="1"/>
      </xdr:nvSpPr>
      <xdr:spPr>
        <a:xfrm>
          <a:off x="4229100" y="895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82296</xdr:rowOff>
    </xdr:from>
    <xdr:to>
      <xdr:col>24</xdr:col>
      <xdr:colOff>152400</xdr:colOff>
      <xdr:row>55</xdr:row>
      <xdr:rowOff>82296</xdr:rowOff>
    </xdr:to>
    <xdr:cxnSp macro="">
      <xdr:nvCxnSpPr>
        <xdr:cNvPr id="153" name="直線コネクタ 152"/>
        <xdr:cNvCxnSpPr/>
      </xdr:nvCxnSpPr>
      <xdr:spPr>
        <a:xfrm>
          <a:off x="4108450" y="9169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138955</xdr:rowOff>
    </xdr:from>
    <xdr:ext cx="405111" cy="259045"/>
    <xdr:sp macro="" textlink="">
      <xdr:nvSpPr>
        <xdr:cNvPr id="154" name="【陸上競技場・野球場・球技場】&#10;有形固定資産減価償却率平均値テキスト"/>
        <xdr:cNvSpPr txBox="1"/>
      </xdr:nvSpPr>
      <xdr:spPr>
        <a:xfrm>
          <a:off x="4229100" y="972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55" name="フローチャート: 判断 154"/>
        <xdr:cNvSpPr/>
      </xdr:nvSpPr>
      <xdr:spPr>
        <a:xfrm>
          <a:off x="4127500" y="9863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56" name="フローチャート: 判断 155"/>
        <xdr:cNvSpPr/>
      </xdr:nvSpPr>
      <xdr:spPr>
        <a:xfrm>
          <a:off x="3384550" y="9883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xdr:rowOff>
    </xdr:from>
    <xdr:to>
      <xdr:col>15</xdr:col>
      <xdr:colOff>101600</xdr:colOff>
      <xdr:row>60</xdr:row>
      <xdr:rowOff>114808</xdr:rowOff>
    </xdr:to>
    <xdr:sp macro="" textlink="">
      <xdr:nvSpPr>
        <xdr:cNvPr id="157" name="フローチャート: 判断 156"/>
        <xdr:cNvSpPr/>
      </xdr:nvSpPr>
      <xdr:spPr>
        <a:xfrm>
          <a:off x="257175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58" name="フローチャート: 判断 157"/>
        <xdr:cNvSpPr/>
      </xdr:nvSpPr>
      <xdr:spPr>
        <a:xfrm>
          <a:off x="1778000" y="979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64" name="楕円 163"/>
        <xdr:cNvSpPr/>
      </xdr:nvSpPr>
      <xdr:spPr>
        <a:xfrm>
          <a:off x="41275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149877</xdr:rowOff>
    </xdr:from>
    <xdr:ext cx="405111" cy="259045"/>
    <xdr:sp macro="" textlink="">
      <xdr:nvSpPr>
        <xdr:cNvPr id="165" name="【陸上競技場・野球場・球技場】&#10;有形固定資産減価償却率該当値テキスト"/>
        <xdr:cNvSpPr txBox="1"/>
      </xdr:nvSpPr>
      <xdr:spPr>
        <a:xfrm>
          <a:off x="4229100" y="1022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102362</xdr:rowOff>
    </xdr:from>
    <xdr:to>
      <xdr:col>20</xdr:col>
      <xdr:colOff>38100</xdr:colOff>
      <xdr:row>63</xdr:row>
      <xdr:rowOff>32512</xdr:rowOff>
    </xdr:to>
    <xdr:sp macro="" textlink="">
      <xdr:nvSpPr>
        <xdr:cNvPr id="166" name="楕円 165"/>
        <xdr:cNvSpPr/>
      </xdr:nvSpPr>
      <xdr:spPr>
        <a:xfrm>
          <a:off x="3384550" y="103449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153162</xdr:rowOff>
    </xdr:to>
    <xdr:cxnSp macro="">
      <xdr:nvCxnSpPr>
        <xdr:cNvPr id="167" name="直線コネクタ 166"/>
        <xdr:cNvCxnSpPr/>
      </xdr:nvCxnSpPr>
      <xdr:spPr>
        <a:xfrm flipV="1">
          <a:off x="3429000" y="10356850"/>
          <a:ext cx="7493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118364</xdr:rowOff>
    </xdr:from>
    <xdr:to>
      <xdr:col>15</xdr:col>
      <xdr:colOff>101600</xdr:colOff>
      <xdr:row>63</xdr:row>
      <xdr:rowOff>48514</xdr:rowOff>
    </xdr:to>
    <xdr:sp macro="" textlink="">
      <xdr:nvSpPr>
        <xdr:cNvPr id="168" name="楕円 167"/>
        <xdr:cNvSpPr/>
      </xdr:nvSpPr>
      <xdr:spPr>
        <a:xfrm>
          <a:off x="2571750" y="103609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153162</xdr:rowOff>
    </xdr:from>
    <xdr:to>
      <xdr:col>19</xdr:col>
      <xdr:colOff>177800</xdr:colOff>
      <xdr:row>62</xdr:row>
      <xdr:rowOff>169164</xdr:rowOff>
    </xdr:to>
    <xdr:cxnSp macro="">
      <xdr:nvCxnSpPr>
        <xdr:cNvPr id="169" name="直線コネクタ 168"/>
        <xdr:cNvCxnSpPr/>
      </xdr:nvCxnSpPr>
      <xdr:spPr>
        <a:xfrm flipV="1">
          <a:off x="2622550" y="10395712"/>
          <a:ext cx="80645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83329</xdr:rowOff>
    </xdr:from>
    <xdr:ext cx="405111" cy="259045"/>
    <xdr:sp macro="" textlink="">
      <xdr:nvSpPr>
        <xdr:cNvPr id="170" name="n_1aveValue【陸上競技場・野球場・球技場】&#10;有形固定資産減価償却率"/>
        <xdr:cNvSpPr txBox="1"/>
      </xdr:nvSpPr>
      <xdr:spPr>
        <a:xfrm>
          <a:off x="3239144" y="966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131335</xdr:rowOff>
    </xdr:from>
    <xdr:ext cx="405111" cy="259045"/>
    <xdr:sp macro="" textlink="">
      <xdr:nvSpPr>
        <xdr:cNvPr id="171" name="n_2aveValue【陸上競技場・野球場・球技場】&#10;有形固定資産減価償却率"/>
        <xdr:cNvSpPr txBox="1"/>
      </xdr:nvSpPr>
      <xdr:spPr>
        <a:xfrm>
          <a:off x="2439044" y="971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165625</xdr:rowOff>
    </xdr:from>
    <xdr:ext cx="405111" cy="259045"/>
    <xdr:sp macro="" textlink="">
      <xdr:nvSpPr>
        <xdr:cNvPr id="172" name="n_3aveValue【陸上競技場・野球場・球技場】&#10;有形固定資産減価償却率"/>
        <xdr:cNvSpPr txBox="1"/>
      </xdr:nvSpPr>
      <xdr:spPr>
        <a:xfrm>
          <a:off x="1645294" y="958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23639</xdr:rowOff>
    </xdr:from>
    <xdr:ext cx="405111" cy="259045"/>
    <xdr:sp macro="" textlink="">
      <xdr:nvSpPr>
        <xdr:cNvPr id="173" name="n_1mainValue【陸上競技場・野球場・球技場】&#10;有形固定資産減価償却率"/>
        <xdr:cNvSpPr txBox="1"/>
      </xdr:nvSpPr>
      <xdr:spPr>
        <a:xfrm>
          <a:off x="3239144" y="1043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39641</xdr:rowOff>
    </xdr:from>
    <xdr:ext cx="405111" cy="259045"/>
    <xdr:sp macro="" textlink="">
      <xdr:nvSpPr>
        <xdr:cNvPr id="174" name="n_2mainValue【陸上競技場・野球場・球技場】&#10;有形固定資産減価償却率"/>
        <xdr:cNvSpPr txBox="1"/>
      </xdr:nvSpPr>
      <xdr:spPr>
        <a:xfrm>
          <a:off x="2439044" y="1044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6" name="正方形/長方形 175"/>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7" name="正方形/長方形 176"/>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8" name="正方形/長方形 177"/>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9" name="正方形/長方形 178"/>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3" name="直線コネクタ 182"/>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4" name="テキスト ボックス 183"/>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5" name="直線コネクタ 184"/>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6" name="テキスト ボックス 185"/>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7" name="直線コネクタ 186"/>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8" name="テキスト ボックス 187"/>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9" name="直線コネクタ 188"/>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0" name="テキスト ボックス 189"/>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1" name="直線コネクタ 190"/>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2" name="テキスト ボックス 191"/>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3" name="直線コネクタ 192"/>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4" name="テキスト ボックス 193"/>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198" name="直線コネクタ 197"/>
        <xdr:cNvCxnSpPr/>
      </xdr:nvCxnSpPr>
      <xdr:spPr>
        <a:xfrm flipV="1">
          <a:off x="9427845" y="9295493"/>
          <a:ext cx="1270" cy="138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199" name="【陸上競技場・野球場・球技場】&#10;一人当たり面積最小値テキスト"/>
        <xdr:cNvSpPr txBox="1"/>
      </xdr:nvSpPr>
      <xdr:spPr>
        <a:xfrm>
          <a:off x="948055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00" name="直線コネクタ 199"/>
        <xdr:cNvCxnSpPr/>
      </xdr:nvCxnSpPr>
      <xdr:spPr>
        <a:xfrm>
          <a:off x="935990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201" name="【陸上競技場・野球場・球技場】&#10;一人当たり面積最大値テキスト"/>
        <xdr:cNvSpPr txBox="1"/>
      </xdr:nvSpPr>
      <xdr:spPr>
        <a:xfrm>
          <a:off x="9480550" y="908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02" name="直線コネクタ 201"/>
        <xdr:cNvCxnSpPr/>
      </xdr:nvCxnSpPr>
      <xdr:spPr>
        <a:xfrm>
          <a:off x="9359900" y="92954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119034</xdr:rowOff>
    </xdr:from>
    <xdr:ext cx="469744" cy="259045"/>
    <xdr:sp macro="" textlink="">
      <xdr:nvSpPr>
        <xdr:cNvPr id="203" name="【陸上競技場・野球場・球技場】&#10;一人当たり面積平均値テキスト"/>
        <xdr:cNvSpPr txBox="1"/>
      </xdr:nvSpPr>
      <xdr:spPr>
        <a:xfrm>
          <a:off x="9480550" y="10196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204" name="フローチャート: 判断 203"/>
        <xdr:cNvSpPr/>
      </xdr:nvSpPr>
      <xdr:spPr>
        <a:xfrm>
          <a:off x="9398000" y="103387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05" name="フローチャート: 判断 204"/>
        <xdr:cNvSpPr/>
      </xdr:nvSpPr>
      <xdr:spPr>
        <a:xfrm>
          <a:off x="863600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19957</xdr:rowOff>
    </xdr:from>
    <xdr:to>
      <xdr:col>46</xdr:col>
      <xdr:colOff>38100</xdr:colOff>
      <xdr:row>62</xdr:row>
      <xdr:rowOff>121557</xdr:rowOff>
    </xdr:to>
    <xdr:sp macro="" textlink="">
      <xdr:nvSpPr>
        <xdr:cNvPr id="206" name="フローチャート: 判断 205"/>
        <xdr:cNvSpPr/>
      </xdr:nvSpPr>
      <xdr:spPr>
        <a:xfrm>
          <a:off x="7842250" y="10262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33565</xdr:rowOff>
    </xdr:from>
    <xdr:to>
      <xdr:col>41</xdr:col>
      <xdr:colOff>101600</xdr:colOff>
      <xdr:row>63</xdr:row>
      <xdr:rowOff>135165</xdr:rowOff>
    </xdr:to>
    <xdr:sp macro="" textlink="">
      <xdr:nvSpPr>
        <xdr:cNvPr id="207" name="フローチャート: 判断 206"/>
        <xdr:cNvSpPr/>
      </xdr:nvSpPr>
      <xdr:spPr>
        <a:xfrm>
          <a:off x="7029450" y="1044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3628</xdr:rowOff>
    </xdr:from>
    <xdr:to>
      <xdr:col>55</xdr:col>
      <xdr:colOff>50800</xdr:colOff>
      <xdr:row>64</xdr:row>
      <xdr:rowOff>105228</xdr:rowOff>
    </xdr:to>
    <xdr:sp macro="" textlink="">
      <xdr:nvSpPr>
        <xdr:cNvPr id="213" name="楕円 212"/>
        <xdr:cNvSpPr/>
      </xdr:nvSpPr>
      <xdr:spPr>
        <a:xfrm>
          <a:off x="9398000" y="105763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90005</xdr:rowOff>
    </xdr:from>
    <xdr:ext cx="469744" cy="259045"/>
    <xdr:sp macro="" textlink="">
      <xdr:nvSpPr>
        <xdr:cNvPr id="214" name="【陸上競技場・野球場・球技場】&#10;一人当たり面積該当値テキスト"/>
        <xdr:cNvSpPr txBox="1"/>
      </xdr:nvSpPr>
      <xdr:spPr>
        <a:xfrm>
          <a:off x="9480550" y="104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3628</xdr:rowOff>
    </xdr:from>
    <xdr:to>
      <xdr:col>50</xdr:col>
      <xdr:colOff>165100</xdr:colOff>
      <xdr:row>64</xdr:row>
      <xdr:rowOff>105228</xdr:rowOff>
    </xdr:to>
    <xdr:sp macro="" textlink="">
      <xdr:nvSpPr>
        <xdr:cNvPr id="215" name="楕円 214"/>
        <xdr:cNvSpPr/>
      </xdr:nvSpPr>
      <xdr:spPr>
        <a:xfrm>
          <a:off x="8636000" y="1057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54428</xdr:rowOff>
    </xdr:from>
    <xdr:to>
      <xdr:col>55</xdr:col>
      <xdr:colOff>0</xdr:colOff>
      <xdr:row>64</xdr:row>
      <xdr:rowOff>54428</xdr:rowOff>
    </xdr:to>
    <xdr:cxnSp macro="">
      <xdr:nvCxnSpPr>
        <xdr:cNvPr id="216" name="直線コネクタ 215"/>
        <xdr:cNvCxnSpPr/>
      </xdr:nvCxnSpPr>
      <xdr:spPr>
        <a:xfrm>
          <a:off x="8686800" y="1062717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3628</xdr:rowOff>
    </xdr:from>
    <xdr:to>
      <xdr:col>46</xdr:col>
      <xdr:colOff>38100</xdr:colOff>
      <xdr:row>64</xdr:row>
      <xdr:rowOff>105228</xdr:rowOff>
    </xdr:to>
    <xdr:sp macro="" textlink="">
      <xdr:nvSpPr>
        <xdr:cNvPr id="217" name="楕円 216"/>
        <xdr:cNvSpPr/>
      </xdr:nvSpPr>
      <xdr:spPr>
        <a:xfrm>
          <a:off x="7842250" y="105763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54428</xdr:rowOff>
    </xdr:from>
    <xdr:to>
      <xdr:col>50</xdr:col>
      <xdr:colOff>114300</xdr:colOff>
      <xdr:row>64</xdr:row>
      <xdr:rowOff>54428</xdr:rowOff>
    </xdr:to>
    <xdr:cxnSp macro="">
      <xdr:nvCxnSpPr>
        <xdr:cNvPr id="218" name="直線コネクタ 217"/>
        <xdr:cNvCxnSpPr/>
      </xdr:nvCxnSpPr>
      <xdr:spPr>
        <a:xfrm>
          <a:off x="7886700" y="1062717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31949</xdr:rowOff>
    </xdr:from>
    <xdr:ext cx="469744" cy="259045"/>
    <xdr:sp macro="" textlink="">
      <xdr:nvSpPr>
        <xdr:cNvPr id="219" name="n_1aveValue【陸上競技場・野球場・球技場】&#10;一人当たり面積"/>
        <xdr:cNvSpPr txBox="1"/>
      </xdr:nvSpPr>
      <xdr:spPr>
        <a:xfrm>
          <a:off x="845827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138084</xdr:rowOff>
    </xdr:from>
    <xdr:ext cx="469744" cy="259045"/>
    <xdr:sp macro="" textlink="">
      <xdr:nvSpPr>
        <xdr:cNvPr id="220" name="n_2aveValue【陸上競技場・野球場・球技場】&#10;一人当たり面積"/>
        <xdr:cNvSpPr txBox="1"/>
      </xdr:nvSpPr>
      <xdr:spPr>
        <a:xfrm>
          <a:off x="7677227" y="1005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151692</xdr:rowOff>
    </xdr:from>
    <xdr:ext cx="469744" cy="259045"/>
    <xdr:sp macro="" textlink="">
      <xdr:nvSpPr>
        <xdr:cNvPr id="221" name="n_3aveValue【陸上競技場・野球場・球技場】&#10;一人当たり面積"/>
        <xdr:cNvSpPr txBox="1"/>
      </xdr:nvSpPr>
      <xdr:spPr>
        <a:xfrm>
          <a:off x="6864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96355</xdr:rowOff>
    </xdr:from>
    <xdr:ext cx="469744" cy="259045"/>
    <xdr:sp macro="" textlink="">
      <xdr:nvSpPr>
        <xdr:cNvPr id="222" name="n_1mainValue【陸上競技場・野球場・球技場】&#10;一人当たり面積"/>
        <xdr:cNvSpPr txBox="1"/>
      </xdr:nvSpPr>
      <xdr:spPr>
        <a:xfrm>
          <a:off x="8458277" y="1066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96355</xdr:rowOff>
    </xdr:from>
    <xdr:ext cx="469744" cy="259045"/>
    <xdr:sp macro="" textlink="">
      <xdr:nvSpPr>
        <xdr:cNvPr id="223" name="n_2mainValue【陸上競技場・野球場・球技場】&#10;一人当たり面積"/>
        <xdr:cNvSpPr txBox="1"/>
      </xdr:nvSpPr>
      <xdr:spPr>
        <a:xfrm>
          <a:off x="7677227" y="1066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5" name="正方形/長方形 224"/>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6" name="正方形/長方形 225"/>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7" name="正方形/長方形 226"/>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8" name="正方形/長方形 227"/>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2" name="テキスト ボックス 241"/>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4" name="テキスト ボックス 243"/>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110489</xdr:rowOff>
    </xdr:from>
    <xdr:to>
      <xdr:col>24</xdr:col>
      <xdr:colOff>62865</xdr:colOff>
      <xdr:row>85</xdr:row>
      <xdr:rowOff>15239</xdr:rowOff>
    </xdr:to>
    <xdr:cxnSp macro="">
      <xdr:nvCxnSpPr>
        <xdr:cNvPr id="246" name="直線コネクタ 245"/>
        <xdr:cNvCxnSpPr/>
      </xdr:nvCxnSpPr>
      <xdr:spPr>
        <a:xfrm flipV="1">
          <a:off x="4176395" y="12829539"/>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47" name="【県民会館】&#10;有形固定資産減価償却率最小値テキスト"/>
        <xdr:cNvSpPr txBox="1"/>
      </xdr:nvSpPr>
      <xdr:spPr>
        <a:xfrm>
          <a:off x="42291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48" name="直線コネクタ 247"/>
        <xdr:cNvCxnSpPr/>
      </xdr:nvCxnSpPr>
      <xdr:spPr>
        <a:xfrm>
          <a:off x="4108450" y="1405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57166</xdr:rowOff>
    </xdr:from>
    <xdr:ext cx="405111" cy="259045"/>
    <xdr:sp macro="" textlink="">
      <xdr:nvSpPr>
        <xdr:cNvPr id="249" name="【県民会館】&#10;有形固定資産減価償却率最大値テキスト"/>
        <xdr:cNvSpPr txBox="1"/>
      </xdr:nvSpPr>
      <xdr:spPr>
        <a:xfrm>
          <a:off x="4229100"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250" name="直線コネクタ 249"/>
        <xdr:cNvCxnSpPr/>
      </xdr:nvCxnSpPr>
      <xdr:spPr>
        <a:xfrm>
          <a:off x="4108450" y="12829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2557</xdr:rowOff>
    </xdr:from>
    <xdr:ext cx="405111" cy="259045"/>
    <xdr:sp macro="" textlink="">
      <xdr:nvSpPr>
        <xdr:cNvPr id="251" name="【県民会館】&#10;有形固定資産減価償却率平均値テキスト"/>
        <xdr:cNvSpPr txBox="1"/>
      </xdr:nvSpPr>
      <xdr:spPr>
        <a:xfrm>
          <a:off x="4229100" y="13382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252" name="フローチャート: 判断 251"/>
        <xdr:cNvSpPr/>
      </xdr:nvSpPr>
      <xdr:spPr>
        <a:xfrm>
          <a:off x="412750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53" name="フローチャート: 判断 252"/>
        <xdr:cNvSpPr/>
      </xdr:nvSpPr>
      <xdr:spPr>
        <a:xfrm>
          <a:off x="3384550" y="13545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54" name="フローチャート: 判断 253"/>
        <xdr:cNvSpPr/>
      </xdr:nvSpPr>
      <xdr:spPr>
        <a:xfrm>
          <a:off x="2571750" y="135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55" name="フローチャート: 判断 254"/>
        <xdr:cNvSpPr/>
      </xdr:nvSpPr>
      <xdr:spPr>
        <a:xfrm>
          <a:off x="1778000" y="13542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97789</xdr:rowOff>
    </xdr:from>
    <xdr:to>
      <xdr:col>24</xdr:col>
      <xdr:colOff>114300</xdr:colOff>
      <xdr:row>84</xdr:row>
      <xdr:rowOff>27939</xdr:rowOff>
    </xdr:to>
    <xdr:sp macro="" textlink="">
      <xdr:nvSpPr>
        <xdr:cNvPr id="261" name="楕円 260"/>
        <xdr:cNvSpPr/>
      </xdr:nvSpPr>
      <xdr:spPr>
        <a:xfrm>
          <a:off x="4127500" y="138074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76216</xdr:rowOff>
    </xdr:from>
    <xdr:ext cx="405111" cy="259045"/>
    <xdr:sp macro="" textlink="">
      <xdr:nvSpPr>
        <xdr:cNvPr id="262" name="【県民会館】&#10;有形固定資産減価償却率該当値テキスト"/>
        <xdr:cNvSpPr txBox="1"/>
      </xdr:nvSpPr>
      <xdr:spPr>
        <a:xfrm>
          <a:off x="4229100" y="1378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162561</xdr:rowOff>
    </xdr:from>
    <xdr:to>
      <xdr:col>20</xdr:col>
      <xdr:colOff>38100</xdr:colOff>
      <xdr:row>84</xdr:row>
      <xdr:rowOff>92711</xdr:rowOff>
    </xdr:to>
    <xdr:sp macro="" textlink="">
      <xdr:nvSpPr>
        <xdr:cNvPr id="263" name="楕円 262"/>
        <xdr:cNvSpPr/>
      </xdr:nvSpPr>
      <xdr:spPr>
        <a:xfrm>
          <a:off x="3384550" y="138722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148589</xdr:rowOff>
    </xdr:from>
    <xdr:to>
      <xdr:col>24</xdr:col>
      <xdr:colOff>63500</xdr:colOff>
      <xdr:row>84</xdr:row>
      <xdr:rowOff>41911</xdr:rowOff>
    </xdr:to>
    <xdr:cxnSp macro="">
      <xdr:nvCxnSpPr>
        <xdr:cNvPr id="264" name="直線コネクタ 263"/>
        <xdr:cNvCxnSpPr/>
      </xdr:nvCxnSpPr>
      <xdr:spPr>
        <a:xfrm flipV="1">
          <a:off x="3429000" y="13858239"/>
          <a:ext cx="749300" cy="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55880</xdr:rowOff>
    </xdr:from>
    <xdr:to>
      <xdr:col>15</xdr:col>
      <xdr:colOff>101600</xdr:colOff>
      <xdr:row>84</xdr:row>
      <xdr:rowOff>157480</xdr:rowOff>
    </xdr:to>
    <xdr:sp macro="" textlink="">
      <xdr:nvSpPr>
        <xdr:cNvPr id="265" name="楕円 264"/>
        <xdr:cNvSpPr/>
      </xdr:nvSpPr>
      <xdr:spPr>
        <a:xfrm>
          <a:off x="2571750" y="139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41911</xdr:rowOff>
    </xdr:from>
    <xdr:to>
      <xdr:col>19</xdr:col>
      <xdr:colOff>177800</xdr:colOff>
      <xdr:row>84</xdr:row>
      <xdr:rowOff>106680</xdr:rowOff>
    </xdr:to>
    <xdr:cxnSp macro="">
      <xdr:nvCxnSpPr>
        <xdr:cNvPr id="266" name="直線コネクタ 265"/>
        <xdr:cNvCxnSpPr/>
      </xdr:nvCxnSpPr>
      <xdr:spPr>
        <a:xfrm flipV="1">
          <a:off x="2622550" y="13916661"/>
          <a:ext cx="80645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113047</xdr:rowOff>
    </xdr:from>
    <xdr:ext cx="405111" cy="259045"/>
    <xdr:sp macro="" textlink="">
      <xdr:nvSpPr>
        <xdr:cNvPr id="267" name="n_1aveValue【県民会館】&#10;有形固定資産減価償却率"/>
        <xdr:cNvSpPr txBox="1"/>
      </xdr:nvSpPr>
      <xdr:spPr>
        <a:xfrm>
          <a:off x="3239144" y="1332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170197</xdr:rowOff>
    </xdr:from>
    <xdr:ext cx="405111" cy="259045"/>
    <xdr:sp macro="" textlink="">
      <xdr:nvSpPr>
        <xdr:cNvPr id="268" name="n_2aveValue【県民会館】&#10;有形固定資産減価償却率"/>
        <xdr:cNvSpPr txBox="1"/>
      </xdr:nvSpPr>
      <xdr:spPr>
        <a:xfrm>
          <a:off x="2439044"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269" name="n_3aveValue【県民会館】&#10;有形固定資産減価償却率"/>
        <xdr:cNvSpPr txBox="1"/>
      </xdr:nvSpPr>
      <xdr:spPr>
        <a:xfrm>
          <a:off x="164529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83838</xdr:rowOff>
    </xdr:from>
    <xdr:ext cx="405111" cy="259045"/>
    <xdr:sp macro="" textlink="">
      <xdr:nvSpPr>
        <xdr:cNvPr id="270" name="n_1mainValue【県民会館】&#10;有形固定資産減価償却率"/>
        <xdr:cNvSpPr txBox="1"/>
      </xdr:nvSpPr>
      <xdr:spPr>
        <a:xfrm>
          <a:off x="32391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148607</xdr:rowOff>
    </xdr:from>
    <xdr:ext cx="405111" cy="259045"/>
    <xdr:sp macro="" textlink="">
      <xdr:nvSpPr>
        <xdr:cNvPr id="271" name="n_2mainValue【県民会館】&#10;有形固定資産減価償却率"/>
        <xdr:cNvSpPr txBox="1"/>
      </xdr:nvSpPr>
      <xdr:spPr>
        <a:xfrm>
          <a:off x="2439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3" name="正方形/長方形 272"/>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4" name="正方形/長方形 273"/>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5" name="正方形/長方形 274"/>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6" name="正方形/長方形 275"/>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293" name="直線コネクタ 292"/>
        <xdr:cNvCxnSpPr/>
      </xdr:nvCxnSpPr>
      <xdr:spPr>
        <a:xfrm flipV="1">
          <a:off x="9427845" y="12884150"/>
          <a:ext cx="127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94" name="【県民会館】&#10;一人当たり面積最小値テキスト"/>
        <xdr:cNvSpPr txBox="1"/>
      </xdr:nvSpPr>
      <xdr:spPr>
        <a:xfrm>
          <a:off x="9480550"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95" name="直線コネクタ 294"/>
        <xdr:cNvCxnSpPr/>
      </xdr:nvCxnSpPr>
      <xdr:spPr>
        <a:xfrm>
          <a:off x="9359900" y="1419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296" name="【県民会館】&#10;一人当たり面積最大値テキスト"/>
        <xdr:cNvSpPr txBox="1"/>
      </xdr:nvSpPr>
      <xdr:spPr>
        <a:xfrm>
          <a:off x="9480550" y="1267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297" name="直線コネクタ 296"/>
        <xdr:cNvCxnSpPr/>
      </xdr:nvCxnSpPr>
      <xdr:spPr>
        <a:xfrm>
          <a:off x="9359900" y="1288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67327</xdr:rowOff>
    </xdr:from>
    <xdr:ext cx="469744" cy="259045"/>
    <xdr:sp macro="" textlink="">
      <xdr:nvSpPr>
        <xdr:cNvPr id="298" name="【県民会館】&#10;一人当たり面積平均値テキスト"/>
        <xdr:cNvSpPr txBox="1"/>
      </xdr:nvSpPr>
      <xdr:spPr>
        <a:xfrm>
          <a:off x="9480550" y="13776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99" name="フローチャート: 判断 298"/>
        <xdr:cNvSpPr/>
      </xdr:nvSpPr>
      <xdr:spPr>
        <a:xfrm>
          <a:off x="939800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00" name="フローチャート: 判断 299"/>
        <xdr:cNvSpPr/>
      </xdr:nvSpPr>
      <xdr:spPr>
        <a:xfrm>
          <a:off x="863600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01" name="フローチャート: 判断 300"/>
        <xdr:cNvSpPr/>
      </xdr:nvSpPr>
      <xdr:spPr>
        <a:xfrm>
          <a:off x="78422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02" name="フローチャート: 判断 301"/>
        <xdr:cNvSpPr/>
      </xdr:nvSpPr>
      <xdr:spPr>
        <a:xfrm>
          <a:off x="70294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120650</xdr:rowOff>
    </xdr:from>
    <xdr:to>
      <xdr:col>55</xdr:col>
      <xdr:colOff>50800</xdr:colOff>
      <xdr:row>85</xdr:row>
      <xdr:rowOff>50800</xdr:rowOff>
    </xdr:to>
    <xdr:sp macro="" textlink="">
      <xdr:nvSpPr>
        <xdr:cNvPr id="308" name="楕円 307"/>
        <xdr:cNvSpPr/>
      </xdr:nvSpPr>
      <xdr:spPr>
        <a:xfrm>
          <a:off x="9398000" y="13995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99077</xdr:rowOff>
    </xdr:from>
    <xdr:ext cx="469744" cy="259045"/>
    <xdr:sp macro="" textlink="">
      <xdr:nvSpPr>
        <xdr:cNvPr id="309" name="【県民会館】&#10;一人当たり面積該当値テキスト"/>
        <xdr:cNvSpPr txBox="1"/>
      </xdr:nvSpPr>
      <xdr:spPr>
        <a:xfrm>
          <a:off x="948055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120650</xdr:rowOff>
    </xdr:from>
    <xdr:to>
      <xdr:col>50</xdr:col>
      <xdr:colOff>165100</xdr:colOff>
      <xdr:row>85</xdr:row>
      <xdr:rowOff>50800</xdr:rowOff>
    </xdr:to>
    <xdr:sp macro="" textlink="">
      <xdr:nvSpPr>
        <xdr:cNvPr id="310" name="楕円 309"/>
        <xdr:cNvSpPr/>
      </xdr:nvSpPr>
      <xdr:spPr>
        <a:xfrm>
          <a:off x="8636000" y="13995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0</xdr:rowOff>
    </xdr:from>
    <xdr:to>
      <xdr:col>55</xdr:col>
      <xdr:colOff>0</xdr:colOff>
      <xdr:row>85</xdr:row>
      <xdr:rowOff>0</xdr:rowOff>
    </xdr:to>
    <xdr:cxnSp macro="">
      <xdr:nvCxnSpPr>
        <xdr:cNvPr id="311" name="直線コネクタ 310"/>
        <xdr:cNvCxnSpPr/>
      </xdr:nvCxnSpPr>
      <xdr:spPr>
        <a:xfrm>
          <a:off x="8686800" y="140398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120650</xdr:rowOff>
    </xdr:from>
    <xdr:to>
      <xdr:col>46</xdr:col>
      <xdr:colOff>38100</xdr:colOff>
      <xdr:row>85</xdr:row>
      <xdr:rowOff>50800</xdr:rowOff>
    </xdr:to>
    <xdr:sp macro="" textlink="">
      <xdr:nvSpPr>
        <xdr:cNvPr id="312" name="楕円 311"/>
        <xdr:cNvSpPr/>
      </xdr:nvSpPr>
      <xdr:spPr>
        <a:xfrm>
          <a:off x="7842250" y="13995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0</xdr:rowOff>
    </xdr:from>
    <xdr:to>
      <xdr:col>50</xdr:col>
      <xdr:colOff>114300</xdr:colOff>
      <xdr:row>85</xdr:row>
      <xdr:rowOff>0</xdr:rowOff>
    </xdr:to>
    <xdr:cxnSp macro="">
      <xdr:nvCxnSpPr>
        <xdr:cNvPr id="313" name="直線コネクタ 312"/>
        <xdr:cNvCxnSpPr/>
      </xdr:nvCxnSpPr>
      <xdr:spPr>
        <a:xfrm>
          <a:off x="7886700" y="1403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14" name="n_1aveValue【県民会館】&#10;一人当たり面積"/>
        <xdr:cNvSpPr txBox="1"/>
      </xdr:nvSpPr>
      <xdr:spPr>
        <a:xfrm>
          <a:off x="845827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15" name="n_2aveValue【県民会館】&#10;一人当たり面積"/>
        <xdr:cNvSpPr txBox="1"/>
      </xdr:nvSpPr>
      <xdr:spPr>
        <a:xfrm>
          <a:off x="76772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16" name="n_3aveValue【県民会館】&#10;一人当たり面積"/>
        <xdr:cNvSpPr txBox="1"/>
      </xdr:nvSpPr>
      <xdr:spPr>
        <a:xfrm>
          <a:off x="6864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41927</xdr:rowOff>
    </xdr:from>
    <xdr:ext cx="469744" cy="259045"/>
    <xdr:sp macro="" textlink="">
      <xdr:nvSpPr>
        <xdr:cNvPr id="317" name="n_1mainValue【県民会館】&#10;一人当たり面積"/>
        <xdr:cNvSpPr txBox="1"/>
      </xdr:nvSpPr>
      <xdr:spPr>
        <a:xfrm>
          <a:off x="845827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41927</xdr:rowOff>
    </xdr:from>
    <xdr:ext cx="469744" cy="259045"/>
    <xdr:sp macro="" textlink="">
      <xdr:nvSpPr>
        <xdr:cNvPr id="318" name="n_2mainValue【県民会館】&#10;一人当たり面積"/>
        <xdr:cNvSpPr txBox="1"/>
      </xdr:nvSpPr>
      <xdr:spPr>
        <a:xfrm>
          <a:off x="767722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20" name="正方形/長方形 319"/>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21" name="正方形/長方形 320"/>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2" name="正方形/長方形 321"/>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3" name="正方形/長方形 322"/>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7" name="テキスト ボックス 326"/>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8" name="直線コネクタ 327"/>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9" name="テキスト ボックス 328"/>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0" name="直線コネクタ 329"/>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1" name="テキスト ボックス 330"/>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2" name="直線コネクタ 331"/>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3" name="テキスト ボックス 332"/>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4" name="直線コネクタ 333"/>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5" name="テキスト ボックス 334"/>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6" name="直線コネクタ 335"/>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7" name="テキスト ボックス 336"/>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108</xdr:row>
      <xdr:rowOff>62864</xdr:rowOff>
    </xdr:to>
    <xdr:cxnSp macro="">
      <xdr:nvCxnSpPr>
        <xdr:cNvPr id="341" name="直線コネクタ 340"/>
        <xdr:cNvCxnSpPr/>
      </xdr:nvCxnSpPr>
      <xdr:spPr>
        <a:xfrm flipV="1">
          <a:off x="4176395" y="16664939"/>
          <a:ext cx="127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66691</xdr:rowOff>
    </xdr:from>
    <xdr:ext cx="405111" cy="259045"/>
    <xdr:sp macro="" textlink="">
      <xdr:nvSpPr>
        <xdr:cNvPr id="342" name="【保健所】&#10;有形固定資産減価償却率最小値テキスト"/>
        <xdr:cNvSpPr txBox="1"/>
      </xdr:nvSpPr>
      <xdr:spPr>
        <a:xfrm>
          <a:off x="42291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62864</xdr:rowOff>
    </xdr:from>
    <xdr:to>
      <xdr:col>24</xdr:col>
      <xdr:colOff>152400</xdr:colOff>
      <xdr:row>108</xdr:row>
      <xdr:rowOff>62864</xdr:rowOff>
    </xdr:to>
    <xdr:cxnSp macro="">
      <xdr:nvCxnSpPr>
        <xdr:cNvPr id="343" name="直線コネクタ 342"/>
        <xdr:cNvCxnSpPr/>
      </xdr:nvCxnSpPr>
      <xdr:spPr>
        <a:xfrm>
          <a:off x="4108450" y="1800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44" name="【保健所】&#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5" name="直線コネクタ 344"/>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113047</xdr:rowOff>
    </xdr:from>
    <xdr:ext cx="405111" cy="259045"/>
    <xdr:sp macro="" textlink="">
      <xdr:nvSpPr>
        <xdr:cNvPr id="346" name="【保健所】&#10;有形固定資産減価償却率平均値テキスト"/>
        <xdr:cNvSpPr txBox="1"/>
      </xdr:nvSpPr>
      <xdr:spPr>
        <a:xfrm>
          <a:off x="4229100" y="17029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347" name="フローチャート: 判断 346"/>
        <xdr:cNvSpPr/>
      </xdr:nvSpPr>
      <xdr:spPr>
        <a:xfrm>
          <a:off x="4127500" y="1717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46355</xdr:rowOff>
    </xdr:from>
    <xdr:to>
      <xdr:col>20</xdr:col>
      <xdr:colOff>38100</xdr:colOff>
      <xdr:row>103</xdr:row>
      <xdr:rowOff>147955</xdr:rowOff>
    </xdr:to>
    <xdr:sp macro="" textlink="">
      <xdr:nvSpPr>
        <xdr:cNvPr id="348" name="フローチャート: 判断 347"/>
        <xdr:cNvSpPr/>
      </xdr:nvSpPr>
      <xdr:spPr>
        <a:xfrm>
          <a:off x="3384550" y="17134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349" name="フローチャート: 判断 348"/>
        <xdr:cNvSpPr/>
      </xdr:nvSpPr>
      <xdr:spPr>
        <a:xfrm>
          <a:off x="2571750" y="1714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350" name="フローチャート: 判断 349"/>
        <xdr:cNvSpPr/>
      </xdr:nvSpPr>
      <xdr:spPr>
        <a:xfrm>
          <a:off x="17780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12064</xdr:rowOff>
    </xdr:from>
    <xdr:to>
      <xdr:col>24</xdr:col>
      <xdr:colOff>114300</xdr:colOff>
      <xdr:row>108</xdr:row>
      <xdr:rowOff>113664</xdr:rowOff>
    </xdr:to>
    <xdr:sp macro="" textlink="">
      <xdr:nvSpPr>
        <xdr:cNvPr id="356" name="楕円 355"/>
        <xdr:cNvSpPr/>
      </xdr:nvSpPr>
      <xdr:spPr>
        <a:xfrm>
          <a:off x="4127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98441</xdr:rowOff>
    </xdr:from>
    <xdr:ext cx="405111" cy="259045"/>
    <xdr:sp macro="" textlink="">
      <xdr:nvSpPr>
        <xdr:cNvPr id="357" name="【保健所】&#10;有形固定資産減価償却率該当値テキスト"/>
        <xdr:cNvSpPr txBox="1"/>
      </xdr:nvSpPr>
      <xdr:spPr>
        <a:xfrm>
          <a:off x="4229100" y="17872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147320</xdr:rowOff>
    </xdr:from>
    <xdr:to>
      <xdr:col>20</xdr:col>
      <xdr:colOff>38100</xdr:colOff>
      <xdr:row>103</xdr:row>
      <xdr:rowOff>77470</xdr:rowOff>
    </xdr:to>
    <xdr:sp macro="" textlink="">
      <xdr:nvSpPr>
        <xdr:cNvPr id="358" name="楕円 357"/>
        <xdr:cNvSpPr/>
      </xdr:nvSpPr>
      <xdr:spPr>
        <a:xfrm>
          <a:off x="3384550" y="17063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26670</xdr:rowOff>
    </xdr:from>
    <xdr:to>
      <xdr:col>24</xdr:col>
      <xdr:colOff>63500</xdr:colOff>
      <xdr:row>108</xdr:row>
      <xdr:rowOff>62864</xdr:rowOff>
    </xdr:to>
    <xdr:cxnSp macro="">
      <xdr:nvCxnSpPr>
        <xdr:cNvPr id="359" name="直線コネクタ 358"/>
        <xdr:cNvCxnSpPr/>
      </xdr:nvCxnSpPr>
      <xdr:spPr>
        <a:xfrm>
          <a:off x="3429000" y="17114520"/>
          <a:ext cx="749300" cy="89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6350</xdr:rowOff>
    </xdr:from>
    <xdr:to>
      <xdr:col>15</xdr:col>
      <xdr:colOff>101600</xdr:colOff>
      <xdr:row>103</xdr:row>
      <xdr:rowOff>107950</xdr:rowOff>
    </xdr:to>
    <xdr:sp macro="" textlink="">
      <xdr:nvSpPr>
        <xdr:cNvPr id="360" name="楕円 359"/>
        <xdr:cNvSpPr/>
      </xdr:nvSpPr>
      <xdr:spPr>
        <a:xfrm>
          <a:off x="257175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26670</xdr:rowOff>
    </xdr:from>
    <xdr:to>
      <xdr:col>19</xdr:col>
      <xdr:colOff>177800</xdr:colOff>
      <xdr:row>103</xdr:row>
      <xdr:rowOff>57150</xdr:rowOff>
    </xdr:to>
    <xdr:cxnSp macro="">
      <xdr:nvCxnSpPr>
        <xdr:cNvPr id="361" name="直線コネクタ 360"/>
        <xdr:cNvCxnSpPr/>
      </xdr:nvCxnSpPr>
      <xdr:spPr>
        <a:xfrm flipV="1">
          <a:off x="2622550" y="17114520"/>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139082</xdr:rowOff>
    </xdr:from>
    <xdr:ext cx="405111" cy="259045"/>
    <xdr:sp macro="" textlink="">
      <xdr:nvSpPr>
        <xdr:cNvPr id="362" name="n_1aveValue【保健所】&#10;有形固定資産減価償却率"/>
        <xdr:cNvSpPr txBox="1"/>
      </xdr:nvSpPr>
      <xdr:spPr>
        <a:xfrm>
          <a:off x="3239144" y="1722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363" name="n_2aveValue【保健所】&#10;有形固定資産減価償却率"/>
        <xdr:cNvSpPr txBox="1"/>
      </xdr:nvSpPr>
      <xdr:spPr>
        <a:xfrm>
          <a:off x="2439044" y="1723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364" name="n_3aveValue【保健所】&#10;有形固定資産減価償却率"/>
        <xdr:cNvSpPr txBox="1"/>
      </xdr:nvSpPr>
      <xdr:spPr>
        <a:xfrm>
          <a:off x="164529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93997</xdr:rowOff>
    </xdr:from>
    <xdr:ext cx="405111" cy="259045"/>
    <xdr:sp macro="" textlink="">
      <xdr:nvSpPr>
        <xdr:cNvPr id="365" name="n_1mainValue【保健所】&#10;有形固定資産減価償却率"/>
        <xdr:cNvSpPr txBox="1"/>
      </xdr:nvSpPr>
      <xdr:spPr>
        <a:xfrm>
          <a:off x="3239144" y="1683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124477</xdr:rowOff>
    </xdr:from>
    <xdr:ext cx="405111" cy="259045"/>
    <xdr:sp macro="" textlink="">
      <xdr:nvSpPr>
        <xdr:cNvPr id="366" name="n_2mainValue【保健所】&#10;有形固定資産減価償却率"/>
        <xdr:cNvSpPr txBox="1"/>
      </xdr:nvSpPr>
      <xdr:spPr>
        <a:xfrm>
          <a:off x="2439044"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8" name="正方形/長方形 367"/>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9" name="正方形/長方形 368"/>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0" name="正方形/長方形 369"/>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1" name="正方形/長方形 370"/>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5" name="直線コネクタ 374"/>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6" name="テキスト ボックス 375"/>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7" name="直線コネクタ 376"/>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8" name="テキスト ボックス 377"/>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9" name="直線コネクタ 378"/>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0" name="テキスト ボックス 379"/>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1" name="直線コネクタ 380"/>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2" name="テキスト ボックス 381"/>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3" name="直線コネクタ 382"/>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4" name="テキスト ボックス 383"/>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6" name="テキスト ボックス 385"/>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388" name="直線コネクタ 387"/>
        <xdr:cNvCxnSpPr/>
      </xdr:nvCxnSpPr>
      <xdr:spPr>
        <a:xfrm flipV="1">
          <a:off x="9427845" y="168021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389" name="【保健所】&#10;一人当たり面積最小値テキスト"/>
        <xdr:cNvSpPr txBox="1"/>
      </xdr:nvSpPr>
      <xdr:spPr>
        <a:xfrm>
          <a:off x="948055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90" name="直線コネクタ 389"/>
        <xdr:cNvCxnSpPr/>
      </xdr:nvCxnSpPr>
      <xdr:spPr>
        <a:xfrm>
          <a:off x="935990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91" name="【保健所】&#10;一人当たり面積最大値テキスト"/>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92" name="直線コネクタ 391"/>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393" name="【保健所】&#10;一人当たり面積平均値テキスト"/>
        <xdr:cNvSpPr txBox="1"/>
      </xdr:nvSpPr>
      <xdr:spPr>
        <a:xfrm>
          <a:off x="9480550" y="1766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94" name="フローチャート: 判断 393"/>
        <xdr:cNvSpPr/>
      </xdr:nvSpPr>
      <xdr:spPr>
        <a:xfrm>
          <a:off x="939800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95" name="フローチャート: 判断 394"/>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96" name="フローチャート: 判断 395"/>
        <xdr:cNvSpPr/>
      </xdr:nvSpPr>
      <xdr:spPr>
        <a:xfrm>
          <a:off x="784225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397" name="フローチャート: 判断 396"/>
        <xdr:cNvSpPr/>
      </xdr:nvSpPr>
      <xdr:spPr>
        <a:xfrm>
          <a:off x="702945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25400</xdr:rowOff>
    </xdr:from>
    <xdr:to>
      <xdr:col>55</xdr:col>
      <xdr:colOff>50800</xdr:colOff>
      <xdr:row>108</xdr:row>
      <xdr:rowOff>127000</xdr:rowOff>
    </xdr:to>
    <xdr:sp macro="" textlink="">
      <xdr:nvSpPr>
        <xdr:cNvPr id="403" name="楕円 402"/>
        <xdr:cNvSpPr/>
      </xdr:nvSpPr>
      <xdr:spPr>
        <a:xfrm>
          <a:off x="9398000" y="17970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111777</xdr:rowOff>
    </xdr:from>
    <xdr:ext cx="469744" cy="259045"/>
    <xdr:sp macro="" textlink="">
      <xdr:nvSpPr>
        <xdr:cNvPr id="404" name="【保健所】&#10;一人当たり面積該当値テキスト"/>
        <xdr:cNvSpPr txBox="1"/>
      </xdr:nvSpPr>
      <xdr:spPr>
        <a:xfrm>
          <a:off x="9480550"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25400</xdr:rowOff>
    </xdr:from>
    <xdr:to>
      <xdr:col>50</xdr:col>
      <xdr:colOff>165100</xdr:colOff>
      <xdr:row>108</xdr:row>
      <xdr:rowOff>127000</xdr:rowOff>
    </xdr:to>
    <xdr:sp macro="" textlink="">
      <xdr:nvSpPr>
        <xdr:cNvPr id="405" name="楕円 404"/>
        <xdr:cNvSpPr/>
      </xdr:nvSpPr>
      <xdr:spPr>
        <a:xfrm>
          <a:off x="86360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76200</xdr:rowOff>
    </xdr:from>
    <xdr:to>
      <xdr:col>55</xdr:col>
      <xdr:colOff>0</xdr:colOff>
      <xdr:row>108</xdr:row>
      <xdr:rowOff>76200</xdr:rowOff>
    </xdr:to>
    <xdr:cxnSp macro="">
      <xdr:nvCxnSpPr>
        <xdr:cNvPr id="406" name="直線コネクタ 405"/>
        <xdr:cNvCxnSpPr/>
      </xdr:nvCxnSpPr>
      <xdr:spPr>
        <a:xfrm>
          <a:off x="8686800" y="180213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25400</xdr:rowOff>
    </xdr:from>
    <xdr:to>
      <xdr:col>46</xdr:col>
      <xdr:colOff>38100</xdr:colOff>
      <xdr:row>108</xdr:row>
      <xdr:rowOff>127000</xdr:rowOff>
    </xdr:to>
    <xdr:sp macro="" textlink="">
      <xdr:nvSpPr>
        <xdr:cNvPr id="407" name="楕円 406"/>
        <xdr:cNvSpPr/>
      </xdr:nvSpPr>
      <xdr:spPr>
        <a:xfrm>
          <a:off x="7842250" y="17970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76200</xdr:rowOff>
    </xdr:from>
    <xdr:to>
      <xdr:col>50</xdr:col>
      <xdr:colOff>114300</xdr:colOff>
      <xdr:row>108</xdr:row>
      <xdr:rowOff>76200</xdr:rowOff>
    </xdr:to>
    <xdr:cxnSp macro="">
      <xdr:nvCxnSpPr>
        <xdr:cNvPr id="408" name="直線コネクタ 407"/>
        <xdr:cNvCxnSpPr/>
      </xdr:nvCxnSpPr>
      <xdr:spPr>
        <a:xfrm>
          <a:off x="7886700" y="18021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162577</xdr:rowOff>
    </xdr:from>
    <xdr:ext cx="469744" cy="259045"/>
    <xdr:sp macro="" textlink="">
      <xdr:nvSpPr>
        <xdr:cNvPr id="409" name="n_1aveValue【保健所】&#10;一人当たり面積"/>
        <xdr:cNvSpPr txBox="1"/>
      </xdr:nvSpPr>
      <xdr:spPr>
        <a:xfrm>
          <a:off x="845827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10" name="n_2aveValue【保健所】&#10;一人当たり面積"/>
        <xdr:cNvSpPr txBox="1"/>
      </xdr:nvSpPr>
      <xdr:spPr>
        <a:xfrm>
          <a:off x="76772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11" name="n_3aveValue【保健所】&#10;一人当たり面積"/>
        <xdr:cNvSpPr txBox="1"/>
      </xdr:nvSpPr>
      <xdr:spPr>
        <a:xfrm>
          <a:off x="6864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118127</xdr:rowOff>
    </xdr:from>
    <xdr:ext cx="469744" cy="259045"/>
    <xdr:sp macro="" textlink="">
      <xdr:nvSpPr>
        <xdr:cNvPr id="412" name="n_1mainValue【保健所】&#10;一人当たり面積"/>
        <xdr:cNvSpPr txBox="1"/>
      </xdr:nvSpPr>
      <xdr:spPr>
        <a:xfrm>
          <a:off x="845827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118127</xdr:rowOff>
    </xdr:from>
    <xdr:ext cx="469744" cy="259045"/>
    <xdr:sp macro="" textlink="">
      <xdr:nvSpPr>
        <xdr:cNvPr id="413" name="n_2mainValue【保健所】&#10;一人当たり面積"/>
        <xdr:cNvSpPr txBox="1"/>
      </xdr:nvSpPr>
      <xdr:spPr>
        <a:xfrm>
          <a:off x="76772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5" name="正方形/長方形 414"/>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6" name="正方形/長方形 415"/>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7" name="正方形/長方形 416"/>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8" name="正方形/長方形 417"/>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2" name="テキスト ボックス 421"/>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3" name="直線コネクタ 422"/>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4" name="テキスト ボックス 423"/>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5" name="直線コネクタ 424"/>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6" name="テキスト ボックス 425"/>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7" name="直線コネクタ 426"/>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8" name="テキスト ボックス 427"/>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9" name="直線コネクタ 428"/>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0" name="テキスト ボックス 429"/>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1" name="直線コネクタ 430"/>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2" name="テキスト ボックス 431"/>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4" name="テキスト ボックス 433"/>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41</xdr:row>
      <xdr:rowOff>133350</xdr:rowOff>
    </xdr:to>
    <xdr:cxnSp macro="">
      <xdr:nvCxnSpPr>
        <xdr:cNvPr id="436" name="直線コネクタ 435"/>
        <xdr:cNvCxnSpPr/>
      </xdr:nvCxnSpPr>
      <xdr:spPr>
        <a:xfrm flipV="1">
          <a:off x="14698345" y="5511800"/>
          <a:ext cx="1269"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137177</xdr:rowOff>
    </xdr:from>
    <xdr:ext cx="405111" cy="259045"/>
    <xdr:sp macro="" textlink="">
      <xdr:nvSpPr>
        <xdr:cNvPr id="437" name="【試験研究機関】&#10;有形固定資産減価償却率最小値テキスト"/>
        <xdr:cNvSpPr txBox="1"/>
      </xdr:nvSpPr>
      <xdr:spPr>
        <a:xfrm>
          <a:off x="1474470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38" name="直線コネクタ 437"/>
        <xdr:cNvCxnSpPr/>
      </xdr:nvCxnSpPr>
      <xdr:spPr>
        <a:xfrm>
          <a:off x="146113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439" name="【試験研究機関】&#10;有形固定資産減価償却率最大値テキスト"/>
        <xdr:cNvSpPr txBox="1"/>
      </xdr:nvSpPr>
      <xdr:spPr>
        <a:xfrm>
          <a:off x="14744700" y="52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40" name="直線コネクタ 439"/>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105427</xdr:rowOff>
    </xdr:from>
    <xdr:ext cx="405111" cy="259045"/>
    <xdr:sp macro="" textlink="">
      <xdr:nvSpPr>
        <xdr:cNvPr id="441" name="【試験研究機関】&#10;有形固定資産減価償却率平均値テキスト"/>
        <xdr:cNvSpPr txBox="1"/>
      </xdr:nvSpPr>
      <xdr:spPr>
        <a:xfrm>
          <a:off x="14744700" y="6055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42" name="フローチャート: 判断 441"/>
        <xdr:cNvSpPr/>
      </xdr:nvSpPr>
      <xdr:spPr>
        <a:xfrm>
          <a:off x="14649450" y="6197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43" name="フローチャート: 判断 442"/>
        <xdr:cNvSpPr/>
      </xdr:nvSpPr>
      <xdr:spPr>
        <a:xfrm>
          <a:off x="13887450" y="6186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44" name="フローチャート: 判断 443"/>
        <xdr:cNvSpPr/>
      </xdr:nvSpPr>
      <xdr:spPr>
        <a:xfrm>
          <a:off x="13093700"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120650</xdr:rowOff>
    </xdr:from>
    <xdr:to>
      <xdr:col>72</xdr:col>
      <xdr:colOff>38100</xdr:colOff>
      <xdr:row>37</xdr:row>
      <xdr:rowOff>50800</xdr:rowOff>
    </xdr:to>
    <xdr:sp macro="" textlink="">
      <xdr:nvSpPr>
        <xdr:cNvPr id="445" name="フローチャート: 判断 444"/>
        <xdr:cNvSpPr/>
      </xdr:nvSpPr>
      <xdr:spPr>
        <a:xfrm>
          <a:off x="12299950" y="6070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151130</xdr:rowOff>
    </xdr:from>
    <xdr:to>
      <xdr:col>85</xdr:col>
      <xdr:colOff>177800</xdr:colOff>
      <xdr:row>41</xdr:row>
      <xdr:rowOff>81280</xdr:rowOff>
    </xdr:to>
    <xdr:sp macro="" textlink="">
      <xdr:nvSpPr>
        <xdr:cNvPr id="451" name="楕円 450"/>
        <xdr:cNvSpPr/>
      </xdr:nvSpPr>
      <xdr:spPr>
        <a:xfrm>
          <a:off x="14649450" y="6761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66057</xdr:rowOff>
    </xdr:from>
    <xdr:ext cx="405111" cy="259045"/>
    <xdr:sp macro="" textlink="">
      <xdr:nvSpPr>
        <xdr:cNvPr id="452" name="【試験研究機関】&#10;有形固定資産減価償却率該当値テキスト"/>
        <xdr:cNvSpPr txBox="1"/>
      </xdr:nvSpPr>
      <xdr:spPr>
        <a:xfrm>
          <a:off x="14744700" y="667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17780</xdr:rowOff>
    </xdr:from>
    <xdr:to>
      <xdr:col>81</xdr:col>
      <xdr:colOff>101600</xdr:colOff>
      <xdr:row>41</xdr:row>
      <xdr:rowOff>119380</xdr:rowOff>
    </xdr:to>
    <xdr:sp macro="" textlink="">
      <xdr:nvSpPr>
        <xdr:cNvPr id="453" name="楕円 452"/>
        <xdr:cNvSpPr/>
      </xdr:nvSpPr>
      <xdr:spPr>
        <a:xfrm>
          <a:off x="1388745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30480</xdr:rowOff>
    </xdr:from>
    <xdr:to>
      <xdr:col>85</xdr:col>
      <xdr:colOff>127000</xdr:colOff>
      <xdr:row>41</xdr:row>
      <xdr:rowOff>68580</xdr:rowOff>
    </xdr:to>
    <xdr:cxnSp macro="">
      <xdr:nvCxnSpPr>
        <xdr:cNvPr id="454" name="直線コネクタ 453"/>
        <xdr:cNvCxnSpPr/>
      </xdr:nvCxnSpPr>
      <xdr:spPr>
        <a:xfrm flipV="1">
          <a:off x="13938250" y="680593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29210</xdr:rowOff>
    </xdr:from>
    <xdr:to>
      <xdr:col>76</xdr:col>
      <xdr:colOff>165100</xdr:colOff>
      <xdr:row>38</xdr:row>
      <xdr:rowOff>130810</xdr:rowOff>
    </xdr:to>
    <xdr:sp macro="" textlink="">
      <xdr:nvSpPr>
        <xdr:cNvPr id="455" name="楕円 454"/>
        <xdr:cNvSpPr/>
      </xdr:nvSpPr>
      <xdr:spPr>
        <a:xfrm>
          <a:off x="130937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80010</xdr:rowOff>
    </xdr:from>
    <xdr:to>
      <xdr:col>81</xdr:col>
      <xdr:colOff>50800</xdr:colOff>
      <xdr:row>41</xdr:row>
      <xdr:rowOff>68580</xdr:rowOff>
    </xdr:to>
    <xdr:cxnSp macro="">
      <xdr:nvCxnSpPr>
        <xdr:cNvPr id="456" name="直線コネクタ 455"/>
        <xdr:cNvCxnSpPr/>
      </xdr:nvCxnSpPr>
      <xdr:spPr>
        <a:xfrm>
          <a:off x="13144500" y="6360160"/>
          <a:ext cx="793750" cy="4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457" name="n_1aveValue【試験研究機関】&#10;有形固定資産減価償却率"/>
        <xdr:cNvSpPr txBox="1"/>
      </xdr:nvSpPr>
      <xdr:spPr>
        <a:xfrm>
          <a:off x="13742044" y="596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458" name="n_2aveValue【試験研究機関】&#10;有形固定資産減価償却率"/>
        <xdr:cNvSpPr txBox="1"/>
      </xdr:nvSpPr>
      <xdr:spPr>
        <a:xfrm>
          <a:off x="12960994"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459" name="n_3aveValue【試験研究機関】&#10;有形固定資産減価償却率"/>
        <xdr:cNvSpPr txBox="1"/>
      </xdr:nvSpPr>
      <xdr:spPr>
        <a:xfrm>
          <a:off x="12167244"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110507</xdr:rowOff>
    </xdr:from>
    <xdr:ext cx="405111" cy="259045"/>
    <xdr:sp macro="" textlink="">
      <xdr:nvSpPr>
        <xdr:cNvPr id="460" name="n_1mainValue【試験研究機関】&#10;有形固定資産減価償却率"/>
        <xdr:cNvSpPr txBox="1"/>
      </xdr:nvSpPr>
      <xdr:spPr>
        <a:xfrm>
          <a:off x="13742044" y="688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121937</xdr:rowOff>
    </xdr:from>
    <xdr:ext cx="405111" cy="259045"/>
    <xdr:sp macro="" textlink="">
      <xdr:nvSpPr>
        <xdr:cNvPr id="461" name="n_2mainValue【試験研究機関】&#10;有形固定資産減価償却率"/>
        <xdr:cNvSpPr txBox="1"/>
      </xdr:nvSpPr>
      <xdr:spPr>
        <a:xfrm>
          <a:off x="12960994"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63" name="正方形/長方形 462"/>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4" name="正方形/長方形 463"/>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5" name="正方形/長方形 464"/>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6" name="正方形/長方形 465"/>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1" name="テキスト ボックス 470"/>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95250</xdr:rowOff>
    </xdr:from>
    <xdr:to>
      <xdr:col>116</xdr:col>
      <xdr:colOff>62864</xdr:colOff>
      <xdr:row>41</xdr:row>
      <xdr:rowOff>57150</xdr:rowOff>
    </xdr:to>
    <xdr:cxnSp macro="">
      <xdr:nvCxnSpPr>
        <xdr:cNvPr id="483" name="直線コネクタ 482"/>
        <xdr:cNvCxnSpPr/>
      </xdr:nvCxnSpPr>
      <xdr:spPr>
        <a:xfrm flipV="1">
          <a:off x="19949795" y="5715000"/>
          <a:ext cx="1269"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484" name="【試験研究機関】&#10;一人当たり面積最小値テキスト"/>
        <xdr:cNvSpPr txBox="1"/>
      </xdr:nvSpPr>
      <xdr:spPr>
        <a:xfrm>
          <a:off x="20002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485" name="直線コネクタ 484"/>
        <xdr:cNvCxnSpPr/>
      </xdr:nvCxnSpPr>
      <xdr:spPr>
        <a:xfrm>
          <a:off x="1988185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41927</xdr:rowOff>
    </xdr:from>
    <xdr:ext cx="469744" cy="259045"/>
    <xdr:sp macro="" textlink="">
      <xdr:nvSpPr>
        <xdr:cNvPr id="486" name="【試験研究機関】&#10;一人当たり面積最大値テキスト"/>
        <xdr:cNvSpPr txBox="1"/>
      </xdr:nvSpPr>
      <xdr:spPr>
        <a:xfrm>
          <a:off x="20002500"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95250</xdr:rowOff>
    </xdr:from>
    <xdr:to>
      <xdr:col>116</xdr:col>
      <xdr:colOff>152400</xdr:colOff>
      <xdr:row>34</xdr:row>
      <xdr:rowOff>95250</xdr:rowOff>
    </xdr:to>
    <xdr:cxnSp macro="">
      <xdr:nvCxnSpPr>
        <xdr:cNvPr id="487" name="直線コネクタ 486"/>
        <xdr:cNvCxnSpPr/>
      </xdr:nvCxnSpPr>
      <xdr:spPr>
        <a:xfrm>
          <a:off x="19881850" y="571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469744" cy="259045"/>
    <xdr:sp macro="" textlink="">
      <xdr:nvSpPr>
        <xdr:cNvPr id="488" name="【試験研究機関】&#10;一人当たり面積平均値テキスト"/>
        <xdr:cNvSpPr txBox="1"/>
      </xdr:nvSpPr>
      <xdr:spPr>
        <a:xfrm>
          <a:off x="20002500" y="630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489" name="フローチャート: 判断 488"/>
        <xdr:cNvSpPr/>
      </xdr:nvSpPr>
      <xdr:spPr>
        <a:xfrm>
          <a:off x="199009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90" name="フローチャート: 判断 489"/>
        <xdr:cNvSpPr/>
      </xdr:nvSpPr>
      <xdr:spPr>
        <a:xfrm>
          <a:off x="191579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91" name="フローチャート: 判断 490"/>
        <xdr:cNvSpPr/>
      </xdr:nvSpPr>
      <xdr:spPr>
        <a:xfrm>
          <a:off x="18345150" y="6381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92" name="フローチャート: 判断 491"/>
        <xdr:cNvSpPr/>
      </xdr:nvSpPr>
      <xdr:spPr>
        <a:xfrm>
          <a:off x="1755140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xdr:rowOff>
    </xdr:from>
    <xdr:to>
      <xdr:col>116</xdr:col>
      <xdr:colOff>114300</xdr:colOff>
      <xdr:row>40</xdr:row>
      <xdr:rowOff>107950</xdr:rowOff>
    </xdr:to>
    <xdr:sp macro="" textlink="">
      <xdr:nvSpPr>
        <xdr:cNvPr id="498" name="楕円 497"/>
        <xdr:cNvSpPr/>
      </xdr:nvSpPr>
      <xdr:spPr>
        <a:xfrm>
          <a:off x="199009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156227</xdr:rowOff>
    </xdr:from>
    <xdr:ext cx="469744" cy="259045"/>
    <xdr:sp macro="" textlink="">
      <xdr:nvSpPr>
        <xdr:cNvPr id="499" name="【試験研究機関】&#10;一人当たり面積該当値テキスト"/>
        <xdr:cNvSpPr txBox="1"/>
      </xdr:nvSpPr>
      <xdr:spPr>
        <a:xfrm>
          <a:off x="20002500"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500" name="楕円 499"/>
        <xdr:cNvSpPr/>
      </xdr:nvSpPr>
      <xdr:spPr>
        <a:xfrm>
          <a:off x="19157950" y="6635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57150</xdr:rowOff>
    </xdr:from>
    <xdr:to>
      <xdr:col>116</xdr:col>
      <xdr:colOff>63500</xdr:colOff>
      <xdr:row>40</xdr:row>
      <xdr:rowOff>76200</xdr:rowOff>
    </xdr:to>
    <xdr:cxnSp macro="">
      <xdr:nvCxnSpPr>
        <xdr:cNvPr id="501" name="直線コネクタ 500"/>
        <xdr:cNvCxnSpPr/>
      </xdr:nvCxnSpPr>
      <xdr:spPr>
        <a:xfrm flipV="1">
          <a:off x="19202400" y="666750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101600</xdr:rowOff>
    </xdr:from>
    <xdr:to>
      <xdr:col>107</xdr:col>
      <xdr:colOff>101600</xdr:colOff>
      <xdr:row>37</xdr:row>
      <xdr:rowOff>31750</xdr:rowOff>
    </xdr:to>
    <xdr:sp macro="" textlink="">
      <xdr:nvSpPr>
        <xdr:cNvPr id="502" name="楕円 501"/>
        <xdr:cNvSpPr/>
      </xdr:nvSpPr>
      <xdr:spPr>
        <a:xfrm>
          <a:off x="18345150" y="6051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152400</xdr:rowOff>
    </xdr:from>
    <xdr:to>
      <xdr:col>111</xdr:col>
      <xdr:colOff>177800</xdr:colOff>
      <xdr:row>40</xdr:row>
      <xdr:rowOff>76200</xdr:rowOff>
    </xdr:to>
    <xdr:cxnSp macro="">
      <xdr:nvCxnSpPr>
        <xdr:cNvPr id="503" name="直線コネクタ 502"/>
        <xdr:cNvCxnSpPr/>
      </xdr:nvCxnSpPr>
      <xdr:spPr>
        <a:xfrm>
          <a:off x="18395950" y="6102350"/>
          <a:ext cx="80645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124477</xdr:rowOff>
    </xdr:from>
    <xdr:ext cx="469744" cy="259045"/>
    <xdr:sp macro="" textlink="">
      <xdr:nvSpPr>
        <xdr:cNvPr id="504" name="n_1aveValue【試験研究機関】&#10;一人当たり面積"/>
        <xdr:cNvSpPr txBox="1"/>
      </xdr:nvSpPr>
      <xdr:spPr>
        <a:xfrm>
          <a:off x="189802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505" name="n_2aveValue【試験研究機関】&#10;一人当たり面積"/>
        <xdr:cNvSpPr txBox="1"/>
      </xdr:nvSpPr>
      <xdr:spPr>
        <a:xfrm>
          <a:off x="181801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06" name="n_3aveValue【試験研究機関】&#10;一人当たり面積"/>
        <xdr:cNvSpPr txBox="1"/>
      </xdr:nvSpPr>
      <xdr:spPr>
        <a:xfrm>
          <a:off x="1738637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507" name="n_1mainValue【試験研究機関】&#10;一人当たり面積"/>
        <xdr:cNvSpPr txBox="1"/>
      </xdr:nvSpPr>
      <xdr:spPr>
        <a:xfrm>
          <a:off x="189802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48277</xdr:rowOff>
    </xdr:from>
    <xdr:ext cx="469744" cy="259045"/>
    <xdr:sp macro="" textlink="">
      <xdr:nvSpPr>
        <xdr:cNvPr id="508" name="n_2mainValue【試験研究機関】&#10;一人当たり面積"/>
        <xdr:cNvSpPr txBox="1"/>
      </xdr:nvSpPr>
      <xdr:spPr>
        <a:xfrm>
          <a:off x="18180127"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10" name="正方形/長方形 509"/>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11" name="正方形/長方形 510"/>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12" name="正方形/長方形 511"/>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13" name="正方形/長方形 512"/>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57150</xdr:rowOff>
    </xdr:from>
    <xdr:to>
      <xdr:col>85</xdr:col>
      <xdr:colOff>126364</xdr:colOff>
      <xdr:row>64</xdr:row>
      <xdr:rowOff>82296</xdr:rowOff>
    </xdr:to>
    <xdr:cxnSp macro="">
      <xdr:nvCxnSpPr>
        <xdr:cNvPr id="529" name="直線コネクタ 528"/>
        <xdr:cNvCxnSpPr/>
      </xdr:nvCxnSpPr>
      <xdr:spPr>
        <a:xfrm flipV="1">
          <a:off x="14698345" y="9474200"/>
          <a:ext cx="1269" cy="1180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86123</xdr:rowOff>
    </xdr:from>
    <xdr:ext cx="405111" cy="259045"/>
    <xdr:sp macro="" textlink="">
      <xdr:nvSpPr>
        <xdr:cNvPr id="530" name="【警察施設】&#10;有形固定資産減価償却率最小値テキスト"/>
        <xdr:cNvSpPr txBox="1"/>
      </xdr:nvSpPr>
      <xdr:spPr>
        <a:xfrm>
          <a:off x="14744700" y="106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82296</xdr:rowOff>
    </xdr:from>
    <xdr:to>
      <xdr:col>86</xdr:col>
      <xdr:colOff>25400</xdr:colOff>
      <xdr:row>64</xdr:row>
      <xdr:rowOff>82296</xdr:rowOff>
    </xdr:to>
    <xdr:cxnSp macro="">
      <xdr:nvCxnSpPr>
        <xdr:cNvPr id="531" name="直線コネクタ 530"/>
        <xdr:cNvCxnSpPr/>
      </xdr:nvCxnSpPr>
      <xdr:spPr>
        <a:xfrm>
          <a:off x="14611350" y="10655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3827</xdr:rowOff>
    </xdr:from>
    <xdr:ext cx="405111" cy="259045"/>
    <xdr:sp macro="" textlink="">
      <xdr:nvSpPr>
        <xdr:cNvPr id="532" name="【警察施設】&#10;有形固定資産減価償却率最大値テキスト"/>
        <xdr:cNvSpPr txBox="1"/>
      </xdr:nvSpPr>
      <xdr:spPr>
        <a:xfrm>
          <a:off x="14744700"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533" name="直線コネクタ 532"/>
        <xdr:cNvCxnSpPr/>
      </xdr:nvCxnSpPr>
      <xdr:spPr>
        <a:xfrm>
          <a:off x="14611350" y="9474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85361</xdr:rowOff>
    </xdr:from>
    <xdr:ext cx="405111" cy="259045"/>
    <xdr:sp macro="" textlink="">
      <xdr:nvSpPr>
        <xdr:cNvPr id="534" name="【警察施設】&#10;有形固定資産減価償却率平均値テキスト"/>
        <xdr:cNvSpPr txBox="1"/>
      </xdr:nvSpPr>
      <xdr:spPr>
        <a:xfrm>
          <a:off x="14744700" y="9832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35" name="フローチャート: 判断 534"/>
        <xdr:cNvSpPr/>
      </xdr:nvSpPr>
      <xdr:spPr>
        <a:xfrm>
          <a:off x="14649450" y="98541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168656</xdr:rowOff>
    </xdr:from>
    <xdr:to>
      <xdr:col>81</xdr:col>
      <xdr:colOff>101600</xdr:colOff>
      <xdr:row>59</xdr:row>
      <xdr:rowOff>98806</xdr:rowOff>
    </xdr:to>
    <xdr:sp macro="" textlink="">
      <xdr:nvSpPr>
        <xdr:cNvPr id="536" name="フローチャート: 判断 535"/>
        <xdr:cNvSpPr/>
      </xdr:nvSpPr>
      <xdr:spPr>
        <a:xfrm>
          <a:off x="13887450" y="97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7" name="フローチャート: 判断 536"/>
        <xdr:cNvSpPr/>
      </xdr:nvSpPr>
      <xdr:spPr>
        <a:xfrm>
          <a:off x="1309370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8" name="フローチャート: 判断 537"/>
        <xdr:cNvSpPr/>
      </xdr:nvSpPr>
      <xdr:spPr>
        <a:xfrm>
          <a:off x="12299950" y="9622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544" name="楕円 543"/>
        <xdr:cNvSpPr/>
      </xdr:nvSpPr>
      <xdr:spPr>
        <a:xfrm>
          <a:off x="14649450" y="94234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130827</xdr:rowOff>
    </xdr:from>
    <xdr:ext cx="405111" cy="259045"/>
    <xdr:sp macro="" textlink="">
      <xdr:nvSpPr>
        <xdr:cNvPr id="545" name="【警察施設】&#10;有形固定資産減価償却率該当値テキスト"/>
        <xdr:cNvSpPr txBox="1"/>
      </xdr:nvSpPr>
      <xdr:spPr>
        <a:xfrm>
          <a:off x="14744700"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20066</xdr:rowOff>
    </xdr:from>
    <xdr:to>
      <xdr:col>81</xdr:col>
      <xdr:colOff>101600</xdr:colOff>
      <xdr:row>57</xdr:row>
      <xdr:rowOff>121666</xdr:rowOff>
    </xdr:to>
    <xdr:sp macro="" textlink="">
      <xdr:nvSpPr>
        <xdr:cNvPr id="546" name="楕円 545"/>
        <xdr:cNvSpPr/>
      </xdr:nvSpPr>
      <xdr:spPr>
        <a:xfrm>
          <a:off x="13887450" y="943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70866</xdr:rowOff>
    </xdr:to>
    <xdr:cxnSp macro="">
      <xdr:nvCxnSpPr>
        <xdr:cNvPr id="547" name="直線コネクタ 546"/>
        <xdr:cNvCxnSpPr/>
      </xdr:nvCxnSpPr>
      <xdr:spPr>
        <a:xfrm flipV="1">
          <a:off x="13938250" y="9474200"/>
          <a:ext cx="762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61214</xdr:rowOff>
    </xdr:from>
    <xdr:to>
      <xdr:col>76</xdr:col>
      <xdr:colOff>165100</xdr:colOff>
      <xdr:row>57</xdr:row>
      <xdr:rowOff>162814</xdr:rowOff>
    </xdr:to>
    <xdr:sp macro="" textlink="">
      <xdr:nvSpPr>
        <xdr:cNvPr id="548" name="楕円 547"/>
        <xdr:cNvSpPr/>
      </xdr:nvSpPr>
      <xdr:spPr>
        <a:xfrm>
          <a:off x="13093700" y="94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70866</xdr:rowOff>
    </xdr:from>
    <xdr:to>
      <xdr:col>81</xdr:col>
      <xdr:colOff>50800</xdr:colOff>
      <xdr:row>57</xdr:row>
      <xdr:rowOff>112014</xdr:rowOff>
    </xdr:to>
    <xdr:cxnSp macro="">
      <xdr:nvCxnSpPr>
        <xdr:cNvPr id="549" name="直線コネクタ 548"/>
        <xdr:cNvCxnSpPr/>
      </xdr:nvCxnSpPr>
      <xdr:spPr>
        <a:xfrm flipV="1">
          <a:off x="13144500" y="9487916"/>
          <a:ext cx="7937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89933</xdr:rowOff>
    </xdr:from>
    <xdr:ext cx="405111" cy="259045"/>
    <xdr:sp macro="" textlink="">
      <xdr:nvSpPr>
        <xdr:cNvPr id="550" name="n_1aveValue【警察施設】&#10;有形固定資産減価償却率"/>
        <xdr:cNvSpPr txBox="1"/>
      </xdr:nvSpPr>
      <xdr:spPr>
        <a:xfrm>
          <a:off x="13742044" y="9837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51" name="n_2aveValue【警察施設】&#10;有形固定資産減価償却率"/>
        <xdr:cNvSpPr txBox="1"/>
      </xdr:nvSpPr>
      <xdr:spPr>
        <a:xfrm>
          <a:off x="12960994" y="97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52" name="n_3aveValue【警察施設】&#10;有形固定資産減価償却率"/>
        <xdr:cNvSpPr txBox="1"/>
      </xdr:nvSpPr>
      <xdr:spPr>
        <a:xfrm>
          <a:off x="12167244"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138193</xdr:rowOff>
    </xdr:from>
    <xdr:ext cx="405111" cy="259045"/>
    <xdr:sp macro="" textlink="">
      <xdr:nvSpPr>
        <xdr:cNvPr id="553" name="n_1mainValue【警察施設】&#10;有形固定資産減価償却率"/>
        <xdr:cNvSpPr txBox="1"/>
      </xdr:nvSpPr>
      <xdr:spPr>
        <a:xfrm>
          <a:off x="13742044" y="922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7891</xdr:rowOff>
    </xdr:from>
    <xdr:ext cx="405111" cy="259045"/>
    <xdr:sp macro="" textlink="">
      <xdr:nvSpPr>
        <xdr:cNvPr id="554" name="n_2mainValue【警察施設】&#10;有形固定資産減価償却率"/>
        <xdr:cNvSpPr txBox="1"/>
      </xdr:nvSpPr>
      <xdr:spPr>
        <a:xfrm>
          <a:off x="12960994"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6" name="正方形/長方形 555"/>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7" name="正方形/長方形 556"/>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8" name="正方形/長方形 557"/>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9" name="正方形/長方形 558"/>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4" name="直線コネクタ 563"/>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5" name="テキスト ボックス 564"/>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6" name="直線コネクタ 565"/>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7" name="テキスト ボックス 566"/>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8" name="直線コネクタ 567"/>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9" name="テキスト ボックス 568"/>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0" name="直線コネクタ 569"/>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1" name="テキスト ボックス 570"/>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2" name="直線コネクタ 571"/>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3" name="テキスト ボックス 572"/>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4" name="直線コネクタ 573"/>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5" name="テキスト ボックス 574"/>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579" name="直線コネクタ 578"/>
        <xdr:cNvCxnSpPr/>
      </xdr:nvCxnSpPr>
      <xdr:spPr>
        <a:xfrm flipV="1">
          <a:off x="19949795" y="9144000"/>
          <a:ext cx="1269"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580" name="【警察施設】&#10;一人当たり面積最小値テキスト"/>
        <xdr:cNvSpPr txBox="1"/>
      </xdr:nvSpPr>
      <xdr:spPr>
        <a:xfrm>
          <a:off x="20002500"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81" name="直線コネクタ 580"/>
        <xdr:cNvCxnSpPr/>
      </xdr:nvCxnSpPr>
      <xdr:spPr>
        <a:xfrm>
          <a:off x="19881850" y="10497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582" name="【警察施設】&#10;一人当たり面積最大値テキスト"/>
        <xdr:cNvSpPr txBox="1"/>
      </xdr:nvSpPr>
      <xdr:spPr>
        <a:xfrm>
          <a:off x="20002500" y="89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583" name="直線コネクタ 582"/>
        <xdr:cNvCxnSpPr/>
      </xdr:nvCxnSpPr>
      <xdr:spPr>
        <a:xfrm>
          <a:off x="198818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123570</xdr:rowOff>
    </xdr:from>
    <xdr:ext cx="469744" cy="259045"/>
    <xdr:sp macro="" textlink="">
      <xdr:nvSpPr>
        <xdr:cNvPr id="584" name="【警察施設】&#10;一人当たり面積平均値テキスト"/>
        <xdr:cNvSpPr txBox="1"/>
      </xdr:nvSpPr>
      <xdr:spPr>
        <a:xfrm>
          <a:off x="20002500" y="100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85" name="フローチャート: 判断 584"/>
        <xdr:cNvSpPr/>
      </xdr:nvSpPr>
      <xdr:spPr>
        <a:xfrm>
          <a:off x="1990090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161472</xdr:rowOff>
    </xdr:from>
    <xdr:to>
      <xdr:col>112</xdr:col>
      <xdr:colOff>38100</xdr:colOff>
      <xdr:row>61</xdr:row>
      <xdr:rowOff>91622</xdr:rowOff>
    </xdr:to>
    <xdr:sp macro="" textlink="">
      <xdr:nvSpPr>
        <xdr:cNvPr id="586" name="フローチャート: 判断 585"/>
        <xdr:cNvSpPr/>
      </xdr:nvSpPr>
      <xdr:spPr>
        <a:xfrm>
          <a:off x="19157950" y="10073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587" name="フローチャート: 判断 586"/>
        <xdr:cNvSpPr/>
      </xdr:nvSpPr>
      <xdr:spPr>
        <a:xfrm>
          <a:off x="18345150" y="100085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588" name="フローチャート: 判断 587"/>
        <xdr:cNvSpPr/>
      </xdr:nvSpPr>
      <xdr:spPr>
        <a:xfrm>
          <a:off x="17551400" y="10149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120650</xdr:rowOff>
    </xdr:from>
    <xdr:to>
      <xdr:col>116</xdr:col>
      <xdr:colOff>114300</xdr:colOff>
      <xdr:row>60</xdr:row>
      <xdr:rowOff>50800</xdr:rowOff>
    </xdr:to>
    <xdr:sp macro="" textlink="">
      <xdr:nvSpPr>
        <xdr:cNvPr id="594" name="楕円 593"/>
        <xdr:cNvSpPr/>
      </xdr:nvSpPr>
      <xdr:spPr>
        <a:xfrm>
          <a:off x="19900900" y="9867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143527</xdr:rowOff>
    </xdr:from>
    <xdr:ext cx="469744" cy="259045"/>
    <xdr:sp macro="" textlink="">
      <xdr:nvSpPr>
        <xdr:cNvPr id="595" name="【警察施設】&#10;一人当たり面積該当値テキスト"/>
        <xdr:cNvSpPr txBox="1"/>
      </xdr:nvSpPr>
      <xdr:spPr>
        <a:xfrm>
          <a:off x="20002500"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136978</xdr:rowOff>
    </xdr:from>
    <xdr:to>
      <xdr:col>112</xdr:col>
      <xdr:colOff>38100</xdr:colOff>
      <xdr:row>60</xdr:row>
      <xdr:rowOff>67128</xdr:rowOff>
    </xdr:to>
    <xdr:sp macro="" textlink="">
      <xdr:nvSpPr>
        <xdr:cNvPr id="596" name="楕円 595"/>
        <xdr:cNvSpPr/>
      </xdr:nvSpPr>
      <xdr:spPr>
        <a:xfrm>
          <a:off x="19157950" y="98842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0</xdr:rowOff>
    </xdr:from>
    <xdr:to>
      <xdr:col>116</xdr:col>
      <xdr:colOff>63500</xdr:colOff>
      <xdr:row>60</xdr:row>
      <xdr:rowOff>16328</xdr:rowOff>
    </xdr:to>
    <xdr:cxnSp macro="">
      <xdr:nvCxnSpPr>
        <xdr:cNvPr id="597" name="直線コネクタ 596"/>
        <xdr:cNvCxnSpPr/>
      </xdr:nvCxnSpPr>
      <xdr:spPr>
        <a:xfrm flipV="1">
          <a:off x="19202400" y="9912350"/>
          <a:ext cx="7493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87993</xdr:rowOff>
    </xdr:from>
    <xdr:to>
      <xdr:col>107</xdr:col>
      <xdr:colOff>101600</xdr:colOff>
      <xdr:row>60</xdr:row>
      <xdr:rowOff>18143</xdr:rowOff>
    </xdr:to>
    <xdr:sp macro="" textlink="">
      <xdr:nvSpPr>
        <xdr:cNvPr id="598" name="楕円 597"/>
        <xdr:cNvSpPr/>
      </xdr:nvSpPr>
      <xdr:spPr>
        <a:xfrm>
          <a:off x="18345150" y="98352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138793</xdr:rowOff>
    </xdr:from>
    <xdr:to>
      <xdr:col>111</xdr:col>
      <xdr:colOff>177800</xdr:colOff>
      <xdr:row>60</xdr:row>
      <xdr:rowOff>16328</xdr:rowOff>
    </xdr:to>
    <xdr:cxnSp macro="">
      <xdr:nvCxnSpPr>
        <xdr:cNvPr id="599" name="直線コネクタ 598"/>
        <xdr:cNvCxnSpPr/>
      </xdr:nvCxnSpPr>
      <xdr:spPr>
        <a:xfrm>
          <a:off x="18395950" y="9886043"/>
          <a:ext cx="80645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82749</xdr:rowOff>
    </xdr:from>
    <xdr:ext cx="469744" cy="259045"/>
    <xdr:sp macro="" textlink="">
      <xdr:nvSpPr>
        <xdr:cNvPr id="600" name="n_1aveValue【警察施設】&#10;一人当たり面積"/>
        <xdr:cNvSpPr txBox="1"/>
      </xdr:nvSpPr>
      <xdr:spPr>
        <a:xfrm>
          <a:off x="18980227" y="1016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17434</xdr:rowOff>
    </xdr:from>
    <xdr:ext cx="469744" cy="259045"/>
    <xdr:sp macro="" textlink="">
      <xdr:nvSpPr>
        <xdr:cNvPr id="601" name="n_2aveValue【警察施設】&#10;一人当たり面積"/>
        <xdr:cNvSpPr txBox="1"/>
      </xdr:nvSpPr>
      <xdr:spPr>
        <a:xfrm>
          <a:off x="18180127" y="1009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18342</xdr:rowOff>
    </xdr:from>
    <xdr:ext cx="469744" cy="259045"/>
    <xdr:sp macro="" textlink="">
      <xdr:nvSpPr>
        <xdr:cNvPr id="602" name="n_3aveValue【警察施設】&#10;一人当たり面積"/>
        <xdr:cNvSpPr txBox="1"/>
      </xdr:nvSpPr>
      <xdr:spPr>
        <a:xfrm>
          <a:off x="17386377" y="99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83655</xdr:rowOff>
    </xdr:from>
    <xdr:ext cx="469744" cy="259045"/>
    <xdr:sp macro="" textlink="">
      <xdr:nvSpPr>
        <xdr:cNvPr id="603" name="n_1mainValue【警察施設】&#10;一人当たり面積"/>
        <xdr:cNvSpPr txBox="1"/>
      </xdr:nvSpPr>
      <xdr:spPr>
        <a:xfrm>
          <a:off x="18980227" y="966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604" name="n_2mainValue【警察施設】&#10;一人当たり面積"/>
        <xdr:cNvSpPr txBox="1"/>
      </xdr:nvSpPr>
      <xdr:spPr>
        <a:xfrm>
          <a:off x="18180127" y="961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6" name="正方形/長方形 605"/>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7" name="正方形/長方形 606"/>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8" name="正方形/長方形 607"/>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9" name="正方形/長方形 608"/>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3" name="テキスト ボックス 612"/>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4" name="直線コネクタ 613"/>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5" name="テキスト ボックス 614"/>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6" name="直線コネクタ 615"/>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7" name="テキスト ボックス 616"/>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8" name="直線コネクタ 617"/>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9" name="テキスト ボックス 618"/>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0" name="直線コネクタ 619"/>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1" name="テキスト ボックス 620"/>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2" name="直線コネクタ 621"/>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3" name="テキスト ボックス 622"/>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5" name="テキスト ボックス 624"/>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137161</xdr:rowOff>
    </xdr:from>
    <xdr:to>
      <xdr:col>85</xdr:col>
      <xdr:colOff>126364</xdr:colOff>
      <xdr:row>86</xdr:row>
      <xdr:rowOff>148589</xdr:rowOff>
    </xdr:to>
    <xdr:cxnSp macro="">
      <xdr:nvCxnSpPr>
        <xdr:cNvPr id="627" name="直線コネクタ 626"/>
        <xdr:cNvCxnSpPr/>
      </xdr:nvCxnSpPr>
      <xdr:spPr>
        <a:xfrm flipV="1">
          <a:off x="14698345" y="12856211"/>
          <a:ext cx="1269"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628" name="【庁舎】&#10;有形固定資産減価償却率最小値テキスト"/>
        <xdr:cNvSpPr txBox="1"/>
      </xdr:nvSpPr>
      <xdr:spPr>
        <a:xfrm>
          <a:off x="14744700" y="1435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629" name="直線コネクタ 628"/>
        <xdr:cNvCxnSpPr/>
      </xdr:nvCxnSpPr>
      <xdr:spPr>
        <a:xfrm>
          <a:off x="14611350" y="14353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83838</xdr:rowOff>
    </xdr:from>
    <xdr:ext cx="405111" cy="259045"/>
    <xdr:sp macro="" textlink="">
      <xdr:nvSpPr>
        <xdr:cNvPr id="630" name="【庁舎】&#10;有形固定資産減価償却率最大値テキスト"/>
        <xdr:cNvSpPr txBox="1"/>
      </xdr:nvSpPr>
      <xdr:spPr>
        <a:xfrm>
          <a:off x="14744700" y="1263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631" name="直線コネクタ 630"/>
        <xdr:cNvCxnSpPr/>
      </xdr:nvCxnSpPr>
      <xdr:spPr>
        <a:xfrm>
          <a:off x="14611350" y="12856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170197</xdr:rowOff>
    </xdr:from>
    <xdr:ext cx="405111" cy="259045"/>
    <xdr:sp macro="" textlink="">
      <xdr:nvSpPr>
        <xdr:cNvPr id="632" name="【庁舎】&#10;有形固定資産減価償却率平均値テキスト"/>
        <xdr:cNvSpPr txBox="1"/>
      </xdr:nvSpPr>
      <xdr:spPr>
        <a:xfrm>
          <a:off x="14744700" y="13378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33" name="フローチャート: 判断 632"/>
        <xdr:cNvSpPr/>
      </xdr:nvSpPr>
      <xdr:spPr>
        <a:xfrm>
          <a:off x="14649450" y="13526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34" name="フローチャート: 判断 633"/>
        <xdr:cNvSpPr/>
      </xdr:nvSpPr>
      <xdr:spPr>
        <a:xfrm>
          <a:off x="138874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35" name="フローチャート: 判断 634"/>
        <xdr:cNvSpPr/>
      </xdr:nvSpPr>
      <xdr:spPr>
        <a:xfrm>
          <a:off x="130937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113030</xdr:rowOff>
    </xdr:from>
    <xdr:to>
      <xdr:col>72</xdr:col>
      <xdr:colOff>38100</xdr:colOff>
      <xdr:row>80</xdr:row>
      <xdr:rowOff>43180</xdr:rowOff>
    </xdr:to>
    <xdr:sp macro="" textlink="">
      <xdr:nvSpPr>
        <xdr:cNvPr id="636" name="フローチャート: 判断 635"/>
        <xdr:cNvSpPr/>
      </xdr:nvSpPr>
      <xdr:spPr>
        <a:xfrm>
          <a:off x="12299950" y="13162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42" name="楕円 641"/>
        <xdr:cNvSpPr/>
      </xdr:nvSpPr>
      <xdr:spPr>
        <a:xfrm>
          <a:off x="14649450" y="137312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16</xdr:rowOff>
    </xdr:from>
    <xdr:ext cx="405111" cy="259045"/>
    <xdr:sp macro="" textlink="">
      <xdr:nvSpPr>
        <xdr:cNvPr id="643" name="【庁舎】&#10;有形固定資産減価償却率該当値テキスト"/>
        <xdr:cNvSpPr txBox="1"/>
      </xdr:nvSpPr>
      <xdr:spPr>
        <a:xfrm>
          <a:off x="14744700" y="1370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2539</xdr:rowOff>
    </xdr:from>
    <xdr:to>
      <xdr:col>81</xdr:col>
      <xdr:colOff>101600</xdr:colOff>
      <xdr:row>83</xdr:row>
      <xdr:rowOff>104139</xdr:rowOff>
    </xdr:to>
    <xdr:sp macro="" textlink="">
      <xdr:nvSpPr>
        <xdr:cNvPr id="644" name="楕円 643"/>
        <xdr:cNvSpPr/>
      </xdr:nvSpPr>
      <xdr:spPr>
        <a:xfrm>
          <a:off x="1388745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53339</xdr:rowOff>
    </xdr:from>
    <xdr:to>
      <xdr:col>85</xdr:col>
      <xdr:colOff>127000</xdr:colOff>
      <xdr:row>83</xdr:row>
      <xdr:rowOff>72389</xdr:rowOff>
    </xdr:to>
    <xdr:cxnSp macro="">
      <xdr:nvCxnSpPr>
        <xdr:cNvPr id="645" name="直線コネクタ 644"/>
        <xdr:cNvCxnSpPr/>
      </xdr:nvCxnSpPr>
      <xdr:spPr>
        <a:xfrm>
          <a:off x="13938250" y="13762989"/>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48261</xdr:rowOff>
    </xdr:from>
    <xdr:to>
      <xdr:col>76</xdr:col>
      <xdr:colOff>165100</xdr:colOff>
      <xdr:row>84</xdr:row>
      <xdr:rowOff>149861</xdr:rowOff>
    </xdr:to>
    <xdr:sp macro="" textlink="">
      <xdr:nvSpPr>
        <xdr:cNvPr id="646" name="楕円 645"/>
        <xdr:cNvSpPr/>
      </xdr:nvSpPr>
      <xdr:spPr>
        <a:xfrm>
          <a:off x="13093700" y="139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53339</xdr:rowOff>
    </xdr:from>
    <xdr:to>
      <xdr:col>81</xdr:col>
      <xdr:colOff>50800</xdr:colOff>
      <xdr:row>84</xdr:row>
      <xdr:rowOff>99061</xdr:rowOff>
    </xdr:to>
    <xdr:cxnSp macro="">
      <xdr:nvCxnSpPr>
        <xdr:cNvPr id="647" name="直線コネクタ 646"/>
        <xdr:cNvCxnSpPr/>
      </xdr:nvCxnSpPr>
      <xdr:spPr>
        <a:xfrm flipV="1">
          <a:off x="13144500" y="13762989"/>
          <a:ext cx="793750" cy="2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48" name="n_1aveValue【庁舎】&#10;有形固定資産減価償却率"/>
        <xdr:cNvSpPr txBox="1"/>
      </xdr:nvSpPr>
      <xdr:spPr>
        <a:xfrm>
          <a:off x="13742044"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649" name="n_2aveValue【庁舎】&#10;有形固定資産減価償却率"/>
        <xdr:cNvSpPr txBox="1"/>
      </xdr:nvSpPr>
      <xdr:spPr>
        <a:xfrm>
          <a:off x="12960994"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59707</xdr:rowOff>
    </xdr:from>
    <xdr:ext cx="405111" cy="259045"/>
    <xdr:sp macro="" textlink="">
      <xdr:nvSpPr>
        <xdr:cNvPr id="650" name="n_3aveValue【庁舎】&#10;有形固定資産減価償却率"/>
        <xdr:cNvSpPr txBox="1"/>
      </xdr:nvSpPr>
      <xdr:spPr>
        <a:xfrm>
          <a:off x="12167244" y="1294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95266</xdr:rowOff>
    </xdr:from>
    <xdr:ext cx="405111" cy="259045"/>
    <xdr:sp macro="" textlink="">
      <xdr:nvSpPr>
        <xdr:cNvPr id="651" name="n_1mainValue【庁舎】&#10;有形固定資産減価償却率"/>
        <xdr:cNvSpPr txBox="1"/>
      </xdr:nvSpPr>
      <xdr:spPr>
        <a:xfrm>
          <a:off x="13742044" y="1380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140988</xdr:rowOff>
    </xdr:from>
    <xdr:ext cx="405111" cy="259045"/>
    <xdr:sp macro="" textlink="">
      <xdr:nvSpPr>
        <xdr:cNvPr id="652" name="n_2mainValue【庁舎】&#10;有形固定資産減価償却率"/>
        <xdr:cNvSpPr txBox="1"/>
      </xdr:nvSpPr>
      <xdr:spPr>
        <a:xfrm>
          <a:off x="1296099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4" name="正方形/長方形 653"/>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5" name="正方形/長方形 654"/>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6" name="正方形/長方形 655"/>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7" name="正方形/長方形 656"/>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1" name="直線コネクタ 660"/>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2" name="テキスト ボックス 661"/>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3" name="直線コネクタ 662"/>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4" name="テキスト ボックス 663"/>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5" name="直線コネクタ 664"/>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6" name="テキスト ボックス 665"/>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7" name="直線コネクタ 666"/>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8" name="テキスト ボックス 667"/>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9" name="直線コネクタ 668"/>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0" name="テキスト ボックス 669"/>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1" name="直線コネクタ 670"/>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2" name="テキスト ボックス 671"/>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48986</xdr:rowOff>
    </xdr:from>
    <xdr:to>
      <xdr:col>116</xdr:col>
      <xdr:colOff>62864</xdr:colOff>
      <xdr:row>85</xdr:row>
      <xdr:rowOff>100693</xdr:rowOff>
    </xdr:to>
    <xdr:cxnSp macro="">
      <xdr:nvCxnSpPr>
        <xdr:cNvPr id="676" name="直線コネクタ 675"/>
        <xdr:cNvCxnSpPr/>
      </xdr:nvCxnSpPr>
      <xdr:spPr>
        <a:xfrm flipV="1">
          <a:off x="19949795" y="12933136"/>
          <a:ext cx="1269" cy="120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677" name="【庁舎】&#10;一人当たり面積最小値テキスト"/>
        <xdr:cNvSpPr txBox="1"/>
      </xdr:nvSpPr>
      <xdr:spPr>
        <a:xfrm>
          <a:off x="20002500" y="141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678" name="直線コネクタ 677"/>
        <xdr:cNvCxnSpPr/>
      </xdr:nvCxnSpPr>
      <xdr:spPr>
        <a:xfrm>
          <a:off x="19881850" y="14140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167113</xdr:rowOff>
    </xdr:from>
    <xdr:ext cx="469744" cy="259045"/>
    <xdr:sp macro="" textlink="">
      <xdr:nvSpPr>
        <xdr:cNvPr id="679" name="【庁舎】&#10;一人当たり面積最大値テキスト"/>
        <xdr:cNvSpPr txBox="1"/>
      </xdr:nvSpPr>
      <xdr:spPr>
        <a:xfrm>
          <a:off x="2000250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48986</xdr:rowOff>
    </xdr:from>
    <xdr:to>
      <xdr:col>116</xdr:col>
      <xdr:colOff>152400</xdr:colOff>
      <xdr:row>78</xdr:row>
      <xdr:rowOff>48986</xdr:rowOff>
    </xdr:to>
    <xdr:cxnSp macro="">
      <xdr:nvCxnSpPr>
        <xdr:cNvPr id="680" name="直線コネクタ 679"/>
        <xdr:cNvCxnSpPr/>
      </xdr:nvCxnSpPr>
      <xdr:spPr>
        <a:xfrm>
          <a:off x="19881850" y="12933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681" name="【庁舎】&#10;一人当たり面積平均値テキスト"/>
        <xdr:cNvSpPr txBox="1"/>
      </xdr:nvSpPr>
      <xdr:spPr>
        <a:xfrm>
          <a:off x="20002500" y="13721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682" name="フローチャート: 判断 681"/>
        <xdr:cNvSpPr/>
      </xdr:nvSpPr>
      <xdr:spPr>
        <a:xfrm>
          <a:off x="199009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22679</xdr:rowOff>
    </xdr:from>
    <xdr:to>
      <xdr:col>112</xdr:col>
      <xdr:colOff>38100</xdr:colOff>
      <xdr:row>83</xdr:row>
      <xdr:rowOff>124279</xdr:rowOff>
    </xdr:to>
    <xdr:sp macro="" textlink="">
      <xdr:nvSpPr>
        <xdr:cNvPr id="683" name="フローチャート: 判断 682"/>
        <xdr:cNvSpPr/>
      </xdr:nvSpPr>
      <xdr:spPr>
        <a:xfrm>
          <a:off x="19157950" y="13732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96157</xdr:rowOff>
    </xdr:from>
    <xdr:to>
      <xdr:col>107</xdr:col>
      <xdr:colOff>101600</xdr:colOff>
      <xdr:row>83</xdr:row>
      <xdr:rowOff>26307</xdr:rowOff>
    </xdr:to>
    <xdr:sp macro="" textlink="">
      <xdr:nvSpPr>
        <xdr:cNvPr id="684" name="フローチャート: 判断 683"/>
        <xdr:cNvSpPr/>
      </xdr:nvSpPr>
      <xdr:spPr>
        <a:xfrm>
          <a:off x="18345150" y="13640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685" name="フローチャート: 判断 684"/>
        <xdr:cNvSpPr/>
      </xdr:nvSpPr>
      <xdr:spPr>
        <a:xfrm>
          <a:off x="175514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22679</xdr:rowOff>
    </xdr:from>
    <xdr:to>
      <xdr:col>116</xdr:col>
      <xdr:colOff>114300</xdr:colOff>
      <xdr:row>83</xdr:row>
      <xdr:rowOff>124279</xdr:rowOff>
    </xdr:to>
    <xdr:sp macro="" textlink="">
      <xdr:nvSpPr>
        <xdr:cNvPr id="691" name="楕円 690"/>
        <xdr:cNvSpPr/>
      </xdr:nvSpPr>
      <xdr:spPr>
        <a:xfrm>
          <a:off x="199009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45556</xdr:rowOff>
    </xdr:from>
    <xdr:ext cx="469744" cy="259045"/>
    <xdr:sp macro="" textlink="">
      <xdr:nvSpPr>
        <xdr:cNvPr id="692" name="【庁舎】&#10;一人当たり面積該当値テキスト"/>
        <xdr:cNvSpPr txBox="1"/>
      </xdr:nvSpPr>
      <xdr:spPr>
        <a:xfrm>
          <a:off x="20002500" y="1359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33564</xdr:rowOff>
    </xdr:from>
    <xdr:to>
      <xdr:col>112</xdr:col>
      <xdr:colOff>38100</xdr:colOff>
      <xdr:row>83</xdr:row>
      <xdr:rowOff>135164</xdr:rowOff>
    </xdr:to>
    <xdr:sp macro="" textlink="">
      <xdr:nvSpPr>
        <xdr:cNvPr id="693" name="楕円 692"/>
        <xdr:cNvSpPr/>
      </xdr:nvSpPr>
      <xdr:spPr>
        <a:xfrm>
          <a:off x="19157950" y="137432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73479</xdr:rowOff>
    </xdr:from>
    <xdr:to>
      <xdr:col>116</xdr:col>
      <xdr:colOff>63500</xdr:colOff>
      <xdr:row>83</xdr:row>
      <xdr:rowOff>84364</xdr:rowOff>
    </xdr:to>
    <xdr:cxnSp macro="">
      <xdr:nvCxnSpPr>
        <xdr:cNvPr id="694" name="直線コネクタ 693"/>
        <xdr:cNvCxnSpPr/>
      </xdr:nvCxnSpPr>
      <xdr:spPr>
        <a:xfrm flipV="1">
          <a:off x="19202400" y="13783129"/>
          <a:ext cx="7493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74386</xdr:rowOff>
    </xdr:from>
    <xdr:to>
      <xdr:col>107</xdr:col>
      <xdr:colOff>101600</xdr:colOff>
      <xdr:row>79</xdr:row>
      <xdr:rowOff>4536</xdr:rowOff>
    </xdr:to>
    <xdr:sp macro="" textlink="">
      <xdr:nvSpPr>
        <xdr:cNvPr id="695" name="楕円 694"/>
        <xdr:cNvSpPr/>
      </xdr:nvSpPr>
      <xdr:spPr>
        <a:xfrm>
          <a:off x="18345150" y="129585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125186</xdr:rowOff>
    </xdr:from>
    <xdr:to>
      <xdr:col>111</xdr:col>
      <xdr:colOff>177800</xdr:colOff>
      <xdr:row>83</xdr:row>
      <xdr:rowOff>84364</xdr:rowOff>
    </xdr:to>
    <xdr:cxnSp macro="">
      <xdr:nvCxnSpPr>
        <xdr:cNvPr id="696" name="直線コネクタ 695"/>
        <xdr:cNvCxnSpPr/>
      </xdr:nvCxnSpPr>
      <xdr:spPr>
        <a:xfrm>
          <a:off x="18395950" y="13009336"/>
          <a:ext cx="806450" cy="78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140806</xdr:rowOff>
    </xdr:from>
    <xdr:ext cx="469744" cy="259045"/>
    <xdr:sp macro="" textlink="">
      <xdr:nvSpPr>
        <xdr:cNvPr id="697" name="n_1aveValue【庁舎】&#10;一人当たり面積"/>
        <xdr:cNvSpPr txBox="1"/>
      </xdr:nvSpPr>
      <xdr:spPr>
        <a:xfrm>
          <a:off x="18980227" y="1352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17434</xdr:rowOff>
    </xdr:from>
    <xdr:ext cx="469744" cy="259045"/>
    <xdr:sp macro="" textlink="">
      <xdr:nvSpPr>
        <xdr:cNvPr id="698" name="n_2aveValue【庁舎】&#10;一人当たり面積"/>
        <xdr:cNvSpPr txBox="1"/>
      </xdr:nvSpPr>
      <xdr:spPr>
        <a:xfrm>
          <a:off x="18180127" y="1372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699" name="n_3aveValue【庁舎】&#10;一人当たり面積"/>
        <xdr:cNvSpPr txBox="1"/>
      </xdr:nvSpPr>
      <xdr:spPr>
        <a:xfrm>
          <a:off x="17386377" y="135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126291</xdr:rowOff>
    </xdr:from>
    <xdr:ext cx="469744" cy="259045"/>
    <xdr:sp macro="" textlink="">
      <xdr:nvSpPr>
        <xdr:cNvPr id="700" name="n_1mainValue【庁舎】&#10;一人当たり面積"/>
        <xdr:cNvSpPr txBox="1"/>
      </xdr:nvSpPr>
      <xdr:spPr>
        <a:xfrm>
          <a:off x="18980227" y="1383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21063</xdr:rowOff>
    </xdr:from>
    <xdr:ext cx="469744" cy="259045"/>
    <xdr:sp macro="" textlink="">
      <xdr:nvSpPr>
        <xdr:cNvPr id="701" name="n_2mainValue【庁舎】&#10;一人当たり面積"/>
        <xdr:cNvSpPr txBox="1"/>
      </xdr:nvSpPr>
      <xdr:spPr>
        <a:xfrm>
          <a:off x="18180127" y="1274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ほとんどの類型において有形固定資産減価償却率はグループ平均を下回っているが、「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警察施設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」のみ上回っている。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また、人口一人あたり資産で比較すると、公営住宅などがグループを上回っている。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本県においては、平成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兵庫県公共施設等総合管理計画」を策定しているが、公共施設等の適正な管理をより実効性あるものとするために、施設類型ごとに、具体的な個別施設計画を策定して各施設類型ごとの課題に応じた取組を推進しているところ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280003_&#20853;&#24235;&#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324.7</v>
          </cell>
          <cell r="CN51">
            <v>335</v>
          </cell>
          <cell r="CV51">
            <v>339.2</v>
          </cell>
        </row>
        <row r="53">
          <cell r="CF53">
            <v>63</v>
          </cell>
          <cell r="CN53">
            <v>63.7</v>
          </cell>
          <cell r="CV53">
            <v>64.3</v>
          </cell>
        </row>
        <row r="55">
          <cell r="AN55" t="str">
            <v>グループ内平均値</v>
          </cell>
          <cell r="CF55">
            <v>196.2</v>
          </cell>
          <cell r="CN55">
            <v>198</v>
          </cell>
          <cell r="CV55">
            <v>195.2</v>
          </cell>
        </row>
        <row r="57">
          <cell r="CF57">
            <v>57.3</v>
          </cell>
          <cell r="CN57">
            <v>60.1</v>
          </cell>
          <cell r="CV57">
            <v>60.7</v>
          </cell>
        </row>
        <row r="72">
          <cell r="BP72" t="str">
            <v>H26</v>
          </cell>
          <cell r="BX72" t="str">
            <v>H27</v>
          </cell>
          <cell r="CF72" t="str">
            <v>H28</v>
          </cell>
          <cell r="CN72" t="str">
            <v>H29</v>
          </cell>
          <cell r="CV72" t="str">
            <v>H30</v>
          </cell>
        </row>
        <row r="73">
          <cell r="AN73" t="str">
            <v>当該団体値</v>
          </cell>
          <cell r="BP73">
            <v>333</v>
          </cell>
          <cell r="BX73">
            <v>320.60000000000002</v>
          </cell>
          <cell r="CF73">
            <v>324.7</v>
          </cell>
          <cell r="CN73">
            <v>335</v>
          </cell>
          <cell r="CV73">
            <v>339.2</v>
          </cell>
        </row>
        <row r="75">
          <cell r="BP75">
            <v>15.8</v>
          </cell>
          <cell r="BX75">
            <v>16.8</v>
          </cell>
          <cell r="CF75">
            <v>16.100000000000001</v>
          </cell>
          <cell r="CN75">
            <v>15.3</v>
          </cell>
          <cell r="CV75">
            <v>13.8</v>
          </cell>
        </row>
        <row r="77">
          <cell r="AN77" t="str">
            <v>グループ内平均値</v>
          </cell>
          <cell r="BP77">
            <v>209.6</v>
          </cell>
          <cell r="BX77">
            <v>196.3</v>
          </cell>
          <cell r="CF77">
            <v>196.2</v>
          </cell>
          <cell r="CN77">
            <v>198</v>
          </cell>
          <cell r="CV77">
            <v>195.2</v>
          </cell>
        </row>
        <row r="79">
          <cell r="BP79">
            <v>14.3</v>
          </cell>
          <cell r="BX79">
            <v>14</v>
          </cell>
          <cell r="CF79">
            <v>13.3</v>
          </cell>
          <cell r="CN79">
            <v>12.7</v>
          </cell>
          <cell r="CV79">
            <v>12.3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A1" s="157"/>
      <c r="B1" s="395" t="s">
        <v>77</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158"/>
      <c r="DK1" s="158"/>
      <c r="DL1" s="158"/>
      <c r="DM1" s="158"/>
      <c r="DN1" s="158"/>
      <c r="DO1" s="158"/>
    </row>
    <row r="2" spans="1:119" ht="24" thickBot="1" x14ac:dyDescent="0.25">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396" t="s">
        <v>79</v>
      </c>
      <c r="C3" s="397"/>
      <c r="D3" s="398"/>
      <c r="E3" s="398"/>
      <c r="F3" s="398"/>
      <c r="G3" s="398"/>
      <c r="H3" s="398"/>
      <c r="I3" s="398"/>
      <c r="J3" s="398"/>
      <c r="K3" s="398"/>
      <c r="L3" s="398" t="s">
        <v>80</v>
      </c>
      <c r="M3" s="398"/>
      <c r="N3" s="398"/>
      <c r="O3" s="398"/>
      <c r="P3" s="398"/>
      <c r="Q3" s="398"/>
      <c r="R3" s="402"/>
      <c r="S3" s="402"/>
      <c r="T3" s="402"/>
      <c r="U3" s="402"/>
      <c r="V3" s="403"/>
      <c r="W3" s="409" t="s">
        <v>81</v>
      </c>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1"/>
      <c r="AZ3" s="412" t="s">
        <v>1</v>
      </c>
      <c r="BA3" s="413"/>
      <c r="BB3" s="413"/>
      <c r="BC3" s="413"/>
      <c r="BD3" s="413"/>
      <c r="BE3" s="413"/>
      <c r="BF3" s="413"/>
      <c r="BG3" s="413"/>
      <c r="BH3" s="413"/>
      <c r="BI3" s="413"/>
      <c r="BJ3" s="413"/>
      <c r="BK3" s="413"/>
      <c r="BL3" s="413"/>
      <c r="BM3" s="414"/>
      <c r="BN3" s="415" t="s">
        <v>82</v>
      </c>
      <c r="BO3" s="416"/>
      <c r="BP3" s="416"/>
      <c r="BQ3" s="416"/>
      <c r="BR3" s="416"/>
      <c r="BS3" s="416"/>
      <c r="BT3" s="416"/>
      <c r="BU3" s="417"/>
      <c r="BV3" s="415" t="s">
        <v>83</v>
      </c>
      <c r="BW3" s="416"/>
      <c r="BX3" s="416"/>
      <c r="BY3" s="416"/>
      <c r="BZ3" s="416"/>
      <c r="CA3" s="416"/>
      <c r="CB3" s="416"/>
      <c r="CC3" s="417"/>
      <c r="CD3" s="412" t="s">
        <v>1</v>
      </c>
      <c r="CE3" s="413"/>
      <c r="CF3" s="413"/>
      <c r="CG3" s="413"/>
      <c r="CH3" s="413"/>
      <c r="CI3" s="413"/>
      <c r="CJ3" s="413"/>
      <c r="CK3" s="413"/>
      <c r="CL3" s="413"/>
      <c r="CM3" s="413"/>
      <c r="CN3" s="413"/>
      <c r="CO3" s="413"/>
      <c r="CP3" s="413"/>
      <c r="CQ3" s="413"/>
      <c r="CR3" s="413"/>
      <c r="CS3" s="414"/>
      <c r="CT3" s="415" t="s">
        <v>84</v>
      </c>
      <c r="CU3" s="416"/>
      <c r="CV3" s="416"/>
      <c r="CW3" s="416"/>
      <c r="CX3" s="416"/>
      <c r="CY3" s="416"/>
      <c r="CZ3" s="416"/>
      <c r="DA3" s="417"/>
      <c r="DB3" s="415" t="s">
        <v>85</v>
      </c>
      <c r="DC3" s="416"/>
      <c r="DD3" s="416"/>
      <c r="DE3" s="416"/>
      <c r="DF3" s="416"/>
      <c r="DG3" s="416"/>
      <c r="DH3" s="416"/>
      <c r="DI3" s="417"/>
      <c r="DJ3" s="157"/>
      <c r="DK3" s="157"/>
      <c r="DL3" s="157"/>
      <c r="DM3" s="157"/>
      <c r="DN3" s="157"/>
      <c r="DO3" s="157"/>
    </row>
    <row r="4" spans="1:119" ht="18.75" customHeight="1" x14ac:dyDescent="0.2">
      <c r="A4" s="158"/>
      <c r="B4" s="399"/>
      <c r="C4" s="400"/>
      <c r="D4" s="401"/>
      <c r="E4" s="401"/>
      <c r="F4" s="401"/>
      <c r="G4" s="401"/>
      <c r="H4" s="401"/>
      <c r="I4" s="401"/>
      <c r="J4" s="401"/>
      <c r="K4" s="401"/>
      <c r="L4" s="401"/>
      <c r="M4" s="401"/>
      <c r="N4" s="401"/>
      <c r="O4" s="401"/>
      <c r="P4" s="401"/>
      <c r="Q4" s="401"/>
      <c r="R4" s="404"/>
      <c r="S4" s="404"/>
      <c r="T4" s="404"/>
      <c r="U4" s="404"/>
      <c r="V4" s="405"/>
      <c r="W4" s="469" t="s">
        <v>86</v>
      </c>
      <c r="X4" s="470"/>
      <c r="Y4" s="471"/>
      <c r="Z4" s="478" t="s">
        <v>1</v>
      </c>
      <c r="AA4" s="456"/>
      <c r="AB4" s="456"/>
      <c r="AC4" s="456"/>
      <c r="AD4" s="456"/>
      <c r="AE4" s="456"/>
      <c r="AF4" s="456"/>
      <c r="AG4" s="456"/>
      <c r="AH4" s="457"/>
      <c r="AI4" s="478" t="s">
        <v>87</v>
      </c>
      <c r="AJ4" s="481"/>
      <c r="AK4" s="481"/>
      <c r="AL4" s="481"/>
      <c r="AM4" s="481"/>
      <c r="AN4" s="481"/>
      <c r="AO4" s="481"/>
      <c r="AP4" s="482"/>
      <c r="AQ4" s="486" t="s">
        <v>88</v>
      </c>
      <c r="AR4" s="487"/>
      <c r="AS4" s="481"/>
      <c r="AT4" s="481"/>
      <c r="AU4" s="481"/>
      <c r="AV4" s="481"/>
      <c r="AW4" s="481"/>
      <c r="AX4" s="481"/>
      <c r="AY4" s="488"/>
      <c r="AZ4" s="439" t="s">
        <v>89</v>
      </c>
      <c r="BA4" s="440"/>
      <c r="BB4" s="440"/>
      <c r="BC4" s="440"/>
      <c r="BD4" s="440"/>
      <c r="BE4" s="440"/>
      <c r="BF4" s="440"/>
      <c r="BG4" s="440"/>
      <c r="BH4" s="440"/>
      <c r="BI4" s="440"/>
      <c r="BJ4" s="440"/>
      <c r="BK4" s="440"/>
      <c r="BL4" s="440"/>
      <c r="BM4" s="441"/>
      <c r="BN4" s="418">
        <v>1841383730</v>
      </c>
      <c r="BO4" s="419"/>
      <c r="BP4" s="419"/>
      <c r="BQ4" s="419"/>
      <c r="BR4" s="419"/>
      <c r="BS4" s="419"/>
      <c r="BT4" s="419"/>
      <c r="BU4" s="420"/>
      <c r="BV4" s="418">
        <v>1941805730</v>
      </c>
      <c r="BW4" s="419"/>
      <c r="BX4" s="419"/>
      <c r="BY4" s="419"/>
      <c r="BZ4" s="419"/>
      <c r="CA4" s="419"/>
      <c r="CB4" s="419"/>
      <c r="CC4" s="420"/>
      <c r="CD4" s="421" t="s">
        <v>90</v>
      </c>
      <c r="CE4" s="422"/>
      <c r="CF4" s="422"/>
      <c r="CG4" s="422"/>
      <c r="CH4" s="422"/>
      <c r="CI4" s="422"/>
      <c r="CJ4" s="422"/>
      <c r="CK4" s="422"/>
      <c r="CL4" s="422"/>
      <c r="CM4" s="422"/>
      <c r="CN4" s="422"/>
      <c r="CO4" s="422"/>
      <c r="CP4" s="422"/>
      <c r="CQ4" s="422"/>
      <c r="CR4" s="422"/>
      <c r="CS4" s="423"/>
      <c r="CT4" s="424">
        <v>0.1</v>
      </c>
      <c r="CU4" s="425"/>
      <c r="CV4" s="425"/>
      <c r="CW4" s="425"/>
      <c r="CX4" s="425"/>
      <c r="CY4" s="425"/>
      <c r="CZ4" s="425"/>
      <c r="DA4" s="426"/>
      <c r="DB4" s="424">
        <v>0.1</v>
      </c>
      <c r="DC4" s="425"/>
      <c r="DD4" s="425"/>
      <c r="DE4" s="425"/>
      <c r="DF4" s="425"/>
      <c r="DG4" s="425"/>
      <c r="DH4" s="425"/>
      <c r="DI4" s="426"/>
      <c r="DJ4" s="157"/>
      <c r="DK4" s="157"/>
      <c r="DL4" s="157"/>
      <c r="DM4" s="157"/>
      <c r="DN4" s="157"/>
      <c r="DO4" s="157"/>
    </row>
    <row r="5" spans="1:119" ht="18.75" customHeight="1" thickBot="1" x14ac:dyDescent="0.25">
      <c r="A5" s="158"/>
      <c r="B5" s="399"/>
      <c r="C5" s="400"/>
      <c r="D5" s="401"/>
      <c r="E5" s="401"/>
      <c r="F5" s="401"/>
      <c r="G5" s="401"/>
      <c r="H5" s="401"/>
      <c r="I5" s="401"/>
      <c r="J5" s="401"/>
      <c r="K5" s="401"/>
      <c r="L5" s="406"/>
      <c r="M5" s="406"/>
      <c r="N5" s="406"/>
      <c r="O5" s="406"/>
      <c r="P5" s="406"/>
      <c r="Q5" s="406"/>
      <c r="R5" s="407"/>
      <c r="S5" s="407"/>
      <c r="T5" s="407"/>
      <c r="U5" s="407"/>
      <c r="V5" s="408"/>
      <c r="W5" s="472"/>
      <c r="X5" s="473"/>
      <c r="Y5" s="474"/>
      <c r="Z5" s="407"/>
      <c r="AA5" s="479"/>
      <c r="AB5" s="479"/>
      <c r="AC5" s="479"/>
      <c r="AD5" s="479"/>
      <c r="AE5" s="479"/>
      <c r="AF5" s="479"/>
      <c r="AG5" s="479"/>
      <c r="AH5" s="480"/>
      <c r="AI5" s="483"/>
      <c r="AJ5" s="484"/>
      <c r="AK5" s="484"/>
      <c r="AL5" s="484"/>
      <c r="AM5" s="484"/>
      <c r="AN5" s="484"/>
      <c r="AO5" s="484"/>
      <c r="AP5" s="485"/>
      <c r="AQ5" s="483"/>
      <c r="AR5" s="484"/>
      <c r="AS5" s="484"/>
      <c r="AT5" s="484"/>
      <c r="AU5" s="484"/>
      <c r="AV5" s="484"/>
      <c r="AW5" s="484"/>
      <c r="AX5" s="484"/>
      <c r="AY5" s="489"/>
      <c r="AZ5" s="427" t="s">
        <v>91</v>
      </c>
      <c r="BA5" s="428"/>
      <c r="BB5" s="428"/>
      <c r="BC5" s="428"/>
      <c r="BD5" s="428"/>
      <c r="BE5" s="428"/>
      <c r="BF5" s="428"/>
      <c r="BG5" s="428"/>
      <c r="BH5" s="428"/>
      <c r="BI5" s="428"/>
      <c r="BJ5" s="428"/>
      <c r="BK5" s="428"/>
      <c r="BL5" s="428"/>
      <c r="BM5" s="429"/>
      <c r="BN5" s="430">
        <v>1831631276</v>
      </c>
      <c r="BO5" s="431"/>
      <c r="BP5" s="431"/>
      <c r="BQ5" s="431"/>
      <c r="BR5" s="431"/>
      <c r="BS5" s="431"/>
      <c r="BT5" s="431"/>
      <c r="BU5" s="432"/>
      <c r="BV5" s="430">
        <v>1931111121</v>
      </c>
      <c r="BW5" s="431"/>
      <c r="BX5" s="431"/>
      <c r="BY5" s="431"/>
      <c r="BZ5" s="431"/>
      <c r="CA5" s="431"/>
      <c r="CB5" s="431"/>
      <c r="CC5" s="432"/>
      <c r="CD5" s="433" t="s">
        <v>92</v>
      </c>
      <c r="CE5" s="434"/>
      <c r="CF5" s="434"/>
      <c r="CG5" s="434"/>
      <c r="CH5" s="434"/>
      <c r="CI5" s="434"/>
      <c r="CJ5" s="434"/>
      <c r="CK5" s="434"/>
      <c r="CL5" s="434"/>
      <c r="CM5" s="434"/>
      <c r="CN5" s="434"/>
      <c r="CO5" s="434"/>
      <c r="CP5" s="434"/>
      <c r="CQ5" s="434"/>
      <c r="CR5" s="434"/>
      <c r="CS5" s="435"/>
      <c r="CT5" s="436">
        <v>95.3</v>
      </c>
      <c r="CU5" s="437"/>
      <c r="CV5" s="437"/>
      <c r="CW5" s="437"/>
      <c r="CX5" s="437"/>
      <c r="CY5" s="437"/>
      <c r="CZ5" s="437"/>
      <c r="DA5" s="438"/>
      <c r="DB5" s="436">
        <v>95.4</v>
      </c>
      <c r="DC5" s="437"/>
      <c r="DD5" s="437"/>
      <c r="DE5" s="437"/>
      <c r="DF5" s="437"/>
      <c r="DG5" s="437"/>
      <c r="DH5" s="437"/>
      <c r="DI5" s="438"/>
      <c r="DJ5" s="157"/>
      <c r="DK5" s="157"/>
      <c r="DL5" s="157"/>
      <c r="DM5" s="157"/>
      <c r="DN5" s="157"/>
      <c r="DO5" s="157"/>
    </row>
    <row r="6" spans="1:119" ht="18.75" customHeight="1" x14ac:dyDescent="0.2">
      <c r="A6" s="158"/>
      <c r="B6" s="415" t="s">
        <v>93</v>
      </c>
      <c r="C6" s="416"/>
      <c r="D6" s="416"/>
      <c r="E6" s="416"/>
      <c r="F6" s="416"/>
      <c r="G6" s="416"/>
      <c r="H6" s="416"/>
      <c r="I6" s="416"/>
      <c r="J6" s="416"/>
      <c r="K6" s="397"/>
      <c r="L6" s="398" t="s">
        <v>94</v>
      </c>
      <c r="M6" s="398"/>
      <c r="N6" s="398"/>
      <c r="O6" s="398"/>
      <c r="P6" s="398"/>
      <c r="Q6" s="398"/>
      <c r="R6" s="402"/>
      <c r="S6" s="402"/>
      <c r="T6" s="402"/>
      <c r="U6" s="402"/>
      <c r="V6" s="403"/>
      <c r="W6" s="472"/>
      <c r="X6" s="473"/>
      <c r="Y6" s="474"/>
      <c r="Z6" s="442" t="s">
        <v>95</v>
      </c>
      <c r="AA6" s="443"/>
      <c r="AB6" s="443"/>
      <c r="AC6" s="443"/>
      <c r="AD6" s="443"/>
      <c r="AE6" s="443"/>
      <c r="AF6" s="443"/>
      <c r="AG6" s="443"/>
      <c r="AH6" s="444"/>
      <c r="AI6" s="445">
        <v>1</v>
      </c>
      <c r="AJ6" s="446"/>
      <c r="AK6" s="446"/>
      <c r="AL6" s="446"/>
      <c r="AM6" s="446"/>
      <c r="AN6" s="446"/>
      <c r="AO6" s="446"/>
      <c r="AP6" s="447"/>
      <c r="AQ6" s="445">
        <v>12730</v>
      </c>
      <c r="AR6" s="446"/>
      <c r="AS6" s="446"/>
      <c r="AT6" s="446"/>
      <c r="AU6" s="446"/>
      <c r="AV6" s="446"/>
      <c r="AW6" s="446"/>
      <c r="AX6" s="446"/>
      <c r="AY6" s="448"/>
      <c r="AZ6" s="427" t="s">
        <v>96</v>
      </c>
      <c r="BA6" s="428"/>
      <c r="BB6" s="428"/>
      <c r="BC6" s="428"/>
      <c r="BD6" s="428"/>
      <c r="BE6" s="428"/>
      <c r="BF6" s="428"/>
      <c r="BG6" s="428"/>
      <c r="BH6" s="428"/>
      <c r="BI6" s="428"/>
      <c r="BJ6" s="428"/>
      <c r="BK6" s="428"/>
      <c r="BL6" s="428"/>
      <c r="BM6" s="429"/>
      <c r="BN6" s="430">
        <v>9752454</v>
      </c>
      <c r="BO6" s="431"/>
      <c r="BP6" s="431"/>
      <c r="BQ6" s="431"/>
      <c r="BR6" s="431"/>
      <c r="BS6" s="431"/>
      <c r="BT6" s="431"/>
      <c r="BU6" s="432"/>
      <c r="BV6" s="430">
        <v>10694609</v>
      </c>
      <c r="BW6" s="431"/>
      <c r="BX6" s="431"/>
      <c r="BY6" s="431"/>
      <c r="BZ6" s="431"/>
      <c r="CA6" s="431"/>
      <c r="CB6" s="431"/>
      <c r="CC6" s="432"/>
      <c r="CD6" s="433" t="s">
        <v>97</v>
      </c>
      <c r="CE6" s="434"/>
      <c r="CF6" s="434"/>
      <c r="CG6" s="434"/>
      <c r="CH6" s="434"/>
      <c r="CI6" s="434"/>
      <c r="CJ6" s="434"/>
      <c r="CK6" s="434"/>
      <c r="CL6" s="434"/>
      <c r="CM6" s="434"/>
      <c r="CN6" s="434"/>
      <c r="CO6" s="434"/>
      <c r="CP6" s="434"/>
      <c r="CQ6" s="434"/>
      <c r="CR6" s="434"/>
      <c r="CS6" s="435"/>
      <c r="CT6" s="452">
        <v>105.6</v>
      </c>
      <c r="CU6" s="453"/>
      <c r="CV6" s="453"/>
      <c r="CW6" s="453"/>
      <c r="CX6" s="453"/>
      <c r="CY6" s="453"/>
      <c r="CZ6" s="453"/>
      <c r="DA6" s="454"/>
      <c r="DB6" s="452">
        <v>107.3</v>
      </c>
      <c r="DC6" s="453"/>
      <c r="DD6" s="453"/>
      <c r="DE6" s="453"/>
      <c r="DF6" s="453"/>
      <c r="DG6" s="453"/>
      <c r="DH6" s="453"/>
      <c r="DI6" s="454"/>
      <c r="DJ6" s="157"/>
      <c r="DK6" s="157"/>
      <c r="DL6" s="157"/>
      <c r="DM6" s="157"/>
      <c r="DN6" s="157"/>
      <c r="DO6" s="157"/>
    </row>
    <row r="7" spans="1:119" ht="18.75" customHeight="1" x14ac:dyDescent="0.2">
      <c r="A7" s="158"/>
      <c r="B7" s="458"/>
      <c r="C7" s="459"/>
      <c r="D7" s="459"/>
      <c r="E7" s="459"/>
      <c r="F7" s="459"/>
      <c r="G7" s="459"/>
      <c r="H7" s="459"/>
      <c r="I7" s="459"/>
      <c r="J7" s="459"/>
      <c r="K7" s="400"/>
      <c r="L7" s="401"/>
      <c r="M7" s="401"/>
      <c r="N7" s="401"/>
      <c r="O7" s="401"/>
      <c r="P7" s="401"/>
      <c r="Q7" s="401"/>
      <c r="R7" s="404"/>
      <c r="S7" s="404"/>
      <c r="T7" s="404"/>
      <c r="U7" s="404"/>
      <c r="V7" s="405"/>
      <c r="W7" s="472"/>
      <c r="X7" s="473"/>
      <c r="Y7" s="474"/>
      <c r="Z7" s="442" t="s">
        <v>98</v>
      </c>
      <c r="AA7" s="443"/>
      <c r="AB7" s="443"/>
      <c r="AC7" s="443"/>
      <c r="AD7" s="443"/>
      <c r="AE7" s="443"/>
      <c r="AF7" s="443"/>
      <c r="AG7" s="443"/>
      <c r="AH7" s="444"/>
      <c r="AI7" s="445">
        <v>2</v>
      </c>
      <c r="AJ7" s="446"/>
      <c r="AK7" s="446"/>
      <c r="AL7" s="446"/>
      <c r="AM7" s="446"/>
      <c r="AN7" s="446"/>
      <c r="AO7" s="446"/>
      <c r="AP7" s="447"/>
      <c r="AQ7" s="445">
        <v>10190</v>
      </c>
      <c r="AR7" s="446"/>
      <c r="AS7" s="446"/>
      <c r="AT7" s="446"/>
      <c r="AU7" s="446"/>
      <c r="AV7" s="446"/>
      <c r="AW7" s="446"/>
      <c r="AX7" s="446"/>
      <c r="AY7" s="448"/>
      <c r="AZ7" s="427" t="s">
        <v>99</v>
      </c>
      <c r="BA7" s="428"/>
      <c r="BB7" s="428"/>
      <c r="BC7" s="428"/>
      <c r="BD7" s="428"/>
      <c r="BE7" s="428"/>
      <c r="BF7" s="428"/>
      <c r="BG7" s="428"/>
      <c r="BH7" s="428"/>
      <c r="BI7" s="428"/>
      <c r="BJ7" s="428"/>
      <c r="BK7" s="428"/>
      <c r="BL7" s="428"/>
      <c r="BM7" s="429"/>
      <c r="BN7" s="430">
        <v>8560966</v>
      </c>
      <c r="BO7" s="431"/>
      <c r="BP7" s="431"/>
      <c r="BQ7" s="431"/>
      <c r="BR7" s="431"/>
      <c r="BS7" s="431"/>
      <c r="BT7" s="431"/>
      <c r="BU7" s="432"/>
      <c r="BV7" s="430">
        <v>9524718</v>
      </c>
      <c r="BW7" s="431"/>
      <c r="BX7" s="431"/>
      <c r="BY7" s="431"/>
      <c r="BZ7" s="431"/>
      <c r="CA7" s="431"/>
      <c r="CB7" s="431"/>
      <c r="CC7" s="432"/>
      <c r="CD7" s="433" t="s">
        <v>100</v>
      </c>
      <c r="CE7" s="434"/>
      <c r="CF7" s="434"/>
      <c r="CG7" s="434"/>
      <c r="CH7" s="434"/>
      <c r="CI7" s="434"/>
      <c r="CJ7" s="434"/>
      <c r="CK7" s="434"/>
      <c r="CL7" s="434"/>
      <c r="CM7" s="434"/>
      <c r="CN7" s="434"/>
      <c r="CO7" s="434"/>
      <c r="CP7" s="434"/>
      <c r="CQ7" s="434"/>
      <c r="CR7" s="434"/>
      <c r="CS7" s="435"/>
      <c r="CT7" s="430">
        <v>1055786928</v>
      </c>
      <c r="CU7" s="431"/>
      <c r="CV7" s="431"/>
      <c r="CW7" s="431"/>
      <c r="CX7" s="431"/>
      <c r="CY7" s="431"/>
      <c r="CZ7" s="431"/>
      <c r="DA7" s="432"/>
      <c r="DB7" s="430">
        <v>1056013966</v>
      </c>
      <c r="DC7" s="431"/>
      <c r="DD7" s="431"/>
      <c r="DE7" s="431"/>
      <c r="DF7" s="431"/>
      <c r="DG7" s="431"/>
      <c r="DH7" s="431"/>
      <c r="DI7" s="432"/>
      <c r="DJ7" s="157"/>
      <c r="DK7" s="157"/>
      <c r="DL7" s="157"/>
      <c r="DM7" s="157"/>
      <c r="DN7" s="157"/>
      <c r="DO7" s="157"/>
    </row>
    <row r="8" spans="1:119" ht="18.75" customHeight="1" thickBot="1" x14ac:dyDescent="0.25">
      <c r="A8" s="158"/>
      <c r="B8" s="460"/>
      <c r="C8" s="461"/>
      <c r="D8" s="461"/>
      <c r="E8" s="461"/>
      <c r="F8" s="461"/>
      <c r="G8" s="461"/>
      <c r="H8" s="461"/>
      <c r="I8" s="461"/>
      <c r="J8" s="461"/>
      <c r="K8" s="462"/>
      <c r="L8" s="406"/>
      <c r="M8" s="406"/>
      <c r="N8" s="406"/>
      <c r="O8" s="406"/>
      <c r="P8" s="406"/>
      <c r="Q8" s="406"/>
      <c r="R8" s="407"/>
      <c r="S8" s="407"/>
      <c r="T8" s="407"/>
      <c r="U8" s="407"/>
      <c r="V8" s="408"/>
      <c r="W8" s="472"/>
      <c r="X8" s="473"/>
      <c r="Y8" s="474"/>
      <c r="Z8" s="442" t="s">
        <v>101</v>
      </c>
      <c r="AA8" s="443"/>
      <c r="AB8" s="443"/>
      <c r="AC8" s="443"/>
      <c r="AD8" s="443"/>
      <c r="AE8" s="443"/>
      <c r="AF8" s="443"/>
      <c r="AG8" s="443"/>
      <c r="AH8" s="444"/>
      <c r="AI8" s="445">
        <v>1</v>
      </c>
      <c r="AJ8" s="446"/>
      <c r="AK8" s="446"/>
      <c r="AL8" s="446"/>
      <c r="AM8" s="446"/>
      <c r="AN8" s="446"/>
      <c r="AO8" s="446"/>
      <c r="AP8" s="447"/>
      <c r="AQ8" s="445">
        <v>8620</v>
      </c>
      <c r="AR8" s="446"/>
      <c r="AS8" s="446"/>
      <c r="AT8" s="446"/>
      <c r="AU8" s="446"/>
      <c r="AV8" s="446"/>
      <c r="AW8" s="446"/>
      <c r="AX8" s="446"/>
      <c r="AY8" s="448"/>
      <c r="AZ8" s="427" t="s">
        <v>102</v>
      </c>
      <c r="BA8" s="428"/>
      <c r="BB8" s="428"/>
      <c r="BC8" s="428"/>
      <c r="BD8" s="428"/>
      <c r="BE8" s="428"/>
      <c r="BF8" s="428"/>
      <c r="BG8" s="428"/>
      <c r="BH8" s="428"/>
      <c r="BI8" s="428"/>
      <c r="BJ8" s="428"/>
      <c r="BK8" s="428"/>
      <c r="BL8" s="428"/>
      <c r="BM8" s="429"/>
      <c r="BN8" s="430">
        <v>1191488</v>
      </c>
      <c r="BO8" s="431"/>
      <c r="BP8" s="431"/>
      <c r="BQ8" s="431"/>
      <c r="BR8" s="431"/>
      <c r="BS8" s="431"/>
      <c r="BT8" s="431"/>
      <c r="BU8" s="432"/>
      <c r="BV8" s="430">
        <v>1169891</v>
      </c>
      <c r="BW8" s="431"/>
      <c r="BX8" s="431"/>
      <c r="BY8" s="431"/>
      <c r="BZ8" s="431"/>
      <c r="CA8" s="431"/>
      <c r="CB8" s="431"/>
      <c r="CC8" s="432"/>
      <c r="CD8" s="433" t="s">
        <v>103</v>
      </c>
      <c r="CE8" s="434"/>
      <c r="CF8" s="434"/>
      <c r="CG8" s="434"/>
      <c r="CH8" s="434"/>
      <c r="CI8" s="434"/>
      <c r="CJ8" s="434"/>
      <c r="CK8" s="434"/>
      <c r="CL8" s="434"/>
      <c r="CM8" s="434"/>
      <c r="CN8" s="434"/>
      <c r="CO8" s="434"/>
      <c r="CP8" s="434"/>
      <c r="CQ8" s="434"/>
      <c r="CR8" s="434"/>
      <c r="CS8" s="435"/>
      <c r="CT8" s="449">
        <v>0.64171999999999996</v>
      </c>
      <c r="CU8" s="450"/>
      <c r="CV8" s="450"/>
      <c r="CW8" s="450"/>
      <c r="CX8" s="450"/>
      <c r="CY8" s="450"/>
      <c r="CZ8" s="450"/>
      <c r="DA8" s="451"/>
      <c r="DB8" s="449">
        <v>0.64078000000000002</v>
      </c>
      <c r="DC8" s="450"/>
      <c r="DD8" s="450"/>
      <c r="DE8" s="450"/>
      <c r="DF8" s="450"/>
      <c r="DG8" s="450"/>
      <c r="DH8" s="450"/>
      <c r="DI8" s="451"/>
      <c r="DJ8" s="157"/>
      <c r="DK8" s="157"/>
      <c r="DL8" s="157"/>
      <c r="DM8" s="157"/>
      <c r="DN8" s="157"/>
      <c r="DO8" s="157"/>
    </row>
    <row r="9" spans="1:119" ht="18.75" customHeight="1" thickBot="1" x14ac:dyDescent="0.25">
      <c r="A9" s="158"/>
      <c r="B9" s="455" t="s">
        <v>104</v>
      </c>
      <c r="C9" s="456"/>
      <c r="D9" s="456"/>
      <c r="E9" s="456"/>
      <c r="F9" s="456"/>
      <c r="G9" s="456"/>
      <c r="H9" s="456"/>
      <c r="I9" s="456"/>
      <c r="J9" s="456"/>
      <c r="K9" s="457"/>
      <c r="L9" s="463" t="s">
        <v>105</v>
      </c>
      <c r="M9" s="464"/>
      <c r="N9" s="464"/>
      <c r="O9" s="464"/>
      <c r="P9" s="464"/>
      <c r="Q9" s="465"/>
      <c r="R9" s="466">
        <v>5534800</v>
      </c>
      <c r="S9" s="467"/>
      <c r="T9" s="467"/>
      <c r="U9" s="467"/>
      <c r="V9" s="468"/>
      <c r="W9" s="472"/>
      <c r="X9" s="473"/>
      <c r="Y9" s="474"/>
      <c r="Z9" s="442" t="s">
        <v>106</v>
      </c>
      <c r="AA9" s="443"/>
      <c r="AB9" s="443"/>
      <c r="AC9" s="443"/>
      <c r="AD9" s="443"/>
      <c r="AE9" s="443"/>
      <c r="AF9" s="443"/>
      <c r="AG9" s="443"/>
      <c r="AH9" s="444"/>
      <c r="AI9" s="445">
        <v>1</v>
      </c>
      <c r="AJ9" s="446"/>
      <c r="AK9" s="446"/>
      <c r="AL9" s="446"/>
      <c r="AM9" s="446"/>
      <c r="AN9" s="446"/>
      <c r="AO9" s="446"/>
      <c r="AP9" s="447"/>
      <c r="AQ9" s="445">
        <v>9996</v>
      </c>
      <c r="AR9" s="446"/>
      <c r="AS9" s="446"/>
      <c r="AT9" s="446"/>
      <c r="AU9" s="446"/>
      <c r="AV9" s="446"/>
      <c r="AW9" s="446"/>
      <c r="AX9" s="446"/>
      <c r="AY9" s="448"/>
      <c r="AZ9" s="427" t="s">
        <v>107</v>
      </c>
      <c r="BA9" s="428"/>
      <c r="BB9" s="428"/>
      <c r="BC9" s="428"/>
      <c r="BD9" s="428"/>
      <c r="BE9" s="428"/>
      <c r="BF9" s="428"/>
      <c r="BG9" s="428"/>
      <c r="BH9" s="428"/>
      <c r="BI9" s="428"/>
      <c r="BJ9" s="428"/>
      <c r="BK9" s="428"/>
      <c r="BL9" s="428"/>
      <c r="BM9" s="429"/>
      <c r="BN9" s="430">
        <v>21597</v>
      </c>
      <c r="BO9" s="431"/>
      <c r="BP9" s="431"/>
      <c r="BQ9" s="431"/>
      <c r="BR9" s="431"/>
      <c r="BS9" s="431"/>
      <c r="BT9" s="431"/>
      <c r="BU9" s="432"/>
      <c r="BV9" s="430">
        <v>-659119</v>
      </c>
      <c r="BW9" s="431"/>
      <c r="BX9" s="431"/>
      <c r="BY9" s="431"/>
      <c r="BZ9" s="431"/>
      <c r="CA9" s="431"/>
      <c r="CB9" s="431"/>
      <c r="CC9" s="432"/>
      <c r="CD9" s="496" t="s">
        <v>108</v>
      </c>
      <c r="CE9" s="497"/>
      <c r="CF9" s="497"/>
      <c r="CG9" s="497"/>
      <c r="CH9" s="497"/>
      <c r="CI9" s="497"/>
      <c r="CJ9" s="497"/>
      <c r="CK9" s="497"/>
      <c r="CL9" s="497"/>
      <c r="CM9" s="497"/>
      <c r="CN9" s="497"/>
      <c r="CO9" s="497"/>
      <c r="CP9" s="497"/>
      <c r="CQ9" s="497"/>
      <c r="CR9" s="497"/>
      <c r="CS9" s="498"/>
      <c r="CT9" s="436">
        <v>21.8</v>
      </c>
      <c r="CU9" s="437"/>
      <c r="CV9" s="437"/>
      <c r="CW9" s="437"/>
      <c r="CX9" s="437"/>
      <c r="CY9" s="437"/>
      <c r="CZ9" s="437"/>
      <c r="DA9" s="438"/>
      <c r="DB9" s="436">
        <v>21.1</v>
      </c>
      <c r="DC9" s="437"/>
      <c r="DD9" s="437"/>
      <c r="DE9" s="437"/>
      <c r="DF9" s="437"/>
      <c r="DG9" s="437"/>
      <c r="DH9" s="437"/>
      <c r="DI9" s="438"/>
      <c r="DJ9" s="157"/>
      <c r="DK9" s="157"/>
      <c r="DL9" s="157"/>
      <c r="DM9" s="157"/>
      <c r="DN9" s="157"/>
      <c r="DO9" s="157"/>
    </row>
    <row r="10" spans="1:119" ht="18.75" customHeight="1" x14ac:dyDescent="0.2">
      <c r="A10" s="158"/>
      <c r="B10" s="458"/>
      <c r="C10" s="459"/>
      <c r="D10" s="459"/>
      <c r="E10" s="459"/>
      <c r="F10" s="459"/>
      <c r="G10" s="459"/>
      <c r="H10" s="459"/>
      <c r="I10" s="459"/>
      <c r="J10" s="459"/>
      <c r="K10" s="400"/>
      <c r="L10" s="499" t="s">
        <v>109</v>
      </c>
      <c r="M10" s="500"/>
      <c r="N10" s="500"/>
      <c r="O10" s="500"/>
      <c r="P10" s="500"/>
      <c r="Q10" s="501"/>
      <c r="R10" s="445">
        <v>5588133</v>
      </c>
      <c r="S10" s="446"/>
      <c r="T10" s="446"/>
      <c r="U10" s="446"/>
      <c r="V10" s="448"/>
      <c r="W10" s="472"/>
      <c r="X10" s="473"/>
      <c r="Y10" s="474"/>
      <c r="Z10" s="442" t="s">
        <v>110</v>
      </c>
      <c r="AA10" s="443"/>
      <c r="AB10" s="443"/>
      <c r="AC10" s="443"/>
      <c r="AD10" s="443"/>
      <c r="AE10" s="443"/>
      <c r="AF10" s="443"/>
      <c r="AG10" s="443"/>
      <c r="AH10" s="444"/>
      <c r="AI10" s="445">
        <v>1</v>
      </c>
      <c r="AJ10" s="446"/>
      <c r="AK10" s="446"/>
      <c r="AL10" s="446"/>
      <c r="AM10" s="446"/>
      <c r="AN10" s="446"/>
      <c r="AO10" s="446"/>
      <c r="AP10" s="447"/>
      <c r="AQ10" s="445">
        <v>9235</v>
      </c>
      <c r="AR10" s="446"/>
      <c r="AS10" s="446"/>
      <c r="AT10" s="446"/>
      <c r="AU10" s="446"/>
      <c r="AV10" s="446"/>
      <c r="AW10" s="446"/>
      <c r="AX10" s="446"/>
      <c r="AY10" s="448"/>
      <c r="AZ10" s="427" t="s">
        <v>111</v>
      </c>
      <c r="BA10" s="428"/>
      <c r="BB10" s="428"/>
      <c r="BC10" s="428"/>
      <c r="BD10" s="428"/>
      <c r="BE10" s="428"/>
      <c r="BF10" s="428"/>
      <c r="BG10" s="428"/>
      <c r="BH10" s="428"/>
      <c r="BI10" s="428"/>
      <c r="BJ10" s="428"/>
      <c r="BK10" s="428"/>
      <c r="BL10" s="428"/>
      <c r="BM10" s="429"/>
      <c r="BN10" s="430">
        <v>445785</v>
      </c>
      <c r="BO10" s="431"/>
      <c r="BP10" s="431"/>
      <c r="BQ10" s="431"/>
      <c r="BR10" s="431"/>
      <c r="BS10" s="431"/>
      <c r="BT10" s="431"/>
      <c r="BU10" s="432"/>
      <c r="BV10" s="430">
        <v>426096</v>
      </c>
      <c r="BW10" s="431"/>
      <c r="BX10" s="431"/>
      <c r="BY10" s="431"/>
      <c r="BZ10" s="431"/>
      <c r="CA10" s="431"/>
      <c r="CB10" s="431"/>
      <c r="CC10" s="432"/>
      <c r="CD10" s="421" t="s">
        <v>112</v>
      </c>
      <c r="CE10" s="422"/>
      <c r="CF10" s="422"/>
      <c r="CG10" s="422"/>
      <c r="CH10" s="422"/>
      <c r="CI10" s="422"/>
      <c r="CJ10" s="422"/>
      <c r="CK10" s="422"/>
      <c r="CL10" s="422"/>
      <c r="CM10" s="422"/>
      <c r="CN10" s="422"/>
      <c r="CO10" s="422"/>
      <c r="CP10" s="422"/>
      <c r="CQ10" s="422"/>
      <c r="CR10" s="422"/>
      <c r="CS10" s="423"/>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460"/>
      <c r="C11" s="461"/>
      <c r="D11" s="461"/>
      <c r="E11" s="461"/>
      <c r="F11" s="461"/>
      <c r="G11" s="461"/>
      <c r="H11" s="461"/>
      <c r="I11" s="461"/>
      <c r="J11" s="461"/>
      <c r="K11" s="462"/>
      <c r="L11" s="490" t="s">
        <v>113</v>
      </c>
      <c r="M11" s="491"/>
      <c r="N11" s="491"/>
      <c r="O11" s="491"/>
      <c r="P11" s="491"/>
      <c r="Q11" s="492"/>
      <c r="R11" s="493" t="s">
        <v>114</v>
      </c>
      <c r="S11" s="494"/>
      <c r="T11" s="494"/>
      <c r="U11" s="494"/>
      <c r="V11" s="495"/>
      <c r="W11" s="475"/>
      <c r="X11" s="476"/>
      <c r="Y11" s="477"/>
      <c r="Z11" s="442" t="s">
        <v>115</v>
      </c>
      <c r="AA11" s="443"/>
      <c r="AB11" s="443"/>
      <c r="AC11" s="443"/>
      <c r="AD11" s="443"/>
      <c r="AE11" s="443"/>
      <c r="AF11" s="443"/>
      <c r="AG11" s="443"/>
      <c r="AH11" s="444"/>
      <c r="AI11" s="445">
        <v>87</v>
      </c>
      <c r="AJ11" s="446"/>
      <c r="AK11" s="446"/>
      <c r="AL11" s="446"/>
      <c r="AM11" s="446"/>
      <c r="AN11" s="446"/>
      <c r="AO11" s="446"/>
      <c r="AP11" s="447"/>
      <c r="AQ11" s="445">
        <v>8400</v>
      </c>
      <c r="AR11" s="446"/>
      <c r="AS11" s="446"/>
      <c r="AT11" s="446"/>
      <c r="AU11" s="446"/>
      <c r="AV11" s="446"/>
      <c r="AW11" s="446"/>
      <c r="AX11" s="446"/>
      <c r="AY11" s="448"/>
      <c r="AZ11" s="427" t="s">
        <v>116</v>
      </c>
      <c r="BA11" s="428"/>
      <c r="BB11" s="428"/>
      <c r="BC11" s="428"/>
      <c r="BD11" s="428"/>
      <c r="BE11" s="428"/>
      <c r="BF11" s="428"/>
      <c r="BG11" s="428"/>
      <c r="BH11" s="428"/>
      <c r="BI11" s="428"/>
      <c r="BJ11" s="428"/>
      <c r="BK11" s="428"/>
      <c r="BL11" s="428"/>
      <c r="BM11" s="429"/>
      <c r="BN11" s="430">
        <v>2523725</v>
      </c>
      <c r="BO11" s="431"/>
      <c r="BP11" s="431"/>
      <c r="BQ11" s="431"/>
      <c r="BR11" s="431"/>
      <c r="BS11" s="431"/>
      <c r="BT11" s="431"/>
      <c r="BU11" s="432"/>
      <c r="BV11" s="430">
        <v>8807972</v>
      </c>
      <c r="BW11" s="431"/>
      <c r="BX11" s="431"/>
      <c r="BY11" s="431"/>
      <c r="BZ11" s="431"/>
      <c r="CA11" s="431"/>
      <c r="CB11" s="431"/>
      <c r="CC11" s="432"/>
      <c r="CD11" s="433" t="s">
        <v>117</v>
      </c>
      <c r="CE11" s="434"/>
      <c r="CF11" s="434"/>
      <c r="CG11" s="434"/>
      <c r="CH11" s="434"/>
      <c r="CI11" s="434"/>
      <c r="CJ11" s="434"/>
      <c r="CK11" s="434"/>
      <c r="CL11" s="434"/>
      <c r="CM11" s="434"/>
      <c r="CN11" s="434"/>
      <c r="CO11" s="434"/>
      <c r="CP11" s="434"/>
      <c r="CQ11" s="434"/>
      <c r="CR11" s="434"/>
      <c r="CS11" s="435"/>
      <c r="CT11" s="502" t="s">
        <v>118</v>
      </c>
      <c r="CU11" s="503"/>
      <c r="CV11" s="503"/>
      <c r="CW11" s="503"/>
      <c r="CX11" s="503"/>
      <c r="CY11" s="503"/>
      <c r="CZ11" s="503"/>
      <c r="DA11" s="504"/>
      <c r="DB11" s="502" t="s">
        <v>119</v>
      </c>
      <c r="DC11" s="503"/>
      <c r="DD11" s="503"/>
      <c r="DE11" s="503"/>
      <c r="DF11" s="503"/>
      <c r="DG11" s="503"/>
      <c r="DH11" s="503"/>
      <c r="DI11" s="504"/>
      <c r="DJ11" s="157"/>
      <c r="DK11" s="157"/>
      <c r="DL11" s="157"/>
      <c r="DM11" s="157"/>
      <c r="DN11" s="157"/>
      <c r="DO11" s="157"/>
    </row>
    <row r="12" spans="1:119" ht="18.75" customHeight="1" x14ac:dyDescent="0.2">
      <c r="A12" s="158"/>
      <c r="B12" s="505" t="s">
        <v>120</v>
      </c>
      <c r="C12" s="506"/>
      <c r="D12" s="506"/>
      <c r="E12" s="506"/>
      <c r="F12" s="506"/>
      <c r="G12" s="506"/>
      <c r="H12" s="506"/>
      <c r="I12" s="506"/>
      <c r="J12" s="506"/>
      <c r="K12" s="507"/>
      <c r="L12" s="514" t="s">
        <v>121</v>
      </c>
      <c r="M12" s="515"/>
      <c r="N12" s="515"/>
      <c r="O12" s="515"/>
      <c r="P12" s="515"/>
      <c r="Q12" s="516"/>
      <c r="R12" s="517">
        <v>5570618</v>
      </c>
      <c r="S12" s="518"/>
      <c r="T12" s="518"/>
      <c r="U12" s="518"/>
      <c r="V12" s="519"/>
      <c r="W12" s="469" t="s">
        <v>122</v>
      </c>
      <c r="X12" s="470"/>
      <c r="Y12" s="471"/>
      <c r="Z12" s="478" t="s">
        <v>1</v>
      </c>
      <c r="AA12" s="456"/>
      <c r="AB12" s="456"/>
      <c r="AC12" s="456"/>
      <c r="AD12" s="456"/>
      <c r="AE12" s="456"/>
      <c r="AF12" s="456"/>
      <c r="AG12" s="456"/>
      <c r="AH12" s="457"/>
      <c r="AI12" s="486" t="s">
        <v>123</v>
      </c>
      <c r="AJ12" s="456"/>
      <c r="AK12" s="456"/>
      <c r="AL12" s="456"/>
      <c r="AM12" s="457"/>
      <c r="AN12" s="486" t="s">
        <v>124</v>
      </c>
      <c r="AO12" s="487"/>
      <c r="AP12" s="487"/>
      <c r="AQ12" s="487"/>
      <c r="AR12" s="487"/>
      <c r="AS12" s="520"/>
      <c r="AT12" s="533" t="s">
        <v>125</v>
      </c>
      <c r="AU12" s="534"/>
      <c r="AV12" s="534"/>
      <c r="AW12" s="534"/>
      <c r="AX12" s="534"/>
      <c r="AY12" s="535"/>
      <c r="AZ12" s="427" t="s">
        <v>126</v>
      </c>
      <c r="BA12" s="428"/>
      <c r="BB12" s="428"/>
      <c r="BC12" s="428"/>
      <c r="BD12" s="428"/>
      <c r="BE12" s="428"/>
      <c r="BF12" s="428"/>
      <c r="BG12" s="428"/>
      <c r="BH12" s="428"/>
      <c r="BI12" s="428"/>
      <c r="BJ12" s="428"/>
      <c r="BK12" s="428"/>
      <c r="BL12" s="428"/>
      <c r="BM12" s="429"/>
      <c r="BN12" s="430">
        <v>0</v>
      </c>
      <c r="BO12" s="431"/>
      <c r="BP12" s="431"/>
      <c r="BQ12" s="431"/>
      <c r="BR12" s="431"/>
      <c r="BS12" s="431"/>
      <c r="BT12" s="431"/>
      <c r="BU12" s="432"/>
      <c r="BV12" s="430">
        <v>0</v>
      </c>
      <c r="BW12" s="431"/>
      <c r="BX12" s="431"/>
      <c r="BY12" s="431"/>
      <c r="BZ12" s="431"/>
      <c r="CA12" s="431"/>
      <c r="CB12" s="431"/>
      <c r="CC12" s="432"/>
      <c r="CD12" s="433" t="s">
        <v>127</v>
      </c>
      <c r="CE12" s="434"/>
      <c r="CF12" s="434"/>
      <c r="CG12" s="434"/>
      <c r="CH12" s="434"/>
      <c r="CI12" s="434"/>
      <c r="CJ12" s="434"/>
      <c r="CK12" s="434"/>
      <c r="CL12" s="434"/>
      <c r="CM12" s="434"/>
      <c r="CN12" s="434"/>
      <c r="CO12" s="434"/>
      <c r="CP12" s="434"/>
      <c r="CQ12" s="434"/>
      <c r="CR12" s="434"/>
      <c r="CS12" s="435"/>
      <c r="CT12" s="502" t="s">
        <v>118</v>
      </c>
      <c r="CU12" s="503"/>
      <c r="CV12" s="503"/>
      <c r="CW12" s="503"/>
      <c r="CX12" s="503"/>
      <c r="CY12" s="503"/>
      <c r="CZ12" s="503"/>
      <c r="DA12" s="504"/>
      <c r="DB12" s="502" t="s">
        <v>118</v>
      </c>
      <c r="DC12" s="503"/>
      <c r="DD12" s="503"/>
      <c r="DE12" s="503"/>
      <c r="DF12" s="503"/>
      <c r="DG12" s="503"/>
      <c r="DH12" s="503"/>
      <c r="DI12" s="504"/>
      <c r="DJ12" s="157"/>
      <c r="DK12" s="157"/>
      <c r="DL12" s="157"/>
      <c r="DM12" s="157"/>
      <c r="DN12" s="157"/>
      <c r="DO12" s="157"/>
    </row>
    <row r="13" spans="1:119" ht="18.75" customHeight="1" thickBot="1" x14ac:dyDescent="0.25">
      <c r="A13" s="158"/>
      <c r="B13" s="508"/>
      <c r="C13" s="509"/>
      <c r="D13" s="509"/>
      <c r="E13" s="509"/>
      <c r="F13" s="509"/>
      <c r="G13" s="509"/>
      <c r="H13" s="509"/>
      <c r="I13" s="509"/>
      <c r="J13" s="509"/>
      <c r="K13" s="510"/>
      <c r="L13" s="165"/>
      <c r="M13" s="524" t="s">
        <v>128</v>
      </c>
      <c r="N13" s="525"/>
      <c r="O13" s="525"/>
      <c r="P13" s="525"/>
      <c r="Q13" s="526"/>
      <c r="R13" s="527">
        <v>5462316</v>
      </c>
      <c r="S13" s="528"/>
      <c r="T13" s="528"/>
      <c r="U13" s="528"/>
      <c r="V13" s="529"/>
      <c r="W13" s="472"/>
      <c r="X13" s="473"/>
      <c r="Y13" s="474"/>
      <c r="Z13" s="407"/>
      <c r="AA13" s="479"/>
      <c r="AB13" s="479"/>
      <c r="AC13" s="479"/>
      <c r="AD13" s="479"/>
      <c r="AE13" s="479"/>
      <c r="AF13" s="479"/>
      <c r="AG13" s="479"/>
      <c r="AH13" s="480"/>
      <c r="AI13" s="407"/>
      <c r="AJ13" s="479"/>
      <c r="AK13" s="479"/>
      <c r="AL13" s="479"/>
      <c r="AM13" s="480"/>
      <c r="AN13" s="521"/>
      <c r="AO13" s="522"/>
      <c r="AP13" s="522"/>
      <c r="AQ13" s="522"/>
      <c r="AR13" s="522"/>
      <c r="AS13" s="523"/>
      <c r="AT13" s="536"/>
      <c r="AU13" s="537"/>
      <c r="AV13" s="537"/>
      <c r="AW13" s="537"/>
      <c r="AX13" s="537"/>
      <c r="AY13" s="538"/>
      <c r="AZ13" s="530" t="s">
        <v>129</v>
      </c>
      <c r="BA13" s="531"/>
      <c r="BB13" s="531"/>
      <c r="BC13" s="531"/>
      <c r="BD13" s="531"/>
      <c r="BE13" s="531"/>
      <c r="BF13" s="531"/>
      <c r="BG13" s="531"/>
      <c r="BH13" s="531"/>
      <c r="BI13" s="531"/>
      <c r="BJ13" s="531"/>
      <c r="BK13" s="531"/>
      <c r="BL13" s="531"/>
      <c r="BM13" s="532"/>
      <c r="BN13" s="430">
        <v>2991107</v>
      </c>
      <c r="BO13" s="431"/>
      <c r="BP13" s="431"/>
      <c r="BQ13" s="431"/>
      <c r="BR13" s="431"/>
      <c r="BS13" s="431"/>
      <c r="BT13" s="431"/>
      <c r="BU13" s="432"/>
      <c r="BV13" s="430">
        <v>8574949</v>
      </c>
      <c r="BW13" s="431"/>
      <c r="BX13" s="431"/>
      <c r="BY13" s="431"/>
      <c r="BZ13" s="431"/>
      <c r="CA13" s="431"/>
      <c r="CB13" s="431"/>
      <c r="CC13" s="432"/>
      <c r="CD13" s="433" t="s">
        <v>130</v>
      </c>
      <c r="CE13" s="434"/>
      <c r="CF13" s="434"/>
      <c r="CG13" s="434"/>
      <c r="CH13" s="434"/>
      <c r="CI13" s="434"/>
      <c r="CJ13" s="434"/>
      <c r="CK13" s="434"/>
      <c r="CL13" s="434"/>
      <c r="CM13" s="434"/>
      <c r="CN13" s="434"/>
      <c r="CO13" s="434"/>
      <c r="CP13" s="434"/>
      <c r="CQ13" s="434"/>
      <c r="CR13" s="434"/>
      <c r="CS13" s="435"/>
      <c r="CT13" s="436">
        <v>13.8</v>
      </c>
      <c r="CU13" s="437"/>
      <c r="CV13" s="437"/>
      <c r="CW13" s="437"/>
      <c r="CX13" s="437"/>
      <c r="CY13" s="437"/>
      <c r="CZ13" s="437"/>
      <c r="DA13" s="438"/>
      <c r="DB13" s="436">
        <v>15.3</v>
      </c>
      <c r="DC13" s="437"/>
      <c r="DD13" s="437"/>
      <c r="DE13" s="437"/>
      <c r="DF13" s="437"/>
      <c r="DG13" s="437"/>
      <c r="DH13" s="437"/>
      <c r="DI13" s="438"/>
      <c r="DJ13" s="157"/>
      <c r="DK13" s="157"/>
      <c r="DL13" s="157"/>
      <c r="DM13" s="157"/>
      <c r="DN13" s="157"/>
      <c r="DO13" s="157"/>
    </row>
    <row r="14" spans="1:119" ht="18.75" customHeight="1" thickBot="1" x14ac:dyDescent="0.25">
      <c r="A14" s="158"/>
      <c r="B14" s="508"/>
      <c r="C14" s="509"/>
      <c r="D14" s="509"/>
      <c r="E14" s="509"/>
      <c r="F14" s="509"/>
      <c r="G14" s="509"/>
      <c r="H14" s="509"/>
      <c r="I14" s="509"/>
      <c r="J14" s="509"/>
      <c r="K14" s="510"/>
      <c r="L14" s="542" t="s">
        <v>131</v>
      </c>
      <c r="M14" s="543"/>
      <c r="N14" s="543"/>
      <c r="O14" s="543"/>
      <c r="P14" s="543"/>
      <c r="Q14" s="544"/>
      <c r="R14" s="545">
        <v>5589708</v>
      </c>
      <c r="S14" s="546"/>
      <c r="T14" s="546"/>
      <c r="U14" s="546"/>
      <c r="V14" s="547"/>
      <c r="W14" s="472"/>
      <c r="X14" s="473"/>
      <c r="Y14" s="474"/>
      <c r="Z14" s="499" t="s">
        <v>132</v>
      </c>
      <c r="AA14" s="500"/>
      <c r="AB14" s="500"/>
      <c r="AC14" s="500"/>
      <c r="AD14" s="500"/>
      <c r="AE14" s="500"/>
      <c r="AF14" s="500"/>
      <c r="AG14" s="500"/>
      <c r="AH14" s="501"/>
      <c r="AI14" s="445">
        <v>8793</v>
      </c>
      <c r="AJ14" s="446"/>
      <c r="AK14" s="446"/>
      <c r="AL14" s="446"/>
      <c r="AM14" s="447"/>
      <c r="AN14" s="445">
        <v>29825856</v>
      </c>
      <c r="AO14" s="446"/>
      <c r="AP14" s="446"/>
      <c r="AQ14" s="446"/>
      <c r="AR14" s="446"/>
      <c r="AS14" s="447"/>
      <c r="AT14" s="445">
        <v>3392</v>
      </c>
      <c r="AU14" s="446"/>
      <c r="AV14" s="446"/>
      <c r="AW14" s="446"/>
      <c r="AX14" s="446"/>
      <c r="AY14" s="448"/>
      <c r="AZ14" s="439" t="s">
        <v>133</v>
      </c>
      <c r="BA14" s="440"/>
      <c r="BB14" s="440"/>
      <c r="BC14" s="440"/>
      <c r="BD14" s="440"/>
      <c r="BE14" s="440"/>
      <c r="BF14" s="440"/>
      <c r="BG14" s="440"/>
      <c r="BH14" s="440"/>
      <c r="BI14" s="440"/>
      <c r="BJ14" s="440"/>
      <c r="BK14" s="440"/>
      <c r="BL14" s="440"/>
      <c r="BM14" s="441"/>
      <c r="BN14" s="418">
        <v>526076993</v>
      </c>
      <c r="BO14" s="419"/>
      <c r="BP14" s="419"/>
      <c r="BQ14" s="419"/>
      <c r="BR14" s="419"/>
      <c r="BS14" s="419"/>
      <c r="BT14" s="419"/>
      <c r="BU14" s="420"/>
      <c r="BV14" s="418">
        <v>518186375</v>
      </c>
      <c r="BW14" s="419"/>
      <c r="BX14" s="419"/>
      <c r="BY14" s="419"/>
      <c r="BZ14" s="419"/>
      <c r="CA14" s="419"/>
      <c r="CB14" s="419"/>
      <c r="CC14" s="420"/>
      <c r="CD14" s="496" t="s">
        <v>134</v>
      </c>
      <c r="CE14" s="497"/>
      <c r="CF14" s="497"/>
      <c r="CG14" s="497"/>
      <c r="CH14" s="497"/>
      <c r="CI14" s="497"/>
      <c r="CJ14" s="497"/>
      <c r="CK14" s="497"/>
      <c r="CL14" s="497"/>
      <c r="CM14" s="497"/>
      <c r="CN14" s="497"/>
      <c r="CO14" s="497"/>
      <c r="CP14" s="497"/>
      <c r="CQ14" s="497"/>
      <c r="CR14" s="497"/>
      <c r="CS14" s="498"/>
      <c r="CT14" s="539">
        <v>339.2</v>
      </c>
      <c r="CU14" s="540"/>
      <c r="CV14" s="540"/>
      <c r="CW14" s="540"/>
      <c r="CX14" s="540"/>
      <c r="CY14" s="540"/>
      <c r="CZ14" s="540"/>
      <c r="DA14" s="541"/>
      <c r="DB14" s="539">
        <v>335</v>
      </c>
      <c r="DC14" s="540"/>
      <c r="DD14" s="540"/>
      <c r="DE14" s="540"/>
      <c r="DF14" s="540"/>
      <c r="DG14" s="540"/>
      <c r="DH14" s="540"/>
      <c r="DI14" s="541"/>
      <c r="DJ14" s="157"/>
      <c r="DK14" s="157"/>
      <c r="DL14" s="157"/>
      <c r="DM14" s="157"/>
      <c r="DN14" s="157"/>
      <c r="DO14" s="157"/>
    </row>
    <row r="15" spans="1:119" ht="18.75" customHeight="1" x14ac:dyDescent="0.2">
      <c r="A15" s="158"/>
      <c r="B15" s="508"/>
      <c r="C15" s="509"/>
      <c r="D15" s="509"/>
      <c r="E15" s="509"/>
      <c r="F15" s="509"/>
      <c r="G15" s="509"/>
      <c r="H15" s="509"/>
      <c r="I15" s="509"/>
      <c r="J15" s="509"/>
      <c r="K15" s="510"/>
      <c r="L15" s="165"/>
      <c r="M15" s="524" t="s">
        <v>128</v>
      </c>
      <c r="N15" s="525"/>
      <c r="O15" s="525"/>
      <c r="P15" s="525"/>
      <c r="Q15" s="526"/>
      <c r="R15" s="545">
        <v>5485652</v>
      </c>
      <c r="S15" s="546"/>
      <c r="T15" s="546"/>
      <c r="U15" s="546"/>
      <c r="V15" s="547"/>
      <c r="W15" s="472"/>
      <c r="X15" s="473"/>
      <c r="Y15" s="474"/>
      <c r="Z15" s="499" t="s">
        <v>135</v>
      </c>
      <c r="AA15" s="500"/>
      <c r="AB15" s="500"/>
      <c r="AC15" s="500"/>
      <c r="AD15" s="500"/>
      <c r="AE15" s="500"/>
      <c r="AF15" s="500"/>
      <c r="AG15" s="500"/>
      <c r="AH15" s="501"/>
      <c r="AI15" s="445" t="s">
        <v>118</v>
      </c>
      <c r="AJ15" s="446"/>
      <c r="AK15" s="446"/>
      <c r="AL15" s="446"/>
      <c r="AM15" s="447"/>
      <c r="AN15" s="445" t="s">
        <v>118</v>
      </c>
      <c r="AO15" s="446"/>
      <c r="AP15" s="446"/>
      <c r="AQ15" s="446"/>
      <c r="AR15" s="446"/>
      <c r="AS15" s="447"/>
      <c r="AT15" s="445" t="s">
        <v>118</v>
      </c>
      <c r="AU15" s="446"/>
      <c r="AV15" s="446"/>
      <c r="AW15" s="446"/>
      <c r="AX15" s="446"/>
      <c r="AY15" s="448"/>
      <c r="AZ15" s="427" t="s">
        <v>136</v>
      </c>
      <c r="BA15" s="428"/>
      <c r="BB15" s="428"/>
      <c r="BC15" s="428"/>
      <c r="BD15" s="428"/>
      <c r="BE15" s="428"/>
      <c r="BF15" s="428"/>
      <c r="BG15" s="428"/>
      <c r="BH15" s="428"/>
      <c r="BI15" s="428"/>
      <c r="BJ15" s="428"/>
      <c r="BK15" s="428"/>
      <c r="BL15" s="428"/>
      <c r="BM15" s="429"/>
      <c r="BN15" s="430">
        <v>813981849</v>
      </c>
      <c r="BO15" s="431"/>
      <c r="BP15" s="431"/>
      <c r="BQ15" s="431"/>
      <c r="BR15" s="431"/>
      <c r="BS15" s="431"/>
      <c r="BT15" s="431"/>
      <c r="BU15" s="432"/>
      <c r="BV15" s="430">
        <v>814764247</v>
      </c>
      <c r="BW15" s="431"/>
      <c r="BX15" s="431"/>
      <c r="BY15" s="431"/>
      <c r="BZ15" s="431"/>
      <c r="CA15" s="431"/>
      <c r="CB15" s="431"/>
      <c r="CC15" s="432"/>
      <c r="CD15" s="550" t="s">
        <v>137</v>
      </c>
      <c r="CE15" s="551"/>
      <c r="CF15" s="551"/>
      <c r="CG15" s="551"/>
      <c r="CH15" s="551"/>
      <c r="CI15" s="551"/>
      <c r="CJ15" s="551"/>
      <c r="CK15" s="551"/>
      <c r="CL15" s="551"/>
      <c r="CM15" s="551"/>
      <c r="CN15" s="551"/>
      <c r="CO15" s="551"/>
      <c r="CP15" s="551"/>
      <c r="CQ15" s="551"/>
      <c r="CR15" s="551"/>
      <c r="CS15" s="552"/>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508"/>
      <c r="C16" s="509"/>
      <c r="D16" s="509"/>
      <c r="E16" s="509"/>
      <c r="F16" s="509"/>
      <c r="G16" s="509"/>
      <c r="H16" s="509"/>
      <c r="I16" s="509"/>
      <c r="J16" s="509"/>
      <c r="K16" s="510"/>
      <c r="L16" s="542" t="s">
        <v>138</v>
      </c>
      <c r="M16" s="559"/>
      <c r="N16" s="559"/>
      <c r="O16" s="559"/>
      <c r="P16" s="559"/>
      <c r="Q16" s="560"/>
      <c r="R16" s="556" t="s">
        <v>139</v>
      </c>
      <c r="S16" s="557"/>
      <c r="T16" s="557"/>
      <c r="U16" s="557"/>
      <c r="V16" s="558"/>
      <c r="W16" s="472"/>
      <c r="X16" s="473"/>
      <c r="Y16" s="474"/>
      <c r="Z16" s="499" t="s">
        <v>140</v>
      </c>
      <c r="AA16" s="500"/>
      <c r="AB16" s="500"/>
      <c r="AC16" s="500"/>
      <c r="AD16" s="500"/>
      <c r="AE16" s="500"/>
      <c r="AF16" s="500"/>
      <c r="AG16" s="500"/>
      <c r="AH16" s="501"/>
      <c r="AI16" s="445">
        <v>424</v>
      </c>
      <c r="AJ16" s="446"/>
      <c r="AK16" s="446"/>
      <c r="AL16" s="446"/>
      <c r="AM16" s="447"/>
      <c r="AN16" s="445">
        <v>1424216</v>
      </c>
      <c r="AO16" s="446"/>
      <c r="AP16" s="446"/>
      <c r="AQ16" s="446"/>
      <c r="AR16" s="446"/>
      <c r="AS16" s="447"/>
      <c r="AT16" s="445">
        <v>3359</v>
      </c>
      <c r="AU16" s="446"/>
      <c r="AV16" s="446"/>
      <c r="AW16" s="446"/>
      <c r="AX16" s="446"/>
      <c r="AY16" s="448"/>
      <c r="AZ16" s="427" t="s">
        <v>141</v>
      </c>
      <c r="BA16" s="428"/>
      <c r="BB16" s="428"/>
      <c r="BC16" s="428"/>
      <c r="BD16" s="428"/>
      <c r="BE16" s="428"/>
      <c r="BF16" s="428"/>
      <c r="BG16" s="428"/>
      <c r="BH16" s="428"/>
      <c r="BI16" s="428"/>
      <c r="BJ16" s="428"/>
      <c r="BK16" s="428"/>
      <c r="BL16" s="428"/>
      <c r="BM16" s="429"/>
      <c r="BN16" s="430">
        <v>663651943</v>
      </c>
      <c r="BO16" s="431"/>
      <c r="BP16" s="431"/>
      <c r="BQ16" s="431"/>
      <c r="BR16" s="431"/>
      <c r="BS16" s="431"/>
      <c r="BT16" s="431"/>
      <c r="BU16" s="432"/>
      <c r="BV16" s="430">
        <v>653898511</v>
      </c>
      <c r="BW16" s="431"/>
      <c r="BX16" s="431"/>
      <c r="BY16" s="431"/>
      <c r="BZ16" s="431"/>
      <c r="CA16" s="431"/>
      <c r="CB16" s="431"/>
      <c r="CC16" s="432"/>
      <c r="CD16" s="169"/>
      <c r="CE16" s="548"/>
      <c r="CF16" s="548"/>
      <c r="CG16" s="548"/>
      <c r="CH16" s="548"/>
      <c r="CI16" s="548"/>
      <c r="CJ16" s="548"/>
      <c r="CK16" s="548"/>
      <c r="CL16" s="548"/>
      <c r="CM16" s="548"/>
      <c r="CN16" s="548"/>
      <c r="CO16" s="548"/>
      <c r="CP16" s="548"/>
      <c r="CQ16" s="548"/>
      <c r="CR16" s="548"/>
      <c r="CS16" s="549"/>
      <c r="CT16" s="436"/>
      <c r="CU16" s="437"/>
      <c r="CV16" s="437"/>
      <c r="CW16" s="437"/>
      <c r="CX16" s="437"/>
      <c r="CY16" s="437"/>
      <c r="CZ16" s="437"/>
      <c r="DA16" s="438"/>
      <c r="DB16" s="436"/>
      <c r="DC16" s="437"/>
      <c r="DD16" s="437"/>
      <c r="DE16" s="437"/>
      <c r="DF16" s="437"/>
      <c r="DG16" s="437"/>
      <c r="DH16" s="437"/>
      <c r="DI16" s="438"/>
      <c r="DJ16" s="157"/>
      <c r="DK16" s="157"/>
      <c r="DL16" s="157"/>
      <c r="DM16" s="157"/>
      <c r="DN16" s="157"/>
      <c r="DO16" s="157"/>
    </row>
    <row r="17" spans="1:119" ht="18.75" customHeight="1" thickBot="1" x14ac:dyDescent="0.25">
      <c r="A17" s="158"/>
      <c r="B17" s="511"/>
      <c r="C17" s="512"/>
      <c r="D17" s="512"/>
      <c r="E17" s="512"/>
      <c r="F17" s="512"/>
      <c r="G17" s="512"/>
      <c r="H17" s="512"/>
      <c r="I17" s="512"/>
      <c r="J17" s="512"/>
      <c r="K17" s="513"/>
      <c r="L17" s="170"/>
      <c r="M17" s="553" t="s">
        <v>142</v>
      </c>
      <c r="N17" s="554"/>
      <c r="O17" s="554"/>
      <c r="P17" s="554"/>
      <c r="Q17" s="555"/>
      <c r="R17" s="556" t="s">
        <v>143</v>
      </c>
      <c r="S17" s="557"/>
      <c r="T17" s="557"/>
      <c r="U17" s="557"/>
      <c r="V17" s="558"/>
      <c r="W17" s="472"/>
      <c r="X17" s="473"/>
      <c r="Y17" s="474"/>
      <c r="Z17" s="499" t="s">
        <v>144</v>
      </c>
      <c r="AA17" s="500"/>
      <c r="AB17" s="500"/>
      <c r="AC17" s="500"/>
      <c r="AD17" s="500"/>
      <c r="AE17" s="500"/>
      <c r="AF17" s="500"/>
      <c r="AG17" s="500"/>
      <c r="AH17" s="501"/>
      <c r="AI17" s="445">
        <v>11754</v>
      </c>
      <c r="AJ17" s="446"/>
      <c r="AK17" s="446"/>
      <c r="AL17" s="446"/>
      <c r="AM17" s="447"/>
      <c r="AN17" s="445">
        <v>38529612</v>
      </c>
      <c r="AO17" s="446"/>
      <c r="AP17" s="446"/>
      <c r="AQ17" s="446"/>
      <c r="AR17" s="446"/>
      <c r="AS17" s="447"/>
      <c r="AT17" s="445">
        <v>3278</v>
      </c>
      <c r="AU17" s="446"/>
      <c r="AV17" s="446"/>
      <c r="AW17" s="446"/>
      <c r="AX17" s="446"/>
      <c r="AY17" s="448"/>
      <c r="AZ17" s="427" t="s">
        <v>145</v>
      </c>
      <c r="BA17" s="428"/>
      <c r="BB17" s="428"/>
      <c r="BC17" s="428"/>
      <c r="BD17" s="428"/>
      <c r="BE17" s="428"/>
      <c r="BF17" s="428"/>
      <c r="BG17" s="428"/>
      <c r="BH17" s="428"/>
      <c r="BI17" s="428"/>
      <c r="BJ17" s="428"/>
      <c r="BK17" s="428"/>
      <c r="BL17" s="428"/>
      <c r="BM17" s="429"/>
      <c r="BN17" s="430">
        <v>1009223150</v>
      </c>
      <c r="BO17" s="431"/>
      <c r="BP17" s="431"/>
      <c r="BQ17" s="431"/>
      <c r="BR17" s="431"/>
      <c r="BS17" s="431"/>
      <c r="BT17" s="431"/>
      <c r="BU17" s="432"/>
      <c r="BV17" s="430">
        <v>1008961919</v>
      </c>
      <c r="BW17" s="431"/>
      <c r="BX17" s="431"/>
      <c r="BY17" s="431"/>
      <c r="BZ17" s="431"/>
      <c r="CA17" s="431"/>
      <c r="CB17" s="431"/>
      <c r="CC17" s="432"/>
      <c r="CD17" s="169"/>
      <c r="CE17" s="548"/>
      <c r="CF17" s="548"/>
      <c r="CG17" s="548"/>
      <c r="CH17" s="548"/>
      <c r="CI17" s="548"/>
      <c r="CJ17" s="548"/>
      <c r="CK17" s="548"/>
      <c r="CL17" s="548"/>
      <c r="CM17" s="548"/>
      <c r="CN17" s="548"/>
      <c r="CO17" s="548"/>
      <c r="CP17" s="548"/>
      <c r="CQ17" s="548"/>
      <c r="CR17" s="548"/>
      <c r="CS17" s="549"/>
      <c r="CT17" s="436"/>
      <c r="CU17" s="437"/>
      <c r="CV17" s="437"/>
      <c r="CW17" s="437"/>
      <c r="CX17" s="437"/>
      <c r="CY17" s="437"/>
      <c r="CZ17" s="437"/>
      <c r="DA17" s="438"/>
      <c r="DB17" s="436"/>
      <c r="DC17" s="437"/>
      <c r="DD17" s="437"/>
      <c r="DE17" s="437"/>
      <c r="DF17" s="437"/>
      <c r="DG17" s="437"/>
      <c r="DH17" s="437"/>
      <c r="DI17" s="438"/>
      <c r="DJ17" s="157"/>
      <c r="DK17" s="157"/>
      <c r="DL17" s="157"/>
      <c r="DM17" s="157"/>
      <c r="DN17" s="157"/>
      <c r="DO17" s="157"/>
    </row>
    <row r="18" spans="1:119" ht="18.75" customHeight="1" thickBot="1" x14ac:dyDescent="0.25">
      <c r="A18" s="158"/>
      <c r="B18" s="412" t="s">
        <v>146</v>
      </c>
      <c r="C18" s="413"/>
      <c r="D18" s="413"/>
      <c r="E18" s="413"/>
      <c r="F18" s="413"/>
      <c r="G18" s="413"/>
      <c r="H18" s="413"/>
      <c r="I18" s="413"/>
      <c r="J18" s="413"/>
      <c r="K18" s="561"/>
      <c r="L18" s="562">
        <v>8401</v>
      </c>
      <c r="M18" s="563"/>
      <c r="N18" s="563"/>
      <c r="O18" s="563"/>
      <c r="P18" s="563"/>
      <c r="Q18" s="563"/>
      <c r="R18" s="563"/>
      <c r="S18" s="563"/>
      <c r="T18" s="563"/>
      <c r="U18" s="563"/>
      <c r="V18" s="563"/>
      <c r="W18" s="472"/>
      <c r="X18" s="473"/>
      <c r="Y18" s="474"/>
      <c r="Z18" s="499" t="s">
        <v>147</v>
      </c>
      <c r="AA18" s="500"/>
      <c r="AB18" s="500"/>
      <c r="AC18" s="500"/>
      <c r="AD18" s="500"/>
      <c r="AE18" s="500"/>
      <c r="AF18" s="500"/>
      <c r="AG18" s="500"/>
      <c r="AH18" s="501"/>
      <c r="AI18" s="445">
        <v>26639</v>
      </c>
      <c r="AJ18" s="446"/>
      <c r="AK18" s="446"/>
      <c r="AL18" s="446"/>
      <c r="AM18" s="447"/>
      <c r="AN18" s="445">
        <v>96830739</v>
      </c>
      <c r="AO18" s="446"/>
      <c r="AP18" s="446"/>
      <c r="AQ18" s="446"/>
      <c r="AR18" s="446"/>
      <c r="AS18" s="447"/>
      <c r="AT18" s="445">
        <v>3635</v>
      </c>
      <c r="AU18" s="446"/>
      <c r="AV18" s="446"/>
      <c r="AW18" s="446"/>
      <c r="AX18" s="446"/>
      <c r="AY18" s="448"/>
      <c r="AZ18" s="530" t="s">
        <v>148</v>
      </c>
      <c r="BA18" s="531"/>
      <c r="BB18" s="531"/>
      <c r="BC18" s="531"/>
      <c r="BD18" s="531"/>
      <c r="BE18" s="531"/>
      <c r="BF18" s="531"/>
      <c r="BG18" s="531"/>
      <c r="BH18" s="531"/>
      <c r="BI18" s="531"/>
      <c r="BJ18" s="531"/>
      <c r="BK18" s="531"/>
      <c r="BL18" s="531"/>
      <c r="BM18" s="532"/>
      <c r="BN18" s="564">
        <v>1249922233</v>
      </c>
      <c r="BO18" s="565"/>
      <c r="BP18" s="565"/>
      <c r="BQ18" s="565"/>
      <c r="BR18" s="565"/>
      <c r="BS18" s="565"/>
      <c r="BT18" s="565"/>
      <c r="BU18" s="566"/>
      <c r="BV18" s="564">
        <v>1298731544</v>
      </c>
      <c r="BW18" s="565"/>
      <c r="BX18" s="565"/>
      <c r="BY18" s="565"/>
      <c r="BZ18" s="565"/>
      <c r="CA18" s="565"/>
      <c r="CB18" s="565"/>
      <c r="CC18" s="566"/>
      <c r="CD18" s="169"/>
      <c r="CE18" s="548"/>
      <c r="CF18" s="548"/>
      <c r="CG18" s="548"/>
      <c r="CH18" s="548"/>
      <c r="CI18" s="548"/>
      <c r="CJ18" s="548"/>
      <c r="CK18" s="548"/>
      <c r="CL18" s="548"/>
      <c r="CM18" s="548"/>
      <c r="CN18" s="548"/>
      <c r="CO18" s="548"/>
      <c r="CP18" s="548"/>
      <c r="CQ18" s="548"/>
      <c r="CR18" s="548"/>
      <c r="CS18" s="549"/>
      <c r="CT18" s="436"/>
      <c r="CU18" s="437"/>
      <c r="CV18" s="437"/>
      <c r="CW18" s="437"/>
      <c r="CX18" s="437"/>
      <c r="CY18" s="437"/>
      <c r="CZ18" s="437"/>
      <c r="DA18" s="438"/>
      <c r="DB18" s="436"/>
      <c r="DC18" s="437"/>
      <c r="DD18" s="437"/>
      <c r="DE18" s="437"/>
      <c r="DF18" s="437"/>
      <c r="DG18" s="437"/>
      <c r="DH18" s="437"/>
      <c r="DI18" s="438"/>
      <c r="DJ18" s="157"/>
      <c r="DK18" s="157"/>
      <c r="DL18" s="157"/>
      <c r="DM18" s="157"/>
      <c r="DN18" s="157"/>
      <c r="DO18" s="157"/>
    </row>
    <row r="19" spans="1:119" ht="18.75" customHeight="1" thickBot="1" x14ac:dyDescent="0.25">
      <c r="A19" s="158"/>
      <c r="B19" s="412" t="s">
        <v>149</v>
      </c>
      <c r="C19" s="413"/>
      <c r="D19" s="413"/>
      <c r="E19" s="413"/>
      <c r="F19" s="413"/>
      <c r="G19" s="413"/>
      <c r="H19" s="413"/>
      <c r="I19" s="413"/>
      <c r="J19" s="413"/>
      <c r="K19" s="561"/>
      <c r="L19" s="562">
        <v>663</v>
      </c>
      <c r="M19" s="563"/>
      <c r="N19" s="563"/>
      <c r="O19" s="563"/>
      <c r="P19" s="563"/>
      <c r="Q19" s="563"/>
      <c r="R19" s="563"/>
      <c r="S19" s="563"/>
      <c r="T19" s="563"/>
      <c r="U19" s="563"/>
      <c r="V19" s="563"/>
      <c r="W19" s="472"/>
      <c r="X19" s="473"/>
      <c r="Y19" s="474"/>
      <c r="Z19" s="499" t="s">
        <v>150</v>
      </c>
      <c r="AA19" s="500"/>
      <c r="AB19" s="500"/>
      <c r="AC19" s="500"/>
      <c r="AD19" s="500"/>
      <c r="AE19" s="500"/>
      <c r="AF19" s="500"/>
      <c r="AG19" s="500"/>
      <c r="AH19" s="501"/>
      <c r="AI19" s="445" t="s">
        <v>119</v>
      </c>
      <c r="AJ19" s="446"/>
      <c r="AK19" s="446"/>
      <c r="AL19" s="446"/>
      <c r="AM19" s="447"/>
      <c r="AN19" s="445" t="s">
        <v>119</v>
      </c>
      <c r="AO19" s="446"/>
      <c r="AP19" s="446"/>
      <c r="AQ19" s="446"/>
      <c r="AR19" s="446"/>
      <c r="AS19" s="447"/>
      <c r="AT19" s="445" t="s">
        <v>119</v>
      </c>
      <c r="AU19" s="446"/>
      <c r="AV19" s="446"/>
      <c r="AW19" s="446"/>
      <c r="AX19" s="446"/>
      <c r="AY19" s="448"/>
      <c r="AZ19" s="439" t="s">
        <v>151</v>
      </c>
      <c r="BA19" s="440"/>
      <c r="BB19" s="440"/>
      <c r="BC19" s="440"/>
      <c r="BD19" s="440"/>
      <c r="BE19" s="440"/>
      <c r="BF19" s="440"/>
      <c r="BG19" s="440"/>
      <c r="BH19" s="440"/>
      <c r="BI19" s="440"/>
      <c r="BJ19" s="440"/>
      <c r="BK19" s="440"/>
      <c r="BL19" s="440"/>
      <c r="BM19" s="441"/>
      <c r="BN19" s="418">
        <v>4462701566</v>
      </c>
      <c r="BO19" s="419"/>
      <c r="BP19" s="419"/>
      <c r="BQ19" s="419"/>
      <c r="BR19" s="419"/>
      <c r="BS19" s="419"/>
      <c r="BT19" s="419"/>
      <c r="BU19" s="420"/>
      <c r="BV19" s="418">
        <v>4472216576</v>
      </c>
      <c r="BW19" s="419"/>
      <c r="BX19" s="419"/>
      <c r="BY19" s="419"/>
      <c r="BZ19" s="419"/>
      <c r="CA19" s="419"/>
      <c r="CB19" s="419"/>
      <c r="CC19" s="420"/>
      <c r="CD19" s="169"/>
      <c r="CE19" s="548"/>
      <c r="CF19" s="548"/>
      <c r="CG19" s="548"/>
      <c r="CH19" s="548"/>
      <c r="CI19" s="548"/>
      <c r="CJ19" s="548"/>
      <c r="CK19" s="548"/>
      <c r="CL19" s="548"/>
      <c r="CM19" s="548"/>
      <c r="CN19" s="548"/>
      <c r="CO19" s="548"/>
      <c r="CP19" s="548"/>
      <c r="CQ19" s="548"/>
      <c r="CR19" s="548"/>
      <c r="CS19" s="549"/>
      <c r="CT19" s="436"/>
      <c r="CU19" s="437"/>
      <c r="CV19" s="437"/>
      <c r="CW19" s="437"/>
      <c r="CX19" s="437"/>
      <c r="CY19" s="437"/>
      <c r="CZ19" s="437"/>
      <c r="DA19" s="438"/>
      <c r="DB19" s="436"/>
      <c r="DC19" s="437"/>
      <c r="DD19" s="437"/>
      <c r="DE19" s="437"/>
      <c r="DF19" s="437"/>
      <c r="DG19" s="437"/>
      <c r="DH19" s="437"/>
      <c r="DI19" s="438"/>
      <c r="DJ19" s="157"/>
      <c r="DK19" s="157"/>
      <c r="DL19" s="157"/>
      <c r="DM19" s="157"/>
      <c r="DN19" s="157"/>
      <c r="DO19" s="157"/>
    </row>
    <row r="20" spans="1:119" ht="18.75" customHeight="1" thickBot="1" x14ac:dyDescent="0.25">
      <c r="A20" s="158"/>
      <c r="B20" s="412" t="s">
        <v>152</v>
      </c>
      <c r="C20" s="413"/>
      <c r="D20" s="413"/>
      <c r="E20" s="413"/>
      <c r="F20" s="413"/>
      <c r="G20" s="413"/>
      <c r="H20" s="413"/>
      <c r="I20" s="413"/>
      <c r="J20" s="413"/>
      <c r="K20" s="561"/>
      <c r="L20" s="562">
        <v>2315200</v>
      </c>
      <c r="M20" s="563"/>
      <c r="N20" s="563"/>
      <c r="O20" s="563"/>
      <c r="P20" s="563"/>
      <c r="Q20" s="563"/>
      <c r="R20" s="563"/>
      <c r="S20" s="563"/>
      <c r="T20" s="563"/>
      <c r="U20" s="563"/>
      <c r="V20" s="563"/>
      <c r="W20" s="475"/>
      <c r="X20" s="476"/>
      <c r="Y20" s="477"/>
      <c r="Z20" s="499" t="s">
        <v>153</v>
      </c>
      <c r="AA20" s="500"/>
      <c r="AB20" s="500"/>
      <c r="AC20" s="500"/>
      <c r="AD20" s="500"/>
      <c r="AE20" s="500"/>
      <c r="AF20" s="500"/>
      <c r="AG20" s="500"/>
      <c r="AH20" s="501"/>
      <c r="AI20" s="445">
        <v>47186</v>
      </c>
      <c r="AJ20" s="446"/>
      <c r="AK20" s="446"/>
      <c r="AL20" s="446"/>
      <c r="AM20" s="447"/>
      <c r="AN20" s="445">
        <v>165186207</v>
      </c>
      <c r="AO20" s="446"/>
      <c r="AP20" s="446"/>
      <c r="AQ20" s="446"/>
      <c r="AR20" s="446"/>
      <c r="AS20" s="447"/>
      <c r="AT20" s="445">
        <v>3501</v>
      </c>
      <c r="AU20" s="446"/>
      <c r="AV20" s="446"/>
      <c r="AW20" s="446"/>
      <c r="AX20" s="446"/>
      <c r="AY20" s="448"/>
      <c r="AZ20" s="530" t="s">
        <v>154</v>
      </c>
      <c r="BA20" s="531"/>
      <c r="BB20" s="531"/>
      <c r="BC20" s="531"/>
      <c r="BD20" s="531"/>
      <c r="BE20" s="531"/>
      <c r="BF20" s="531"/>
      <c r="BG20" s="531"/>
      <c r="BH20" s="531"/>
      <c r="BI20" s="531"/>
      <c r="BJ20" s="531"/>
      <c r="BK20" s="531"/>
      <c r="BL20" s="531"/>
      <c r="BM20" s="532"/>
      <c r="BN20" s="564">
        <v>628379138</v>
      </c>
      <c r="BO20" s="565"/>
      <c r="BP20" s="565"/>
      <c r="BQ20" s="565"/>
      <c r="BR20" s="565"/>
      <c r="BS20" s="565"/>
      <c r="BT20" s="565"/>
      <c r="BU20" s="566"/>
      <c r="BV20" s="564">
        <v>651258885</v>
      </c>
      <c r="BW20" s="565"/>
      <c r="BX20" s="565"/>
      <c r="BY20" s="565"/>
      <c r="BZ20" s="565"/>
      <c r="CA20" s="565"/>
      <c r="CB20" s="565"/>
      <c r="CC20" s="566"/>
      <c r="CD20" s="169"/>
      <c r="CE20" s="548"/>
      <c r="CF20" s="548"/>
      <c r="CG20" s="548"/>
      <c r="CH20" s="548"/>
      <c r="CI20" s="548"/>
      <c r="CJ20" s="548"/>
      <c r="CK20" s="548"/>
      <c r="CL20" s="548"/>
      <c r="CM20" s="548"/>
      <c r="CN20" s="548"/>
      <c r="CO20" s="548"/>
      <c r="CP20" s="548"/>
      <c r="CQ20" s="548"/>
      <c r="CR20" s="548"/>
      <c r="CS20" s="549"/>
      <c r="CT20" s="436"/>
      <c r="CU20" s="437"/>
      <c r="CV20" s="437"/>
      <c r="CW20" s="437"/>
      <c r="CX20" s="437"/>
      <c r="CY20" s="437"/>
      <c r="CZ20" s="437"/>
      <c r="DA20" s="438"/>
      <c r="DB20" s="436"/>
      <c r="DC20" s="437"/>
      <c r="DD20" s="437"/>
      <c r="DE20" s="437"/>
      <c r="DF20" s="437"/>
      <c r="DG20" s="437"/>
      <c r="DH20" s="437"/>
      <c r="DI20" s="438"/>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567" t="s">
        <v>155</v>
      </c>
      <c r="X21" s="568"/>
      <c r="Y21" s="568"/>
      <c r="Z21" s="568"/>
      <c r="AA21" s="568"/>
      <c r="AB21" s="568"/>
      <c r="AC21" s="568"/>
      <c r="AD21" s="568"/>
      <c r="AE21" s="568"/>
      <c r="AF21" s="568"/>
      <c r="AG21" s="568"/>
      <c r="AH21" s="569"/>
      <c r="AI21" s="570">
        <v>100.1</v>
      </c>
      <c r="AJ21" s="571"/>
      <c r="AK21" s="571"/>
      <c r="AL21" s="571"/>
      <c r="AM21" s="571"/>
      <c r="AN21" s="571"/>
      <c r="AO21" s="571"/>
      <c r="AP21" s="571"/>
      <c r="AQ21" s="571"/>
      <c r="AR21" s="571"/>
      <c r="AS21" s="571"/>
      <c r="AT21" s="571"/>
      <c r="AU21" s="571"/>
      <c r="AV21" s="571"/>
      <c r="AW21" s="571"/>
      <c r="AX21" s="571"/>
      <c r="AY21" s="572"/>
      <c r="AZ21" s="439" t="s">
        <v>156</v>
      </c>
      <c r="BA21" s="440"/>
      <c r="BB21" s="440"/>
      <c r="BC21" s="440"/>
      <c r="BD21" s="440"/>
      <c r="BE21" s="440"/>
      <c r="BF21" s="440"/>
      <c r="BG21" s="440"/>
      <c r="BH21" s="440"/>
      <c r="BI21" s="440"/>
      <c r="BJ21" s="440"/>
      <c r="BK21" s="440"/>
      <c r="BL21" s="440"/>
      <c r="BM21" s="441"/>
      <c r="BN21" s="418">
        <v>110785185</v>
      </c>
      <c r="BO21" s="419"/>
      <c r="BP21" s="419"/>
      <c r="BQ21" s="419"/>
      <c r="BR21" s="419"/>
      <c r="BS21" s="419"/>
      <c r="BT21" s="419"/>
      <c r="BU21" s="420"/>
      <c r="BV21" s="418">
        <v>100070182</v>
      </c>
      <c r="BW21" s="419"/>
      <c r="BX21" s="419"/>
      <c r="BY21" s="419"/>
      <c r="BZ21" s="419"/>
      <c r="CA21" s="419"/>
      <c r="CB21" s="419"/>
      <c r="CC21" s="420"/>
      <c r="CD21" s="169"/>
      <c r="CE21" s="548"/>
      <c r="CF21" s="548"/>
      <c r="CG21" s="548"/>
      <c r="CH21" s="548"/>
      <c r="CI21" s="548"/>
      <c r="CJ21" s="548"/>
      <c r="CK21" s="548"/>
      <c r="CL21" s="548"/>
      <c r="CM21" s="548"/>
      <c r="CN21" s="548"/>
      <c r="CO21" s="548"/>
      <c r="CP21" s="548"/>
      <c r="CQ21" s="548"/>
      <c r="CR21" s="548"/>
      <c r="CS21" s="549"/>
      <c r="CT21" s="436"/>
      <c r="CU21" s="437"/>
      <c r="CV21" s="437"/>
      <c r="CW21" s="437"/>
      <c r="CX21" s="437"/>
      <c r="CY21" s="437"/>
      <c r="CZ21" s="437"/>
      <c r="DA21" s="438"/>
      <c r="DB21" s="436"/>
      <c r="DC21" s="437"/>
      <c r="DD21" s="437"/>
      <c r="DE21" s="437"/>
      <c r="DF21" s="437"/>
      <c r="DG21" s="437"/>
      <c r="DH21" s="437"/>
      <c r="DI21" s="438"/>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157</v>
      </c>
      <c r="BA22" s="428"/>
      <c r="BB22" s="428"/>
      <c r="BC22" s="428"/>
      <c r="BD22" s="428"/>
      <c r="BE22" s="428"/>
      <c r="BF22" s="428"/>
      <c r="BG22" s="428"/>
      <c r="BH22" s="428"/>
      <c r="BI22" s="428"/>
      <c r="BJ22" s="428"/>
      <c r="BK22" s="428"/>
      <c r="BL22" s="428"/>
      <c r="BM22" s="429"/>
      <c r="BN22" s="430">
        <v>5230880</v>
      </c>
      <c r="BO22" s="431"/>
      <c r="BP22" s="431"/>
      <c r="BQ22" s="431"/>
      <c r="BR22" s="431"/>
      <c r="BS22" s="431"/>
      <c r="BT22" s="431"/>
      <c r="BU22" s="432"/>
      <c r="BV22" s="430">
        <v>5185424</v>
      </c>
      <c r="BW22" s="431"/>
      <c r="BX22" s="431"/>
      <c r="BY22" s="431"/>
      <c r="BZ22" s="431"/>
      <c r="CA22" s="431"/>
      <c r="CB22" s="431"/>
      <c r="CC22" s="432"/>
      <c r="CD22" s="169"/>
      <c r="CE22" s="548"/>
      <c r="CF22" s="548"/>
      <c r="CG22" s="548"/>
      <c r="CH22" s="548"/>
      <c r="CI22" s="548"/>
      <c r="CJ22" s="548"/>
      <c r="CK22" s="548"/>
      <c r="CL22" s="548"/>
      <c r="CM22" s="548"/>
      <c r="CN22" s="548"/>
      <c r="CO22" s="548"/>
      <c r="CP22" s="548"/>
      <c r="CQ22" s="548"/>
      <c r="CR22" s="548"/>
      <c r="CS22" s="549"/>
      <c r="CT22" s="436"/>
      <c r="CU22" s="437"/>
      <c r="CV22" s="437"/>
      <c r="CW22" s="437"/>
      <c r="CX22" s="437"/>
      <c r="CY22" s="437"/>
      <c r="CZ22" s="437"/>
      <c r="DA22" s="438"/>
      <c r="DB22" s="436"/>
      <c r="DC22" s="437"/>
      <c r="DD22" s="437"/>
      <c r="DE22" s="437"/>
      <c r="DF22" s="437"/>
      <c r="DG22" s="437"/>
      <c r="DH22" s="437"/>
      <c r="DI22" s="438"/>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158</v>
      </c>
      <c r="BA23" s="428"/>
      <c r="BB23" s="428"/>
      <c r="BC23" s="428"/>
      <c r="BD23" s="428"/>
      <c r="BE23" s="428"/>
      <c r="BF23" s="428"/>
      <c r="BG23" s="428"/>
      <c r="BH23" s="428"/>
      <c r="BI23" s="428"/>
      <c r="BJ23" s="428"/>
      <c r="BK23" s="428"/>
      <c r="BL23" s="428"/>
      <c r="BM23" s="429"/>
      <c r="BN23" s="430">
        <v>4891057</v>
      </c>
      <c r="BO23" s="431"/>
      <c r="BP23" s="431"/>
      <c r="BQ23" s="431"/>
      <c r="BR23" s="431"/>
      <c r="BS23" s="431"/>
      <c r="BT23" s="431"/>
      <c r="BU23" s="432"/>
      <c r="BV23" s="430">
        <v>4714077</v>
      </c>
      <c r="BW23" s="431"/>
      <c r="BX23" s="431"/>
      <c r="BY23" s="431"/>
      <c r="BZ23" s="431"/>
      <c r="CA23" s="431"/>
      <c r="CB23" s="431"/>
      <c r="CC23" s="432"/>
      <c r="CD23" s="169"/>
      <c r="CE23" s="548"/>
      <c r="CF23" s="548"/>
      <c r="CG23" s="548"/>
      <c r="CH23" s="548"/>
      <c r="CI23" s="548"/>
      <c r="CJ23" s="548"/>
      <c r="CK23" s="548"/>
      <c r="CL23" s="548"/>
      <c r="CM23" s="548"/>
      <c r="CN23" s="548"/>
      <c r="CO23" s="548"/>
      <c r="CP23" s="548"/>
      <c r="CQ23" s="548"/>
      <c r="CR23" s="548"/>
      <c r="CS23" s="549"/>
      <c r="CT23" s="436"/>
      <c r="CU23" s="437"/>
      <c r="CV23" s="437"/>
      <c r="CW23" s="437"/>
      <c r="CX23" s="437"/>
      <c r="CY23" s="437"/>
      <c r="CZ23" s="437"/>
      <c r="DA23" s="438"/>
      <c r="DB23" s="436"/>
      <c r="DC23" s="437"/>
      <c r="DD23" s="437"/>
      <c r="DE23" s="437"/>
      <c r="DF23" s="437"/>
      <c r="DG23" s="437"/>
      <c r="DH23" s="437"/>
      <c r="DI23" s="438"/>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96" t="s">
        <v>159</v>
      </c>
      <c r="BA24" s="497"/>
      <c r="BB24" s="497"/>
      <c r="BC24" s="497"/>
      <c r="BD24" s="497"/>
      <c r="BE24" s="497"/>
      <c r="BF24" s="497"/>
      <c r="BG24" s="497"/>
      <c r="BH24" s="497"/>
      <c r="BI24" s="497"/>
      <c r="BJ24" s="497"/>
      <c r="BK24" s="497"/>
      <c r="BL24" s="497"/>
      <c r="BM24" s="498"/>
      <c r="BN24" s="564" t="s">
        <v>119</v>
      </c>
      <c r="BO24" s="565"/>
      <c r="BP24" s="565"/>
      <c r="BQ24" s="565"/>
      <c r="BR24" s="565"/>
      <c r="BS24" s="565"/>
      <c r="BT24" s="565"/>
      <c r="BU24" s="566"/>
      <c r="BV24" s="564" t="s">
        <v>119</v>
      </c>
      <c r="BW24" s="565"/>
      <c r="BX24" s="565"/>
      <c r="BY24" s="565"/>
      <c r="BZ24" s="565"/>
      <c r="CA24" s="565"/>
      <c r="CB24" s="565"/>
      <c r="CC24" s="566"/>
      <c r="CD24" s="169"/>
      <c r="CE24" s="548"/>
      <c r="CF24" s="548"/>
      <c r="CG24" s="548"/>
      <c r="CH24" s="548"/>
      <c r="CI24" s="548"/>
      <c r="CJ24" s="548"/>
      <c r="CK24" s="548"/>
      <c r="CL24" s="548"/>
      <c r="CM24" s="548"/>
      <c r="CN24" s="548"/>
      <c r="CO24" s="548"/>
      <c r="CP24" s="548"/>
      <c r="CQ24" s="548"/>
      <c r="CR24" s="548"/>
      <c r="CS24" s="549"/>
      <c r="CT24" s="436"/>
      <c r="CU24" s="437"/>
      <c r="CV24" s="437"/>
      <c r="CW24" s="437"/>
      <c r="CX24" s="437"/>
      <c r="CY24" s="437"/>
      <c r="CZ24" s="437"/>
      <c r="DA24" s="438"/>
      <c r="DB24" s="436"/>
      <c r="DC24" s="437"/>
      <c r="DD24" s="437"/>
      <c r="DE24" s="437"/>
      <c r="DF24" s="437"/>
      <c r="DG24" s="437"/>
      <c r="DH24" s="437"/>
      <c r="DI24" s="438"/>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573" t="s">
        <v>160</v>
      </c>
      <c r="BA25" s="574"/>
      <c r="BB25" s="574"/>
      <c r="BC25" s="575"/>
      <c r="BD25" s="439" t="s">
        <v>44</v>
      </c>
      <c r="BE25" s="440"/>
      <c r="BF25" s="440"/>
      <c r="BG25" s="440"/>
      <c r="BH25" s="440"/>
      <c r="BI25" s="440"/>
      <c r="BJ25" s="440"/>
      <c r="BK25" s="440"/>
      <c r="BL25" s="440"/>
      <c r="BM25" s="441"/>
      <c r="BN25" s="418">
        <v>2919072</v>
      </c>
      <c r="BO25" s="419"/>
      <c r="BP25" s="419"/>
      <c r="BQ25" s="419"/>
      <c r="BR25" s="419"/>
      <c r="BS25" s="419"/>
      <c r="BT25" s="419"/>
      <c r="BU25" s="420"/>
      <c r="BV25" s="418">
        <v>2473287</v>
      </c>
      <c r="BW25" s="419"/>
      <c r="BX25" s="419"/>
      <c r="BY25" s="419"/>
      <c r="BZ25" s="419"/>
      <c r="CA25" s="419"/>
      <c r="CB25" s="419"/>
      <c r="CC25" s="420"/>
      <c r="CD25" s="169"/>
      <c r="CE25" s="548"/>
      <c r="CF25" s="548"/>
      <c r="CG25" s="548"/>
      <c r="CH25" s="548"/>
      <c r="CI25" s="548"/>
      <c r="CJ25" s="548"/>
      <c r="CK25" s="548"/>
      <c r="CL25" s="548"/>
      <c r="CM25" s="548"/>
      <c r="CN25" s="548"/>
      <c r="CO25" s="548"/>
      <c r="CP25" s="548"/>
      <c r="CQ25" s="548"/>
      <c r="CR25" s="548"/>
      <c r="CS25" s="549"/>
      <c r="CT25" s="436"/>
      <c r="CU25" s="437"/>
      <c r="CV25" s="437"/>
      <c r="CW25" s="437"/>
      <c r="CX25" s="437"/>
      <c r="CY25" s="437"/>
      <c r="CZ25" s="437"/>
      <c r="DA25" s="438"/>
      <c r="DB25" s="436"/>
      <c r="DC25" s="437"/>
      <c r="DD25" s="437"/>
      <c r="DE25" s="437"/>
      <c r="DF25" s="437"/>
      <c r="DG25" s="437"/>
      <c r="DH25" s="437"/>
      <c r="DI25" s="438"/>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576"/>
      <c r="BA26" s="577"/>
      <c r="BB26" s="577"/>
      <c r="BC26" s="578"/>
      <c r="BD26" s="427" t="s">
        <v>161</v>
      </c>
      <c r="BE26" s="428"/>
      <c r="BF26" s="428"/>
      <c r="BG26" s="428"/>
      <c r="BH26" s="428"/>
      <c r="BI26" s="428"/>
      <c r="BJ26" s="428"/>
      <c r="BK26" s="428"/>
      <c r="BL26" s="428"/>
      <c r="BM26" s="429"/>
      <c r="BN26" s="430" t="s">
        <v>119</v>
      </c>
      <c r="BO26" s="431"/>
      <c r="BP26" s="431"/>
      <c r="BQ26" s="431"/>
      <c r="BR26" s="431"/>
      <c r="BS26" s="431"/>
      <c r="BT26" s="431"/>
      <c r="BU26" s="432"/>
      <c r="BV26" s="430" t="s">
        <v>119</v>
      </c>
      <c r="BW26" s="431"/>
      <c r="BX26" s="431"/>
      <c r="BY26" s="431"/>
      <c r="BZ26" s="431"/>
      <c r="CA26" s="431"/>
      <c r="CB26" s="431"/>
      <c r="CC26" s="432"/>
      <c r="CD26" s="169"/>
      <c r="CE26" s="548"/>
      <c r="CF26" s="548"/>
      <c r="CG26" s="548"/>
      <c r="CH26" s="548"/>
      <c r="CI26" s="548"/>
      <c r="CJ26" s="548"/>
      <c r="CK26" s="548"/>
      <c r="CL26" s="548"/>
      <c r="CM26" s="548"/>
      <c r="CN26" s="548"/>
      <c r="CO26" s="548"/>
      <c r="CP26" s="548"/>
      <c r="CQ26" s="548"/>
      <c r="CR26" s="548"/>
      <c r="CS26" s="549"/>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579"/>
      <c r="BA27" s="580"/>
      <c r="BB27" s="580"/>
      <c r="BC27" s="581"/>
      <c r="BD27" s="530" t="s">
        <v>46</v>
      </c>
      <c r="BE27" s="531"/>
      <c r="BF27" s="531"/>
      <c r="BG27" s="531"/>
      <c r="BH27" s="531"/>
      <c r="BI27" s="531"/>
      <c r="BJ27" s="531"/>
      <c r="BK27" s="531"/>
      <c r="BL27" s="531"/>
      <c r="BM27" s="532"/>
      <c r="BN27" s="564">
        <v>38098637</v>
      </c>
      <c r="BO27" s="565"/>
      <c r="BP27" s="565"/>
      <c r="BQ27" s="565"/>
      <c r="BR27" s="565"/>
      <c r="BS27" s="565"/>
      <c r="BT27" s="565"/>
      <c r="BU27" s="566"/>
      <c r="BV27" s="564">
        <v>36744361</v>
      </c>
      <c r="BW27" s="565"/>
      <c r="BX27" s="565"/>
      <c r="BY27" s="565"/>
      <c r="BZ27" s="565"/>
      <c r="CA27" s="565"/>
      <c r="CB27" s="565"/>
      <c r="CC27" s="566"/>
      <c r="CD27" s="189"/>
      <c r="CE27" s="582"/>
      <c r="CF27" s="582"/>
      <c r="CG27" s="582"/>
      <c r="CH27" s="582"/>
      <c r="CI27" s="582"/>
      <c r="CJ27" s="582"/>
      <c r="CK27" s="582"/>
      <c r="CL27" s="582"/>
      <c r="CM27" s="582"/>
      <c r="CN27" s="582"/>
      <c r="CO27" s="582"/>
      <c r="CP27" s="582"/>
      <c r="CQ27" s="582"/>
      <c r="CR27" s="582"/>
      <c r="CS27" s="583"/>
      <c r="CT27" s="539"/>
      <c r="CU27" s="540"/>
      <c r="CV27" s="540"/>
      <c r="CW27" s="540"/>
      <c r="CX27" s="540"/>
      <c r="CY27" s="540"/>
      <c r="CZ27" s="540"/>
      <c r="DA27" s="541"/>
      <c r="DB27" s="539"/>
      <c r="DC27" s="540"/>
      <c r="DD27" s="540"/>
      <c r="DE27" s="540"/>
      <c r="DF27" s="540"/>
      <c r="DG27" s="540"/>
      <c r="DH27" s="540"/>
      <c r="DI27" s="541"/>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162</v>
      </c>
      <c r="D29" s="199"/>
      <c r="E29" s="191"/>
      <c r="F29" s="191"/>
      <c r="G29" s="191"/>
      <c r="H29" s="191"/>
      <c r="I29" s="191"/>
      <c r="J29" s="191"/>
      <c r="K29" s="191"/>
      <c r="L29" s="191"/>
      <c r="M29" s="191"/>
      <c r="N29" s="191"/>
      <c r="O29" s="191"/>
      <c r="P29" s="191"/>
      <c r="Q29" s="191"/>
      <c r="R29" s="191"/>
      <c r="S29" s="191"/>
      <c r="T29" s="191"/>
      <c r="U29" s="191" t="s">
        <v>163</v>
      </c>
      <c r="V29" s="191"/>
      <c r="W29" s="191"/>
      <c r="X29" s="191"/>
      <c r="Y29" s="191"/>
      <c r="Z29" s="191"/>
      <c r="AA29" s="191"/>
      <c r="AB29" s="191"/>
      <c r="AC29" s="191"/>
      <c r="AD29" s="191"/>
      <c r="AE29" s="191"/>
      <c r="AF29" s="191"/>
      <c r="AG29" s="191"/>
      <c r="AH29" s="191"/>
      <c r="AI29" s="191"/>
      <c r="AJ29" s="191"/>
      <c r="AK29" s="191"/>
      <c r="AL29" s="191"/>
      <c r="AM29" s="181" t="s">
        <v>164</v>
      </c>
      <c r="AN29" s="191"/>
      <c r="AO29" s="191"/>
      <c r="AP29" s="191"/>
      <c r="AQ29" s="191"/>
      <c r="AR29" s="181"/>
      <c r="AS29" s="181"/>
      <c r="AT29" s="181"/>
      <c r="AU29" s="181"/>
      <c r="AV29" s="181"/>
      <c r="AW29" s="181"/>
      <c r="AX29" s="181"/>
      <c r="AY29" s="181"/>
      <c r="AZ29" s="181"/>
      <c r="BA29" s="181"/>
      <c r="BB29" s="191"/>
      <c r="BC29" s="181"/>
      <c r="BD29" s="181"/>
      <c r="BE29" s="181" t="s">
        <v>165</v>
      </c>
      <c r="BF29" s="191"/>
      <c r="BG29" s="191"/>
      <c r="BH29" s="191"/>
      <c r="BI29" s="191"/>
      <c r="BJ29" s="181"/>
      <c r="BK29" s="181"/>
      <c r="BL29" s="181"/>
      <c r="BM29" s="181"/>
      <c r="BN29" s="181"/>
      <c r="BO29" s="181"/>
      <c r="BP29" s="181"/>
      <c r="BQ29" s="181"/>
      <c r="BR29" s="191"/>
      <c r="BS29" s="191"/>
      <c r="BT29" s="191"/>
      <c r="BU29" s="191"/>
      <c r="BV29" s="191"/>
      <c r="BW29" s="191" t="s">
        <v>166</v>
      </c>
      <c r="BX29" s="191"/>
      <c r="BY29" s="191"/>
      <c r="BZ29" s="191"/>
      <c r="CA29" s="191"/>
      <c r="CB29" s="181"/>
      <c r="CC29" s="181"/>
      <c r="CD29" s="181"/>
      <c r="CE29" s="181"/>
      <c r="CF29" s="181"/>
      <c r="CG29" s="181"/>
      <c r="CH29" s="181"/>
      <c r="CI29" s="181"/>
      <c r="CJ29" s="181"/>
      <c r="CK29" s="181"/>
      <c r="CL29" s="181"/>
      <c r="CM29" s="181"/>
      <c r="CN29" s="181"/>
      <c r="CO29" s="181" t="s">
        <v>167</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587" t="s">
        <v>168</v>
      </c>
      <c r="D30" s="587"/>
      <c r="E30" s="459" t="s">
        <v>169</v>
      </c>
      <c r="F30" s="459"/>
      <c r="G30" s="459"/>
      <c r="H30" s="459"/>
      <c r="I30" s="459"/>
      <c r="J30" s="459"/>
      <c r="K30" s="459"/>
      <c r="L30" s="459"/>
      <c r="M30" s="459"/>
      <c r="N30" s="459"/>
      <c r="O30" s="459"/>
      <c r="P30" s="459"/>
      <c r="Q30" s="459"/>
      <c r="R30" s="459"/>
      <c r="S30" s="459"/>
      <c r="T30" s="175"/>
      <c r="U30" s="587" t="s">
        <v>168</v>
      </c>
      <c r="V30" s="587"/>
      <c r="W30" s="459" t="s">
        <v>170</v>
      </c>
      <c r="X30" s="459"/>
      <c r="Y30" s="459"/>
      <c r="Z30" s="459"/>
      <c r="AA30" s="459"/>
      <c r="AB30" s="459"/>
      <c r="AC30" s="459"/>
      <c r="AD30" s="459"/>
      <c r="AE30" s="459"/>
      <c r="AF30" s="459"/>
      <c r="AG30" s="459"/>
      <c r="AH30" s="459"/>
      <c r="AI30" s="459"/>
      <c r="AJ30" s="459"/>
      <c r="AK30" s="459"/>
      <c r="AL30" s="175"/>
      <c r="AM30" s="587" t="s">
        <v>168</v>
      </c>
      <c r="AN30" s="587"/>
      <c r="AO30" s="459" t="s">
        <v>170</v>
      </c>
      <c r="AP30" s="459"/>
      <c r="AQ30" s="459"/>
      <c r="AR30" s="459"/>
      <c r="AS30" s="459"/>
      <c r="AT30" s="459"/>
      <c r="AU30" s="459"/>
      <c r="AV30" s="459"/>
      <c r="AW30" s="459"/>
      <c r="AX30" s="459"/>
      <c r="AY30" s="459"/>
      <c r="AZ30" s="459"/>
      <c r="BA30" s="459"/>
      <c r="BB30" s="459"/>
      <c r="BC30" s="459"/>
      <c r="BD30" s="200"/>
      <c r="BE30" s="587" t="s">
        <v>168</v>
      </c>
      <c r="BF30" s="587"/>
      <c r="BG30" s="459" t="s">
        <v>170</v>
      </c>
      <c r="BH30" s="459"/>
      <c r="BI30" s="459"/>
      <c r="BJ30" s="459"/>
      <c r="BK30" s="459"/>
      <c r="BL30" s="459"/>
      <c r="BM30" s="459"/>
      <c r="BN30" s="459"/>
      <c r="BO30" s="459"/>
      <c r="BP30" s="459"/>
      <c r="BQ30" s="459"/>
      <c r="BR30" s="459"/>
      <c r="BS30" s="459"/>
      <c r="BT30" s="459"/>
      <c r="BU30" s="459"/>
      <c r="BV30" s="201"/>
      <c r="BW30" s="587" t="s">
        <v>168</v>
      </c>
      <c r="BX30" s="587"/>
      <c r="BY30" s="459" t="s">
        <v>171</v>
      </c>
      <c r="BZ30" s="459"/>
      <c r="CA30" s="459"/>
      <c r="CB30" s="459"/>
      <c r="CC30" s="459"/>
      <c r="CD30" s="459"/>
      <c r="CE30" s="459"/>
      <c r="CF30" s="459"/>
      <c r="CG30" s="459"/>
      <c r="CH30" s="459"/>
      <c r="CI30" s="459"/>
      <c r="CJ30" s="459"/>
      <c r="CK30" s="459"/>
      <c r="CL30" s="459"/>
      <c r="CM30" s="459"/>
      <c r="CN30" s="175"/>
      <c r="CO30" s="587" t="s">
        <v>168</v>
      </c>
      <c r="CP30" s="587"/>
      <c r="CQ30" s="459" t="s">
        <v>172</v>
      </c>
      <c r="CR30" s="459"/>
      <c r="CS30" s="459"/>
      <c r="CT30" s="459"/>
      <c r="CU30" s="459"/>
      <c r="CV30" s="459"/>
      <c r="CW30" s="459"/>
      <c r="CX30" s="459"/>
      <c r="CY30" s="459"/>
      <c r="CZ30" s="459"/>
      <c r="DA30" s="459"/>
      <c r="DB30" s="459"/>
      <c r="DC30" s="459"/>
      <c r="DD30" s="459"/>
      <c r="DE30" s="459"/>
      <c r="DF30" s="175"/>
      <c r="DG30" s="584" t="s">
        <v>173</v>
      </c>
      <c r="DH30" s="584"/>
      <c r="DI30" s="202"/>
      <c r="DJ30" s="157"/>
      <c r="DK30" s="157"/>
      <c r="DL30" s="157"/>
      <c r="DM30" s="157"/>
      <c r="DN30" s="157"/>
      <c r="DO30" s="157"/>
    </row>
    <row r="31" spans="1:119" ht="32.25" customHeight="1" x14ac:dyDescent="0.2">
      <c r="A31" s="158"/>
      <c r="B31" s="198"/>
      <c r="C31" s="585">
        <f>IF(E31="","",1)</f>
        <v>1</v>
      </c>
      <c r="D31" s="585"/>
      <c r="E31" s="586" t="str">
        <f>IF('各会計、関係団体の財政状況及び健全化判断比率'!B7="","",'各会計、関係団体の財政状況及び健全化判断比率'!B7)</f>
        <v>一般会計</v>
      </c>
      <c r="F31" s="586"/>
      <c r="G31" s="586"/>
      <c r="H31" s="586"/>
      <c r="I31" s="586"/>
      <c r="J31" s="586"/>
      <c r="K31" s="586"/>
      <c r="L31" s="586"/>
      <c r="M31" s="586"/>
      <c r="N31" s="586"/>
      <c r="O31" s="586"/>
      <c r="P31" s="586"/>
      <c r="Q31" s="586"/>
      <c r="R31" s="586"/>
      <c r="S31" s="586"/>
      <c r="T31" s="199"/>
      <c r="U31" s="585">
        <f>IF(W31="","",MAX(C31:D40)+1)</f>
        <v>11</v>
      </c>
      <c r="V31" s="585"/>
      <c r="W31" s="586" t="str">
        <f>IF('各会計、関係団体の財政状況及び健全化判断比率'!B28="","",'各会計、関係団体の財政状況及び健全化判断比率'!B28)</f>
        <v>国民健康保険事業特別会計</v>
      </c>
      <c r="X31" s="586"/>
      <c r="Y31" s="586"/>
      <c r="Z31" s="586"/>
      <c r="AA31" s="586"/>
      <c r="AB31" s="586"/>
      <c r="AC31" s="586"/>
      <c r="AD31" s="586"/>
      <c r="AE31" s="586"/>
      <c r="AF31" s="586"/>
      <c r="AG31" s="586"/>
      <c r="AH31" s="586"/>
      <c r="AI31" s="586"/>
      <c r="AJ31" s="586"/>
      <c r="AK31" s="586"/>
      <c r="AL31" s="199"/>
      <c r="AM31" s="585">
        <f>IF(AO31="","",MAX(C31:D40,U31:V40)+1)</f>
        <v>12</v>
      </c>
      <c r="AN31" s="585"/>
      <c r="AO31" s="586" t="str">
        <f>IF('各会計、関係団体の財政状況及び健全化判断比率'!B29="","",'各会計、関係団体の財政状況及び健全化判断比率'!B29)</f>
        <v>水道用水供給事業会計</v>
      </c>
      <c r="AP31" s="586"/>
      <c r="AQ31" s="586"/>
      <c r="AR31" s="586"/>
      <c r="AS31" s="586"/>
      <c r="AT31" s="586"/>
      <c r="AU31" s="586"/>
      <c r="AV31" s="586"/>
      <c r="AW31" s="586"/>
      <c r="AX31" s="586"/>
      <c r="AY31" s="586"/>
      <c r="AZ31" s="586"/>
      <c r="BA31" s="586"/>
      <c r="BB31" s="586"/>
      <c r="BC31" s="586"/>
      <c r="BD31" s="199"/>
      <c r="BE31" s="585">
        <f>IF(BG31="","",MAX(C31:D40,U31:V40,AM31:AN40)+1)</f>
        <v>20</v>
      </c>
      <c r="BF31" s="585"/>
      <c r="BG31" s="586" t="str">
        <f>IF('各会計、関係団体の財政状況及び健全化判断比率'!B37="","",'各会計、関係団体の財政状況及び健全化判断比率'!B37)</f>
        <v>港湾整備事業特別会計</v>
      </c>
      <c r="BH31" s="586"/>
      <c r="BI31" s="586"/>
      <c r="BJ31" s="586"/>
      <c r="BK31" s="586"/>
      <c r="BL31" s="586"/>
      <c r="BM31" s="586"/>
      <c r="BN31" s="586"/>
      <c r="BO31" s="586"/>
      <c r="BP31" s="586"/>
      <c r="BQ31" s="586"/>
      <c r="BR31" s="586"/>
      <c r="BS31" s="586"/>
      <c r="BT31" s="586"/>
      <c r="BU31" s="586"/>
      <c r="BV31" s="199"/>
      <c r="BW31" s="585">
        <f>IF(BY31="","",MAX(C31:D40,U31:V40,AM31:AN40,BE31:BF40)+1)</f>
        <v>21</v>
      </c>
      <c r="BX31" s="585"/>
      <c r="BY31" s="586" t="str">
        <f>IF('各会計、関係団体の財政状況及び健全化判断比率'!B68="","",'各会計、関係団体の財政状況及び健全化判断比率'!B68)</f>
        <v>兵庫県競馬組合</v>
      </c>
      <c r="BZ31" s="586"/>
      <c r="CA31" s="586"/>
      <c r="CB31" s="586"/>
      <c r="CC31" s="586"/>
      <c r="CD31" s="586"/>
      <c r="CE31" s="586"/>
      <c r="CF31" s="586"/>
      <c r="CG31" s="586"/>
      <c r="CH31" s="586"/>
      <c r="CI31" s="586"/>
      <c r="CJ31" s="586"/>
      <c r="CK31" s="586"/>
      <c r="CL31" s="586"/>
      <c r="CM31" s="586"/>
      <c r="CN31" s="199"/>
      <c r="CO31" s="585">
        <f>IF(CQ31="","",MAX(C31:D40,U31:V40,AM31:AN40,BE31:BF40,BW31:BX40)+1)</f>
        <v>23</v>
      </c>
      <c r="CP31" s="585"/>
      <c r="CQ31" s="586" t="str">
        <f>IF('各会計、関係団体の財政状況及び健全化判断比率'!BS7="","",'各会計、関係団体の財政状況及び健全化判断比率'!BS7)</f>
        <v>兵庫県青果物価格安定資金協会</v>
      </c>
      <c r="CR31" s="586"/>
      <c r="CS31" s="586"/>
      <c r="CT31" s="586"/>
      <c r="CU31" s="586"/>
      <c r="CV31" s="586"/>
      <c r="CW31" s="586"/>
      <c r="CX31" s="586"/>
      <c r="CY31" s="586"/>
      <c r="CZ31" s="586"/>
      <c r="DA31" s="586"/>
      <c r="DB31" s="586"/>
      <c r="DC31" s="586"/>
      <c r="DD31" s="586"/>
      <c r="DE31" s="586"/>
      <c r="DF31" s="191"/>
      <c r="DG31" s="588" t="str">
        <f>IF('各会計、関係団体の財政状況及び健全化判断比率'!BR7="","",'各会計、関係団体の財政状況及び健全化判断比率'!BR7)</f>
        <v/>
      </c>
      <c r="DH31" s="588"/>
      <c r="DI31" s="202"/>
      <c r="DJ31" s="157"/>
      <c r="DK31" s="157"/>
      <c r="DL31" s="157"/>
      <c r="DM31" s="157"/>
      <c r="DN31" s="157"/>
      <c r="DO31" s="157"/>
    </row>
    <row r="32" spans="1:119" ht="32.25" customHeight="1" x14ac:dyDescent="0.2">
      <c r="A32" s="158"/>
      <c r="B32" s="198"/>
      <c r="C32" s="585">
        <f>IF(E32="","",C31+1)</f>
        <v>2</v>
      </c>
      <c r="D32" s="585"/>
      <c r="E32" s="586" t="str">
        <f>IF('各会計、関係団体の財政状況及び健全化判断比率'!B8="","",'各会計、関係団体の財政状況及び健全化判断比率'!B8)</f>
        <v>県有環境林等特別会計</v>
      </c>
      <c r="F32" s="586"/>
      <c r="G32" s="586"/>
      <c r="H32" s="586"/>
      <c r="I32" s="586"/>
      <c r="J32" s="586"/>
      <c r="K32" s="586"/>
      <c r="L32" s="586"/>
      <c r="M32" s="586"/>
      <c r="N32" s="586"/>
      <c r="O32" s="586"/>
      <c r="P32" s="586"/>
      <c r="Q32" s="586"/>
      <c r="R32" s="586"/>
      <c r="S32" s="586"/>
      <c r="T32" s="199"/>
      <c r="U32" s="585" t="str">
        <f t="shared" ref="U32:U40" si="0">IF(W32="","",U31+1)</f>
        <v/>
      </c>
      <c r="V32" s="585"/>
      <c r="W32" s="586"/>
      <c r="X32" s="586"/>
      <c r="Y32" s="586"/>
      <c r="Z32" s="586"/>
      <c r="AA32" s="586"/>
      <c r="AB32" s="586"/>
      <c r="AC32" s="586"/>
      <c r="AD32" s="586"/>
      <c r="AE32" s="586"/>
      <c r="AF32" s="586"/>
      <c r="AG32" s="586"/>
      <c r="AH32" s="586"/>
      <c r="AI32" s="586"/>
      <c r="AJ32" s="586"/>
      <c r="AK32" s="586"/>
      <c r="AL32" s="199"/>
      <c r="AM32" s="585">
        <f t="shared" ref="AM32:AM40" si="1">IF(AO32="","",AM31+1)</f>
        <v>13</v>
      </c>
      <c r="AN32" s="585"/>
      <c r="AO32" s="586" t="str">
        <f>IF('各会計、関係団体の財政状況及び健全化判断比率'!B30="","",'各会計、関係団体の財政状況及び健全化判断比率'!B30)</f>
        <v>工業用水道事業会計</v>
      </c>
      <c r="AP32" s="586"/>
      <c r="AQ32" s="586"/>
      <c r="AR32" s="586"/>
      <c r="AS32" s="586"/>
      <c r="AT32" s="586"/>
      <c r="AU32" s="586"/>
      <c r="AV32" s="586"/>
      <c r="AW32" s="586"/>
      <c r="AX32" s="586"/>
      <c r="AY32" s="586"/>
      <c r="AZ32" s="586"/>
      <c r="BA32" s="586"/>
      <c r="BB32" s="586"/>
      <c r="BC32" s="586"/>
      <c r="BD32" s="199"/>
      <c r="BE32" s="585" t="str">
        <f t="shared" ref="BE32:BE40" si="2">IF(BG32="","",BE31+1)</f>
        <v/>
      </c>
      <c r="BF32" s="585"/>
      <c r="BG32" s="586"/>
      <c r="BH32" s="586"/>
      <c r="BI32" s="586"/>
      <c r="BJ32" s="586"/>
      <c r="BK32" s="586"/>
      <c r="BL32" s="586"/>
      <c r="BM32" s="586"/>
      <c r="BN32" s="586"/>
      <c r="BO32" s="586"/>
      <c r="BP32" s="586"/>
      <c r="BQ32" s="586"/>
      <c r="BR32" s="586"/>
      <c r="BS32" s="586"/>
      <c r="BT32" s="586"/>
      <c r="BU32" s="586"/>
      <c r="BV32" s="199"/>
      <c r="BW32" s="585">
        <f t="shared" ref="BW32:BW40" si="3">IF(BY32="","",BW31+1)</f>
        <v>22</v>
      </c>
      <c r="BX32" s="585"/>
      <c r="BY32" s="586" t="str">
        <f>IF('各会計、関係団体の財政状況及び健全化判断比率'!B69="","",'各会計、関係団体の財政状況及び健全化判断比率'!B69)</f>
        <v>関西広域連合</v>
      </c>
      <c r="BZ32" s="586"/>
      <c r="CA32" s="586"/>
      <c r="CB32" s="586"/>
      <c r="CC32" s="586"/>
      <c r="CD32" s="586"/>
      <c r="CE32" s="586"/>
      <c r="CF32" s="586"/>
      <c r="CG32" s="586"/>
      <c r="CH32" s="586"/>
      <c r="CI32" s="586"/>
      <c r="CJ32" s="586"/>
      <c r="CK32" s="586"/>
      <c r="CL32" s="586"/>
      <c r="CM32" s="586"/>
      <c r="CN32" s="199"/>
      <c r="CO32" s="585">
        <f t="shared" ref="CO32:CO40" si="4">IF(CQ32="","",CO31+1)</f>
        <v>24</v>
      </c>
      <c r="CP32" s="585"/>
      <c r="CQ32" s="586" t="str">
        <f>IF('各会計、関係団体の財政状況及び健全化判断比率'!BS8="","",'各会計、関係団体の財政状況及び健全化判断比率'!BS8)</f>
        <v>兵庫みどり公社（林業公社）</v>
      </c>
      <c r="CR32" s="586"/>
      <c r="CS32" s="586"/>
      <c r="CT32" s="586"/>
      <c r="CU32" s="586"/>
      <c r="CV32" s="586"/>
      <c r="CW32" s="586"/>
      <c r="CX32" s="586"/>
      <c r="CY32" s="586"/>
      <c r="CZ32" s="586"/>
      <c r="DA32" s="586"/>
      <c r="DB32" s="586"/>
      <c r="DC32" s="586"/>
      <c r="DD32" s="586"/>
      <c r="DE32" s="586"/>
      <c r="DF32" s="191"/>
      <c r="DG32" s="588" t="str">
        <f>IF('各会計、関係団体の財政状況及び健全化判断比率'!BR8="","",'各会計、関係団体の財政状況及び健全化判断比率'!BR8)</f>
        <v/>
      </c>
      <c r="DH32" s="588"/>
      <c r="DI32" s="202"/>
      <c r="DJ32" s="157"/>
      <c r="DK32" s="157"/>
      <c r="DL32" s="157"/>
      <c r="DM32" s="157"/>
      <c r="DN32" s="157"/>
      <c r="DO32" s="157"/>
    </row>
    <row r="33" spans="1:119" ht="32.25" customHeight="1" x14ac:dyDescent="0.2">
      <c r="A33" s="158"/>
      <c r="B33" s="198"/>
      <c r="C33" s="585">
        <f>IF(E33="","",C32+1)</f>
        <v>3</v>
      </c>
      <c r="D33" s="585"/>
      <c r="E33" s="586" t="str">
        <f>IF('各会計、関係団体の財政状況及び健全化判断比率'!B9="","",'各会計、関係団体の財政状況及び健全化判断比率'!B9)</f>
        <v>公共事業用地先行取得事業特別会計</v>
      </c>
      <c r="F33" s="586"/>
      <c r="G33" s="586"/>
      <c r="H33" s="586"/>
      <c r="I33" s="586"/>
      <c r="J33" s="586"/>
      <c r="K33" s="586"/>
      <c r="L33" s="586"/>
      <c r="M33" s="586"/>
      <c r="N33" s="586"/>
      <c r="O33" s="586"/>
      <c r="P33" s="586"/>
      <c r="Q33" s="586"/>
      <c r="R33" s="586"/>
      <c r="S33" s="586"/>
      <c r="T33" s="199"/>
      <c r="U33" s="585" t="str">
        <f t="shared" si="0"/>
        <v/>
      </c>
      <c r="V33" s="585"/>
      <c r="W33" s="586"/>
      <c r="X33" s="586"/>
      <c r="Y33" s="586"/>
      <c r="Z33" s="586"/>
      <c r="AA33" s="586"/>
      <c r="AB33" s="586"/>
      <c r="AC33" s="586"/>
      <c r="AD33" s="586"/>
      <c r="AE33" s="586"/>
      <c r="AF33" s="586"/>
      <c r="AG33" s="586"/>
      <c r="AH33" s="586"/>
      <c r="AI33" s="586"/>
      <c r="AJ33" s="586"/>
      <c r="AK33" s="586"/>
      <c r="AL33" s="199"/>
      <c r="AM33" s="585">
        <f t="shared" si="1"/>
        <v>14</v>
      </c>
      <c r="AN33" s="585"/>
      <c r="AO33" s="586" t="str">
        <f>IF('各会計、関係団体の財政状況及び健全化判断比率'!B31="","",'各会計、関係団体の財政状況及び健全化判断比率'!B31)</f>
        <v>水源開発事業会計</v>
      </c>
      <c r="AP33" s="586"/>
      <c r="AQ33" s="586"/>
      <c r="AR33" s="586"/>
      <c r="AS33" s="586"/>
      <c r="AT33" s="586"/>
      <c r="AU33" s="586"/>
      <c r="AV33" s="586"/>
      <c r="AW33" s="586"/>
      <c r="AX33" s="586"/>
      <c r="AY33" s="586"/>
      <c r="AZ33" s="586"/>
      <c r="BA33" s="586"/>
      <c r="BB33" s="586"/>
      <c r="BC33" s="586"/>
      <c r="BD33" s="199"/>
      <c r="BE33" s="585" t="str">
        <f t="shared" si="2"/>
        <v/>
      </c>
      <c r="BF33" s="585"/>
      <c r="BG33" s="586"/>
      <c r="BH33" s="586"/>
      <c r="BI33" s="586"/>
      <c r="BJ33" s="586"/>
      <c r="BK33" s="586"/>
      <c r="BL33" s="586"/>
      <c r="BM33" s="586"/>
      <c r="BN33" s="586"/>
      <c r="BO33" s="586"/>
      <c r="BP33" s="586"/>
      <c r="BQ33" s="586"/>
      <c r="BR33" s="586"/>
      <c r="BS33" s="586"/>
      <c r="BT33" s="586"/>
      <c r="BU33" s="586"/>
      <c r="BV33" s="199"/>
      <c r="BW33" s="585" t="str">
        <f t="shared" si="3"/>
        <v/>
      </c>
      <c r="BX33" s="585"/>
      <c r="BY33" s="586" t="str">
        <f>IF('各会計、関係団体の財政状況及び健全化判断比率'!B70="","",'各会計、関係団体の財政状況及び健全化判断比率'!B70)</f>
        <v/>
      </c>
      <c r="BZ33" s="586"/>
      <c r="CA33" s="586"/>
      <c r="CB33" s="586"/>
      <c r="CC33" s="586"/>
      <c r="CD33" s="586"/>
      <c r="CE33" s="586"/>
      <c r="CF33" s="586"/>
      <c r="CG33" s="586"/>
      <c r="CH33" s="586"/>
      <c r="CI33" s="586"/>
      <c r="CJ33" s="586"/>
      <c r="CK33" s="586"/>
      <c r="CL33" s="586"/>
      <c r="CM33" s="586"/>
      <c r="CN33" s="199"/>
      <c r="CO33" s="585">
        <f t="shared" si="4"/>
        <v>25</v>
      </c>
      <c r="CP33" s="585"/>
      <c r="CQ33" s="586" t="str">
        <f>IF('各会計、関係団体の財政状況及び健全化判断比率'!BS9="","",'各会計、関係団体の財政状況及び健全化判断比率'!BS9)</f>
        <v>兵庫県私学振興協会</v>
      </c>
      <c r="CR33" s="586"/>
      <c r="CS33" s="586"/>
      <c r="CT33" s="586"/>
      <c r="CU33" s="586"/>
      <c r="CV33" s="586"/>
      <c r="CW33" s="586"/>
      <c r="CX33" s="586"/>
      <c r="CY33" s="586"/>
      <c r="CZ33" s="586"/>
      <c r="DA33" s="586"/>
      <c r="DB33" s="586"/>
      <c r="DC33" s="586"/>
      <c r="DD33" s="586"/>
      <c r="DE33" s="586"/>
      <c r="DF33" s="191"/>
      <c r="DG33" s="588" t="str">
        <f>IF('各会計、関係団体の財政状況及び健全化判断比率'!BR9="","",'各会計、関係団体の財政状況及び健全化判断比率'!BR9)</f>
        <v/>
      </c>
      <c r="DH33" s="588"/>
      <c r="DI33" s="202"/>
      <c r="DJ33" s="157"/>
      <c r="DK33" s="157"/>
      <c r="DL33" s="157"/>
      <c r="DM33" s="157"/>
      <c r="DN33" s="157"/>
      <c r="DO33" s="157"/>
    </row>
    <row r="34" spans="1:119" ht="32.25" customHeight="1" x14ac:dyDescent="0.2">
      <c r="A34" s="158"/>
      <c r="B34" s="198"/>
      <c r="C34" s="585">
        <f>IF(E34="","",C33+1)</f>
        <v>4</v>
      </c>
      <c r="D34" s="585"/>
      <c r="E34" s="586" t="str">
        <f>IF('各会計、関係団体の財政状況及び健全化判断比率'!B10="","",'各会計、関係団体の財政状況及び健全化判断比率'!B10)</f>
        <v>県営住宅事業特別会計</v>
      </c>
      <c r="F34" s="586"/>
      <c r="G34" s="586"/>
      <c r="H34" s="586"/>
      <c r="I34" s="586"/>
      <c r="J34" s="586"/>
      <c r="K34" s="586"/>
      <c r="L34" s="586"/>
      <c r="M34" s="586"/>
      <c r="N34" s="586"/>
      <c r="O34" s="586"/>
      <c r="P34" s="586"/>
      <c r="Q34" s="586"/>
      <c r="R34" s="586"/>
      <c r="S34" s="586"/>
      <c r="T34" s="199"/>
      <c r="U34" s="585" t="str">
        <f t="shared" si="0"/>
        <v/>
      </c>
      <c r="V34" s="585"/>
      <c r="W34" s="586"/>
      <c r="X34" s="586"/>
      <c r="Y34" s="586"/>
      <c r="Z34" s="586"/>
      <c r="AA34" s="586"/>
      <c r="AB34" s="586"/>
      <c r="AC34" s="586"/>
      <c r="AD34" s="586"/>
      <c r="AE34" s="586"/>
      <c r="AF34" s="586"/>
      <c r="AG34" s="586"/>
      <c r="AH34" s="586"/>
      <c r="AI34" s="586"/>
      <c r="AJ34" s="586"/>
      <c r="AK34" s="586"/>
      <c r="AL34" s="199"/>
      <c r="AM34" s="585">
        <f t="shared" si="1"/>
        <v>15</v>
      </c>
      <c r="AN34" s="585"/>
      <c r="AO34" s="586" t="str">
        <f>IF('各会計、関係団体の財政状況及び健全化判断比率'!B32="","",'各会計、関係団体の財政状況及び健全化判断比率'!B32)</f>
        <v>企業資産運用事業会計</v>
      </c>
      <c r="AP34" s="586"/>
      <c r="AQ34" s="586"/>
      <c r="AR34" s="586"/>
      <c r="AS34" s="586"/>
      <c r="AT34" s="586"/>
      <c r="AU34" s="586"/>
      <c r="AV34" s="586"/>
      <c r="AW34" s="586"/>
      <c r="AX34" s="586"/>
      <c r="AY34" s="586"/>
      <c r="AZ34" s="586"/>
      <c r="BA34" s="586"/>
      <c r="BB34" s="586"/>
      <c r="BC34" s="586"/>
      <c r="BD34" s="199"/>
      <c r="BE34" s="585" t="str">
        <f t="shared" si="2"/>
        <v/>
      </c>
      <c r="BF34" s="585"/>
      <c r="BG34" s="586"/>
      <c r="BH34" s="586"/>
      <c r="BI34" s="586"/>
      <c r="BJ34" s="586"/>
      <c r="BK34" s="586"/>
      <c r="BL34" s="586"/>
      <c r="BM34" s="586"/>
      <c r="BN34" s="586"/>
      <c r="BO34" s="586"/>
      <c r="BP34" s="586"/>
      <c r="BQ34" s="586"/>
      <c r="BR34" s="586"/>
      <c r="BS34" s="586"/>
      <c r="BT34" s="586"/>
      <c r="BU34" s="586"/>
      <c r="BV34" s="199"/>
      <c r="BW34" s="585" t="str">
        <f t="shared" si="3"/>
        <v/>
      </c>
      <c r="BX34" s="585"/>
      <c r="BY34" s="586" t="str">
        <f>IF('各会計、関係団体の財政状況及び健全化判断比率'!B71="","",'各会計、関係団体の財政状況及び健全化判断比率'!B71)</f>
        <v/>
      </c>
      <c r="BZ34" s="586"/>
      <c r="CA34" s="586"/>
      <c r="CB34" s="586"/>
      <c r="CC34" s="586"/>
      <c r="CD34" s="586"/>
      <c r="CE34" s="586"/>
      <c r="CF34" s="586"/>
      <c r="CG34" s="586"/>
      <c r="CH34" s="586"/>
      <c r="CI34" s="586"/>
      <c r="CJ34" s="586"/>
      <c r="CK34" s="586"/>
      <c r="CL34" s="586"/>
      <c r="CM34" s="586"/>
      <c r="CN34" s="199"/>
      <c r="CO34" s="585">
        <f t="shared" si="4"/>
        <v>26</v>
      </c>
      <c r="CP34" s="585"/>
      <c r="CQ34" s="586" t="str">
        <f>IF('各会計、関係団体の財政状況及び健全化判断比率'!BS10="","",'各会計、関係団体の財政状況及び健全化判断比率'!BS10)</f>
        <v>兵庫県園芸・公園協会</v>
      </c>
      <c r="CR34" s="586"/>
      <c r="CS34" s="586"/>
      <c r="CT34" s="586"/>
      <c r="CU34" s="586"/>
      <c r="CV34" s="586"/>
      <c r="CW34" s="586"/>
      <c r="CX34" s="586"/>
      <c r="CY34" s="586"/>
      <c r="CZ34" s="586"/>
      <c r="DA34" s="586"/>
      <c r="DB34" s="586"/>
      <c r="DC34" s="586"/>
      <c r="DD34" s="586"/>
      <c r="DE34" s="586"/>
      <c r="DF34" s="191"/>
      <c r="DG34" s="588" t="str">
        <f>IF('各会計、関係団体の財政状況及び健全化判断比率'!BR10="","",'各会計、関係団体の財政状況及び健全化判断比率'!BR10)</f>
        <v/>
      </c>
      <c r="DH34" s="588"/>
      <c r="DI34" s="202"/>
      <c r="DJ34" s="157"/>
      <c r="DK34" s="157"/>
      <c r="DL34" s="157"/>
      <c r="DM34" s="157"/>
      <c r="DN34" s="157"/>
      <c r="DO34" s="157"/>
    </row>
    <row r="35" spans="1:119" ht="32.25" customHeight="1" x14ac:dyDescent="0.2">
      <c r="A35" s="158"/>
      <c r="B35" s="198"/>
      <c r="C35" s="585">
        <f t="shared" ref="C35:C40" si="5">IF(E35="","",C34+1)</f>
        <v>5</v>
      </c>
      <c r="D35" s="585"/>
      <c r="E35" s="586" t="str">
        <f>IF('各会計、関係団体の財政状況及び健全化判断比率'!B11="","",'各会計、関係団体の財政状況及び健全化判断比率'!B11)</f>
        <v>勤労者総合福祉施設整備事業特別会計</v>
      </c>
      <c r="F35" s="586"/>
      <c r="G35" s="586"/>
      <c r="H35" s="586"/>
      <c r="I35" s="586"/>
      <c r="J35" s="586"/>
      <c r="K35" s="586"/>
      <c r="L35" s="586"/>
      <c r="M35" s="586"/>
      <c r="N35" s="586"/>
      <c r="O35" s="586"/>
      <c r="P35" s="586"/>
      <c r="Q35" s="586"/>
      <c r="R35" s="586"/>
      <c r="S35" s="586"/>
      <c r="T35" s="199"/>
      <c r="U35" s="585" t="str">
        <f t="shared" si="0"/>
        <v/>
      </c>
      <c r="V35" s="585"/>
      <c r="W35" s="586"/>
      <c r="X35" s="586"/>
      <c r="Y35" s="586"/>
      <c r="Z35" s="586"/>
      <c r="AA35" s="586"/>
      <c r="AB35" s="586"/>
      <c r="AC35" s="586"/>
      <c r="AD35" s="586"/>
      <c r="AE35" s="586"/>
      <c r="AF35" s="586"/>
      <c r="AG35" s="586"/>
      <c r="AH35" s="586"/>
      <c r="AI35" s="586"/>
      <c r="AJ35" s="586"/>
      <c r="AK35" s="586"/>
      <c r="AL35" s="199"/>
      <c r="AM35" s="585">
        <f t="shared" si="1"/>
        <v>16</v>
      </c>
      <c r="AN35" s="585"/>
      <c r="AO35" s="586" t="str">
        <f>IF('各会計、関係団体の財政状況及び健全化判断比率'!B33="","",'各会計、関係団体の財政状況及び健全化判断比率'!B33)</f>
        <v>病院事業会計</v>
      </c>
      <c r="AP35" s="586"/>
      <c r="AQ35" s="586"/>
      <c r="AR35" s="586"/>
      <c r="AS35" s="586"/>
      <c r="AT35" s="586"/>
      <c r="AU35" s="586"/>
      <c r="AV35" s="586"/>
      <c r="AW35" s="586"/>
      <c r="AX35" s="586"/>
      <c r="AY35" s="586"/>
      <c r="AZ35" s="586"/>
      <c r="BA35" s="586"/>
      <c r="BB35" s="586"/>
      <c r="BC35" s="586"/>
      <c r="BD35" s="199"/>
      <c r="BE35" s="585" t="str">
        <f t="shared" si="2"/>
        <v/>
      </c>
      <c r="BF35" s="585"/>
      <c r="BG35" s="586"/>
      <c r="BH35" s="586"/>
      <c r="BI35" s="586"/>
      <c r="BJ35" s="586"/>
      <c r="BK35" s="586"/>
      <c r="BL35" s="586"/>
      <c r="BM35" s="586"/>
      <c r="BN35" s="586"/>
      <c r="BO35" s="586"/>
      <c r="BP35" s="586"/>
      <c r="BQ35" s="586"/>
      <c r="BR35" s="586"/>
      <c r="BS35" s="586"/>
      <c r="BT35" s="586"/>
      <c r="BU35" s="586"/>
      <c r="BV35" s="199"/>
      <c r="BW35" s="585" t="str">
        <f t="shared" si="3"/>
        <v/>
      </c>
      <c r="BX35" s="585"/>
      <c r="BY35" s="586" t="str">
        <f>IF('各会計、関係団体の財政状況及び健全化判断比率'!B72="","",'各会計、関係団体の財政状況及び健全化判断比率'!B72)</f>
        <v/>
      </c>
      <c r="BZ35" s="586"/>
      <c r="CA35" s="586"/>
      <c r="CB35" s="586"/>
      <c r="CC35" s="586"/>
      <c r="CD35" s="586"/>
      <c r="CE35" s="586"/>
      <c r="CF35" s="586"/>
      <c r="CG35" s="586"/>
      <c r="CH35" s="586"/>
      <c r="CI35" s="586"/>
      <c r="CJ35" s="586"/>
      <c r="CK35" s="586"/>
      <c r="CL35" s="586"/>
      <c r="CM35" s="586"/>
      <c r="CN35" s="199"/>
      <c r="CO35" s="585">
        <f t="shared" si="4"/>
        <v>27</v>
      </c>
      <c r="CP35" s="585"/>
      <c r="CQ35" s="586" t="str">
        <f>IF('各会計、関係団体の財政状況及び健全化判断比率'!BS11="","",'各会計、関係団体の財政状況及び健全化判断比率'!BS11)</f>
        <v>兵庫県まちづくり技術センター</v>
      </c>
      <c r="CR35" s="586"/>
      <c r="CS35" s="586"/>
      <c r="CT35" s="586"/>
      <c r="CU35" s="586"/>
      <c r="CV35" s="586"/>
      <c r="CW35" s="586"/>
      <c r="CX35" s="586"/>
      <c r="CY35" s="586"/>
      <c r="CZ35" s="586"/>
      <c r="DA35" s="586"/>
      <c r="DB35" s="586"/>
      <c r="DC35" s="586"/>
      <c r="DD35" s="586"/>
      <c r="DE35" s="586"/>
      <c r="DF35" s="191"/>
      <c r="DG35" s="588" t="str">
        <f>IF('各会計、関係団体の財政状況及び健全化判断比率'!BR11="","",'各会計、関係団体の財政状況及び健全化判断比率'!BR11)</f>
        <v/>
      </c>
      <c r="DH35" s="588"/>
      <c r="DI35" s="202"/>
      <c r="DJ35" s="157"/>
      <c r="DK35" s="157"/>
      <c r="DL35" s="157"/>
      <c r="DM35" s="157"/>
      <c r="DN35" s="157"/>
      <c r="DO35" s="157"/>
    </row>
    <row r="36" spans="1:119" ht="32.25" customHeight="1" x14ac:dyDescent="0.2">
      <c r="A36" s="158"/>
      <c r="B36" s="198"/>
      <c r="C36" s="585">
        <f t="shared" si="5"/>
        <v>6</v>
      </c>
      <c r="D36" s="585"/>
      <c r="E36" s="586" t="str">
        <f>IF('各会計、関係団体の財政状況及び健全化判断比率'!B12="","",'各会計、関係団体の財政状況及び健全化判断比率'!B12)</f>
        <v>庁用自動車管理特別会計</v>
      </c>
      <c r="F36" s="586"/>
      <c r="G36" s="586"/>
      <c r="H36" s="586"/>
      <c r="I36" s="586"/>
      <c r="J36" s="586"/>
      <c r="K36" s="586"/>
      <c r="L36" s="586"/>
      <c r="M36" s="586"/>
      <c r="N36" s="586"/>
      <c r="O36" s="586"/>
      <c r="P36" s="586"/>
      <c r="Q36" s="586"/>
      <c r="R36" s="586"/>
      <c r="S36" s="586"/>
      <c r="T36" s="199"/>
      <c r="U36" s="585" t="str">
        <f t="shared" si="0"/>
        <v/>
      </c>
      <c r="V36" s="585"/>
      <c r="W36" s="586"/>
      <c r="X36" s="586"/>
      <c r="Y36" s="586"/>
      <c r="Z36" s="586"/>
      <c r="AA36" s="586"/>
      <c r="AB36" s="586"/>
      <c r="AC36" s="586"/>
      <c r="AD36" s="586"/>
      <c r="AE36" s="586"/>
      <c r="AF36" s="586"/>
      <c r="AG36" s="586"/>
      <c r="AH36" s="586"/>
      <c r="AI36" s="586"/>
      <c r="AJ36" s="586"/>
      <c r="AK36" s="586"/>
      <c r="AL36" s="199"/>
      <c r="AM36" s="585">
        <f t="shared" si="1"/>
        <v>17</v>
      </c>
      <c r="AN36" s="585"/>
      <c r="AO36" s="586" t="str">
        <f>IF('各会計、関係団体の財政状況及び健全化判断比率'!B34="","",'各会計、関係団体の財政状況及び健全化判断比率'!B34)</f>
        <v>流域下水道事業会計</v>
      </c>
      <c r="AP36" s="586"/>
      <c r="AQ36" s="586"/>
      <c r="AR36" s="586"/>
      <c r="AS36" s="586"/>
      <c r="AT36" s="586"/>
      <c r="AU36" s="586"/>
      <c r="AV36" s="586"/>
      <c r="AW36" s="586"/>
      <c r="AX36" s="586"/>
      <c r="AY36" s="586"/>
      <c r="AZ36" s="586"/>
      <c r="BA36" s="586"/>
      <c r="BB36" s="586"/>
      <c r="BC36" s="586"/>
      <c r="BD36" s="199"/>
      <c r="BE36" s="585" t="str">
        <f t="shared" si="2"/>
        <v/>
      </c>
      <c r="BF36" s="585"/>
      <c r="BG36" s="586"/>
      <c r="BH36" s="586"/>
      <c r="BI36" s="586"/>
      <c r="BJ36" s="586"/>
      <c r="BK36" s="586"/>
      <c r="BL36" s="586"/>
      <c r="BM36" s="586"/>
      <c r="BN36" s="586"/>
      <c r="BO36" s="586"/>
      <c r="BP36" s="586"/>
      <c r="BQ36" s="586"/>
      <c r="BR36" s="586"/>
      <c r="BS36" s="586"/>
      <c r="BT36" s="586"/>
      <c r="BU36" s="586"/>
      <c r="BV36" s="199"/>
      <c r="BW36" s="585" t="str">
        <f t="shared" si="3"/>
        <v/>
      </c>
      <c r="BX36" s="585"/>
      <c r="BY36" s="586" t="str">
        <f>IF('各会計、関係団体の財政状況及び健全化判断比率'!B73="","",'各会計、関係団体の財政状況及び健全化判断比率'!B73)</f>
        <v/>
      </c>
      <c r="BZ36" s="586"/>
      <c r="CA36" s="586"/>
      <c r="CB36" s="586"/>
      <c r="CC36" s="586"/>
      <c r="CD36" s="586"/>
      <c r="CE36" s="586"/>
      <c r="CF36" s="586"/>
      <c r="CG36" s="586"/>
      <c r="CH36" s="586"/>
      <c r="CI36" s="586"/>
      <c r="CJ36" s="586"/>
      <c r="CK36" s="586"/>
      <c r="CL36" s="586"/>
      <c r="CM36" s="586"/>
      <c r="CN36" s="199"/>
      <c r="CO36" s="585">
        <f t="shared" si="4"/>
        <v>28</v>
      </c>
      <c r="CP36" s="585"/>
      <c r="CQ36" s="586" t="str">
        <f>IF('各会計、関係団体の財政状況及び健全化判断比率'!BS12="","",'各会計、関係団体の財政状況及び健全化判断比率'!BS12)</f>
        <v>兵庫県住宅建築総合センター</v>
      </c>
      <c r="CR36" s="586"/>
      <c r="CS36" s="586"/>
      <c r="CT36" s="586"/>
      <c r="CU36" s="586"/>
      <c r="CV36" s="586"/>
      <c r="CW36" s="586"/>
      <c r="CX36" s="586"/>
      <c r="CY36" s="586"/>
      <c r="CZ36" s="586"/>
      <c r="DA36" s="586"/>
      <c r="DB36" s="586"/>
      <c r="DC36" s="586"/>
      <c r="DD36" s="586"/>
      <c r="DE36" s="586"/>
      <c r="DF36" s="191"/>
      <c r="DG36" s="588" t="str">
        <f>IF('各会計、関係団体の財政状況及び健全化判断比率'!BR12="","",'各会計、関係団体の財政状況及び健全化判断比率'!BR12)</f>
        <v/>
      </c>
      <c r="DH36" s="588"/>
      <c r="DI36" s="202"/>
      <c r="DJ36" s="157"/>
      <c r="DK36" s="157"/>
      <c r="DL36" s="157"/>
      <c r="DM36" s="157"/>
      <c r="DN36" s="157"/>
      <c r="DO36" s="157"/>
    </row>
    <row r="37" spans="1:119" ht="32.25" customHeight="1" x14ac:dyDescent="0.2">
      <c r="A37" s="158"/>
      <c r="B37" s="198"/>
      <c r="C37" s="585">
        <f t="shared" si="5"/>
        <v>7</v>
      </c>
      <c r="D37" s="585"/>
      <c r="E37" s="586" t="str">
        <f>IF('各会計、関係団体の財政状況及び健全化判断比率'!B13="","",'各会計、関係団体の財政状況及び健全化判断比率'!B13)</f>
        <v>公債費特別会計</v>
      </c>
      <c r="F37" s="586"/>
      <c r="G37" s="586"/>
      <c r="H37" s="586"/>
      <c r="I37" s="586"/>
      <c r="J37" s="586"/>
      <c r="K37" s="586"/>
      <c r="L37" s="586"/>
      <c r="M37" s="586"/>
      <c r="N37" s="586"/>
      <c r="O37" s="586"/>
      <c r="P37" s="586"/>
      <c r="Q37" s="586"/>
      <c r="R37" s="586"/>
      <c r="S37" s="586"/>
      <c r="T37" s="199"/>
      <c r="U37" s="585" t="str">
        <f t="shared" si="0"/>
        <v/>
      </c>
      <c r="V37" s="585"/>
      <c r="W37" s="586"/>
      <c r="X37" s="586"/>
      <c r="Y37" s="586"/>
      <c r="Z37" s="586"/>
      <c r="AA37" s="586"/>
      <c r="AB37" s="586"/>
      <c r="AC37" s="586"/>
      <c r="AD37" s="586"/>
      <c r="AE37" s="586"/>
      <c r="AF37" s="586"/>
      <c r="AG37" s="586"/>
      <c r="AH37" s="586"/>
      <c r="AI37" s="586"/>
      <c r="AJ37" s="586"/>
      <c r="AK37" s="586"/>
      <c r="AL37" s="199"/>
      <c r="AM37" s="585">
        <f t="shared" si="1"/>
        <v>18</v>
      </c>
      <c r="AN37" s="585"/>
      <c r="AO37" s="586" t="str">
        <f>IF('各会計、関係団体の財政状況及び健全化判断比率'!B35="","",'各会計、関係団体の財政状況及び健全化判断比率'!B35)</f>
        <v>地域整備事業会計</v>
      </c>
      <c r="AP37" s="586"/>
      <c r="AQ37" s="586"/>
      <c r="AR37" s="586"/>
      <c r="AS37" s="586"/>
      <c r="AT37" s="586"/>
      <c r="AU37" s="586"/>
      <c r="AV37" s="586"/>
      <c r="AW37" s="586"/>
      <c r="AX37" s="586"/>
      <c r="AY37" s="586"/>
      <c r="AZ37" s="586"/>
      <c r="BA37" s="586"/>
      <c r="BB37" s="586"/>
      <c r="BC37" s="586"/>
      <c r="BD37" s="199"/>
      <c r="BE37" s="585" t="str">
        <f t="shared" si="2"/>
        <v/>
      </c>
      <c r="BF37" s="585"/>
      <c r="BG37" s="586"/>
      <c r="BH37" s="586"/>
      <c r="BI37" s="586"/>
      <c r="BJ37" s="586"/>
      <c r="BK37" s="586"/>
      <c r="BL37" s="586"/>
      <c r="BM37" s="586"/>
      <c r="BN37" s="586"/>
      <c r="BO37" s="586"/>
      <c r="BP37" s="586"/>
      <c r="BQ37" s="586"/>
      <c r="BR37" s="586"/>
      <c r="BS37" s="586"/>
      <c r="BT37" s="586"/>
      <c r="BU37" s="586"/>
      <c r="BV37" s="199"/>
      <c r="BW37" s="585" t="str">
        <f t="shared" si="3"/>
        <v/>
      </c>
      <c r="BX37" s="585"/>
      <c r="BY37" s="586" t="str">
        <f>IF('各会計、関係団体の財政状況及び健全化判断比率'!B74="","",'各会計、関係団体の財政状況及び健全化判断比率'!B74)</f>
        <v/>
      </c>
      <c r="BZ37" s="586"/>
      <c r="CA37" s="586"/>
      <c r="CB37" s="586"/>
      <c r="CC37" s="586"/>
      <c r="CD37" s="586"/>
      <c r="CE37" s="586"/>
      <c r="CF37" s="586"/>
      <c r="CG37" s="586"/>
      <c r="CH37" s="586"/>
      <c r="CI37" s="586"/>
      <c r="CJ37" s="586"/>
      <c r="CK37" s="586"/>
      <c r="CL37" s="586"/>
      <c r="CM37" s="586"/>
      <c r="CN37" s="199"/>
      <c r="CO37" s="585">
        <f t="shared" si="4"/>
        <v>29</v>
      </c>
      <c r="CP37" s="585"/>
      <c r="CQ37" s="586" t="str">
        <f>IF('各会計、関係団体の財政状況及び健全化判断比率'!BS13="","",'各会計、関係団体の財政状況及び健全化判断比率'!BS13)</f>
        <v>兵庫県営林緑化労働基金</v>
      </c>
      <c r="CR37" s="586"/>
      <c r="CS37" s="586"/>
      <c r="CT37" s="586"/>
      <c r="CU37" s="586"/>
      <c r="CV37" s="586"/>
      <c r="CW37" s="586"/>
      <c r="CX37" s="586"/>
      <c r="CY37" s="586"/>
      <c r="CZ37" s="586"/>
      <c r="DA37" s="586"/>
      <c r="DB37" s="586"/>
      <c r="DC37" s="586"/>
      <c r="DD37" s="586"/>
      <c r="DE37" s="586"/>
      <c r="DF37" s="191"/>
      <c r="DG37" s="588" t="str">
        <f>IF('各会計、関係団体の財政状況及び健全化判断比率'!BR13="","",'各会計、関係団体の財政状況及び健全化判断比率'!BR13)</f>
        <v/>
      </c>
      <c r="DH37" s="588"/>
      <c r="DI37" s="202"/>
      <c r="DJ37" s="157"/>
      <c r="DK37" s="157"/>
      <c r="DL37" s="157"/>
      <c r="DM37" s="157"/>
      <c r="DN37" s="157"/>
      <c r="DO37" s="157"/>
    </row>
    <row r="38" spans="1:119" ht="32.25" customHeight="1" x14ac:dyDescent="0.2">
      <c r="A38" s="158"/>
      <c r="B38" s="198"/>
      <c r="C38" s="585">
        <f t="shared" si="5"/>
        <v>8</v>
      </c>
      <c r="D38" s="585"/>
      <c r="E38" s="586" t="str">
        <f>IF('各会計、関係団体の財政状況及び健全化判断比率'!B14="","",'各会計、関係団体の財政状況及び健全化判断比率'!B14)</f>
        <v>自治振興助成事業特別会計</v>
      </c>
      <c r="F38" s="586"/>
      <c r="G38" s="586"/>
      <c r="H38" s="586"/>
      <c r="I38" s="586"/>
      <c r="J38" s="586"/>
      <c r="K38" s="586"/>
      <c r="L38" s="586"/>
      <c r="M38" s="586"/>
      <c r="N38" s="586"/>
      <c r="O38" s="586"/>
      <c r="P38" s="586"/>
      <c r="Q38" s="586"/>
      <c r="R38" s="586"/>
      <c r="S38" s="586"/>
      <c r="T38" s="199"/>
      <c r="U38" s="585" t="str">
        <f t="shared" si="0"/>
        <v/>
      </c>
      <c r="V38" s="585"/>
      <c r="W38" s="586"/>
      <c r="X38" s="586"/>
      <c r="Y38" s="586"/>
      <c r="Z38" s="586"/>
      <c r="AA38" s="586"/>
      <c r="AB38" s="586"/>
      <c r="AC38" s="586"/>
      <c r="AD38" s="586"/>
      <c r="AE38" s="586"/>
      <c r="AF38" s="586"/>
      <c r="AG38" s="586"/>
      <c r="AH38" s="586"/>
      <c r="AI38" s="586"/>
      <c r="AJ38" s="586"/>
      <c r="AK38" s="586"/>
      <c r="AL38" s="199"/>
      <c r="AM38" s="585">
        <f t="shared" si="1"/>
        <v>19</v>
      </c>
      <c r="AN38" s="585"/>
      <c r="AO38" s="586" t="str">
        <f>IF('各会計、関係団体の財政状況及び健全化判断比率'!B36="","",'各会計、関係団体の財政状況及び健全化判断比率'!B36)</f>
        <v>地域創生整備事業会計</v>
      </c>
      <c r="AP38" s="586"/>
      <c r="AQ38" s="586"/>
      <c r="AR38" s="586"/>
      <c r="AS38" s="586"/>
      <c r="AT38" s="586"/>
      <c r="AU38" s="586"/>
      <c r="AV38" s="586"/>
      <c r="AW38" s="586"/>
      <c r="AX38" s="586"/>
      <c r="AY38" s="586"/>
      <c r="AZ38" s="586"/>
      <c r="BA38" s="586"/>
      <c r="BB38" s="586"/>
      <c r="BC38" s="586"/>
      <c r="BD38" s="199"/>
      <c r="BE38" s="585" t="str">
        <f t="shared" si="2"/>
        <v/>
      </c>
      <c r="BF38" s="585"/>
      <c r="BG38" s="586"/>
      <c r="BH38" s="586"/>
      <c r="BI38" s="586"/>
      <c r="BJ38" s="586"/>
      <c r="BK38" s="586"/>
      <c r="BL38" s="586"/>
      <c r="BM38" s="586"/>
      <c r="BN38" s="586"/>
      <c r="BO38" s="586"/>
      <c r="BP38" s="586"/>
      <c r="BQ38" s="586"/>
      <c r="BR38" s="586"/>
      <c r="BS38" s="586"/>
      <c r="BT38" s="586"/>
      <c r="BU38" s="586"/>
      <c r="BV38" s="199"/>
      <c r="BW38" s="585" t="str">
        <f t="shared" si="3"/>
        <v/>
      </c>
      <c r="BX38" s="585"/>
      <c r="BY38" s="586" t="str">
        <f>IF('各会計、関係団体の財政状況及び健全化判断比率'!B75="","",'各会計、関係団体の財政状況及び健全化判断比率'!B75)</f>
        <v/>
      </c>
      <c r="BZ38" s="586"/>
      <c r="CA38" s="586"/>
      <c r="CB38" s="586"/>
      <c r="CC38" s="586"/>
      <c r="CD38" s="586"/>
      <c r="CE38" s="586"/>
      <c r="CF38" s="586"/>
      <c r="CG38" s="586"/>
      <c r="CH38" s="586"/>
      <c r="CI38" s="586"/>
      <c r="CJ38" s="586"/>
      <c r="CK38" s="586"/>
      <c r="CL38" s="586"/>
      <c r="CM38" s="586"/>
      <c r="CN38" s="199"/>
      <c r="CO38" s="585">
        <f t="shared" si="4"/>
        <v>30</v>
      </c>
      <c r="CP38" s="585"/>
      <c r="CQ38" s="586" t="str">
        <f>IF('各会計、関係団体の財政状況及び健全化判断比率'!BS14="","",'各会計、関係団体の財政状況及び健全化判断比率'!BS14)</f>
        <v>ひょうご産業活性化センター</v>
      </c>
      <c r="CR38" s="586"/>
      <c r="CS38" s="586"/>
      <c r="CT38" s="586"/>
      <c r="CU38" s="586"/>
      <c r="CV38" s="586"/>
      <c r="CW38" s="586"/>
      <c r="CX38" s="586"/>
      <c r="CY38" s="586"/>
      <c r="CZ38" s="586"/>
      <c r="DA38" s="586"/>
      <c r="DB38" s="586"/>
      <c r="DC38" s="586"/>
      <c r="DD38" s="586"/>
      <c r="DE38" s="586"/>
      <c r="DF38" s="191"/>
      <c r="DG38" s="588" t="str">
        <f>IF('各会計、関係団体の財政状況及び健全化判断比率'!BR14="","",'各会計、関係団体の財政状況及び健全化判断比率'!BR14)</f>
        <v/>
      </c>
      <c r="DH38" s="588"/>
      <c r="DI38" s="202"/>
      <c r="DJ38" s="157"/>
      <c r="DK38" s="157"/>
      <c r="DL38" s="157"/>
      <c r="DM38" s="157"/>
      <c r="DN38" s="157"/>
      <c r="DO38" s="157"/>
    </row>
    <row r="39" spans="1:119" ht="32.25" customHeight="1" x14ac:dyDescent="0.2">
      <c r="A39" s="158"/>
      <c r="B39" s="198"/>
      <c r="C39" s="585">
        <f t="shared" si="5"/>
        <v>9</v>
      </c>
      <c r="D39" s="585"/>
      <c r="E39" s="586" t="str">
        <f>IF('各会計、関係団体の財政状況及び健全化判断比率'!B15="","",'各会計、関係団体の財政状況及び健全化判断比率'!B15)</f>
        <v>母子寡婦福祉資金特別会計</v>
      </c>
      <c r="F39" s="586"/>
      <c r="G39" s="586"/>
      <c r="H39" s="586"/>
      <c r="I39" s="586"/>
      <c r="J39" s="586"/>
      <c r="K39" s="586"/>
      <c r="L39" s="586"/>
      <c r="M39" s="586"/>
      <c r="N39" s="586"/>
      <c r="O39" s="586"/>
      <c r="P39" s="586"/>
      <c r="Q39" s="586"/>
      <c r="R39" s="586"/>
      <c r="S39" s="586"/>
      <c r="T39" s="199"/>
      <c r="U39" s="585" t="str">
        <f t="shared" si="0"/>
        <v/>
      </c>
      <c r="V39" s="585"/>
      <c r="W39" s="586"/>
      <c r="X39" s="586"/>
      <c r="Y39" s="586"/>
      <c r="Z39" s="586"/>
      <c r="AA39" s="586"/>
      <c r="AB39" s="586"/>
      <c r="AC39" s="586"/>
      <c r="AD39" s="586"/>
      <c r="AE39" s="586"/>
      <c r="AF39" s="586"/>
      <c r="AG39" s="586"/>
      <c r="AH39" s="586"/>
      <c r="AI39" s="586"/>
      <c r="AJ39" s="586"/>
      <c r="AK39" s="586"/>
      <c r="AL39" s="199"/>
      <c r="AM39" s="585" t="str">
        <f t="shared" si="1"/>
        <v/>
      </c>
      <c r="AN39" s="585"/>
      <c r="AO39" s="586"/>
      <c r="AP39" s="586"/>
      <c r="AQ39" s="586"/>
      <c r="AR39" s="586"/>
      <c r="AS39" s="586"/>
      <c r="AT39" s="586"/>
      <c r="AU39" s="586"/>
      <c r="AV39" s="586"/>
      <c r="AW39" s="586"/>
      <c r="AX39" s="586"/>
      <c r="AY39" s="586"/>
      <c r="AZ39" s="586"/>
      <c r="BA39" s="586"/>
      <c r="BB39" s="586"/>
      <c r="BC39" s="586"/>
      <c r="BD39" s="199"/>
      <c r="BE39" s="585" t="str">
        <f t="shared" si="2"/>
        <v/>
      </c>
      <c r="BF39" s="585"/>
      <c r="BG39" s="586"/>
      <c r="BH39" s="586"/>
      <c r="BI39" s="586"/>
      <c r="BJ39" s="586"/>
      <c r="BK39" s="586"/>
      <c r="BL39" s="586"/>
      <c r="BM39" s="586"/>
      <c r="BN39" s="586"/>
      <c r="BO39" s="586"/>
      <c r="BP39" s="586"/>
      <c r="BQ39" s="586"/>
      <c r="BR39" s="586"/>
      <c r="BS39" s="586"/>
      <c r="BT39" s="586"/>
      <c r="BU39" s="586"/>
      <c r="BV39" s="199"/>
      <c r="BW39" s="585" t="str">
        <f t="shared" si="3"/>
        <v/>
      </c>
      <c r="BX39" s="585"/>
      <c r="BY39" s="586" t="str">
        <f>IF('各会計、関係団体の財政状況及び健全化判断比率'!B76="","",'各会計、関係団体の財政状況及び健全化判断比率'!B76)</f>
        <v/>
      </c>
      <c r="BZ39" s="586"/>
      <c r="CA39" s="586"/>
      <c r="CB39" s="586"/>
      <c r="CC39" s="586"/>
      <c r="CD39" s="586"/>
      <c r="CE39" s="586"/>
      <c r="CF39" s="586"/>
      <c r="CG39" s="586"/>
      <c r="CH39" s="586"/>
      <c r="CI39" s="586"/>
      <c r="CJ39" s="586"/>
      <c r="CK39" s="586"/>
      <c r="CL39" s="586"/>
      <c r="CM39" s="586"/>
      <c r="CN39" s="199"/>
      <c r="CO39" s="585">
        <f t="shared" si="4"/>
        <v>31</v>
      </c>
      <c r="CP39" s="585"/>
      <c r="CQ39" s="586" t="str">
        <f>IF('各会計、関係団体の財政状況及び健全化判断比率'!BS15="","",'各会計、関係団体の財政状況及び健全化判断比率'!BS15)</f>
        <v>新産業創造研究機構</v>
      </c>
      <c r="CR39" s="586"/>
      <c r="CS39" s="586"/>
      <c r="CT39" s="586"/>
      <c r="CU39" s="586"/>
      <c r="CV39" s="586"/>
      <c r="CW39" s="586"/>
      <c r="CX39" s="586"/>
      <c r="CY39" s="586"/>
      <c r="CZ39" s="586"/>
      <c r="DA39" s="586"/>
      <c r="DB39" s="586"/>
      <c r="DC39" s="586"/>
      <c r="DD39" s="586"/>
      <c r="DE39" s="586"/>
      <c r="DF39" s="191"/>
      <c r="DG39" s="588" t="str">
        <f>IF('各会計、関係団体の財政状況及び健全化判断比率'!BR15="","",'各会計、関係団体の財政状況及び健全化判断比率'!BR15)</f>
        <v/>
      </c>
      <c r="DH39" s="588"/>
      <c r="DI39" s="202"/>
      <c r="DJ39" s="157"/>
      <c r="DK39" s="157"/>
      <c r="DL39" s="157"/>
      <c r="DM39" s="157"/>
      <c r="DN39" s="157"/>
      <c r="DO39" s="157"/>
    </row>
    <row r="40" spans="1:119" ht="32.25" customHeight="1" x14ac:dyDescent="0.2">
      <c r="A40" s="158"/>
      <c r="B40" s="198"/>
      <c r="C40" s="585">
        <f t="shared" si="5"/>
        <v>10</v>
      </c>
      <c r="D40" s="585"/>
      <c r="E40" s="586" t="str">
        <f>IF('各会計、関係団体の財政状況及び健全化判断比率'!B16="","",'各会計、関係団体の財政状況及び健全化判断比率'!B16)</f>
        <v>小規模企業者等振興資金特別会計</v>
      </c>
      <c r="F40" s="586"/>
      <c r="G40" s="586"/>
      <c r="H40" s="586"/>
      <c r="I40" s="586"/>
      <c r="J40" s="586"/>
      <c r="K40" s="586"/>
      <c r="L40" s="586"/>
      <c r="M40" s="586"/>
      <c r="N40" s="586"/>
      <c r="O40" s="586"/>
      <c r="P40" s="586"/>
      <c r="Q40" s="586"/>
      <c r="R40" s="586"/>
      <c r="S40" s="586"/>
      <c r="T40" s="199"/>
      <c r="U40" s="585" t="str">
        <f t="shared" si="0"/>
        <v/>
      </c>
      <c r="V40" s="585"/>
      <c r="W40" s="586"/>
      <c r="X40" s="586"/>
      <c r="Y40" s="586"/>
      <c r="Z40" s="586"/>
      <c r="AA40" s="586"/>
      <c r="AB40" s="586"/>
      <c r="AC40" s="586"/>
      <c r="AD40" s="586"/>
      <c r="AE40" s="586"/>
      <c r="AF40" s="586"/>
      <c r="AG40" s="586"/>
      <c r="AH40" s="586"/>
      <c r="AI40" s="586"/>
      <c r="AJ40" s="586"/>
      <c r="AK40" s="586"/>
      <c r="AL40" s="199"/>
      <c r="AM40" s="585" t="str">
        <f t="shared" si="1"/>
        <v/>
      </c>
      <c r="AN40" s="585"/>
      <c r="AO40" s="586"/>
      <c r="AP40" s="586"/>
      <c r="AQ40" s="586"/>
      <c r="AR40" s="586"/>
      <c r="AS40" s="586"/>
      <c r="AT40" s="586"/>
      <c r="AU40" s="586"/>
      <c r="AV40" s="586"/>
      <c r="AW40" s="586"/>
      <c r="AX40" s="586"/>
      <c r="AY40" s="586"/>
      <c r="AZ40" s="586"/>
      <c r="BA40" s="586"/>
      <c r="BB40" s="586"/>
      <c r="BC40" s="586"/>
      <c r="BD40" s="199"/>
      <c r="BE40" s="585" t="str">
        <f t="shared" si="2"/>
        <v/>
      </c>
      <c r="BF40" s="585"/>
      <c r="BG40" s="586"/>
      <c r="BH40" s="586"/>
      <c r="BI40" s="586"/>
      <c r="BJ40" s="586"/>
      <c r="BK40" s="586"/>
      <c r="BL40" s="586"/>
      <c r="BM40" s="586"/>
      <c r="BN40" s="586"/>
      <c r="BO40" s="586"/>
      <c r="BP40" s="586"/>
      <c r="BQ40" s="586"/>
      <c r="BR40" s="586"/>
      <c r="BS40" s="586"/>
      <c r="BT40" s="586"/>
      <c r="BU40" s="586"/>
      <c r="BV40" s="199"/>
      <c r="BW40" s="585" t="str">
        <f t="shared" si="3"/>
        <v/>
      </c>
      <c r="BX40" s="585"/>
      <c r="BY40" s="586" t="str">
        <f>IF('各会計、関係団体の財政状況及び健全化判断比率'!B77="","",'各会計、関係団体の財政状況及び健全化判断比率'!B77)</f>
        <v/>
      </c>
      <c r="BZ40" s="586"/>
      <c r="CA40" s="586"/>
      <c r="CB40" s="586"/>
      <c r="CC40" s="586"/>
      <c r="CD40" s="586"/>
      <c r="CE40" s="586"/>
      <c r="CF40" s="586"/>
      <c r="CG40" s="586"/>
      <c r="CH40" s="586"/>
      <c r="CI40" s="586"/>
      <c r="CJ40" s="586"/>
      <c r="CK40" s="586"/>
      <c r="CL40" s="586"/>
      <c r="CM40" s="586"/>
      <c r="CN40" s="199"/>
      <c r="CO40" s="585">
        <f t="shared" si="4"/>
        <v>32</v>
      </c>
      <c r="CP40" s="585"/>
      <c r="CQ40" s="586" t="str">
        <f>IF('各会計、関係団体の財政状況及び健全化判断比率'!BS16="","",'各会計、関係団体の財政状況及び健全化判断比率'!BS16)</f>
        <v>ひょうご科学技術協会</v>
      </c>
      <c r="CR40" s="586"/>
      <c r="CS40" s="586"/>
      <c r="CT40" s="586"/>
      <c r="CU40" s="586"/>
      <c r="CV40" s="586"/>
      <c r="CW40" s="586"/>
      <c r="CX40" s="586"/>
      <c r="CY40" s="586"/>
      <c r="CZ40" s="586"/>
      <c r="DA40" s="586"/>
      <c r="DB40" s="586"/>
      <c r="DC40" s="586"/>
      <c r="DD40" s="586"/>
      <c r="DE40" s="586"/>
      <c r="DF40" s="191"/>
      <c r="DG40" s="588" t="str">
        <f>IF('各会計、関係団体の財政状況及び健全化判断比率'!BR16="","",'各会計、関係団体の財政状況及び健全化判断比率'!BR16)</f>
        <v/>
      </c>
      <c r="DH40" s="588"/>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174</v>
      </c>
      <c r="C43" s="157"/>
      <c r="D43" s="157"/>
      <c r="E43" s="157" t="s">
        <v>175</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176</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177</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178</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179</v>
      </c>
    </row>
    <row r="48" spans="1:119" x14ac:dyDescent="0.2">
      <c r="E48" s="159" t="s">
        <v>180</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uL7FY5hRotJPdGDYFBkDOMv7Ag7ODpwecdhjKr625PprO2vQ3sQ9zDARB1XJCfse84rNNwu3gIbQ2WRXLDbQBQ==" saltValue="2cbbYJqqRKfuTl+WSaxC3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589" t="s">
        <v>181</v>
      </c>
      <c r="DD1" s="590"/>
      <c r="DE1" s="590"/>
      <c r="DF1" s="590"/>
      <c r="DG1" s="590"/>
      <c r="DH1" s="590"/>
      <c r="DI1" s="591"/>
      <c r="DK1" s="589" t="s">
        <v>182</v>
      </c>
      <c r="DL1" s="590"/>
      <c r="DM1" s="590"/>
      <c r="DN1" s="590"/>
      <c r="DO1" s="590"/>
      <c r="DP1" s="590"/>
      <c r="DQ1" s="590"/>
      <c r="DR1" s="590"/>
      <c r="DS1" s="590"/>
      <c r="DT1" s="590"/>
      <c r="DU1" s="590"/>
      <c r="DV1" s="590"/>
      <c r="DW1" s="590"/>
      <c r="DX1" s="591"/>
      <c r="DY1" s="207"/>
      <c r="DZ1" s="207"/>
      <c r="EA1" s="207"/>
      <c r="EB1" s="207"/>
      <c r="EC1" s="207"/>
      <c r="ED1" s="207"/>
      <c r="EE1" s="207"/>
      <c r="EF1" s="207"/>
      <c r="EG1" s="207"/>
      <c r="EH1" s="207"/>
    </row>
    <row r="2" spans="2:138" ht="22.5" customHeight="1" x14ac:dyDescent="0.2">
      <c r="B2" s="209" t="s">
        <v>183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592" t="s">
        <v>184</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185</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4"/>
      <c r="BY3" s="592" t="s">
        <v>186</v>
      </c>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4"/>
    </row>
    <row r="4" spans="2:138" ht="11.25" customHeight="1" x14ac:dyDescent="0.2">
      <c r="B4" s="592" t="s">
        <v>1</v>
      </c>
      <c r="C4" s="593"/>
      <c r="D4" s="593"/>
      <c r="E4" s="593"/>
      <c r="F4" s="593"/>
      <c r="G4" s="593"/>
      <c r="H4" s="593"/>
      <c r="I4" s="593"/>
      <c r="J4" s="593"/>
      <c r="K4" s="593"/>
      <c r="L4" s="593"/>
      <c r="M4" s="593"/>
      <c r="N4" s="593"/>
      <c r="O4" s="593"/>
      <c r="P4" s="593"/>
      <c r="Q4" s="594"/>
      <c r="R4" s="592" t="s">
        <v>187</v>
      </c>
      <c r="S4" s="593"/>
      <c r="T4" s="593"/>
      <c r="U4" s="593"/>
      <c r="V4" s="593"/>
      <c r="W4" s="593"/>
      <c r="X4" s="593"/>
      <c r="Y4" s="594"/>
      <c r="Z4" s="592" t="s">
        <v>188</v>
      </c>
      <c r="AA4" s="593"/>
      <c r="AB4" s="593"/>
      <c r="AC4" s="594"/>
      <c r="AD4" s="592" t="s">
        <v>189</v>
      </c>
      <c r="AE4" s="593"/>
      <c r="AF4" s="593"/>
      <c r="AG4" s="593"/>
      <c r="AH4" s="593"/>
      <c r="AI4" s="593"/>
      <c r="AJ4" s="593"/>
      <c r="AK4" s="594"/>
      <c r="AL4" s="592" t="s">
        <v>188</v>
      </c>
      <c r="AM4" s="593"/>
      <c r="AN4" s="593"/>
      <c r="AO4" s="594"/>
      <c r="AP4" s="595" t="s">
        <v>190</v>
      </c>
      <c r="AQ4" s="595"/>
      <c r="AR4" s="595"/>
      <c r="AS4" s="595"/>
      <c r="AT4" s="595"/>
      <c r="AU4" s="595"/>
      <c r="AV4" s="595"/>
      <c r="AW4" s="595"/>
      <c r="AX4" s="595"/>
      <c r="AY4" s="595"/>
      <c r="AZ4" s="595"/>
      <c r="BA4" s="595"/>
      <c r="BB4" s="595"/>
      <c r="BC4" s="595"/>
      <c r="BD4" s="595" t="s">
        <v>191</v>
      </c>
      <c r="BE4" s="595"/>
      <c r="BF4" s="595"/>
      <c r="BG4" s="595"/>
      <c r="BH4" s="595"/>
      <c r="BI4" s="595"/>
      <c r="BJ4" s="595"/>
      <c r="BK4" s="595"/>
      <c r="BL4" s="595" t="s">
        <v>188</v>
      </c>
      <c r="BM4" s="595"/>
      <c r="BN4" s="595"/>
      <c r="BO4" s="595"/>
      <c r="BP4" s="595" t="s">
        <v>192</v>
      </c>
      <c r="BQ4" s="595"/>
      <c r="BR4" s="595"/>
      <c r="BS4" s="595"/>
      <c r="BT4" s="595"/>
      <c r="BU4" s="595"/>
      <c r="BV4" s="595"/>
      <c r="BW4" s="595"/>
      <c r="BY4" s="592" t="s">
        <v>193</v>
      </c>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4"/>
    </row>
    <row r="5" spans="2:138" s="212" customFormat="1" ht="11.25" customHeight="1" x14ac:dyDescent="0.2">
      <c r="B5" s="596" t="s">
        <v>194</v>
      </c>
      <c r="C5" s="597"/>
      <c r="D5" s="597"/>
      <c r="E5" s="597"/>
      <c r="F5" s="597"/>
      <c r="G5" s="597"/>
      <c r="H5" s="597"/>
      <c r="I5" s="597"/>
      <c r="J5" s="597"/>
      <c r="K5" s="597"/>
      <c r="L5" s="597"/>
      <c r="M5" s="597"/>
      <c r="N5" s="597"/>
      <c r="O5" s="597"/>
      <c r="P5" s="597"/>
      <c r="Q5" s="598"/>
      <c r="R5" s="599">
        <v>714915859</v>
      </c>
      <c r="S5" s="600"/>
      <c r="T5" s="600"/>
      <c r="U5" s="600"/>
      <c r="V5" s="600"/>
      <c r="W5" s="600"/>
      <c r="X5" s="600"/>
      <c r="Y5" s="601"/>
      <c r="Z5" s="602">
        <v>38.799999999999997</v>
      </c>
      <c r="AA5" s="602"/>
      <c r="AB5" s="602"/>
      <c r="AC5" s="602"/>
      <c r="AD5" s="603">
        <v>572541045</v>
      </c>
      <c r="AE5" s="603"/>
      <c r="AF5" s="603"/>
      <c r="AG5" s="603"/>
      <c r="AH5" s="603"/>
      <c r="AI5" s="603"/>
      <c r="AJ5" s="603"/>
      <c r="AK5" s="603"/>
      <c r="AL5" s="604">
        <v>59.9</v>
      </c>
      <c r="AM5" s="605"/>
      <c r="AN5" s="605"/>
      <c r="AO5" s="606"/>
      <c r="AP5" s="596" t="s">
        <v>195</v>
      </c>
      <c r="AQ5" s="597"/>
      <c r="AR5" s="597"/>
      <c r="AS5" s="597"/>
      <c r="AT5" s="597"/>
      <c r="AU5" s="597"/>
      <c r="AV5" s="597"/>
      <c r="AW5" s="597"/>
      <c r="AX5" s="597"/>
      <c r="AY5" s="597"/>
      <c r="AZ5" s="597"/>
      <c r="BA5" s="597"/>
      <c r="BB5" s="597"/>
      <c r="BC5" s="598"/>
      <c r="BD5" s="610">
        <v>714879205</v>
      </c>
      <c r="BE5" s="611"/>
      <c r="BF5" s="611"/>
      <c r="BG5" s="611"/>
      <c r="BH5" s="611"/>
      <c r="BI5" s="611"/>
      <c r="BJ5" s="611"/>
      <c r="BK5" s="612"/>
      <c r="BL5" s="613">
        <v>100</v>
      </c>
      <c r="BM5" s="613"/>
      <c r="BN5" s="613"/>
      <c r="BO5" s="613"/>
      <c r="BP5" s="614">
        <v>14422048</v>
      </c>
      <c r="BQ5" s="614"/>
      <c r="BR5" s="614"/>
      <c r="BS5" s="614"/>
      <c r="BT5" s="614"/>
      <c r="BU5" s="614"/>
      <c r="BV5" s="614"/>
      <c r="BW5" s="618"/>
      <c r="BY5" s="592" t="s">
        <v>190</v>
      </c>
      <c r="BZ5" s="593"/>
      <c r="CA5" s="593"/>
      <c r="CB5" s="593"/>
      <c r="CC5" s="593"/>
      <c r="CD5" s="593"/>
      <c r="CE5" s="593"/>
      <c r="CF5" s="593"/>
      <c r="CG5" s="593"/>
      <c r="CH5" s="593"/>
      <c r="CI5" s="593"/>
      <c r="CJ5" s="593"/>
      <c r="CK5" s="593"/>
      <c r="CL5" s="594"/>
      <c r="CM5" s="592" t="s">
        <v>196</v>
      </c>
      <c r="CN5" s="593"/>
      <c r="CO5" s="593"/>
      <c r="CP5" s="593"/>
      <c r="CQ5" s="593"/>
      <c r="CR5" s="593"/>
      <c r="CS5" s="593"/>
      <c r="CT5" s="594"/>
      <c r="CU5" s="592" t="s">
        <v>188</v>
      </c>
      <c r="CV5" s="593"/>
      <c r="CW5" s="593"/>
      <c r="CX5" s="594"/>
      <c r="CY5" s="592" t="s">
        <v>197</v>
      </c>
      <c r="CZ5" s="593"/>
      <c r="DA5" s="593"/>
      <c r="DB5" s="593"/>
      <c r="DC5" s="593"/>
      <c r="DD5" s="593"/>
      <c r="DE5" s="593"/>
      <c r="DF5" s="593"/>
      <c r="DG5" s="593"/>
      <c r="DH5" s="593"/>
      <c r="DI5" s="593"/>
      <c r="DJ5" s="593"/>
      <c r="DK5" s="594"/>
      <c r="DL5" s="592" t="s">
        <v>198</v>
      </c>
      <c r="DM5" s="593"/>
      <c r="DN5" s="593"/>
      <c r="DO5" s="593"/>
      <c r="DP5" s="593"/>
      <c r="DQ5" s="593"/>
      <c r="DR5" s="593"/>
      <c r="DS5" s="593"/>
      <c r="DT5" s="593"/>
      <c r="DU5" s="593"/>
      <c r="DV5" s="593"/>
      <c r="DW5" s="593"/>
      <c r="DX5" s="594"/>
    </row>
    <row r="6" spans="2:138" ht="11.25" customHeight="1" x14ac:dyDescent="0.2">
      <c r="B6" s="607" t="s">
        <v>199</v>
      </c>
      <c r="C6" s="608"/>
      <c r="D6" s="608"/>
      <c r="E6" s="608"/>
      <c r="F6" s="608"/>
      <c r="G6" s="608"/>
      <c r="H6" s="608"/>
      <c r="I6" s="608"/>
      <c r="J6" s="608"/>
      <c r="K6" s="608"/>
      <c r="L6" s="608"/>
      <c r="M6" s="608"/>
      <c r="N6" s="608"/>
      <c r="O6" s="608"/>
      <c r="P6" s="608"/>
      <c r="Q6" s="609"/>
      <c r="R6" s="610">
        <v>90197063</v>
      </c>
      <c r="S6" s="611"/>
      <c r="T6" s="611"/>
      <c r="U6" s="611"/>
      <c r="V6" s="611"/>
      <c r="W6" s="611"/>
      <c r="X6" s="611"/>
      <c r="Y6" s="612"/>
      <c r="Z6" s="613">
        <v>4.9000000000000004</v>
      </c>
      <c r="AA6" s="613"/>
      <c r="AB6" s="613"/>
      <c r="AC6" s="613"/>
      <c r="AD6" s="614">
        <v>90197063</v>
      </c>
      <c r="AE6" s="614"/>
      <c r="AF6" s="614"/>
      <c r="AG6" s="614"/>
      <c r="AH6" s="614"/>
      <c r="AI6" s="614"/>
      <c r="AJ6" s="614"/>
      <c r="AK6" s="614"/>
      <c r="AL6" s="615">
        <v>9.4</v>
      </c>
      <c r="AM6" s="616"/>
      <c r="AN6" s="616"/>
      <c r="AO6" s="617"/>
      <c r="AP6" s="607" t="s">
        <v>200</v>
      </c>
      <c r="AQ6" s="608"/>
      <c r="AR6" s="608"/>
      <c r="AS6" s="608"/>
      <c r="AT6" s="608"/>
      <c r="AU6" s="608"/>
      <c r="AV6" s="608"/>
      <c r="AW6" s="608"/>
      <c r="AX6" s="608"/>
      <c r="AY6" s="608"/>
      <c r="AZ6" s="608"/>
      <c r="BA6" s="608"/>
      <c r="BB6" s="608"/>
      <c r="BC6" s="609"/>
      <c r="BD6" s="610">
        <v>714879205</v>
      </c>
      <c r="BE6" s="611"/>
      <c r="BF6" s="611"/>
      <c r="BG6" s="611"/>
      <c r="BH6" s="611"/>
      <c r="BI6" s="611"/>
      <c r="BJ6" s="611"/>
      <c r="BK6" s="612"/>
      <c r="BL6" s="613">
        <v>100</v>
      </c>
      <c r="BM6" s="613"/>
      <c r="BN6" s="613"/>
      <c r="BO6" s="613"/>
      <c r="BP6" s="614">
        <v>14422048</v>
      </c>
      <c r="BQ6" s="614"/>
      <c r="BR6" s="614"/>
      <c r="BS6" s="614"/>
      <c r="BT6" s="614"/>
      <c r="BU6" s="614"/>
      <c r="BV6" s="614"/>
      <c r="BW6" s="618"/>
      <c r="BY6" s="596" t="s">
        <v>201</v>
      </c>
      <c r="BZ6" s="597"/>
      <c r="CA6" s="597"/>
      <c r="CB6" s="597"/>
      <c r="CC6" s="597"/>
      <c r="CD6" s="597"/>
      <c r="CE6" s="597"/>
      <c r="CF6" s="597"/>
      <c r="CG6" s="597"/>
      <c r="CH6" s="597"/>
      <c r="CI6" s="597"/>
      <c r="CJ6" s="597"/>
      <c r="CK6" s="597"/>
      <c r="CL6" s="598"/>
      <c r="CM6" s="610">
        <v>2379954</v>
      </c>
      <c r="CN6" s="611"/>
      <c r="CO6" s="611"/>
      <c r="CP6" s="611"/>
      <c r="CQ6" s="611"/>
      <c r="CR6" s="611"/>
      <c r="CS6" s="611"/>
      <c r="CT6" s="612"/>
      <c r="CU6" s="613">
        <v>0.1</v>
      </c>
      <c r="CV6" s="613"/>
      <c r="CW6" s="613"/>
      <c r="CX6" s="613"/>
      <c r="CY6" s="619">
        <v>11340</v>
      </c>
      <c r="CZ6" s="611"/>
      <c r="DA6" s="611"/>
      <c r="DB6" s="611"/>
      <c r="DC6" s="611"/>
      <c r="DD6" s="611"/>
      <c r="DE6" s="611"/>
      <c r="DF6" s="611"/>
      <c r="DG6" s="611"/>
      <c r="DH6" s="611"/>
      <c r="DI6" s="611"/>
      <c r="DJ6" s="611"/>
      <c r="DK6" s="612"/>
      <c r="DL6" s="619">
        <v>2365846</v>
      </c>
      <c r="DM6" s="611"/>
      <c r="DN6" s="611"/>
      <c r="DO6" s="611"/>
      <c r="DP6" s="611"/>
      <c r="DQ6" s="611"/>
      <c r="DR6" s="611"/>
      <c r="DS6" s="611"/>
      <c r="DT6" s="611"/>
      <c r="DU6" s="611"/>
      <c r="DV6" s="611"/>
      <c r="DW6" s="611"/>
      <c r="DX6" s="620"/>
    </row>
    <row r="7" spans="2:138" ht="11.25" customHeight="1" x14ac:dyDescent="0.2">
      <c r="B7" s="607" t="s">
        <v>202</v>
      </c>
      <c r="C7" s="608"/>
      <c r="D7" s="608"/>
      <c r="E7" s="608"/>
      <c r="F7" s="608"/>
      <c r="G7" s="608"/>
      <c r="H7" s="608"/>
      <c r="I7" s="608"/>
      <c r="J7" s="608"/>
      <c r="K7" s="608"/>
      <c r="L7" s="608"/>
      <c r="M7" s="608"/>
      <c r="N7" s="608"/>
      <c r="O7" s="608"/>
      <c r="P7" s="608"/>
      <c r="Q7" s="609"/>
      <c r="R7" s="610">
        <v>3968949</v>
      </c>
      <c r="S7" s="611"/>
      <c r="T7" s="611"/>
      <c r="U7" s="611"/>
      <c r="V7" s="611"/>
      <c r="W7" s="611"/>
      <c r="X7" s="611"/>
      <c r="Y7" s="612"/>
      <c r="Z7" s="613">
        <v>0.2</v>
      </c>
      <c r="AA7" s="613"/>
      <c r="AB7" s="613"/>
      <c r="AC7" s="613"/>
      <c r="AD7" s="614">
        <v>3968949</v>
      </c>
      <c r="AE7" s="614"/>
      <c r="AF7" s="614"/>
      <c r="AG7" s="614"/>
      <c r="AH7" s="614"/>
      <c r="AI7" s="614"/>
      <c r="AJ7" s="614"/>
      <c r="AK7" s="614"/>
      <c r="AL7" s="615">
        <v>0.4</v>
      </c>
      <c r="AM7" s="616"/>
      <c r="AN7" s="616"/>
      <c r="AO7" s="617"/>
      <c r="AP7" s="607" t="s">
        <v>203</v>
      </c>
      <c r="AQ7" s="608"/>
      <c r="AR7" s="608"/>
      <c r="AS7" s="608"/>
      <c r="AT7" s="608"/>
      <c r="AU7" s="608"/>
      <c r="AV7" s="608"/>
      <c r="AW7" s="608"/>
      <c r="AX7" s="608"/>
      <c r="AY7" s="608"/>
      <c r="AZ7" s="608"/>
      <c r="BA7" s="608"/>
      <c r="BB7" s="608"/>
      <c r="BC7" s="609"/>
      <c r="BD7" s="610">
        <v>232247962</v>
      </c>
      <c r="BE7" s="611"/>
      <c r="BF7" s="611"/>
      <c r="BG7" s="611"/>
      <c r="BH7" s="611"/>
      <c r="BI7" s="611"/>
      <c r="BJ7" s="611"/>
      <c r="BK7" s="612"/>
      <c r="BL7" s="613">
        <v>32.5</v>
      </c>
      <c r="BM7" s="613"/>
      <c r="BN7" s="613"/>
      <c r="BO7" s="613"/>
      <c r="BP7" s="614">
        <v>5590770</v>
      </c>
      <c r="BQ7" s="614"/>
      <c r="BR7" s="614"/>
      <c r="BS7" s="614"/>
      <c r="BT7" s="614"/>
      <c r="BU7" s="614"/>
      <c r="BV7" s="614"/>
      <c r="BW7" s="618"/>
      <c r="BY7" s="607" t="s">
        <v>204</v>
      </c>
      <c r="BZ7" s="608"/>
      <c r="CA7" s="608"/>
      <c r="CB7" s="608"/>
      <c r="CC7" s="608"/>
      <c r="CD7" s="608"/>
      <c r="CE7" s="608"/>
      <c r="CF7" s="608"/>
      <c r="CG7" s="608"/>
      <c r="CH7" s="608"/>
      <c r="CI7" s="608"/>
      <c r="CJ7" s="608"/>
      <c r="CK7" s="608"/>
      <c r="CL7" s="609"/>
      <c r="CM7" s="610">
        <v>74489438</v>
      </c>
      <c r="CN7" s="611"/>
      <c r="CO7" s="611"/>
      <c r="CP7" s="611"/>
      <c r="CQ7" s="611"/>
      <c r="CR7" s="611"/>
      <c r="CS7" s="611"/>
      <c r="CT7" s="612"/>
      <c r="CU7" s="613">
        <v>4.0999999999999996</v>
      </c>
      <c r="CV7" s="613"/>
      <c r="CW7" s="613"/>
      <c r="CX7" s="613"/>
      <c r="CY7" s="619">
        <v>15519350</v>
      </c>
      <c r="CZ7" s="611"/>
      <c r="DA7" s="611"/>
      <c r="DB7" s="611"/>
      <c r="DC7" s="611"/>
      <c r="DD7" s="611"/>
      <c r="DE7" s="611"/>
      <c r="DF7" s="611"/>
      <c r="DG7" s="611"/>
      <c r="DH7" s="611"/>
      <c r="DI7" s="611"/>
      <c r="DJ7" s="611"/>
      <c r="DK7" s="612"/>
      <c r="DL7" s="619">
        <v>53699157</v>
      </c>
      <c r="DM7" s="611"/>
      <c r="DN7" s="611"/>
      <c r="DO7" s="611"/>
      <c r="DP7" s="611"/>
      <c r="DQ7" s="611"/>
      <c r="DR7" s="611"/>
      <c r="DS7" s="611"/>
      <c r="DT7" s="611"/>
      <c r="DU7" s="611"/>
      <c r="DV7" s="611"/>
      <c r="DW7" s="611"/>
      <c r="DX7" s="620"/>
    </row>
    <row r="8" spans="2:138" ht="11.25" customHeight="1" x14ac:dyDescent="0.2">
      <c r="B8" s="607" t="s">
        <v>205</v>
      </c>
      <c r="C8" s="608"/>
      <c r="D8" s="608"/>
      <c r="E8" s="608"/>
      <c r="F8" s="608"/>
      <c r="G8" s="608"/>
      <c r="H8" s="608"/>
      <c r="I8" s="608"/>
      <c r="J8" s="608"/>
      <c r="K8" s="608"/>
      <c r="L8" s="608"/>
      <c r="M8" s="608"/>
      <c r="N8" s="608"/>
      <c r="O8" s="608"/>
      <c r="P8" s="608"/>
      <c r="Q8" s="609"/>
      <c r="R8" s="610" t="s">
        <v>119</v>
      </c>
      <c r="S8" s="611"/>
      <c r="T8" s="611"/>
      <c r="U8" s="611"/>
      <c r="V8" s="611"/>
      <c r="W8" s="611"/>
      <c r="X8" s="611"/>
      <c r="Y8" s="612"/>
      <c r="Z8" s="613" t="s">
        <v>206</v>
      </c>
      <c r="AA8" s="613"/>
      <c r="AB8" s="613"/>
      <c r="AC8" s="613"/>
      <c r="AD8" s="614" t="s">
        <v>119</v>
      </c>
      <c r="AE8" s="614"/>
      <c r="AF8" s="614"/>
      <c r="AG8" s="614"/>
      <c r="AH8" s="614"/>
      <c r="AI8" s="614"/>
      <c r="AJ8" s="614"/>
      <c r="AK8" s="614"/>
      <c r="AL8" s="615" t="s">
        <v>118</v>
      </c>
      <c r="AM8" s="616"/>
      <c r="AN8" s="616"/>
      <c r="AO8" s="617"/>
      <c r="AP8" s="607" t="s">
        <v>207</v>
      </c>
      <c r="AQ8" s="608"/>
      <c r="AR8" s="608"/>
      <c r="AS8" s="608"/>
      <c r="AT8" s="608"/>
      <c r="AU8" s="608"/>
      <c r="AV8" s="608"/>
      <c r="AW8" s="608"/>
      <c r="AX8" s="608"/>
      <c r="AY8" s="608"/>
      <c r="AZ8" s="608"/>
      <c r="BA8" s="608"/>
      <c r="BB8" s="608"/>
      <c r="BC8" s="609"/>
      <c r="BD8" s="610">
        <v>6031063</v>
      </c>
      <c r="BE8" s="611"/>
      <c r="BF8" s="611"/>
      <c r="BG8" s="611"/>
      <c r="BH8" s="611"/>
      <c r="BI8" s="611"/>
      <c r="BJ8" s="611"/>
      <c r="BK8" s="612"/>
      <c r="BL8" s="613">
        <v>0.8</v>
      </c>
      <c r="BM8" s="613"/>
      <c r="BN8" s="613"/>
      <c r="BO8" s="613"/>
      <c r="BP8" s="614">
        <v>2072709</v>
      </c>
      <c r="BQ8" s="614"/>
      <c r="BR8" s="614"/>
      <c r="BS8" s="614"/>
      <c r="BT8" s="614"/>
      <c r="BU8" s="614"/>
      <c r="BV8" s="614"/>
      <c r="BW8" s="618"/>
      <c r="BY8" s="607" t="s">
        <v>208</v>
      </c>
      <c r="BZ8" s="608"/>
      <c r="CA8" s="608"/>
      <c r="CB8" s="608"/>
      <c r="CC8" s="608"/>
      <c r="CD8" s="608"/>
      <c r="CE8" s="608"/>
      <c r="CF8" s="608"/>
      <c r="CG8" s="608"/>
      <c r="CH8" s="608"/>
      <c r="CI8" s="608"/>
      <c r="CJ8" s="608"/>
      <c r="CK8" s="608"/>
      <c r="CL8" s="609"/>
      <c r="CM8" s="610">
        <v>312045651</v>
      </c>
      <c r="CN8" s="611"/>
      <c r="CO8" s="611"/>
      <c r="CP8" s="611"/>
      <c r="CQ8" s="611"/>
      <c r="CR8" s="611"/>
      <c r="CS8" s="611"/>
      <c r="CT8" s="612"/>
      <c r="CU8" s="613">
        <v>17</v>
      </c>
      <c r="CV8" s="613"/>
      <c r="CW8" s="613"/>
      <c r="CX8" s="613"/>
      <c r="CY8" s="619">
        <v>4462402</v>
      </c>
      <c r="CZ8" s="611"/>
      <c r="DA8" s="611"/>
      <c r="DB8" s="611"/>
      <c r="DC8" s="611"/>
      <c r="DD8" s="611"/>
      <c r="DE8" s="611"/>
      <c r="DF8" s="611"/>
      <c r="DG8" s="611"/>
      <c r="DH8" s="611"/>
      <c r="DI8" s="611"/>
      <c r="DJ8" s="611"/>
      <c r="DK8" s="612"/>
      <c r="DL8" s="619">
        <v>290462871</v>
      </c>
      <c r="DM8" s="611"/>
      <c r="DN8" s="611"/>
      <c r="DO8" s="611"/>
      <c r="DP8" s="611"/>
      <c r="DQ8" s="611"/>
      <c r="DR8" s="611"/>
      <c r="DS8" s="611"/>
      <c r="DT8" s="611"/>
      <c r="DU8" s="611"/>
      <c r="DV8" s="611"/>
      <c r="DW8" s="611"/>
      <c r="DX8" s="620"/>
    </row>
    <row r="9" spans="2:138" ht="11.25" customHeight="1" x14ac:dyDescent="0.2">
      <c r="B9" s="607" t="s">
        <v>209</v>
      </c>
      <c r="C9" s="608"/>
      <c r="D9" s="608"/>
      <c r="E9" s="608"/>
      <c r="F9" s="608"/>
      <c r="G9" s="608"/>
      <c r="H9" s="608"/>
      <c r="I9" s="608"/>
      <c r="J9" s="608"/>
      <c r="K9" s="608"/>
      <c r="L9" s="608"/>
      <c r="M9" s="608"/>
      <c r="N9" s="608"/>
      <c r="O9" s="608"/>
      <c r="P9" s="608"/>
      <c r="Q9" s="609"/>
      <c r="R9" s="610" t="s">
        <v>118</v>
      </c>
      <c r="S9" s="611"/>
      <c r="T9" s="611"/>
      <c r="U9" s="611"/>
      <c r="V9" s="611"/>
      <c r="W9" s="611"/>
      <c r="X9" s="611"/>
      <c r="Y9" s="612"/>
      <c r="Z9" s="613" t="s">
        <v>118</v>
      </c>
      <c r="AA9" s="613"/>
      <c r="AB9" s="613"/>
      <c r="AC9" s="613"/>
      <c r="AD9" s="614" t="s">
        <v>206</v>
      </c>
      <c r="AE9" s="614"/>
      <c r="AF9" s="614"/>
      <c r="AG9" s="614"/>
      <c r="AH9" s="614"/>
      <c r="AI9" s="614"/>
      <c r="AJ9" s="614"/>
      <c r="AK9" s="614"/>
      <c r="AL9" s="615" t="s">
        <v>118</v>
      </c>
      <c r="AM9" s="616"/>
      <c r="AN9" s="616"/>
      <c r="AO9" s="617"/>
      <c r="AP9" s="607" t="s">
        <v>210</v>
      </c>
      <c r="AQ9" s="608"/>
      <c r="AR9" s="608"/>
      <c r="AS9" s="608"/>
      <c r="AT9" s="608"/>
      <c r="AU9" s="608"/>
      <c r="AV9" s="608"/>
      <c r="AW9" s="608"/>
      <c r="AX9" s="608"/>
      <c r="AY9" s="608"/>
      <c r="AZ9" s="608"/>
      <c r="BA9" s="608"/>
      <c r="BB9" s="608"/>
      <c r="BC9" s="609"/>
      <c r="BD9" s="610">
        <v>184753620</v>
      </c>
      <c r="BE9" s="611"/>
      <c r="BF9" s="611"/>
      <c r="BG9" s="611"/>
      <c r="BH9" s="611"/>
      <c r="BI9" s="611"/>
      <c r="BJ9" s="611"/>
      <c r="BK9" s="612"/>
      <c r="BL9" s="613">
        <v>25.8</v>
      </c>
      <c r="BM9" s="613"/>
      <c r="BN9" s="613"/>
      <c r="BO9" s="613"/>
      <c r="BP9" s="614" t="s">
        <v>118</v>
      </c>
      <c r="BQ9" s="614"/>
      <c r="BR9" s="614"/>
      <c r="BS9" s="614"/>
      <c r="BT9" s="614"/>
      <c r="BU9" s="614"/>
      <c r="BV9" s="614"/>
      <c r="BW9" s="618"/>
      <c r="BY9" s="607" t="s">
        <v>211</v>
      </c>
      <c r="BZ9" s="608"/>
      <c r="CA9" s="608"/>
      <c r="CB9" s="608"/>
      <c r="CC9" s="608"/>
      <c r="CD9" s="608"/>
      <c r="CE9" s="608"/>
      <c r="CF9" s="608"/>
      <c r="CG9" s="608"/>
      <c r="CH9" s="608"/>
      <c r="CI9" s="608"/>
      <c r="CJ9" s="608"/>
      <c r="CK9" s="608"/>
      <c r="CL9" s="609"/>
      <c r="CM9" s="610">
        <v>57059822</v>
      </c>
      <c r="CN9" s="611"/>
      <c r="CO9" s="611"/>
      <c r="CP9" s="611"/>
      <c r="CQ9" s="611"/>
      <c r="CR9" s="611"/>
      <c r="CS9" s="611"/>
      <c r="CT9" s="612"/>
      <c r="CU9" s="613">
        <v>3.1</v>
      </c>
      <c r="CV9" s="613"/>
      <c r="CW9" s="613"/>
      <c r="CX9" s="613"/>
      <c r="CY9" s="619">
        <v>4202903</v>
      </c>
      <c r="CZ9" s="611"/>
      <c r="DA9" s="611"/>
      <c r="DB9" s="611"/>
      <c r="DC9" s="611"/>
      <c r="DD9" s="611"/>
      <c r="DE9" s="611"/>
      <c r="DF9" s="611"/>
      <c r="DG9" s="611"/>
      <c r="DH9" s="611"/>
      <c r="DI9" s="611"/>
      <c r="DJ9" s="611"/>
      <c r="DK9" s="612"/>
      <c r="DL9" s="619">
        <v>35146992</v>
      </c>
      <c r="DM9" s="611"/>
      <c r="DN9" s="611"/>
      <c r="DO9" s="611"/>
      <c r="DP9" s="611"/>
      <c r="DQ9" s="611"/>
      <c r="DR9" s="611"/>
      <c r="DS9" s="611"/>
      <c r="DT9" s="611"/>
      <c r="DU9" s="611"/>
      <c r="DV9" s="611"/>
      <c r="DW9" s="611"/>
      <c r="DX9" s="620"/>
    </row>
    <row r="10" spans="2:138" ht="11.25" customHeight="1" x14ac:dyDescent="0.2">
      <c r="B10" s="607" t="s">
        <v>212</v>
      </c>
      <c r="C10" s="608"/>
      <c r="D10" s="608"/>
      <c r="E10" s="608"/>
      <c r="F10" s="608"/>
      <c r="G10" s="608"/>
      <c r="H10" s="608"/>
      <c r="I10" s="608"/>
      <c r="J10" s="608"/>
      <c r="K10" s="608"/>
      <c r="L10" s="608"/>
      <c r="M10" s="608"/>
      <c r="N10" s="608"/>
      <c r="O10" s="608"/>
      <c r="P10" s="608"/>
      <c r="Q10" s="609"/>
      <c r="R10" s="610">
        <v>181720</v>
      </c>
      <c r="S10" s="611"/>
      <c r="T10" s="611"/>
      <c r="U10" s="611"/>
      <c r="V10" s="611"/>
      <c r="W10" s="611"/>
      <c r="X10" s="611"/>
      <c r="Y10" s="612"/>
      <c r="Z10" s="613">
        <v>0</v>
      </c>
      <c r="AA10" s="613"/>
      <c r="AB10" s="613"/>
      <c r="AC10" s="613"/>
      <c r="AD10" s="614">
        <v>181720</v>
      </c>
      <c r="AE10" s="614"/>
      <c r="AF10" s="614"/>
      <c r="AG10" s="614"/>
      <c r="AH10" s="614"/>
      <c r="AI10" s="614"/>
      <c r="AJ10" s="614"/>
      <c r="AK10" s="614"/>
      <c r="AL10" s="615">
        <v>0</v>
      </c>
      <c r="AM10" s="616"/>
      <c r="AN10" s="616"/>
      <c r="AO10" s="617"/>
      <c r="AP10" s="607" t="s">
        <v>213</v>
      </c>
      <c r="AQ10" s="608"/>
      <c r="AR10" s="608"/>
      <c r="AS10" s="608"/>
      <c r="AT10" s="608"/>
      <c r="AU10" s="608"/>
      <c r="AV10" s="608"/>
      <c r="AW10" s="608"/>
      <c r="AX10" s="608"/>
      <c r="AY10" s="608"/>
      <c r="AZ10" s="608"/>
      <c r="BA10" s="608"/>
      <c r="BB10" s="608"/>
      <c r="BC10" s="609"/>
      <c r="BD10" s="610">
        <v>5059739</v>
      </c>
      <c r="BE10" s="611"/>
      <c r="BF10" s="611"/>
      <c r="BG10" s="611"/>
      <c r="BH10" s="611"/>
      <c r="BI10" s="611"/>
      <c r="BJ10" s="611"/>
      <c r="BK10" s="612"/>
      <c r="BL10" s="613">
        <v>0.7</v>
      </c>
      <c r="BM10" s="613"/>
      <c r="BN10" s="613"/>
      <c r="BO10" s="613"/>
      <c r="BP10" s="614">
        <v>459358</v>
      </c>
      <c r="BQ10" s="614"/>
      <c r="BR10" s="614"/>
      <c r="BS10" s="614"/>
      <c r="BT10" s="614"/>
      <c r="BU10" s="614"/>
      <c r="BV10" s="614"/>
      <c r="BW10" s="618"/>
      <c r="BY10" s="607" t="s">
        <v>214</v>
      </c>
      <c r="BZ10" s="608"/>
      <c r="CA10" s="608"/>
      <c r="CB10" s="608"/>
      <c r="CC10" s="608"/>
      <c r="CD10" s="608"/>
      <c r="CE10" s="608"/>
      <c r="CF10" s="608"/>
      <c r="CG10" s="608"/>
      <c r="CH10" s="608"/>
      <c r="CI10" s="608"/>
      <c r="CJ10" s="608"/>
      <c r="CK10" s="608"/>
      <c r="CL10" s="609"/>
      <c r="CM10" s="610">
        <v>8045308</v>
      </c>
      <c r="CN10" s="611"/>
      <c r="CO10" s="611"/>
      <c r="CP10" s="611"/>
      <c r="CQ10" s="611"/>
      <c r="CR10" s="611"/>
      <c r="CS10" s="611"/>
      <c r="CT10" s="612"/>
      <c r="CU10" s="613">
        <v>0.4</v>
      </c>
      <c r="CV10" s="613"/>
      <c r="CW10" s="613"/>
      <c r="CX10" s="613"/>
      <c r="CY10" s="619">
        <v>36311</v>
      </c>
      <c r="CZ10" s="611"/>
      <c r="DA10" s="611"/>
      <c r="DB10" s="611"/>
      <c r="DC10" s="611"/>
      <c r="DD10" s="611"/>
      <c r="DE10" s="611"/>
      <c r="DF10" s="611"/>
      <c r="DG10" s="611"/>
      <c r="DH10" s="611"/>
      <c r="DI10" s="611"/>
      <c r="DJ10" s="611"/>
      <c r="DK10" s="612"/>
      <c r="DL10" s="619">
        <v>4872294</v>
      </c>
      <c r="DM10" s="611"/>
      <c r="DN10" s="611"/>
      <c r="DO10" s="611"/>
      <c r="DP10" s="611"/>
      <c r="DQ10" s="611"/>
      <c r="DR10" s="611"/>
      <c r="DS10" s="611"/>
      <c r="DT10" s="611"/>
      <c r="DU10" s="611"/>
      <c r="DV10" s="611"/>
      <c r="DW10" s="611"/>
      <c r="DX10" s="620"/>
    </row>
    <row r="11" spans="2:138" ht="11.25" customHeight="1" x14ac:dyDescent="0.2">
      <c r="B11" s="607" t="s">
        <v>215</v>
      </c>
      <c r="C11" s="608"/>
      <c r="D11" s="608"/>
      <c r="E11" s="608"/>
      <c r="F11" s="608"/>
      <c r="G11" s="608"/>
      <c r="H11" s="608"/>
      <c r="I11" s="608"/>
      <c r="J11" s="608"/>
      <c r="K11" s="608"/>
      <c r="L11" s="608"/>
      <c r="M11" s="608"/>
      <c r="N11" s="608"/>
      <c r="O11" s="608"/>
      <c r="P11" s="608"/>
      <c r="Q11" s="609"/>
      <c r="R11" s="610">
        <v>325526</v>
      </c>
      <c r="S11" s="611"/>
      <c r="T11" s="611"/>
      <c r="U11" s="611"/>
      <c r="V11" s="611"/>
      <c r="W11" s="611"/>
      <c r="X11" s="611"/>
      <c r="Y11" s="612"/>
      <c r="Z11" s="613">
        <v>0</v>
      </c>
      <c r="AA11" s="613"/>
      <c r="AB11" s="613"/>
      <c r="AC11" s="613"/>
      <c r="AD11" s="614">
        <v>325526</v>
      </c>
      <c r="AE11" s="614"/>
      <c r="AF11" s="614"/>
      <c r="AG11" s="614"/>
      <c r="AH11" s="614"/>
      <c r="AI11" s="614"/>
      <c r="AJ11" s="614"/>
      <c r="AK11" s="614"/>
      <c r="AL11" s="615">
        <v>0</v>
      </c>
      <c r="AM11" s="616"/>
      <c r="AN11" s="616"/>
      <c r="AO11" s="617"/>
      <c r="AP11" s="607" t="s">
        <v>216</v>
      </c>
      <c r="AQ11" s="608"/>
      <c r="AR11" s="608"/>
      <c r="AS11" s="608"/>
      <c r="AT11" s="608"/>
      <c r="AU11" s="608"/>
      <c r="AV11" s="608"/>
      <c r="AW11" s="608"/>
      <c r="AX11" s="608"/>
      <c r="AY11" s="608"/>
      <c r="AZ11" s="608"/>
      <c r="BA11" s="608"/>
      <c r="BB11" s="608"/>
      <c r="BC11" s="609"/>
      <c r="BD11" s="610">
        <v>17216565</v>
      </c>
      <c r="BE11" s="611"/>
      <c r="BF11" s="611"/>
      <c r="BG11" s="611"/>
      <c r="BH11" s="611"/>
      <c r="BI11" s="611"/>
      <c r="BJ11" s="611"/>
      <c r="BK11" s="612"/>
      <c r="BL11" s="613">
        <v>2.4</v>
      </c>
      <c r="BM11" s="613"/>
      <c r="BN11" s="613"/>
      <c r="BO11" s="613"/>
      <c r="BP11" s="614">
        <v>3058703</v>
      </c>
      <c r="BQ11" s="614"/>
      <c r="BR11" s="614"/>
      <c r="BS11" s="614"/>
      <c r="BT11" s="614"/>
      <c r="BU11" s="614"/>
      <c r="BV11" s="614"/>
      <c r="BW11" s="618"/>
      <c r="BY11" s="607" t="s">
        <v>217</v>
      </c>
      <c r="BZ11" s="608"/>
      <c r="CA11" s="608"/>
      <c r="CB11" s="608"/>
      <c r="CC11" s="608"/>
      <c r="CD11" s="608"/>
      <c r="CE11" s="608"/>
      <c r="CF11" s="608"/>
      <c r="CG11" s="608"/>
      <c r="CH11" s="608"/>
      <c r="CI11" s="608"/>
      <c r="CJ11" s="608"/>
      <c r="CK11" s="608"/>
      <c r="CL11" s="609"/>
      <c r="CM11" s="610">
        <v>81034551</v>
      </c>
      <c r="CN11" s="611"/>
      <c r="CO11" s="611"/>
      <c r="CP11" s="611"/>
      <c r="CQ11" s="611"/>
      <c r="CR11" s="611"/>
      <c r="CS11" s="611"/>
      <c r="CT11" s="612"/>
      <c r="CU11" s="613">
        <v>4.4000000000000004</v>
      </c>
      <c r="CV11" s="613"/>
      <c r="CW11" s="613"/>
      <c r="CX11" s="613"/>
      <c r="CY11" s="619">
        <v>39818811</v>
      </c>
      <c r="CZ11" s="611"/>
      <c r="DA11" s="611"/>
      <c r="DB11" s="611"/>
      <c r="DC11" s="611"/>
      <c r="DD11" s="611"/>
      <c r="DE11" s="611"/>
      <c r="DF11" s="611"/>
      <c r="DG11" s="611"/>
      <c r="DH11" s="611"/>
      <c r="DI11" s="611"/>
      <c r="DJ11" s="611"/>
      <c r="DK11" s="612"/>
      <c r="DL11" s="619">
        <v>14914698</v>
      </c>
      <c r="DM11" s="611"/>
      <c r="DN11" s="611"/>
      <c r="DO11" s="611"/>
      <c r="DP11" s="611"/>
      <c r="DQ11" s="611"/>
      <c r="DR11" s="611"/>
      <c r="DS11" s="611"/>
      <c r="DT11" s="611"/>
      <c r="DU11" s="611"/>
      <c r="DV11" s="611"/>
      <c r="DW11" s="611"/>
      <c r="DX11" s="620"/>
    </row>
    <row r="12" spans="2:138" ht="11.25" customHeight="1" x14ac:dyDescent="0.2">
      <c r="B12" s="607" t="s">
        <v>218</v>
      </c>
      <c r="C12" s="608"/>
      <c r="D12" s="608"/>
      <c r="E12" s="608"/>
      <c r="F12" s="608"/>
      <c r="G12" s="608"/>
      <c r="H12" s="608"/>
      <c r="I12" s="608"/>
      <c r="J12" s="608"/>
      <c r="K12" s="608"/>
      <c r="L12" s="608"/>
      <c r="M12" s="608"/>
      <c r="N12" s="608"/>
      <c r="O12" s="608"/>
      <c r="P12" s="608"/>
      <c r="Q12" s="609"/>
      <c r="R12" s="610">
        <v>85720868</v>
      </c>
      <c r="S12" s="611"/>
      <c r="T12" s="611"/>
      <c r="U12" s="611"/>
      <c r="V12" s="611"/>
      <c r="W12" s="611"/>
      <c r="X12" s="611"/>
      <c r="Y12" s="612"/>
      <c r="Z12" s="613">
        <v>4.7</v>
      </c>
      <c r="AA12" s="613"/>
      <c r="AB12" s="613"/>
      <c r="AC12" s="613"/>
      <c r="AD12" s="614">
        <v>85720868</v>
      </c>
      <c r="AE12" s="614"/>
      <c r="AF12" s="614"/>
      <c r="AG12" s="614"/>
      <c r="AH12" s="614"/>
      <c r="AI12" s="614"/>
      <c r="AJ12" s="614"/>
      <c r="AK12" s="614"/>
      <c r="AL12" s="615">
        <v>9</v>
      </c>
      <c r="AM12" s="616"/>
      <c r="AN12" s="616"/>
      <c r="AO12" s="617"/>
      <c r="AP12" s="607" t="s">
        <v>219</v>
      </c>
      <c r="AQ12" s="608"/>
      <c r="AR12" s="608"/>
      <c r="AS12" s="608"/>
      <c r="AT12" s="608"/>
      <c r="AU12" s="608"/>
      <c r="AV12" s="608"/>
      <c r="AW12" s="608"/>
      <c r="AX12" s="608"/>
      <c r="AY12" s="608"/>
      <c r="AZ12" s="608"/>
      <c r="BA12" s="608"/>
      <c r="BB12" s="608"/>
      <c r="BC12" s="609"/>
      <c r="BD12" s="610">
        <v>2945694</v>
      </c>
      <c r="BE12" s="611"/>
      <c r="BF12" s="611"/>
      <c r="BG12" s="611"/>
      <c r="BH12" s="611"/>
      <c r="BI12" s="611"/>
      <c r="BJ12" s="611"/>
      <c r="BK12" s="612"/>
      <c r="BL12" s="613">
        <v>0.4</v>
      </c>
      <c r="BM12" s="613"/>
      <c r="BN12" s="613"/>
      <c r="BO12" s="613"/>
      <c r="BP12" s="614" t="s">
        <v>119</v>
      </c>
      <c r="BQ12" s="614"/>
      <c r="BR12" s="614"/>
      <c r="BS12" s="614"/>
      <c r="BT12" s="614"/>
      <c r="BU12" s="614"/>
      <c r="BV12" s="614"/>
      <c r="BW12" s="618"/>
      <c r="BY12" s="607" t="s">
        <v>220</v>
      </c>
      <c r="BZ12" s="608"/>
      <c r="CA12" s="608"/>
      <c r="CB12" s="608"/>
      <c r="CC12" s="608"/>
      <c r="CD12" s="608"/>
      <c r="CE12" s="608"/>
      <c r="CF12" s="608"/>
      <c r="CG12" s="608"/>
      <c r="CH12" s="608"/>
      <c r="CI12" s="608"/>
      <c r="CJ12" s="608"/>
      <c r="CK12" s="608"/>
      <c r="CL12" s="609"/>
      <c r="CM12" s="610">
        <v>176459649</v>
      </c>
      <c r="CN12" s="611"/>
      <c r="CO12" s="611"/>
      <c r="CP12" s="611"/>
      <c r="CQ12" s="611"/>
      <c r="CR12" s="611"/>
      <c r="CS12" s="611"/>
      <c r="CT12" s="612"/>
      <c r="CU12" s="613">
        <v>9.6</v>
      </c>
      <c r="CV12" s="613"/>
      <c r="CW12" s="613"/>
      <c r="CX12" s="613"/>
      <c r="CY12" s="619">
        <v>769492</v>
      </c>
      <c r="CZ12" s="611"/>
      <c r="DA12" s="611"/>
      <c r="DB12" s="611"/>
      <c r="DC12" s="611"/>
      <c r="DD12" s="611"/>
      <c r="DE12" s="611"/>
      <c r="DF12" s="611"/>
      <c r="DG12" s="611"/>
      <c r="DH12" s="611"/>
      <c r="DI12" s="611"/>
      <c r="DJ12" s="611"/>
      <c r="DK12" s="612"/>
      <c r="DL12" s="619">
        <v>8557591</v>
      </c>
      <c r="DM12" s="611"/>
      <c r="DN12" s="611"/>
      <c r="DO12" s="611"/>
      <c r="DP12" s="611"/>
      <c r="DQ12" s="611"/>
      <c r="DR12" s="611"/>
      <c r="DS12" s="611"/>
      <c r="DT12" s="611"/>
      <c r="DU12" s="611"/>
      <c r="DV12" s="611"/>
      <c r="DW12" s="611"/>
      <c r="DX12" s="620"/>
    </row>
    <row r="13" spans="2:138" ht="11.25" customHeight="1" x14ac:dyDescent="0.2">
      <c r="B13" s="607" t="s">
        <v>221</v>
      </c>
      <c r="C13" s="608"/>
      <c r="D13" s="608"/>
      <c r="E13" s="608"/>
      <c r="F13" s="608"/>
      <c r="G13" s="608"/>
      <c r="H13" s="608"/>
      <c r="I13" s="608"/>
      <c r="J13" s="608"/>
      <c r="K13" s="608"/>
      <c r="L13" s="608"/>
      <c r="M13" s="608"/>
      <c r="N13" s="608"/>
      <c r="O13" s="608"/>
      <c r="P13" s="608"/>
      <c r="Q13" s="609"/>
      <c r="R13" s="610" t="s">
        <v>118</v>
      </c>
      <c r="S13" s="611"/>
      <c r="T13" s="611"/>
      <c r="U13" s="611"/>
      <c r="V13" s="611"/>
      <c r="W13" s="611"/>
      <c r="X13" s="611"/>
      <c r="Y13" s="612"/>
      <c r="Z13" s="613" t="s">
        <v>119</v>
      </c>
      <c r="AA13" s="613"/>
      <c r="AB13" s="613"/>
      <c r="AC13" s="613"/>
      <c r="AD13" s="614" t="s">
        <v>119</v>
      </c>
      <c r="AE13" s="614"/>
      <c r="AF13" s="614"/>
      <c r="AG13" s="614"/>
      <c r="AH13" s="614"/>
      <c r="AI13" s="614"/>
      <c r="AJ13" s="614"/>
      <c r="AK13" s="614"/>
      <c r="AL13" s="615" t="s">
        <v>118</v>
      </c>
      <c r="AM13" s="616"/>
      <c r="AN13" s="616"/>
      <c r="AO13" s="617"/>
      <c r="AP13" s="607" t="s">
        <v>222</v>
      </c>
      <c r="AQ13" s="608"/>
      <c r="AR13" s="608"/>
      <c r="AS13" s="608"/>
      <c r="AT13" s="608"/>
      <c r="AU13" s="608"/>
      <c r="AV13" s="608"/>
      <c r="AW13" s="608"/>
      <c r="AX13" s="608"/>
      <c r="AY13" s="608"/>
      <c r="AZ13" s="608"/>
      <c r="BA13" s="608"/>
      <c r="BB13" s="608"/>
      <c r="BC13" s="609"/>
      <c r="BD13" s="610">
        <v>9069284</v>
      </c>
      <c r="BE13" s="611"/>
      <c r="BF13" s="611"/>
      <c r="BG13" s="611"/>
      <c r="BH13" s="611"/>
      <c r="BI13" s="611"/>
      <c r="BJ13" s="611"/>
      <c r="BK13" s="612"/>
      <c r="BL13" s="613">
        <v>1.3</v>
      </c>
      <c r="BM13" s="613"/>
      <c r="BN13" s="613"/>
      <c r="BO13" s="613"/>
      <c r="BP13" s="614" t="s">
        <v>119</v>
      </c>
      <c r="BQ13" s="614"/>
      <c r="BR13" s="614"/>
      <c r="BS13" s="614"/>
      <c r="BT13" s="614"/>
      <c r="BU13" s="614"/>
      <c r="BV13" s="614"/>
      <c r="BW13" s="618"/>
      <c r="BY13" s="607" t="s">
        <v>223</v>
      </c>
      <c r="BZ13" s="608"/>
      <c r="CA13" s="608"/>
      <c r="CB13" s="608"/>
      <c r="CC13" s="608"/>
      <c r="CD13" s="608"/>
      <c r="CE13" s="608"/>
      <c r="CF13" s="608"/>
      <c r="CG13" s="608"/>
      <c r="CH13" s="608"/>
      <c r="CI13" s="608"/>
      <c r="CJ13" s="608"/>
      <c r="CK13" s="608"/>
      <c r="CL13" s="609"/>
      <c r="CM13" s="610">
        <v>164914831</v>
      </c>
      <c r="CN13" s="611"/>
      <c r="CO13" s="611"/>
      <c r="CP13" s="611"/>
      <c r="CQ13" s="611"/>
      <c r="CR13" s="611"/>
      <c r="CS13" s="611"/>
      <c r="CT13" s="612"/>
      <c r="CU13" s="613">
        <v>9</v>
      </c>
      <c r="CV13" s="613"/>
      <c r="CW13" s="613"/>
      <c r="CX13" s="613"/>
      <c r="CY13" s="619">
        <v>139510676</v>
      </c>
      <c r="CZ13" s="611"/>
      <c r="DA13" s="611"/>
      <c r="DB13" s="611"/>
      <c r="DC13" s="611"/>
      <c r="DD13" s="611"/>
      <c r="DE13" s="611"/>
      <c r="DF13" s="611"/>
      <c r="DG13" s="611"/>
      <c r="DH13" s="611"/>
      <c r="DI13" s="611"/>
      <c r="DJ13" s="611"/>
      <c r="DK13" s="612"/>
      <c r="DL13" s="619">
        <v>29605270</v>
      </c>
      <c r="DM13" s="611"/>
      <c r="DN13" s="611"/>
      <c r="DO13" s="611"/>
      <c r="DP13" s="611"/>
      <c r="DQ13" s="611"/>
      <c r="DR13" s="611"/>
      <c r="DS13" s="611"/>
      <c r="DT13" s="611"/>
      <c r="DU13" s="611"/>
      <c r="DV13" s="611"/>
      <c r="DW13" s="611"/>
      <c r="DX13" s="620"/>
    </row>
    <row r="14" spans="2:138" ht="11.25" customHeight="1" x14ac:dyDescent="0.2">
      <c r="B14" s="607" t="s">
        <v>224</v>
      </c>
      <c r="C14" s="608"/>
      <c r="D14" s="608"/>
      <c r="E14" s="608"/>
      <c r="F14" s="608"/>
      <c r="G14" s="608"/>
      <c r="H14" s="608"/>
      <c r="I14" s="608"/>
      <c r="J14" s="608"/>
      <c r="K14" s="608"/>
      <c r="L14" s="608"/>
      <c r="M14" s="608"/>
      <c r="N14" s="608"/>
      <c r="O14" s="608"/>
      <c r="P14" s="608"/>
      <c r="Q14" s="609"/>
      <c r="R14" s="610">
        <v>2499781</v>
      </c>
      <c r="S14" s="611"/>
      <c r="T14" s="611"/>
      <c r="U14" s="611"/>
      <c r="V14" s="611"/>
      <c r="W14" s="611"/>
      <c r="X14" s="611"/>
      <c r="Y14" s="612"/>
      <c r="Z14" s="613">
        <v>0.1</v>
      </c>
      <c r="AA14" s="613"/>
      <c r="AB14" s="613"/>
      <c r="AC14" s="613"/>
      <c r="AD14" s="614">
        <v>2499781</v>
      </c>
      <c r="AE14" s="614"/>
      <c r="AF14" s="614"/>
      <c r="AG14" s="614"/>
      <c r="AH14" s="614"/>
      <c r="AI14" s="614"/>
      <c r="AJ14" s="614"/>
      <c r="AK14" s="614"/>
      <c r="AL14" s="615">
        <v>0.3</v>
      </c>
      <c r="AM14" s="616"/>
      <c r="AN14" s="616"/>
      <c r="AO14" s="617"/>
      <c r="AP14" s="607" t="s">
        <v>225</v>
      </c>
      <c r="AQ14" s="608"/>
      <c r="AR14" s="608"/>
      <c r="AS14" s="608"/>
      <c r="AT14" s="608"/>
      <c r="AU14" s="608"/>
      <c r="AV14" s="608"/>
      <c r="AW14" s="608"/>
      <c r="AX14" s="608"/>
      <c r="AY14" s="608"/>
      <c r="AZ14" s="608"/>
      <c r="BA14" s="608"/>
      <c r="BB14" s="608"/>
      <c r="BC14" s="609"/>
      <c r="BD14" s="610">
        <v>7171997</v>
      </c>
      <c r="BE14" s="611"/>
      <c r="BF14" s="611"/>
      <c r="BG14" s="611"/>
      <c r="BH14" s="611"/>
      <c r="BI14" s="611"/>
      <c r="BJ14" s="611"/>
      <c r="BK14" s="612"/>
      <c r="BL14" s="613">
        <v>1</v>
      </c>
      <c r="BM14" s="613"/>
      <c r="BN14" s="613"/>
      <c r="BO14" s="613"/>
      <c r="BP14" s="614" t="s">
        <v>119</v>
      </c>
      <c r="BQ14" s="614"/>
      <c r="BR14" s="614"/>
      <c r="BS14" s="614"/>
      <c r="BT14" s="614"/>
      <c r="BU14" s="614"/>
      <c r="BV14" s="614"/>
      <c r="BW14" s="618"/>
      <c r="BY14" s="607" t="s">
        <v>226</v>
      </c>
      <c r="BZ14" s="608"/>
      <c r="CA14" s="608"/>
      <c r="CB14" s="608"/>
      <c r="CC14" s="608"/>
      <c r="CD14" s="608"/>
      <c r="CE14" s="608"/>
      <c r="CF14" s="608"/>
      <c r="CG14" s="608"/>
      <c r="CH14" s="608"/>
      <c r="CI14" s="608"/>
      <c r="CJ14" s="608"/>
      <c r="CK14" s="608"/>
      <c r="CL14" s="609"/>
      <c r="CM14" s="610">
        <v>135288628</v>
      </c>
      <c r="CN14" s="611"/>
      <c r="CO14" s="611"/>
      <c r="CP14" s="611"/>
      <c r="CQ14" s="611"/>
      <c r="CR14" s="611"/>
      <c r="CS14" s="611"/>
      <c r="CT14" s="612"/>
      <c r="CU14" s="613">
        <v>7.4</v>
      </c>
      <c r="CV14" s="613"/>
      <c r="CW14" s="613"/>
      <c r="CX14" s="613"/>
      <c r="CY14" s="619">
        <v>8256885</v>
      </c>
      <c r="CZ14" s="611"/>
      <c r="DA14" s="611"/>
      <c r="DB14" s="611"/>
      <c r="DC14" s="611"/>
      <c r="DD14" s="611"/>
      <c r="DE14" s="611"/>
      <c r="DF14" s="611"/>
      <c r="DG14" s="611"/>
      <c r="DH14" s="611"/>
      <c r="DI14" s="611"/>
      <c r="DJ14" s="611"/>
      <c r="DK14" s="612"/>
      <c r="DL14" s="619">
        <v>121269659</v>
      </c>
      <c r="DM14" s="611"/>
      <c r="DN14" s="611"/>
      <c r="DO14" s="611"/>
      <c r="DP14" s="611"/>
      <c r="DQ14" s="611"/>
      <c r="DR14" s="611"/>
      <c r="DS14" s="611"/>
      <c r="DT14" s="611"/>
      <c r="DU14" s="611"/>
      <c r="DV14" s="611"/>
      <c r="DW14" s="611"/>
      <c r="DX14" s="620"/>
    </row>
    <row r="15" spans="2:138" ht="11.25" customHeight="1" x14ac:dyDescent="0.2">
      <c r="B15" s="607" t="s">
        <v>227</v>
      </c>
      <c r="C15" s="608"/>
      <c r="D15" s="608"/>
      <c r="E15" s="608"/>
      <c r="F15" s="608"/>
      <c r="G15" s="608"/>
      <c r="H15" s="608"/>
      <c r="I15" s="608"/>
      <c r="J15" s="608"/>
      <c r="K15" s="608"/>
      <c r="L15" s="608"/>
      <c r="M15" s="608"/>
      <c r="N15" s="608"/>
      <c r="O15" s="608"/>
      <c r="P15" s="608"/>
      <c r="Q15" s="609"/>
      <c r="R15" s="610">
        <v>292783721</v>
      </c>
      <c r="S15" s="611"/>
      <c r="T15" s="611"/>
      <c r="U15" s="611"/>
      <c r="V15" s="611"/>
      <c r="W15" s="611"/>
      <c r="X15" s="611"/>
      <c r="Y15" s="612"/>
      <c r="Z15" s="613">
        <v>15.9</v>
      </c>
      <c r="AA15" s="613"/>
      <c r="AB15" s="613"/>
      <c r="AC15" s="613"/>
      <c r="AD15" s="614">
        <v>287904856</v>
      </c>
      <c r="AE15" s="614"/>
      <c r="AF15" s="614"/>
      <c r="AG15" s="614"/>
      <c r="AH15" s="614"/>
      <c r="AI15" s="614"/>
      <c r="AJ15" s="614"/>
      <c r="AK15" s="614"/>
      <c r="AL15" s="615">
        <v>30.1</v>
      </c>
      <c r="AM15" s="616"/>
      <c r="AN15" s="616"/>
      <c r="AO15" s="617"/>
      <c r="AP15" s="607" t="s">
        <v>228</v>
      </c>
      <c r="AQ15" s="608"/>
      <c r="AR15" s="608"/>
      <c r="AS15" s="608"/>
      <c r="AT15" s="608"/>
      <c r="AU15" s="608"/>
      <c r="AV15" s="608"/>
      <c r="AW15" s="608"/>
      <c r="AX15" s="608"/>
      <c r="AY15" s="608"/>
      <c r="AZ15" s="608"/>
      <c r="BA15" s="608"/>
      <c r="BB15" s="608"/>
      <c r="BC15" s="609"/>
      <c r="BD15" s="610">
        <v>152145862</v>
      </c>
      <c r="BE15" s="611"/>
      <c r="BF15" s="611"/>
      <c r="BG15" s="611"/>
      <c r="BH15" s="611"/>
      <c r="BI15" s="611"/>
      <c r="BJ15" s="611"/>
      <c r="BK15" s="612"/>
      <c r="BL15" s="613">
        <v>21.3</v>
      </c>
      <c r="BM15" s="613"/>
      <c r="BN15" s="613"/>
      <c r="BO15" s="613"/>
      <c r="BP15" s="614">
        <v>8831278</v>
      </c>
      <c r="BQ15" s="614"/>
      <c r="BR15" s="614"/>
      <c r="BS15" s="614"/>
      <c r="BT15" s="614"/>
      <c r="BU15" s="614"/>
      <c r="BV15" s="614"/>
      <c r="BW15" s="618"/>
      <c r="BY15" s="607" t="s">
        <v>229</v>
      </c>
      <c r="BZ15" s="608"/>
      <c r="CA15" s="608"/>
      <c r="CB15" s="608"/>
      <c r="CC15" s="608"/>
      <c r="CD15" s="608"/>
      <c r="CE15" s="608"/>
      <c r="CF15" s="608"/>
      <c r="CG15" s="608"/>
      <c r="CH15" s="608"/>
      <c r="CI15" s="608"/>
      <c r="CJ15" s="608"/>
      <c r="CK15" s="608"/>
      <c r="CL15" s="609"/>
      <c r="CM15" s="610" t="s">
        <v>119</v>
      </c>
      <c r="CN15" s="611"/>
      <c r="CO15" s="611"/>
      <c r="CP15" s="611"/>
      <c r="CQ15" s="611"/>
      <c r="CR15" s="611"/>
      <c r="CS15" s="611"/>
      <c r="CT15" s="612"/>
      <c r="CU15" s="613" t="s">
        <v>119</v>
      </c>
      <c r="CV15" s="613"/>
      <c r="CW15" s="613"/>
      <c r="CX15" s="613"/>
      <c r="CY15" s="619" t="s">
        <v>119</v>
      </c>
      <c r="CZ15" s="611"/>
      <c r="DA15" s="611"/>
      <c r="DB15" s="611"/>
      <c r="DC15" s="611"/>
      <c r="DD15" s="611"/>
      <c r="DE15" s="611"/>
      <c r="DF15" s="611"/>
      <c r="DG15" s="611"/>
      <c r="DH15" s="611"/>
      <c r="DI15" s="611"/>
      <c r="DJ15" s="611"/>
      <c r="DK15" s="612"/>
      <c r="DL15" s="619" t="s">
        <v>206</v>
      </c>
      <c r="DM15" s="611"/>
      <c r="DN15" s="611"/>
      <c r="DO15" s="611"/>
      <c r="DP15" s="611"/>
      <c r="DQ15" s="611"/>
      <c r="DR15" s="611"/>
      <c r="DS15" s="611"/>
      <c r="DT15" s="611"/>
      <c r="DU15" s="611"/>
      <c r="DV15" s="611"/>
      <c r="DW15" s="611"/>
      <c r="DX15" s="620"/>
    </row>
    <row r="16" spans="2:138" ht="11.25" customHeight="1" x14ac:dyDescent="0.2">
      <c r="B16" s="607" t="s">
        <v>230</v>
      </c>
      <c r="C16" s="608"/>
      <c r="D16" s="608"/>
      <c r="E16" s="608"/>
      <c r="F16" s="608"/>
      <c r="G16" s="608"/>
      <c r="H16" s="608"/>
      <c r="I16" s="608"/>
      <c r="J16" s="608"/>
      <c r="K16" s="608"/>
      <c r="L16" s="608"/>
      <c r="M16" s="608"/>
      <c r="N16" s="608"/>
      <c r="O16" s="608"/>
      <c r="P16" s="608"/>
      <c r="Q16" s="609"/>
      <c r="R16" s="610">
        <v>287904856</v>
      </c>
      <c r="S16" s="611"/>
      <c r="T16" s="611"/>
      <c r="U16" s="611"/>
      <c r="V16" s="611"/>
      <c r="W16" s="611"/>
      <c r="X16" s="611"/>
      <c r="Y16" s="612"/>
      <c r="Z16" s="615">
        <v>15.6</v>
      </c>
      <c r="AA16" s="616"/>
      <c r="AB16" s="616"/>
      <c r="AC16" s="621"/>
      <c r="AD16" s="619">
        <v>287904856</v>
      </c>
      <c r="AE16" s="611"/>
      <c r="AF16" s="611"/>
      <c r="AG16" s="611"/>
      <c r="AH16" s="611"/>
      <c r="AI16" s="611"/>
      <c r="AJ16" s="611"/>
      <c r="AK16" s="612"/>
      <c r="AL16" s="615">
        <v>30.1</v>
      </c>
      <c r="AM16" s="616"/>
      <c r="AN16" s="616"/>
      <c r="AO16" s="617"/>
      <c r="AP16" s="607" t="s">
        <v>231</v>
      </c>
      <c r="AQ16" s="608"/>
      <c r="AR16" s="608"/>
      <c r="AS16" s="608"/>
      <c r="AT16" s="608"/>
      <c r="AU16" s="608"/>
      <c r="AV16" s="608"/>
      <c r="AW16" s="608"/>
      <c r="AX16" s="608"/>
      <c r="AY16" s="608"/>
      <c r="AZ16" s="608"/>
      <c r="BA16" s="608"/>
      <c r="BB16" s="608"/>
      <c r="BC16" s="609"/>
      <c r="BD16" s="610">
        <v>7139404</v>
      </c>
      <c r="BE16" s="611"/>
      <c r="BF16" s="611"/>
      <c r="BG16" s="611"/>
      <c r="BH16" s="611"/>
      <c r="BI16" s="611"/>
      <c r="BJ16" s="611"/>
      <c r="BK16" s="612"/>
      <c r="BL16" s="613">
        <v>1</v>
      </c>
      <c r="BM16" s="613"/>
      <c r="BN16" s="613"/>
      <c r="BO16" s="613"/>
      <c r="BP16" s="614" t="s">
        <v>119</v>
      </c>
      <c r="BQ16" s="614"/>
      <c r="BR16" s="614"/>
      <c r="BS16" s="614"/>
      <c r="BT16" s="614"/>
      <c r="BU16" s="614"/>
      <c r="BV16" s="614"/>
      <c r="BW16" s="618"/>
      <c r="BY16" s="607" t="s">
        <v>232</v>
      </c>
      <c r="BZ16" s="608"/>
      <c r="CA16" s="608"/>
      <c r="CB16" s="608"/>
      <c r="CC16" s="608"/>
      <c r="CD16" s="608"/>
      <c r="CE16" s="608"/>
      <c r="CF16" s="608"/>
      <c r="CG16" s="608"/>
      <c r="CH16" s="608"/>
      <c r="CI16" s="608"/>
      <c r="CJ16" s="608"/>
      <c r="CK16" s="608"/>
      <c r="CL16" s="609"/>
      <c r="CM16" s="610">
        <v>374798892</v>
      </c>
      <c r="CN16" s="611"/>
      <c r="CO16" s="611"/>
      <c r="CP16" s="611"/>
      <c r="CQ16" s="611"/>
      <c r="CR16" s="611"/>
      <c r="CS16" s="611"/>
      <c r="CT16" s="612"/>
      <c r="CU16" s="613">
        <v>20.5</v>
      </c>
      <c r="CV16" s="613"/>
      <c r="CW16" s="613"/>
      <c r="CX16" s="613"/>
      <c r="CY16" s="619">
        <v>13217198</v>
      </c>
      <c r="CZ16" s="611"/>
      <c r="DA16" s="611"/>
      <c r="DB16" s="611"/>
      <c r="DC16" s="611"/>
      <c r="DD16" s="611"/>
      <c r="DE16" s="611"/>
      <c r="DF16" s="611"/>
      <c r="DG16" s="611"/>
      <c r="DH16" s="611"/>
      <c r="DI16" s="611"/>
      <c r="DJ16" s="611"/>
      <c r="DK16" s="612"/>
      <c r="DL16" s="619">
        <v>281255773</v>
      </c>
      <c r="DM16" s="611"/>
      <c r="DN16" s="611"/>
      <c r="DO16" s="611"/>
      <c r="DP16" s="611"/>
      <c r="DQ16" s="611"/>
      <c r="DR16" s="611"/>
      <c r="DS16" s="611"/>
      <c r="DT16" s="611"/>
      <c r="DU16" s="611"/>
      <c r="DV16" s="611"/>
      <c r="DW16" s="611"/>
      <c r="DX16" s="620"/>
    </row>
    <row r="17" spans="2:128" ht="11.25" customHeight="1" x14ac:dyDescent="0.2">
      <c r="B17" s="607" t="s">
        <v>233</v>
      </c>
      <c r="C17" s="608"/>
      <c r="D17" s="608"/>
      <c r="E17" s="608"/>
      <c r="F17" s="608"/>
      <c r="G17" s="608"/>
      <c r="H17" s="608"/>
      <c r="I17" s="608"/>
      <c r="J17" s="608"/>
      <c r="K17" s="608"/>
      <c r="L17" s="608"/>
      <c r="M17" s="608"/>
      <c r="N17" s="608"/>
      <c r="O17" s="608"/>
      <c r="P17" s="608"/>
      <c r="Q17" s="609"/>
      <c r="R17" s="610">
        <v>4833502</v>
      </c>
      <c r="S17" s="611"/>
      <c r="T17" s="611"/>
      <c r="U17" s="611"/>
      <c r="V17" s="611"/>
      <c r="W17" s="611"/>
      <c r="X17" s="611"/>
      <c r="Y17" s="612"/>
      <c r="Z17" s="615">
        <v>0.3</v>
      </c>
      <c r="AA17" s="616"/>
      <c r="AB17" s="616"/>
      <c r="AC17" s="621"/>
      <c r="AD17" s="619" t="s">
        <v>119</v>
      </c>
      <c r="AE17" s="611"/>
      <c r="AF17" s="611"/>
      <c r="AG17" s="611"/>
      <c r="AH17" s="611"/>
      <c r="AI17" s="611"/>
      <c r="AJ17" s="611"/>
      <c r="AK17" s="612"/>
      <c r="AL17" s="615" t="s">
        <v>119</v>
      </c>
      <c r="AM17" s="616"/>
      <c r="AN17" s="616"/>
      <c r="AO17" s="617"/>
      <c r="AP17" s="607" t="s">
        <v>234</v>
      </c>
      <c r="AQ17" s="608"/>
      <c r="AR17" s="608"/>
      <c r="AS17" s="608"/>
      <c r="AT17" s="608"/>
      <c r="AU17" s="608"/>
      <c r="AV17" s="608"/>
      <c r="AW17" s="608"/>
      <c r="AX17" s="608"/>
      <c r="AY17" s="608"/>
      <c r="AZ17" s="608"/>
      <c r="BA17" s="608"/>
      <c r="BB17" s="608"/>
      <c r="BC17" s="609"/>
      <c r="BD17" s="610">
        <v>145006458</v>
      </c>
      <c r="BE17" s="611"/>
      <c r="BF17" s="611"/>
      <c r="BG17" s="611"/>
      <c r="BH17" s="611"/>
      <c r="BI17" s="611"/>
      <c r="BJ17" s="611"/>
      <c r="BK17" s="612"/>
      <c r="BL17" s="613">
        <v>20.3</v>
      </c>
      <c r="BM17" s="613"/>
      <c r="BN17" s="613"/>
      <c r="BO17" s="613"/>
      <c r="BP17" s="614">
        <v>8831278</v>
      </c>
      <c r="BQ17" s="614"/>
      <c r="BR17" s="614"/>
      <c r="BS17" s="614"/>
      <c r="BT17" s="614"/>
      <c r="BU17" s="614"/>
      <c r="BV17" s="614"/>
      <c r="BW17" s="618"/>
      <c r="BY17" s="607" t="s">
        <v>235</v>
      </c>
      <c r="BZ17" s="608"/>
      <c r="CA17" s="608"/>
      <c r="CB17" s="608"/>
      <c r="CC17" s="608"/>
      <c r="CD17" s="608"/>
      <c r="CE17" s="608"/>
      <c r="CF17" s="608"/>
      <c r="CG17" s="608"/>
      <c r="CH17" s="608"/>
      <c r="CI17" s="608"/>
      <c r="CJ17" s="608"/>
      <c r="CK17" s="608"/>
      <c r="CL17" s="609"/>
      <c r="CM17" s="610">
        <v>14893243</v>
      </c>
      <c r="CN17" s="611"/>
      <c r="CO17" s="611"/>
      <c r="CP17" s="611"/>
      <c r="CQ17" s="611"/>
      <c r="CR17" s="611"/>
      <c r="CS17" s="611"/>
      <c r="CT17" s="612"/>
      <c r="CU17" s="613">
        <v>0.8</v>
      </c>
      <c r="CV17" s="613"/>
      <c r="CW17" s="613"/>
      <c r="CX17" s="613"/>
      <c r="CY17" s="619" t="s">
        <v>119</v>
      </c>
      <c r="CZ17" s="611"/>
      <c r="DA17" s="611"/>
      <c r="DB17" s="611"/>
      <c r="DC17" s="611"/>
      <c r="DD17" s="611"/>
      <c r="DE17" s="611"/>
      <c r="DF17" s="611"/>
      <c r="DG17" s="611"/>
      <c r="DH17" s="611"/>
      <c r="DI17" s="611"/>
      <c r="DJ17" s="611"/>
      <c r="DK17" s="612"/>
      <c r="DL17" s="619">
        <v>297783</v>
      </c>
      <c r="DM17" s="611"/>
      <c r="DN17" s="611"/>
      <c r="DO17" s="611"/>
      <c r="DP17" s="611"/>
      <c r="DQ17" s="611"/>
      <c r="DR17" s="611"/>
      <c r="DS17" s="611"/>
      <c r="DT17" s="611"/>
      <c r="DU17" s="611"/>
      <c r="DV17" s="611"/>
      <c r="DW17" s="611"/>
      <c r="DX17" s="620"/>
    </row>
    <row r="18" spans="2:128" ht="11.25" customHeight="1" x14ac:dyDescent="0.2">
      <c r="B18" s="607" t="s">
        <v>236</v>
      </c>
      <c r="C18" s="608"/>
      <c r="D18" s="608"/>
      <c r="E18" s="608"/>
      <c r="F18" s="608"/>
      <c r="G18" s="608"/>
      <c r="H18" s="608"/>
      <c r="I18" s="608"/>
      <c r="J18" s="608"/>
      <c r="K18" s="608"/>
      <c r="L18" s="608"/>
      <c r="M18" s="608"/>
      <c r="N18" s="608"/>
      <c r="O18" s="608"/>
      <c r="P18" s="608"/>
      <c r="Q18" s="609"/>
      <c r="R18" s="610">
        <v>45363</v>
      </c>
      <c r="S18" s="611"/>
      <c r="T18" s="611"/>
      <c r="U18" s="611"/>
      <c r="V18" s="611"/>
      <c r="W18" s="611"/>
      <c r="X18" s="611"/>
      <c r="Y18" s="612"/>
      <c r="Z18" s="615">
        <v>0</v>
      </c>
      <c r="AA18" s="616"/>
      <c r="AB18" s="616"/>
      <c r="AC18" s="621"/>
      <c r="AD18" s="619" t="s">
        <v>119</v>
      </c>
      <c r="AE18" s="611"/>
      <c r="AF18" s="611"/>
      <c r="AG18" s="611"/>
      <c r="AH18" s="611"/>
      <c r="AI18" s="611"/>
      <c r="AJ18" s="611"/>
      <c r="AK18" s="612"/>
      <c r="AL18" s="615" t="s">
        <v>118</v>
      </c>
      <c r="AM18" s="616"/>
      <c r="AN18" s="616"/>
      <c r="AO18" s="617"/>
      <c r="AP18" s="607" t="s">
        <v>237</v>
      </c>
      <c r="AQ18" s="608"/>
      <c r="AR18" s="608"/>
      <c r="AS18" s="608"/>
      <c r="AT18" s="608"/>
      <c r="AU18" s="608"/>
      <c r="AV18" s="608"/>
      <c r="AW18" s="608"/>
      <c r="AX18" s="608"/>
      <c r="AY18" s="608"/>
      <c r="AZ18" s="608"/>
      <c r="BA18" s="608"/>
      <c r="BB18" s="608"/>
      <c r="BC18" s="609"/>
      <c r="BD18" s="610">
        <v>195170349</v>
      </c>
      <c r="BE18" s="611"/>
      <c r="BF18" s="611"/>
      <c r="BG18" s="611"/>
      <c r="BH18" s="611"/>
      <c r="BI18" s="611"/>
      <c r="BJ18" s="611"/>
      <c r="BK18" s="612"/>
      <c r="BL18" s="613">
        <v>27.3</v>
      </c>
      <c r="BM18" s="613"/>
      <c r="BN18" s="613"/>
      <c r="BO18" s="613"/>
      <c r="BP18" s="614" t="s">
        <v>119</v>
      </c>
      <c r="BQ18" s="614"/>
      <c r="BR18" s="614"/>
      <c r="BS18" s="614"/>
      <c r="BT18" s="614"/>
      <c r="BU18" s="614"/>
      <c r="BV18" s="614"/>
      <c r="BW18" s="618"/>
      <c r="BY18" s="607" t="s">
        <v>238</v>
      </c>
      <c r="BZ18" s="608"/>
      <c r="CA18" s="608"/>
      <c r="CB18" s="608"/>
      <c r="CC18" s="608"/>
      <c r="CD18" s="608"/>
      <c r="CE18" s="608"/>
      <c r="CF18" s="608"/>
      <c r="CG18" s="608"/>
      <c r="CH18" s="608"/>
      <c r="CI18" s="608"/>
      <c r="CJ18" s="608"/>
      <c r="CK18" s="608"/>
      <c r="CL18" s="609"/>
      <c r="CM18" s="610">
        <v>302268543</v>
      </c>
      <c r="CN18" s="611"/>
      <c r="CO18" s="611"/>
      <c r="CP18" s="611"/>
      <c r="CQ18" s="611"/>
      <c r="CR18" s="611"/>
      <c r="CS18" s="611"/>
      <c r="CT18" s="612"/>
      <c r="CU18" s="613">
        <v>16.5</v>
      </c>
      <c r="CV18" s="613"/>
      <c r="CW18" s="613"/>
      <c r="CX18" s="613"/>
      <c r="CY18" s="619" t="s">
        <v>119</v>
      </c>
      <c r="CZ18" s="611"/>
      <c r="DA18" s="611"/>
      <c r="DB18" s="611"/>
      <c r="DC18" s="611"/>
      <c r="DD18" s="611"/>
      <c r="DE18" s="611"/>
      <c r="DF18" s="611"/>
      <c r="DG18" s="611"/>
      <c r="DH18" s="611"/>
      <c r="DI18" s="611"/>
      <c r="DJ18" s="611"/>
      <c r="DK18" s="612"/>
      <c r="DL18" s="619">
        <v>273745631</v>
      </c>
      <c r="DM18" s="611"/>
      <c r="DN18" s="611"/>
      <c r="DO18" s="611"/>
      <c r="DP18" s="611"/>
      <c r="DQ18" s="611"/>
      <c r="DR18" s="611"/>
      <c r="DS18" s="611"/>
      <c r="DT18" s="611"/>
      <c r="DU18" s="611"/>
      <c r="DV18" s="611"/>
      <c r="DW18" s="611"/>
      <c r="DX18" s="620"/>
    </row>
    <row r="19" spans="2:128" ht="11.25" customHeight="1" x14ac:dyDescent="0.2">
      <c r="B19" s="607" t="s">
        <v>239</v>
      </c>
      <c r="C19" s="608"/>
      <c r="D19" s="608"/>
      <c r="E19" s="608"/>
      <c r="F19" s="608"/>
      <c r="G19" s="608"/>
      <c r="H19" s="608"/>
      <c r="I19" s="608"/>
      <c r="J19" s="608"/>
      <c r="K19" s="608"/>
      <c r="L19" s="608"/>
      <c r="M19" s="608"/>
      <c r="N19" s="608"/>
      <c r="O19" s="608"/>
      <c r="P19" s="608"/>
      <c r="Q19" s="609"/>
      <c r="R19" s="610">
        <v>1100396424</v>
      </c>
      <c r="S19" s="611"/>
      <c r="T19" s="611"/>
      <c r="U19" s="611"/>
      <c r="V19" s="611"/>
      <c r="W19" s="611"/>
      <c r="X19" s="611"/>
      <c r="Y19" s="612"/>
      <c r="Z19" s="615">
        <v>59.8</v>
      </c>
      <c r="AA19" s="616"/>
      <c r="AB19" s="616"/>
      <c r="AC19" s="621"/>
      <c r="AD19" s="619">
        <v>953142745</v>
      </c>
      <c r="AE19" s="611"/>
      <c r="AF19" s="611"/>
      <c r="AG19" s="611"/>
      <c r="AH19" s="611"/>
      <c r="AI19" s="611"/>
      <c r="AJ19" s="611"/>
      <c r="AK19" s="612"/>
      <c r="AL19" s="615">
        <v>99.8</v>
      </c>
      <c r="AM19" s="616"/>
      <c r="AN19" s="616"/>
      <c r="AO19" s="617"/>
      <c r="AP19" s="607" t="s">
        <v>240</v>
      </c>
      <c r="AQ19" s="608"/>
      <c r="AR19" s="608"/>
      <c r="AS19" s="608"/>
      <c r="AT19" s="608"/>
      <c r="AU19" s="608"/>
      <c r="AV19" s="608"/>
      <c r="AW19" s="608"/>
      <c r="AX19" s="608"/>
      <c r="AY19" s="608"/>
      <c r="AZ19" s="608"/>
      <c r="BA19" s="608"/>
      <c r="BB19" s="608"/>
      <c r="BC19" s="609"/>
      <c r="BD19" s="610">
        <v>17268308</v>
      </c>
      <c r="BE19" s="611"/>
      <c r="BF19" s="611"/>
      <c r="BG19" s="611"/>
      <c r="BH19" s="611"/>
      <c r="BI19" s="611"/>
      <c r="BJ19" s="611"/>
      <c r="BK19" s="612"/>
      <c r="BL19" s="613">
        <v>2.4</v>
      </c>
      <c r="BM19" s="613"/>
      <c r="BN19" s="613"/>
      <c r="BO19" s="613"/>
      <c r="BP19" s="614" t="s">
        <v>118</v>
      </c>
      <c r="BQ19" s="614"/>
      <c r="BR19" s="614"/>
      <c r="BS19" s="614"/>
      <c r="BT19" s="614"/>
      <c r="BU19" s="614"/>
      <c r="BV19" s="614"/>
      <c r="BW19" s="618"/>
      <c r="BY19" s="607" t="s">
        <v>241</v>
      </c>
      <c r="BZ19" s="608"/>
      <c r="CA19" s="608"/>
      <c r="CB19" s="608"/>
      <c r="CC19" s="608"/>
      <c r="CD19" s="608"/>
      <c r="CE19" s="608"/>
      <c r="CF19" s="608"/>
      <c r="CG19" s="608"/>
      <c r="CH19" s="608"/>
      <c r="CI19" s="608"/>
      <c r="CJ19" s="608"/>
      <c r="CK19" s="608"/>
      <c r="CL19" s="609"/>
      <c r="CM19" s="610" t="s">
        <v>119</v>
      </c>
      <c r="CN19" s="611"/>
      <c r="CO19" s="611"/>
      <c r="CP19" s="611"/>
      <c r="CQ19" s="611"/>
      <c r="CR19" s="611"/>
      <c r="CS19" s="611"/>
      <c r="CT19" s="612"/>
      <c r="CU19" s="613" t="s">
        <v>119</v>
      </c>
      <c r="CV19" s="613"/>
      <c r="CW19" s="613"/>
      <c r="CX19" s="613"/>
      <c r="CY19" s="619" t="s">
        <v>118</v>
      </c>
      <c r="CZ19" s="611"/>
      <c r="DA19" s="611"/>
      <c r="DB19" s="611"/>
      <c r="DC19" s="611"/>
      <c r="DD19" s="611"/>
      <c r="DE19" s="611"/>
      <c r="DF19" s="611"/>
      <c r="DG19" s="611"/>
      <c r="DH19" s="611"/>
      <c r="DI19" s="611"/>
      <c r="DJ19" s="611"/>
      <c r="DK19" s="612"/>
      <c r="DL19" s="619" t="s">
        <v>119</v>
      </c>
      <c r="DM19" s="611"/>
      <c r="DN19" s="611"/>
      <c r="DO19" s="611"/>
      <c r="DP19" s="611"/>
      <c r="DQ19" s="611"/>
      <c r="DR19" s="611"/>
      <c r="DS19" s="611"/>
      <c r="DT19" s="611"/>
      <c r="DU19" s="611"/>
      <c r="DV19" s="611"/>
      <c r="DW19" s="611"/>
      <c r="DX19" s="620"/>
    </row>
    <row r="20" spans="2:128" ht="11.25" customHeight="1" x14ac:dyDescent="0.2">
      <c r="B20" s="607" t="s">
        <v>242</v>
      </c>
      <c r="C20" s="608"/>
      <c r="D20" s="608"/>
      <c r="E20" s="608"/>
      <c r="F20" s="608"/>
      <c r="G20" s="608"/>
      <c r="H20" s="608"/>
      <c r="I20" s="608"/>
      <c r="J20" s="608"/>
      <c r="K20" s="608"/>
      <c r="L20" s="608"/>
      <c r="M20" s="608"/>
      <c r="N20" s="608"/>
      <c r="O20" s="608"/>
      <c r="P20" s="608"/>
      <c r="Q20" s="609"/>
      <c r="R20" s="610">
        <v>1367320</v>
      </c>
      <c r="S20" s="611"/>
      <c r="T20" s="611"/>
      <c r="U20" s="611"/>
      <c r="V20" s="611"/>
      <c r="W20" s="611"/>
      <c r="X20" s="611"/>
      <c r="Y20" s="612"/>
      <c r="Z20" s="615">
        <v>0.1</v>
      </c>
      <c r="AA20" s="616"/>
      <c r="AB20" s="616"/>
      <c r="AC20" s="621"/>
      <c r="AD20" s="619">
        <v>1367320</v>
      </c>
      <c r="AE20" s="611"/>
      <c r="AF20" s="611"/>
      <c r="AG20" s="611"/>
      <c r="AH20" s="611"/>
      <c r="AI20" s="611"/>
      <c r="AJ20" s="611"/>
      <c r="AK20" s="612"/>
      <c r="AL20" s="615">
        <v>0.1</v>
      </c>
      <c r="AM20" s="616"/>
      <c r="AN20" s="616"/>
      <c r="AO20" s="617"/>
      <c r="AP20" s="622" t="s">
        <v>243</v>
      </c>
      <c r="AQ20" s="623"/>
      <c r="AR20" s="623"/>
      <c r="AS20" s="623"/>
      <c r="AT20" s="623"/>
      <c r="AU20" s="623"/>
      <c r="AV20" s="623"/>
      <c r="AW20" s="623"/>
      <c r="AX20" s="623"/>
      <c r="AY20" s="623"/>
      <c r="AZ20" s="623"/>
      <c r="BA20" s="623"/>
      <c r="BB20" s="623"/>
      <c r="BC20" s="624"/>
      <c r="BD20" s="610">
        <v>5229780</v>
      </c>
      <c r="BE20" s="611"/>
      <c r="BF20" s="611"/>
      <c r="BG20" s="611"/>
      <c r="BH20" s="611"/>
      <c r="BI20" s="611"/>
      <c r="BJ20" s="611"/>
      <c r="BK20" s="612"/>
      <c r="BL20" s="613">
        <v>0.7</v>
      </c>
      <c r="BM20" s="613"/>
      <c r="BN20" s="613"/>
      <c r="BO20" s="613"/>
      <c r="BP20" s="614" t="s">
        <v>119</v>
      </c>
      <c r="BQ20" s="614"/>
      <c r="BR20" s="614"/>
      <c r="BS20" s="614"/>
      <c r="BT20" s="614"/>
      <c r="BU20" s="614"/>
      <c r="BV20" s="614"/>
      <c r="BW20" s="618"/>
      <c r="BY20" s="622" t="s">
        <v>244</v>
      </c>
      <c r="BZ20" s="623"/>
      <c r="CA20" s="623"/>
      <c r="CB20" s="623"/>
      <c r="CC20" s="623"/>
      <c r="CD20" s="623"/>
      <c r="CE20" s="623"/>
      <c r="CF20" s="623"/>
      <c r="CG20" s="623"/>
      <c r="CH20" s="623"/>
      <c r="CI20" s="623"/>
      <c r="CJ20" s="623"/>
      <c r="CK20" s="623"/>
      <c r="CL20" s="624"/>
      <c r="CM20" s="610" t="s">
        <v>119</v>
      </c>
      <c r="CN20" s="611"/>
      <c r="CO20" s="611"/>
      <c r="CP20" s="611"/>
      <c r="CQ20" s="611"/>
      <c r="CR20" s="611"/>
      <c r="CS20" s="611"/>
      <c r="CT20" s="612"/>
      <c r="CU20" s="613" t="s">
        <v>119</v>
      </c>
      <c r="CV20" s="613"/>
      <c r="CW20" s="613"/>
      <c r="CX20" s="613"/>
      <c r="CY20" s="619" t="s">
        <v>119</v>
      </c>
      <c r="CZ20" s="611"/>
      <c r="DA20" s="611"/>
      <c r="DB20" s="611"/>
      <c r="DC20" s="611"/>
      <c r="DD20" s="611"/>
      <c r="DE20" s="611"/>
      <c r="DF20" s="611"/>
      <c r="DG20" s="611"/>
      <c r="DH20" s="611"/>
      <c r="DI20" s="611"/>
      <c r="DJ20" s="611"/>
      <c r="DK20" s="612"/>
      <c r="DL20" s="619" t="s">
        <v>119</v>
      </c>
      <c r="DM20" s="611"/>
      <c r="DN20" s="611"/>
      <c r="DO20" s="611"/>
      <c r="DP20" s="611"/>
      <c r="DQ20" s="611"/>
      <c r="DR20" s="611"/>
      <c r="DS20" s="611"/>
      <c r="DT20" s="611"/>
      <c r="DU20" s="611"/>
      <c r="DV20" s="611"/>
      <c r="DW20" s="611"/>
      <c r="DX20" s="620"/>
    </row>
    <row r="21" spans="2:128" ht="11.25" customHeight="1" x14ac:dyDescent="0.2">
      <c r="B21" s="607" t="s">
        <v>245</v>
      </c>
      <c r="C21" s="608"/>
      <c r="D21" s="608"/>
      <c r="E21" s="608"/>
      <c r="F21" s="608"/>
      <c r="G21" s="608"/>
      <c r="H21" s="608"/>
      <c r="I21" s="608"/>
      <c r="J21" s="608"/>
      <c r="K21" s="608"/>
      <c r="L21" s="608"/>
      <c r="M21" s="608"/>
      <c r="N21" s="608"/>
      <c r="O21" s="608"/>
      <c r="P21" s="608"/>
      <c r="Q21" s="609"/>
      <c r="R21" s="610">
        <v>5884008</v>
      </c>
      <c r="S21" s="611"/>
      <c r="T21" s="611"/>
      <c r="U21" s="611"/>
      <c r="V21" s="611"/>
      <c r="W21" s="611"/>
      <c r="X21" s="611"/>
      <c r="Y21" s="612"/>
      <c r="Z21" s="615">
        <v>0.3</v>
      </c>
      <c r="AA21" s="616"/>
      <c r="AB21" s="616"/>
      <c r="AC21" s="621"/>
      <c r="AD21" s="619" t="s">
        <v>119</v>
      </c>
      <c r="AE21" s="611"/>
      <c r="AF21" s="611"/>
      <c r="AG21" s="611"/>
      <c r="AH21" s="611"/>
      <c r="AI21" s="611"/>
      <c r="AJ21" s="611"/>
      <c r="AK21" s="612"/>
      <c r="AL21" s="615" t="s">
        <v>119</v>
      </c>
      <c r="AM21" s="616"/>
      <c r="AN21" s="616"/>
      <c r="AO21" s="617"/>
      <c r="AP21" s="622" t="s">
        <v>246</v>
      </c>
      <c r="AQ21" s="623"/>
      <c r="AR21" s="623"/>
      <c r="AS21" s="623"/>
      <c r="AT21" s="623"/>
      <c r="AU21" s="623"/>
      <c r="AV21" s="623"/>
      <c r="AW21" s="623"/>
      <c r="AX21" s="623"/>
      <c r="AY21" s="623"/>
      <c r="AZ21" s="623"/>
      <c r="BA21" s="623"/>
      <c r="BB21" s="623"/>
      <c r="BC21" s="624"/>
      <c r="BD21" s="610">
        <v>3446784</v>
      </c>
      <c r="BE21" s="611"/>
      <c r="BF21" s="611"/>
      <c r="BG21" s="611"/>
      <c r="BH21" s="611"/>
      <c r="BI21" s="611"/>
      <c r="BJ21" s="611"/>
      <c r="BK21" s="612"/>
      <c r="BL21" s="613">
        <v>0.5</v>
      </c>
      <c r="BM21" s="613"/>
      <c r="BN21" s="613"/>
      <c r="BO21" s="613"/>
      <c r="BP21" s="614" t="s">
        <v>118</v>
      </c>
      <c r="BQ21" s="614"/>
      <c r="BR21" s="614"/>
      <c r="BS21" s="614"/>
      <c r="BT21" s="614"/>
      <c r="BU21" s="614"/>
      <c r="BV21" s="614"/>
      <c r="BW21" s="618"/>
      <c r="BY21" s="622" t="s">
        <v>247</v>
      </c>
      <c r="BZ21" s="623"/>
      <c r="CA21" s="623"/>
      <c r="CB21" s="623"/>
      <c r="CC21" s="623"/>
      <c r="CD21" s="623"/>
      <c r="CE21" s="623"/>
      <c r="CF21" s="623"/>
      <c r="CG21" s="623"/>
      <c r="CH21" s="623"/>
      <c r="CI21" s="623"/>
      <c r="CJ21" s="623"/>
      <c r="CK21" s="623"/>
      <c r="CL21" s="624"/>
      <c r="CM21" s="610">
        <v>1797180</v>
      </c>
      <c r="CN21" s="611"/>
      <c r="CO21" s="611"/>
      <c r="CP21" s="611"/>
      <c r="CQ21" s="611"/>
      <c r="CR21" s="611"/>
      <c r="CS21" s="611"/>
      <c r="CT21" s="612"/>
      <c r="CU21" s="613">
        <v>0.1</v>
      </c>
      <c r="CV21" s="613"/>
      <c r="CW21" s="613"/>
      <c r="CX21" s="613"/>
      <c r="CY21" s="619" t="s">
        <v>118</v>
      </c>
      <c r="CZ21" s="611"/>
      <c r="DA21" s="611"/>
      <c r="DB21" s="611"/>
      <c r="DC21" s="611"/>
      <c r="DD21" s="611"/>
      <c r="DE21" s="611"/>
      <c r="DF21" s="611"/>
      <c r="DG21" s="611"/>
      <c r="DH21" s="611"/>
      <c r="DI21" s="611"/>
      <c r="DJ21" s="611"/>
      <c r="DK21" s="612"/>
      <c r="DL21" s="619">
        <v>1797180</v>
      </c>
      <c r="DM21" s="611"/>
      <c r="DN21" s="611"/>
      <c r="DO21" s="611"/>
      <c r="DP21" s="611"/>
      <c r="DQ21" s="611"/>
      <c r="DR21" s="611"/>
      <c r="DS21" s="611"/>
      <c r="DT21" s="611"/>
      <c r="DU21" s="611"/>
      <c r="DV21" s="611"/>
      <c r="DW21" s="611"/>
      <c r="DX21" s="620"/>
    </row>
    <row r="22" spans="2:128" ht="11.25" customHeight="1" x14ac:dyDescent="0.2">
      <c r="B22" s="607" t="s">
        <v>248</v>
      </c>
      <c r="C22" s="608"/>
      <c r="D22" s="608"/>
      <c r="E22" s="608"/>
      <c r="F22" s="608"/>
      <c r="G22" s="608"/>
      <c r="H22" s="608"/>
      <c r="I22" s="608"/>
      <c r="J22" s="608"/>
      <c r="K22" s="608"/>
      <c r="L22" s="608"/>
      <c r="M22" s="608"/>
      <c r="N22" s="608"/>
      <c r="O22" s="608"/>
      <c r="P22" s="608"/>
      <c r="Q22" s="609"/>
      <c r="R22" s="610">
        <v>26890447</v>
      </c>
      <c r="S22" s="611"/>
      <c r="T22" s="611"/>
      <c r="U22" s="611"/>
      <c r="V22" s="611"/>
      <c r="W22" s="611"/>
      <c r="X22" s="611"/>
      <c r="Y22" s="612"/>
      <c r="Z22" s="615">
        <v>1.5</v>
      </c>
      <c r="AA22" s="616"/>
      <c r="AB22" s="616"/>
      <c r="AC22" s="621"/>
      <c r="AD22" s="619">
        <v>105995</v>
      </c>
      <c r="AE22" s="611"/>
      <c r="AF22" s="611"/>
      <c r="AG22" s="611"/>
      <c r="AH22" s="611"/>
      <c r="AI22" s="611"/>
      <c r="AJ22" s="611"/>
      <c r="AK22" s="612"/>
      <c r="AL22" s="615">
        <v>0</v>
      </c>
      <c r="AM22" s="616"/>
      <c r="AN22" s="616"/>
      <c r="AO22" s="617"/>
      <c r="AP22" s="622" t="s">
        <v>249</v>
      </c>
      <c r="AQ22" s="623"/>
      <c r="AR22" s="623"/>
      <c r="AS22" s="623"/>
      <c r="AT22" s="623"/>
      <c r="AU22" s="623"/>
      <c r="AV22" s="623"/>
      <c r="AW22" s="623"/>
      <c r="AX22" s="623"/>
      <c r="AY22" s="623"/>
      <c r="AZ22" s="623"/>
      <c r="BA22" s="623"/>
      <c r="BB22" s="623"/>
      <c r="BC22" s="624"/>
      <c r="BD22" s="610">
        <v>8291832</v>
      </c>
      <c r="BE22" s="611"/>
      <c r="BF22" s="611"/>
      <c r="BG22" s="611"/>
      <c r="BH22" s="611"/>
      <c r="BI22" s="611"/>
      <c r="BJ22" s="611"/>
      <c r="BK22" s="612"/>
      <c r="BL22" s="613">
        <v>1.2</v>
      </c>
      <c r="BM22" s="613"/>
      <c r="BN22" s="613"/>
      <c r="BO22" s="613"/>
      <c r="BP22" s="614" t="s">
        <v>118</v>
      </c>
      <c r="BQ22" s="614"/>
      <c r="BR22" s="614"/>
      <c r="BS22" s="614"/>
      <c r="BT22" s="614"/>
      <c r="BU22" s="614"/>
      <c r="BV22" s="614"/>
      <c r="BW22" s="618"/>
      <c r="BY22" s="622" t="s">
        <v>250</v>
      </c>
      <c r="BZ22" s="623"/>
      <c r="CA22" s="623"/>
      <c r="CB22" s="623"/>
      <c r="CC22" s="623"/>
      <c r="CD22" s="623"/>
      <c r="CE22" s="623"/>
      <c r="CF22" s="623"/>
      <c r="CG22" s="623"/>
      <c r="CH22" s="623"/>
      <c r="CI22" s="623"/>
      <c r="CJ22" s="623"/>
      <c r="CK22" s="623"/>
      <c r="CL22" s="624"/>
      <c r="CM22" s="610">
        <v>5383992</v>
      </c>
      <c r="CN22" s="611"/>
      <c r="CO22" s="611"/>
      <c r="CP22" s="611"/>
      <c r="CQ22" s="611"/>
      <c r="CR22" s="611"/>
      <c r="CS22" s="611"/>
      <c r="CT22" s="612"/>
      <c r="CU22" s="613">
        <v>0.3</v>
      </c>
      <c r="CV22" s="613"/>
      <c r="CW22" s="613"/>
      <c r="CX22" s="613"/>
      <c r="CY22" s="619" t="s">
        <v>119</v>
      </c>
      <c r="CZ22" s="611"/>
      <c r="DA22" s="611"/>
      <c r="DB22" s="611"/>
      <c r="DC22" s="611"/>
      <c r="DD22" s="611"/>
      <c r="DE22" s="611"/>
      <c r="DF22" s="611"/>
      <c r="DG22" s="611"/>
      <c r="DH22" s="611"/>
      <c r="DI22" s="611"/>
      <c r="DJ22" s="611"/>
      <c r="DK22" s="612"/>
      <c r="DL22" s="619">
        <v>5383992</v>
      </c>
      <c r="DM22" s="611"/>
      <c r="DN22" s="611"/>
      <c r="DO22" s="611"/>
      <c r="DP22" s="611"/>
      <c r="DQ22" s="611"/>
      <c r="DR22" s="611"/>
      <c r="DS22" s="611"/>
      <c r="DT22" s="611"/>
      <c r="DU22" s="611"/>
      <c r="DV22" s="611"/>
      <c r="DW22" s="611"/>
      <c r="DX22" s="620"/>
    </row>
    <row r="23" spans="2:128" ht="11.25" customHeight="1" x14ac:dyDescent="0.2">
      <c r="B23" s="607" t="s">
        <v>251</v>
      </c>
      <c r="C23" s="608"/>
      <c r="D23" s="608"/>
      <c r="E23" s="608"/>
      <c r="F23" s="608"/>
      <c r="G23" s="608"/>
      <c r="H23" s="608"/>
      <c r="I23" s="608"/>
      <c r="J23" s="608"/>
      <c r="K23" s="608"/>
      <c r="L23" s="608"/>
      <c r="M23" s="608"/>
      <c r="N23" s="608"/>
      <c r="O23" s="608"/>
      <c r="P23" s="608"/>
      <c r="Q23" s="609"/>
      <c r="R23" s="610">
        <v>7363233</v>
      </c>
      <c r="S23" s="611"/>
      <c r="T23" s="611"/>
      <c r="U23" s="611"/>
      <c r="V23" s="611"/>
      <c r="W23" s="611"/>
      <c r="X23" s="611"/>
      <c r="Y23" s="612"/>
      <c r="Z23" s="615">
        <v>0.4</v>
      </c>
      <c r="AA23" s="616"/>
      <c r="AB23" s="616"/>
      <c r="AC23" s="621"/>
      <c r="AD23" s="619">
        <v>31532</v>
      </c>
      <c r="AE23" s="611"/>
      <c r="AF23" s="611"/>
      <c r="AG23" s="611"/>
      <c r="AH23" s="611"/>
      <c r="AI23" s="611"/>
      <c r="AJ23" s="611"/>
      <c r="AK23" s="612"/>
      <c r="AL23" s="615">
        <v>0</v>
      </c>
      <c r="AM23" s="616"/>
      <c r="AN23" s="616"/>
      <c r="AO23" s="617"/>
      <c r="AP23" s="622" t="s">
        <v>252</v>
      </c>
      <c r="AQ23" s="623"/>
      <c r="AR23" s="623"/>
      <c r="AS23" s="623"/>
      <c r="AT23" s="623"/>
      <c r="AU23" s="623"/>
      <c r="AV23" s="623"/>
      <c r="AW23" s="623"/>
      <c r="AX23" s="623"/>
      <c r="AY23" s="623"/>
      <c r="AZ23" s="623"/>
      <c r="BA23" s="623"/>
      <c r="BB23" s="623"/>
      <c r="BC23" s="624"/>
      <c r="BD23" s="610">
        <v>39369345</v>
      </c>
      <c r="BE23" s="611"/>
      <c r="BF23" s="611"/>
      <c r="BG23" s="611"/>
      <c r="BH23" s="611"/>
      <c r="BI23" s="611"/>
      <c r="BJ23" s="611"/>
      <c r="BK23" s="612"/>
      <c r="BL23" s="613">
        <v>5.5</v>
      </c>
      <c r="BM23" s="613"/>
      <c r="BN23" s="613"/>
      <c r="BO23" s="613"/>
      <c r="BP23" s="614" t="s">
        <v>119</v>
      </c>
      <c r="BQ23" s="614"/>
      <c r="BR23" s="614"/>
      <c r="BS23" s="614"/>
      <c r="BT23" s="614"/>
      <c r="BU23" s="614"/>
      <c r="BV23" s="614"/>
      <c r="BW23" s="618"/>
      <c r="BY23" s="622" t="s">
        <v>253</v>
      </c>
      <c r="BZ23" s="623"/>
      <c r="CA23" s="623"/>
      <c r="CB23" s="623"/>
      <c r="CC23" s="623"/>
      <c r="CD23" s="623"/>
      <c r="CE23" s="623"/>
      <c r="CF23" s="623"/>
      <c r="CG23" s="623"/>
      <c r="CH23" s="623"/>
      <c r="CI23" s="623"/>
      <c r="CJ23" s="623"/>
      <c r="CK23" s="623"/>
      <c r="CL23" s="624"/>
      <c r="CM23" s="610">
        <v>4264420</v>
      </c>
      <c r="CN23" s="611"/>
      <c r="CO23" s="611"/>
      <c r="CP23" s="611"/>
      <c r="CQ23" s="611"/>
      <c r="CR23" s="611"/>
      <c r="CS23" s="611"/>
      <c r="CT23" s="612"/>
      <c r="CU23" s="613">
        <v>0.2</v>
      </c>
      <c r="CV23" s="613"/>
      <c r="CW23" s="613"/>
      <c r="CX23" s="613"/>
      <c r="CY23" s="619" t="s">
        <v>119</v>
      </c>
      <c r="CZ23" s="611"/>
      <c r="DA23" s="611"/>
      <c r="DB23" s="611"/>
      <c r="DC23" s="611"/>
      <c r="DD23" s="611"/>
      <c r="DE23" s="611"/>
      <c r="DF23" s="611"/>
      <c r="DG23" s="611"/>
      <c r="DH23" s="611"/>
      <c r="DI23" s="611"/>
      <c r="DJ23" s="611"/>
      <c r="DK23" s="612"/>
      <c r="DL23" s="619">
        <v>4264420</v>
      </c>
      <c r="DM23" s="611"/>
      <c r="DN23" s="611"/>
      <c r="DO23" s="611"/>
      <c r="DP23" s="611"/>
      <c r="DQ23" s="611"/>
      <c r="DR23" s="611"/>
      <c r="DS23" s="611"/>
      <c r="DT23" s="611"/>
      <c r="DU23" s="611"/>
      <c r="DV23" s="611"/>
      <c r="DW23" s="611"/>
      <c r="DX23" s="620"/>
    </row>
    <row r="24" spans="2:128" ht="11.25" customHeight="1" x14ac:dyDescent="0.2">
      <c r="B24" s="607" t="s">
        <v>254</v>
      </c>
      <c r="C24" s="608"/>
      <c r="D24" s="608"/>
      <c r="E24" s="608"/>
      <c r="F24" s="608"/>
      <c r="G24" s="608"/>
      <c r="H24" s="608"/>
      <c r="I24" s="608"/>
      <c r="J24" s="608"/>
      <c r="K24" s="608"/>
      <c r="L24" s="608"/>
      <c r="M24" s="608"/>
      <c r="N24" s="608"/>
      <c r="O24" s="608"/>
      <c r="P24" s="608"/>
      <c r="Q24" s="609"/>
      <c r="R24" s="610">
        <v>164738478</v>
      </c>
      <c r="S24" s="611"/>
      <c r="T24" s="611"/>
      <c r="U24" s="611"/>
      <c r="V24" s="611"/>
      <c r="W24" s="611"/>
      <c r="X24" s="611"/>
      <c r="Y24" s="612"/>
      <c r="Z24" s="615">
        <v>8.9</v>
      </c>
      <c r="AA24" s="616"/>
      <c r="AB24" s="616"/>
      <c r="AC24" s="621"/>
      <c r="AD24" s="619" t="s">
        <v>119</v>
      </c>
      <c r="AE24" s="611"/>
      <c r="AF24" s="611"/>
      <c r="AG24" s="611"/>
      <c r="AH24" s="611"/>
      <c r="AI24" s="611"/>
      <c r="AJ24" s="611"/>
      <c r="AK24" s="612"/>
      <c r="AL24" s="615" t="s">
        <v>118</v>
      </c>
      <c r="AM24" s="616"/>
      <c r="AN24" s="616"/>
      <c r="AO24" s="617"/>
      <c r="AP24" s="622" t="s">
        <v>255</v>
      </c>
      <c r="AQ24" s="623"/>
      <c r="AR24" s="623"/>
      <c r="AS24" s="623"/>
      <c r="AT24" s="623"/>
      <c r="AU24" s="623"/>
      <c r="AV24" s="623"/>
      <c r="AW24" s="623"/>
      <c r="AX24" s="623"/>
      <c r="AY24" s="623"/>
      <c r="AZ24" s="623"/>
      <c r="BA24" s="623"/>
      <c r="BB24" s="623"/>
      <c r="BC24" s="624"/>
      <c r="BD24" s="610">
        <v>61698470</v>
      </c>
      <c r="BE24" s="611"/>
      <c r="BF24" s="611"/>
      <c r="BG24" s="611"/>
      <c r="BH24" s="611"/>
      <c r="BI24" s="611"/>
      <c r="BJ24" s="611"/>
      <c r="BK24" s="612"/>
      <c r="BL24" s="613">
        <v>8.6</v>
      </c>
      <c r="BM24" s="613"/>
      <c r="BN24" s="613"/>
      <c r="BO24" s="613"/>
      <c r="BP24" s="614" t="s">
        <v>119</v>
      </c>
      <c r="BQ24" s="614"/>
      <c r="BR24" s="614"/>
      <c r="BS24" s="614"/>
      <c r="BT24" s="614"/>
      <c r="BU24" s="614"/>
      <c r="BV24" s="614"/>
      <c r="BW24" s="618"/>
      <c r="BY24" s="622" t="s">
        <v>256</v>
      </c>
      <c r="BZ24" s="623"/>
      <c r="CA24" s="623"/>
      <c r="CB24" s="623"/>
      <c r="CC24" s="623"/>
      <c r="CD24" s="623"/>
      <c r="CE24" s="623"/>
      <c r="CF24" s="623"/>
      <c r="CG24" s="623"/>
      <c r="CH24" s="623"/>
      <c r="CI24" s="623"/>
      <c r="CJ24" s="623"/>
      <c r="CK24" s="623"/>
      <c r="CL24" s="624"/>
      <c r="CM24" s="610">
        <v>330646</v>
      </c>
      <c r="CN24" s="611"/>
      <c r="CO24" s="611"/>
      <c r="CP24" s="611"/>
      <c r="CQ24" s="611"/>
      <c r="CR24" s="611"/>
      <c r="CS24" s="611"/>
      <c r="CT24" s="612"/>
      <c r="CU24" s="613">
        <v>0</v>
      </c>
      <c r="CV24" s="613"/>
      <c r="CW24" s="613"/>
      <c r="CX24" s="613"/>
      <c r="CY24" s="619" t="s">
        <v>119</v>
      </c>
      <c r="CZ24" s="611"/>
      <c r="DA24" s="611"/>
      <c r="DB24" s="611"/>
      <c r="DC24" s="611"/>
      <c r="DD24" s="611"/>
      <c r="DE24" s="611"/>
      <c r="DF24" s="611"/>
      <c r="DG24" s="611"/>
      <c r="DH24" s="611"/>
      <c r="DI24" s="611"/>
      <c r="DJ24" s="611"/>
      <c r="DK24" s="612"/>
      <c r="DL24" s="619">
        <v>330646</v>
      </c>
      <c r="DM24" s="611"/>
      <c r="DN24" s="611"/>
      <c r="DO24" s="611"/>
      <c r="DP24" s="611"/>
      <c r="DQ24" s="611"/>
      <c r="DR24" s="611"/>
      <c r="DS24" s="611"/>
      <c r="DT24" s="611"/>
      <c r="DU24" s="611"/>
      <c r="DV24" s="611"/>
      <c r="DW24" s="611"/>
      <c r="DX24" s="620"/>
    </row>
    <row r="25" spans="2:128" ht="11.25" customHeight="1" x14ac:dyDescent="0.2">
      <c r="B25" s="607" t="s">
        <v>257</v>
      </c>
      <c r="C25" s="608"/>
      <c r="D25" s="608"/>
      <c r="E25" s="608"/>
      <c r="F25" s="608"/>
      <c r="G25" s="608"/>
      <c r="H25" s="608"/>
      <c r="I25" s="608"/>
      <c r="J25" s="608"/>
      <c r="K25" s="608"/>
      <c r="L25" s="608"/>
      <c r="M25" s="608"/>
      <c r="N25" s="608"/>
      <c r="O25" s="608"/>
      <c r="P25" s="608"/>
      <c r="Q25" s="609"/>
      <c r="R25" s="610" t="s">
        <v>118</v>
      </c>
      <c r="S25" s="611"/>
      <c r="T25" s="611"/>
      <c r="U25" s="611"/>
      <c r="V25" s="611"/>
      <c r="W25" s="611"/>
      <c r="X25" s="611"/>
      <c r="Y25" s="612"/>
      <c r="Z25" s="615" t="s">
        <v>119</v>
      </c>
      <c r="AA25" s="616"/>
      <c r="AB25" s="616"/>
      <c r="AC25" s="621"/>
      <c r="AD25" s="619" t="s">
        <v>119</v>
      </c>
      <c r="AE25" s="611"/>
      <c r="AF25" s="611"/>
      <c r="AG25" s="611"/>
      <c r="AH25" s="611"/>
      <c r="AI25" s="611"/>
      <c r="AJ25" s="611"/>
      <c r="AK25" s="612"/>
      <c r="AL25" s="615" t="s">
        <v>119</v>
      </c>
      <c r="AM25" s="616"/>
      <c r="AN25" s="616"/>
      <c r="AO25" s="617"/>
      <c r="AP25" s="622" t="s">
        <v>258</v>
      </c>
      <c r="AQ25" s="623"/>
      <c r="AR25" s="623"/>
      <c r="AS25" s="623"/>
      <c r="AT25" s="623"/>
      <c r="AU25" s="623"/>
      <c r="AV25" s="623"/>
      <c r="AW25" s="623"/>
      <c r="AX25" s="623"/>
      <c r="AY25" s="623"/>
      <c r="AZ25" s="623"/>
      <c r="BA25" s="623"/>
      <c r="BB25" s="623"/>
      <c r="BC25" s="624"/>
      <c r="BD25" s="610">
        <v>10513</v>
      </c>
      <c r="BE25" s="611"/>
      <c r="BF25" s="611"/>
      <c r="BG25" s="611"/>
      <c r="BH25" s="611"/>
      <c r="BI25" s="611"/>
      <c r="BJ25" s="611"/>
      <c r="BK25" s="612"/>
      <c r="BL25" s="613">
        <v>0</v>
      </c>
      <c r="BM25" s="613"/>
      <c r="BN25" s="613"/>
      <c r="BO25" s="613"/>
      <c r="BP25" s="614" t="s">
        <v>119</v>
      </c>
      <c r="BQ25" s="614"/>
      <c r="BR25" s="614"/>
      <c r="BS25" s="614"/>
      <c r="BT25" s="614"/>
      <c r="BU25" s="614"/>
      <c r="BV25" s="614"/>
      <c r="BW25" s="618"/>
      <c r="BY25" s="622" t="s">
        <v>259</v>
      </c>
      <c r="BZ25" s="623"/>
      <c r="CA25" s="623"/>
      <c r="CB25" s="623"/>
      <c r="CC25" s="623"/>
      <c r="CD25" s="623"/>
      <c r="CE25" s="623"/>
      <c r="CF25" s="623"/>
      <c r="CG25" s="623"/>
      <c r="CH25" s="623"/>
      <c r="CI25" s="623"/>
      <c r="CJ25" s="623"/>
      <c r="CK25" s="623"/>
      <c r="CL25" s="624"/>
      <c r="CM25" s="610">
        <v>4064871</v>
      </c>
      <c r="CN25" s="611"/>
      <c r="CO25" s="611"/>
      <c r="CP25" s="611"/>
      <c r="CQ25" s="611"/>
      <c r="CR25" s="611"/>
      <c r="CS25" s="611"/>
      <c r="CT25" s="612"/>
      <c r="CU25" s="613">
        <v>0.2</v>
      </c>
      <c r="CV25" s="613"/>
      <c r="CW25" s="613"/>
      <c r="CX25" s="613"/>
      <c r="CY25" s="619" t="s">
        <v>119</v>
      </c>
      <c r="CZ25" s="611"/>
      <c r="DA25" s="611"/>
      <c r="DB25" s="611"/>
      <c r="DC25" s="611"/>
      <c r="DD25" s="611"/>
      <c r="DE25" s="611"/>
      <c r="DF25" s="611"/>
      <c r="DG25" s="611"/>
      <c r="DH25" s="611"/>
      <c r="DI25" s="611"/>
      <c r="DJ25" s="611"/>
      <c r="DK25" s="612"/>
      <c r="DL25" s="619">
        <v>4064871</v>
      </c>
      <c r="DM25" s="611"/>
      <c r="DN25" s="611"/>
      <c r="DO25" s="611"/>
      <c r="DP25" s="611"/>
      <c r="DQ25" s="611"/>
      <c r="DR25" s="611"/>
      <c r="DS25" s="611"/>
      <c r="DT25" s="611"/>
      <c r="DU25" s="611"/>
      <c r="DV25" s="611"/>
      <c r="DW25" s="611"/>
      <c r="DX25" s="620"/>
    </row>
    <row r="26" spans="2:128" ht="11.25" customHeight="1" x14ac:dyDescent="0.2">
      <c r="B26" s="607" t="s">
        <v>260</v>
      </c>
      <c r="C26" s="608"/>
      <c r="D26" s="608"/>
      <c r="E26" s="608"/>
      <c r="F26" s="608"/>
      <c r="G26" s="608"/>
      <c r="H26" s="608"/>
      <c r="I26" s="608"/>
      <c r="J26" s="608"/>
      <c r="K26" s="608"/>
      <c r="L26" s="608"/>
      <c r="M26" s="608"/>
      <c r="N26" s="608"/>
      <c r="O26" s="608"/>
      <c r="P26" s="608"/>
      <c r="Q26" s="609"/>
      <c r="R26" s="610">
        <v>5808335</v>
      </c>
      <c r="S26" s="611"/>
      <c r="T26" s="611"/>
      <c r="U26" s="611"/>
      <c r="V26" s="611"/>
      <c r="W26" s="611"/>
      <c r="X26" s="611"/>
      <c r="Y26" s="612"/>
      <c r="Z26" s="615">
        <v>0.3</v>
      </c>
      <c r="AA26" s="616"/>
      <c r="AB26" s="616"/>
      <c r="AC26" s="621"/>
      <c r="AD26" s="619">
        <v>239562</v>
      </c>
      <c r="AE26" s="611"/>
      <c r="AF26" s="611"/>
      <c r="AG26" s="611"/>
      <c r="AH26" s="611"/>
      <c r="AI26" s="611"/>
      <c r="AJ26" s="611"/>
      <c r="AK26" s="612"/>
      <c r="AL26" s="615">
        <v>0</v>
      </c>
      <c r="AM26" s="616"/>
      <c r="AN26" s="616"/>
      <c r="AO26" s="617"/>
      <c r="AP26" s="622" t="s">
        <v>261</v>
      </c>
      <c r="AQ26" s="623"/>
      <c r="AR26" s="623"/>
      <c r="AS26" s="623"/>
      <c r="AT26" s="623"/>
      <c r="AU26" s="623"/>
      <c r="AV26" s="623"/>
      <c r="AW26" s="623"/>
      <c r="AX26" s="623"/>
      <c r="AY26" s="623"/>
      <c r="AZ26" s="623"/>
      <c r="BA26" s="623"/>
      <c r="BB26" s="623"/>
      <c r="BC26" s="624"/>
      <c r="BD26" s="610" t="s">
        <v>206</v>
      </c>
      <c r="BE26" s="611"/>
      <c r="BF26" s="611"/>
      <c r="BG26" s="611"/>
      <c r="BH26" s="611"/>
      <c r="BI26" s="611"/>
      <c r="BJ26" s="611"/>
      <c r="BK26" s="612"/>
      <c r="BL26" s="613" t="s">
        <v>119</v>
      </c>
      <c r="BM26" s="613"/>
      <c r="BN26" s="613"/>
      <c r="BO26" s="613"/>
      <c r="BP26" s="614" t="s">
        <v>119</v>
      </c>
      <c r="BQ26" s="614"/>
      <c r="BR26" s="614"/>
      <c r="BS26" s="614"/>
      <c r="BT26" s="614"/>
      <c r="BU26" s="614"/>
      <c r="BV26" s="614"/>
      <c r="BW26" s="618"/>
      <c r="BY26" s="622" t="s">
        <v>262</v>
      </c>
      <c r="BZ26" s="623"/>
      <c r="CA26" s="623"/>
      <c r="CB26" s="623"/>
      <c r="CC26" s="623"/>
      <c r="CD26" s="623"/>
      <c r="CE26" s="623"/>
      <c r="CF26" s="623"/>
      <c r="CG26" s="623"/>
      <c r="CH26" s="623"/>
      <c r="CI26" s="623"/>
      <c r="CJ26" s="623"/>
      <c r="CK26" s="623"/>
      <c r="CL26" s="624"/>
      <c r="CM26" s="610">
        <v>96900240</v>
      </c>
      <c r="CN26" s="611"/>
      <c r="CO26" s="611"/>
      <c r="CP26" s="611"/>
      <c r="CQ26" s="611"/>
      <c r="CR26" s="611"/>
      <c r="CS26" s="611"/>
      <c r="CT26" s="612"/>
      <c r="CU26" s="613">
        <v>5.3</v>
      </c>
      <c r="CV26" s="613"/>
      <c r="CW26" s="613"/>
      <c r="CX26" s="613"/>
      <c r="CY26" s="619" t="s">
        <v>119</v>
      </c>
      <c r="CZ26" s="611"/>
      <c r="DA26" s="611"/>
      <c r="DB26" s="611"/>
      <c r="DC26" s="611"/>
      <c r="DD26" s="611"/>
      <c r="DE26" s="611"/>
      <c r="DF26" s="611"/>
      <c r="DG26" s="611"/>
      <c r="DH26" s="611"/>
      <c r="DI26" s="611"/>
      <c r="DJ26" s="611"/>
      <c r="DK26" s="612"/>
      <c r="DL26" s="619">
        <v>96900240</v>
      </c>
      <c r="DM26" s="611"/>
      <c r="DN26" s="611"/>
      <c r="DO26" s="611"/>
      <c r="DP26" s="611"/>
      <c r="DQ26" s="611"/>
      <c r="DR26" s="611"/>
      <c r="DS26" s="611"/>
      <c r="DT26" s="611"/>
      <c r="DU26" s="611"/>
      <c r="DV26" s="611"/>
      <c r="DW26" s="611"/>
      <c r="DX26" s="620"/>
    </row>
    <row r="27" spans="2:128" ht="11.25" customHeight="1" x14ac:dyDescent="0.2">
      <c r="B27" s="607" t="s">
        <v>263</v>
      </c>
      <c r="C27" s="608"/>
      <c r="D27" s="608"/>
      <c r="E27" s="608"/>
      <c r="F27" s="608"/>
      <c r="G27" s="608"/>
      <c r="H27" s="608"/>
      <c r="I27" s="608"/>
      <c r="J27" s="608"/>
      <c r="K27" s="608"/>
      <c r="L27" s="608"/>
      <c r="M27" s="608"/>
      <c r="N27" s="608"/>
      <c r="O27" s="608"/>
      <c r="P27" s="608"/>
      <c r="Q27" s="609"/>
      <c r="R27" s="610">
        <v>388016</v>
      </c>
      <c r="S27" s="611"/>
      <c r="T27" s="611"/>
      <c r="U27" s="611"/>
      <c r="V27" s="611"/>
      <c r="W27" s="611"/>
      <c r="X27" s="611"/>
      <c r="Y27" s="612"/>
      <c r="Z27" s="615">
        <v>0</v>
      </c>
      <c r="AA27" s="616"/>
      <c r="AB27" s="616"/>
      <c r="AC27" s="621"/>
      <c r="AD27" s="619" t="s">
        <v>118</v>
      </c>
      <c r="AE27" s="611"/>
      <c r="AF27" s="611"/>
      <c r="AG27" s="611"/>
      <c r="AH27" s="611"/>
      <c r="AI27" s="611"/>
      <c r="AJ27" s="611"/>
      <c r="AK27" s="612"/>
      <c r="AL27" s="615" t="s">
        <v>206</v>
      </c>
      <c r="AM27" s="616"/>
      <c r="AN27" s="616"/>
      <c r="AO27" s="617"/>
      <c r="AP27" s="622" t="s">
        <v>264</v>
      </c>
      <c r="AQ27" s="623"/>
      <c r="AR27" s="623"/>
      <c r="AS27" s="623"/>
      <c r="AT27" s="623"/>
      <c r="AU27" s="623"/>
      <c r="AV27" s="623"/>
      <c r="AW27" s="623"/>
      <c r="AX27" s="623"/>
      <c r="AY27" s="623"/>
      <c r="AZ27" s="623"/>
      <c r="BA27" s="623"/>
      <c r="BB27" s="623"/>
      <c r="BC27" s="624"/>
      <c r="BD27" s="610" t="s">
        <v>119</v>
      </c>
      <c r="BE27" s="611"/>
      <c r="BF27" s="611"/>
      <c r="BG27" s="611"/>
      <c r="BH27" s="611"/>
      <c r="BI27" s="611"/>
      <c r="BJ27" s="611"/>
      <c r="BK27" s="612"/>
      <c r="BL27" s="613" t="s">
        <v>119</v>
      </c>
      <c r="BM27" s="613"/>
      <c r="BN27" s="613"/>
      <c r="BO27" s="613"/>
      <c r="BP27" s="614" t="s">
        <v>118</v>
      </c>
      <c r="BQ27" s="614"/>
      <c r="BR27" s="614"/>
      <c r="BS27" s="614"/>
      <c r="BT27" s="614"/>
      <c r="BU27" s="614"/>
      <c r="BV27" s="614"/>
      <c r="BW27" s="618"/>
      <c r="BY27" s="622" t="s">
        <v>265</v>
      </c>
      <c r="BZ27" s="623"/>
      <c r="CA27" s="623"/>
      <c r="CB27" s="623"/>
      <c r="CC27" s="623"/>
      <c r="CD27" s="623"/>
      <c r="CE27" s="623"/>
      <c r="CF27" s="623"/>
      <c r="CG27" s="623"/>
      <c r="CH27" s="623"/>
      <c r="CI27" s="623"/>
      <c r="CJ27" s="623"/>
      <c r="CK27" s="623"/>
      <c r="CL27" s="624"/>
      <c r="CM27" s="610">
        <v>2408597</v>
      </c>
      <c r="CN27" s="611"/>
      <c r="CO27" s="611"/>
      <c r="CP27" s="611"/>
      <c r="CQ27" s="611"/>
      <c r="CR27" s="611"/>
      <c r="CS27" s="611"/>
      <c r="CT27" s="612"/>
      <c r="CU27" s="613">
        <v>0.1</v>
      </c>
      <c r="CV27" s="613"/>
      <c r="CW27" s="613"/>
      <c r="CX27" s="613"/>
      <c r="CY27" s="619" t="s">
        <v>119</v>
      </c>
      <c r="CZ27" s="611"/>
      <c r="DA27" s="611"/>
      <c r="DB27" s="611"/>
      <c r="DC27" s="611"/>
      <c r="DD27" s="611"/>
      <c r="DE27" s="611"/>
      <c r="DF27" s="611"/>
      <c r="DG27" s="611"/>
      <c r="DH27" s="611"/>
      <c r="DI27" s="611"/>
      <c r="DJ27" s="611"/>
      <c r="DK27" s="612"/>
      <c r="DL27" s="619">
        <v>2408597</v>
      </c>
      <c r="DM27" s="611"/>
      <c r="DN27" s="611"/>
      <c r="DO27" s="611"/>
      <c r="DP27" s="611"/>
      <c r="DQ27" s="611"/>
      <c r="DR27" s="611"/>
      <c r="DS27" s="611"/>
      <c r="DT27" s="611"/>
      <c r="DU27" s="611"/>
      <c r="DV27" s="611"/>
      <c r="DW27" s="611"/>
      <c r="DX27" s="620"/>
    </row>
    <row r="28" spans="2:128" ht="11.25" customHeight="1" x14ac:dyDescent="0.2">
      <c r="B28" s="607" t="s">
        <v>266</v>
      </c>
      <c r="C28" s="608"/>
      <c r="D28" s="608"/>
      <c r="E28" s="608"/>
      <c r="F28" s="608"/>
      <c r="G28" s="608"/>
      <c r="H28" s="608"/>
      <c r="I28" s="608"/>
      <c r="J28" s="608"/>
      <c r="K28" s="608"/>
      <c r="L28" s="608"/>
      <c r="M28" s="608"/>
      <c r="N28" s="608"/>
      <c r="O28" s="608"/>
      <c r="P28" s="608"/>
      <c r="Q28" s="609"/>
      <c r="R28" s="610">
        <v>45753818</v>
      </c>
      <c r="S28" s="611"/>
      <c r="T28" s="611"/>
      <c r="U28" s="611"/>
      <c r="V28" s="611"/>
      <c r="W28" s="611"/>
      <c r="X28" s="611"/>
      <c r="Y28" s="612"/>
      <c r="Z28" s="615">
        <v>2.5</v>
      </c>
      <c r="AA28" s="616"/>
      <c r="AB28" s="616"/>
      <c r="AC28" s="621"/>
      <c r="AD28" s="619" t="s">
        <v>119</v>
      </c>
      <c r="AE28" s="611"/>
      <c r="AF28" s="611"/>
      <c r="AG28" s="611"/>
      <c r="AH28" s="611"/>
      <c r="AI28" s="611"/>
      <c r="AJ28" s="611"/>
      <c r="AK28" s="612"/>
      <c r="AL28" s="615" t="s">
        <v>119</v>
      </c>
      <c r="AM28" s="616"/>
      <c r="AN28" s="616"/>
      <c r="AO28" s="617"/>
      <c r="AP28" s="622" t="s">
        <v>267</v>
      </c>
      <c r="AQ28" s="623"/>
      <c r="AR28" s="623"/>
      <c r="AS28" s="623"/>
      <c r="AT28" s="623"/>
      <c r="AU28" s="623"/>
      <c r="AV28" s="623"/>
      <c r="AW28" s="623"/>
      <c r="AX28" s="623"/>
      <c r="AY28" s="623"/>
      <c r="AZ28" s="623"/>
      <c r="BA28" s="623"/>
      <c r="BB28" s="623"/>
      <c r="BC28" s="624"/>
      <c r="BD28" s="610">
        <v>36654</v>
      </c>
      <c r="BE28" s="611"/>
      <c r="BF28" s="611"/>
      <c r="BG28" s="611"/>
      <c r="BH28" s="611"/>
      <c r="BI28" s="611"/>
      <c r="BJ28" s="611"/>
      <c r="BK28" s="612"/>
      <c r="BL28" s="613">
        <v>0</v>
      </c>
      <c r="BM28" s="613"/>
      <c r="BN28" s="613"/>
      <c r="BO28" s="613"/>
      <c r="BP28" s="614" t="s">
        <v>119</v>
      </c>
      <c r="BQ28" s="614"/>
      <c r="BR28" s="614"/>
      <c r="BS28" s="614"/>
      <c r="BT28" s="614"/>
      <c r="BU28" s="614"/>
      <c r="BV28" s="614"/>
      <c r="BW28" s="618"/>
      <c r="BY28" s="622" t="s">
        <v>268</v>
      </c>
      <c r="BZ28" s="623"/>
      <c r="CA28" s="623"/>
      <c r="CB28" s="623"/>
      <c r="CC28" s="623"/>
      <c r="CD28" s="623"/>
      <c r="CE28" s="623"/>
      <c r="CF28" s="623"/>
      <c r="CG28" s="623"/>
      <c r="CH28" s="623"/>
      <c r="CI28" s="623"/>
      <c r="CJ28" s="623"/>
      <c r="CK28" s="623"/>
      <c r="CL28" s="624"/>
      <c r="CM28" s="610" t="s">
        <v>119</v>
      </c>
      <c r="CN28" s="611"/>
      <c r="CO28" s="611"/>
      <c r="CP28" s="611"/>
      <c r="CQ28" s="611"/>
      <c r="CR28" s="611"/>
      <c r="CS28" s="611"/>
      <c r="CT28" s="612"/>
      <c r="CU28" s="613" t="s">
        <v>119</v>
      </c>
      <c r="CV28" s="613"/>
      <c r="CW28" s="613"/>
      <c r="CX28" s="613"/>
      <c r="CY28" s="619" t="s">
        <v>119</v>
      </c>
      <c r="CZ28" s="611"/>
      <c r="DA28" s="611"/>
      <c r="DB28" s="611"/>
      <c r="DC28" s="611"/>
      <c r="DD28" s="611"/>
      <c r="DE28" s="611"/>
      <c r="DF28" s="611"/>
      <c r="DG28" s="611"/>
      <c r="DH28" s="611"/>
      <c r="DI28" s="611"/>
      <c r="DJ28" s="611"/>
      <c r="DK28" s="612"/>
      <c r="DL28" s="619" t="s">
        <v>119</v>
      </c>
      <c r="DM28" s="611"/>
      <c r="DN28" s="611"/>
      <c r="DO28" s="611"/>
      <c r="DP28" s="611"/>
      <c r="DQ28" s="611"/>
      <c r="DR28" s="611"/>
      <c r="DS28" s="611"/>
      <c r="DT28" s="611"/>
      <c r="DU28" s="611"/>
      <c r="DV28" s="611"/>
      <c r="DW28" s="611"/>
      <c r="DX28" s="620"/>
    </row>
    <row r="29" spans="2:128" ht="11.25" customHeight="1" x14ac:dyDescent="0.2">
      <c r="B29" s="607" t="s">
        <v>269</v>
      </c>
      <c r="C29" s="608"/>
      <c r="D29" s="608"/>
      <c r="E29" s="608"/>
      <c r="F29" s="608"/>
      <c r="G29" s="608"/>
      <c r="H29" s="608"/>
      <c r="I29" s="608"/>
      <c r="J29" s="608"/>
      <c r="K29" s="608"/>
      <c r="L29" s="608"/>
      <c r="M29" s="608"/>
      <c r="N29" s="608"/>
      <c r="O29" s="608"/>
      <c r="P29" s="608"/>
      <c r="Q29" s="609"/>
      <c r="R29" s="610">
        <v>10694609</v>
      </c>
      <c r="S29" s="611"/>
      <c r="T29" s="611"/>
      <c r="U29" s="611"/>
      <c r="V29" s="611"/>
      <c r="W29" s="611"/>
      <c r="X29" s="611"/>
      <c r="Y29" s="612"/>
      <c r="Z29" s="615">
        <v>0.6</v>
      </c>
      <c r="AA29" s="616"/>
      <c r="AB29" s="616"/>
      <c r="AC29" s="621"/>
      <c r="AD29" s="619" t="s">
        <v>119</v>
      </c>
      <c r="AE29" s="611"/>
      <c r="AF29" s="611"/>
      <c r="AG29" s="611"/>
      <c r="AH29" s="611"/>
      <c r="AI29" s="611"/>
      <c r="AJ29" s="611"/>
      <c r="AK29" s="612"/>
      <c r="AL29" s="615" t="s">
        <v>118</v>
      </c>
      <c r="AM29" s="616"/>
      <c r="AN29" s="616"/>
      <c r="AO29" s="617"/>
      <c r="AP29" s="622" t="s">
        <v>270</v>
      </c>
      <c r="AQ29" s="623"/>
      <c r="AR29" s="623"/>
      <c r="AS29" s="623"/>
      <c r="AT29" s="623"/>
      <c r="AU29" s="623"/>
      <c r="AV29" s="623"/>
      <c r="AW29" s="623"/>
      <c r="AX29" s="623"/>
      <c r="AY29" s="623"/>
      <c r="AZ29" s="623"/>
      <c r="BA29" s="623"/>
      <c r="BB29" s="623"/>
      <c r="BC29" s="624"/>
      <c r="BD29" s="610">
        <v>36654</v>
      </c>
      <c r="BE29" s="611"/>
      <c r="BF29" s="611"/>
      <c r="BG29" s="611"/>
      <c r="BH29" s="611"/>
      <c r="BI29" s="611"/>
      <c r="BJ29" s="611"/>
      <c r="BK29" s="612"/>
      <c r="BL29" s="613">
        <v>0</v>
      </c>
      <c r="BM29" s="613"/>
      <c r="BN29" s="613"/>
      <c r="BO29" s="613"/>
      <c r="BP29" s="614" t="s">
        <v>119</v>
      </c>
      <c r="BQ29" s="614"/>
      <c r="BR29" s="614"/>
      <c r="BS29" s="614"/>
      <c r="BT29" s="614"/>
      <c r="BU29" s="614"/>
      <c r="BV29" s="614"/>
      <c r="BW29" s="618"/>
      <c r="BY29" s="622" t="s">
        <v>271</v>
      </c>
      <c r="BZ29" s="623"/>
      <c r="CA29" s="623"/>
      <c r="CB29" s="623"/>
      <c r="CC29" s="623"/>
      <c r="CD29" s="623"/>
      <c r="CE29" s="623"/>
      <c r="CF29" s="623"/>
      <c r="CG29" s="623"/>
      <c r="CH29" s="623"/>
      <c r="CI29" s="623"/>
      <c r="CJ29" s="623"/>
      <c r="CK29" s="623"/>
      <c r="CL29" s="624"/>
      <c r="CM29" s="610">
        <v>6377732</v>
      </c>
      <c r="CN29" s="611"/>
      <c r="CO29" s="611"/>
      <c r="CP29" s="611"/>
      <c r="CQ29" s="611"/>
      <c r="CR29" s="611"/>
      <c r="CS29" s="611"/>
      <c r="CT29" s="612"/>
      <c r="CU29" s="613">
        <v>0.3</v>
      </c>
      <c r="CV29" s="613"/>
      <c r="CW29" s="613"/>
      <c r="CX29" s="613"/>
      <c r="CY29" s="619" t="s">
        <v>206</v>
      </c>
      <c r="CZ29" s="611"/>
      <c r="DA29" s="611"/>
      <c r="DB29" s="611"/>
      <c r="DC29" s="611"/>
      <c r="DD29" s="611"/>
      <c r="DE29" s="611"/>
      <c r="DF29" s="611"/>
      <c r="DG29" s="611"/>
      <c r="DH29" s="611"/>
      <c r="DI29" s="611"/>
      <c r="DJ29" s="611"/>
      <c r="DK29" s="612"/>
      <c r="DL29" s="619">
        <v>6377732</v>
      </c>
      <c r="DM29" s="611"/>
      <c r="DN29" s="611"/>
      <c r="DO29" s="611"/>
      <c r="DP29" s="611"/>
      <c r="DQ29" s="611"/>
      <c r="DR29" s="611"/>
      <c r="DS29" s="611"/>
      <c r="DT29" s="611"/>
      <c r="DU29" s="611"/>
      <c r="DV29" s="611"/>
      <c r="DW29" s="611"/>
      <c r="DX29" s="620"/>
    </row>
    <row r="30" spans="2:128" ht="11.25" customHeight="1" x14ac:dyDescent="0.2">
      <c r="B30" s="607" t="s">
        <v>272</v>
      </c>
      <c r="C30" s="608"/>
      <c r="D30" s="608"/>
      <c r="E30" s="608"/>
      <c r="F30" s="608"/>
      <c r="G30" s="608"/>
      <c r="H30" s="608"/>
      <c r="I30" s="608"/>
      <c r="J30" s="608"/>
      <c r="K30" s="608"/>
      <c r="L30" s="608"/>
      <c r="M30" s="608"/>
      <c r="N30" s="608"/>
      <c r="O30" s="608"/>
      <c r="P30" s="608"/>
      <c r="Q30" s="609"/>
      <c r="R30" s="610">
        <v>219338374</v>
      </c>
      <c r="S30" s="611"/>
      <c r="T30" s="611"/>
      <c r="U30" s="611"/>
      <c r="V30" s="611"/>
      <c r="W30" s="611"/>
      <c r="X30" s="611"/>
      <c r="Y30" s="612"/>
      <c r="Z30" s="615">
        <v>11.9</v>
      </c>
      <c r="AA30" s="616"/>
      <c r="AB30" s="616"/>
      <c r="AC30" s="621"/>
      <c r="AD30" s="619">
        <v>365033</v>
      </c>
      <c r="AE30" s="611"/>
      <c r="AF30" s="611"/>
      <c r="AG30" s="611"/>
      <c r="AH30" s="611"/>
      <c r="AI30" s="611"/>
      <c r="AJ30" s="611"/>
      <c r="AK30" s="612"/>
      <c r="AL30" s="615">
        <v>0</v>
      </c>
      <c r="AM30" s="616"/>
      <c r="AN30" s="616"/>
      <c r="AO30" s="617"/>
      <c r="AP30" s="622" t="s">
        <v>273</v>
      </c>
      <c r="AQ30" s="623"/>
      <c r="AR30" s="623"/>
      <c r="AS30" s="623"/>
      <c r="AT30" s="623"/>
      <c r="AU30" s="623"/>
      <c r="AV30" s="623"/>
      <c r="AW30" s="623"/>
      <c r="AX30" s="623"/>
      <c r="AY30" s="623"/>
      <c r="AZ30" s="623"/>
      <c r="BA30" s="623"/>
      <c r="BB30" s="623"/>
      <c r="BC30" s="624"/>
      <c r="BD30" s="610">
        <v>36654</v>
      </c>
      <c r="BE30" s="611"/>
      <c r="BF30" s="611"/>
      <c r="BG30" s="611"/>
      <c r="BH30" s="611"/>
      <c r="BI30" s="611"/>
      <c r="BJ30" s="611"/>
      <c r="BK30" s="612"/>
      <c r="BL30" s="613">
        <v>0</v>
      </c>
      <c r="BM30" s="613"/>
      <c r="BN30" s="613"/>
      <c r="BO30" s="613"/>
      <c r="BP30" s="614" t="s">
        <v>206</v>
      </c>
      <c r="BQ30" s="614"/>
      <c r="BR30" s="614"/>
      <c r="BS30" s="614"/>
      <c r="BT30" s="614"/>
      <c r="BU30" s="614"/>
      <c r="BV30" s="614"/>
      <c r="BW30" s="618"/>
      <c r="BY30" s="622" t="s">
        <v>274</v>
      </c>
      <c r="BZ30" s="628"/>
      <c r="CA30" s="628"/>
      <c r="CB30" s="628"/>
      <c r="CC30" s="628"/>
      <c r="CD30" s="628"/>
      <c r="CE30" s="628"/>
      <c r="CF30" s="628"/>
      <c r="CG30" s="628"/>
      <c r="CH30" s="628"/>
      <c r="CI30" s="628"/>
      <c r="CJ30" s="628"/>
      <c r="CK30" s="628"/>
      <c r="CL30" s="624"/>
      <c r="CM30" s="610">
        <v>6425088</v>
      </c>
      <c r="CN30" s="611"/>
      <c r="CO30" s="611"/>
      <c r="CP30" s="611"/>
      <c r="CQ30" s="611"/>
      <c r="CR30" s="611"/>
      <c r="CS30" s="611"/>
      <c r="CT30" s="612"/>
      <c r="CU30" s="613">
        <v>0.4</v>
      </c>
      <c r="CV30" s="613"/>
      <c r="CW30" s="613"/>
      <c r="CX30" s="613"/>
      <c r="CY30" s="619" t="s">
        <v>119</v>
      </c>
      <c r="CZ30" s="611"/>
      <c r="DA30" s="611"/>
      <c r="DB30" s="611"/>
      <c r="DC30" s="611"/>
      <c r="DD30" s="611"/>
      <c r="DE30" s="611"/>
      <c r="DF30" s="611"/>
      <c r="DG30" s="611"/>
      <c r="DH30" s="611"/>
      <c r="DI30" s="611"/>
      <c r="DJ30" s="611"/>
      <c r="DK30" s="612"/>
      <c r="DL30" s="619">
        <v>6425088</v>
      </c>
      <c r="DM30" s="611"/>
      <c r="DN30" s="611"/>
      <c r="DO30" s="611"/>
      <c r="DP30" s="611"/>
      <c r="DQ30" s="611"/>
      <c r="DR30" s="611"/>
      <c r="DS30" s="611"/>
      <c r="DT30" s="611"/>
      <c r="DU30" s="611"/>
      <c r="DV30" s="611"/>
      <c r="DW30" s="611"/>
      <c r="DX30" s="620"/>
    </row>
    <row r="31" spans="2:128" ht="11.25" customHeight="1" x14ac:dyDescent="0.2">
      <c r="B31" s="607" t="s">
        <v>275</v>
      </c>
      <c r="C31" s="608"/>
      <c r="D31" s="608"/>
      <c r="E31" s="608"/>
      <c r="F31" s="608"/>
      <c r="G31" s="608"/>
      <c r="H31" s="608"/>
      <c r="I31" s="608"/>
      <c r="J31" s="608"/>
      <c r="K31" s="608"/>
      <c r="L31" s="608"/>
      <c r="M31" s="608"/>
      <c r="N31" s="608"/>
      <c r="O31" s="608"/>
      <c r="P31" s="608"/>
      <c r="Q31" s="609"/>
      <c r="R31" s="610">
        <v>252760668</v>
      </c>
      <c r="S31" s="611"/>
      <c r="T31" s="611"/>
      <c r="U31" s="611"/>
      <c r="V31" s="611"/>
      <c r="W31" s="611"/>
      <c r="X31" s="611"/>
      <c r="Y31" s="612"/>
      <c r="Z31" s="615">
        <v>13.7</v>
      </c>
      <c r="AA31" s="616"/>
      <c r="AB31" s="616"/>
      <c r="AC31" s="621"/>
      <c r="AD31" s="619" t="s">
        <v>119</v>
      </c>
      <c r="AE31" s="611"/>
      <c r="AF31" s="611"/>
      <c r="AG31" s="611"/>
      <c r="AH31" s="611"/>
      <c r="AI31" s="611"/>
      <c r="AJ31" s="611"/>
      <c r="AK31" s="612"/>
      <c r="AL31" s="615" t="s">
        <v>119</v>
      </c>
      <c r="AM31" s="616"/>
      <c r="AN31" s="616"/>
      <c r="AO31" s="617"/>
      <c r="AP31" s="622" t="s">
        <v>276</v>
      </c>
      <c r="AQ31" s="623"/>
      <c r="AR31" s="623"/>
      <c r="AS31" s="623"/>
      <c r="AT31" s="623"/>
      <c r="AU31" s="623"/>
      <c r="AV31" s="623"/>
      <c r="AW31" s="623"/>
      <c r="AX31" s="623"/>
      <c r="AY31" s="623"/>
      <c r="AZ31" s="623"/>
      <c r="BA31" s="623"/>
      <c r="BB31" s="623"/>
      <c r="BC31" s="624"/>
      <c r="BD31" s="610" t="s">
        <v>118</v>
      </c>
      <c r="BE31" s="611"/>
      <c r="BF31" s="611"/>
      <c r="BG31" s="611"/>
      <c r="BH31" s="611"/>
      <c r="BI31" s="611"/>
      <c r="BJ31" s="611"/>
      <c r="BK31" s="612"/>
      <c r="BL31" s="613" t="s">
        <v>119</v>
      </c>
      <c r="BM31" s="613"/>
      <c r="BN31" s="613"/>
      <c r="BO31" s="613"/>
      <c r="BP31" s="614" t="s">
        <v>119</v>
      </c>
      <c r="BQ31" s="614"/>
      <c r="BR31" s="614"/>
      <c r="BS31" s="614"/>
      <c r="BT31" s="614"/>
      <c r="BU31" s="614"/>
      <c r="BV31" s="614"/>
      <c r="BW31" s="618"/>
      <c r="BY31" s="607" t="s">
        <v>277</v>
      </c>
      <c r="BZ31" s="608"/>
      <c r="CA31" s="608"/>
      <c r="CB31" s="608"/>
      <c r="CC31" s="608"/>
      <c r="CD31" s="608"/>
      <c r="CE31" s="608"/>
      <c r="CF31" s="608"/>
      <c r="CG31" s="608"/>
      <c r="CH31" s="608"/>
      <c r="CI31" s="608"/>
      <c r="CJ31" s="608"/>
      <c r="CK31" s="608"/>
      <c r="CL31" s="609"/>
      <c r="CM31" s="610" t="s">
        <v>119</v>
      </c>
      <c r="CN31" s="611"/>
      <c r="CO31" s="611"/>
      <c r="CP31" s="611"/>
      <c r="CQ31" s="611"/>
      <c r="CR31" s="611"/>
      <c r="CS31" s="611"/>
      <c r="CT31" s="612"/>
      <c r="CU31" s="613" t="s">
        <v>119</v>
      </c>
      <c r="CV31" s="613"/>
      <c r="CW31" s="613"/>
      <c r="CX31" s="613"/>
      <c r="CY31" s="619" t="s">
        <v>206</v>
      </c>
      <c r="CZ31" s="611"/>
      <c r="DA31" s="611"/>
      <c r="DB31" s="611"/>
      <c r="DC31" s="611"/>
      <c r="DD31" s="611"/>
      <c r="DE31" s="611"/>
      <c r="DF31" s="611"/>
      <c r="DG31" s="611"/>
      <c r="DH31" s="611"/>
      <c r="DI31" s="611"/>
      <c r="DJ31" s="611"/>
      <c r="DK31" s="612"/>
      <c r="DL31" s="619" t="s">
        <v>118</v>
      </c>
      <c r="DM31" s="611"/>
      <c r="DN31" s="611"/>
      <c r="DO31" s="611"/>
      <c r="DP31" s="611"/>
      <c r="DQ31" s="611"/>
      <c r="DR31" s="611"/>
      <c r="DS31" s="611"/>
      <c r="DT31" s="611"/>
      <c r="DU31" s="611"/>
      <c r="DV31" s="611"/>
      <c r="DW31" s="611"/>
      <c r="DX31" s="620"/>
    </row>
    <row r="32" spans="2:128" ht="11.25" customHeight="1" x14ac:dyDescent="0.2">
      <c r="B32" s="607" t="s">
        <v>278</v>
      </c>
      <c r="C32" s="608"/>
      <c r="D32" s="608"/>
      <c r="E32" s="608"/>
      <c r="F32" s="608"/>
      <c r="G32" s="608"/>
      <c r="H32" s="608"/>
      <c r="I32" s="608"/>
      <c r="J32" s="608"/>
      <c r="K32" s="608"/>
      <c r="L32" s="608"/>
      <c r="M32" s="608"/>
      <c r="N32" s="608"/>
      <c r="O32" s="608"/>
      <c r="P32" s="608"/>
      <c r="Q32" s="609"/>
      <c r="R32" s="610" t="s">
        <v>119</v>
      </c>
      <c r="S32" s="611"/>
      <c r="T32" s="611"/>
      <c r="U32" s="611"/>
      <c r="V32" s="611"/>
      <c r="W32" s="611"/>
      <c r="X32" s="611"/>
      <c r="Y32" s="612"/>
      <c r="Z32" s="615" t="s">
        <v>119</v>
      </c>
      <c r="AA32" s="616"/>
      <c r="AB32" s="616"/>
      <c r="AC32" s="621"/>
      <c r="AD32" s="619" t="s">
        <v>119</v>
      </c>
      <c r="AE32" s="611"/>
      <c r="AF32" s="611"/>
      <c r="AG32" s="611"/>
      <c r="AH32" s="611"/>
      <c r="AI32" s="611"/>
      <c r="AJ32" s="611"/>
      <c r="AK32" s="612"/>
      <c r="AL32" s="615" t="s">
        <v>119</v>
      </c>
      <c r="AM32" s="616"/>
      <c r="AN32" s="616"/>
      <c r="AO32" s="617"/>
      <c r="AP32" s="622" t="s">
        <v>279</v>
      </c>
      <c r="AQ32" s="623"/>
      <c r="AR32" s="623"/>
      <c r="AS32" s="623"/>
      <c r="AT32" s="623"/>
      <c r="AU32" s="623"/>
      <c r="AV32" s="623"/>
      <c r="AW32" s="623"/>
      <c r="AX32" s="623"/>
      <c r="AY32" s="623"/>
      <c r="AZ32" s="623"/>
      <c r="BA32" s="623"/>
      <c r="BB32" s="623"/>
      <c r="BC32" s="624"/>
      <c r="BD32" s="610" t="s">
        <v>206</v>
      </c>
      <c r="BE32" s="611"/>
      <c r="BF32" s="611"/>
      <c r="BG32" s="611"/>
      <c r="BH32" s="611"/>
      <c r="BI32" s="611"/>
      <c r="BJ32" s="611"/>
      <c r="BK32" s="612"/>
      <c r="BL32" s="613" t="s">
        <v>119</v>
      </c>
      <c r="BM32" s="613"/>
      <c r="BN32" s="613"/>
      <c r="BO32" s="613"/>
      <c r="BP32" s="614" t="s">
        <v>119</v>
      </c>
      <c r="BQ32" s="614"/>
      <c r="BR32" s="614"/>
      <c r="BS32" s="614"/>
      <c r="BT32" s="614"/>
      <c r="BU32" s="614"/>
      <c r="BV32" s="614"/>
      <c r="BW32" s="618"/>
      <c r="BY32" s="625" t="s">
        <v>280</v>
      </c>
      <c r="BZ32" s="626"/>
      <c r="CA32" s="626"/>
      <c r="CB32" s="626"/>
      <c r="CC32" s="626"/>
      <c r="CD32" s="626"/>
      <c r="CE32" s="626"/>
      <c r="CF32" s="626"/>
      <c r="CG32" s="626"/>
      <c r="CH32" s="626"/>
      <c r="CI32" s="626"/>
      <c r="CJ32" s="626"/>
      <c r="CK32" s="626"/>
      <c r="CL32" s="627"/>
      <c r="CM32" s="610">
        <v>1831631276</v>
      </c>
      <c r="CN32" s="611"/>
      <c r="CO32" s="611"/>
      <c r="CP32" s="611"/>
      <c r="CQ32" s="611"/>
      <c r="CR32" s="611"/>
      <c r="CS32" s="611"/>
      <c r="CT32" s="612"/>
      <c r="CU32" s="613">
        <v>100</v>
      </c>
      <c r="CV32" s="613"/>
      <c r="CW32" s="613"/>
      <c r="CX32" s="613"/>
      <c r="CY32" s="619">
        <v>225805368</v>
      </c>
      <c r="CZ32" s="611"/>
      <c r="DA32" s="611"/>
      <c r="DB32" s="611"/>
      <c r="DC32" s="611"/>
      <c r="DD32" s="611"/>
      <c r="DE32" s="611"/>
      <c r="DF32" s="611"/>
      <c r="DG32" s="611"/>
      <c r="DH32" s="611"/>
      <c r="DI32" s="611"/>
      <c r="DJ32" s="611"/>
      <c r="DK32" s="612"/>
      <c r="DL32" s="619">
        <v>1244146331</v>
      </c>
      <c r="DM32" s="611"/>
      <c r="DN32" s="611"/>
      <c r="DO32" s="611"/>
      <c r="DP32" s="611"/>
      <c r="DQ32" s="611"/>
      <c r="DR32" s="611"/>
      <c r="DS32" s="611"/>
      <c r="DT32" s="611"/>
      <c r="DU32" s="611"/>
      <c r="DV32" s="611"/>
      <c r="DW32" s="611"/>
      <c r="DX32" s="620"/>
    </row>
    <row r="33" spans="2:128" ht="11.25" customHeight="1" x14ac:dyDescent="0.2">
      <c r="B33" s="607" t="s">
        <v>281</v>
      </c>
      <c r="C33" s="608"/>
      <c r="D33" s="608"/>
      <c r="E33" s="608"/>
      <c r="F33" s="608"/>
      <c r="G33" s="608"/>
      <c r="H33" s="608"/>
      <c r="I33" s="608"/>
      <c r="J33" s="608"/>
      <c r="K33" s="608"/>
      <c r="L33" s="608"/>
      <c r="M33" s="608"/>
      <c r="N33" s="608"/>
      <c r="O33" s="608"/>
      <c r="P33" s="608"/>
      <c r="Q33" s="609"/>
      <c r="R33" s="610">
        <v>104229900</v>
      </c>
      <c r="S33" s="611"/>
      <c r="T33" s="611"/>
      <c r="U33" s="611"/>
      <c r="V33" s="611"/>
      <c r="W33" s="611"/>
      <c r="X33" s="611"/>
      <c r="Y33" s="612"/>
      <c r="Z33" s="615">
        <v>5.7</v>
      </c>
      <c r="AA33" s="616"/>
      <c r="AB33" s="616"/>
      <c r="AC33" s="621"/>
      <c r="AD33" s="619" t="s">
        <v>119</v>
      </c>
      <c r="AE33" s="611"/>
      <c r="AF33" s="611"/>
      <c r="AG33" s="611"/>
      <c r="AH33" s="611"/>
      <c r="AI33" s="611"/>
      <c r="AJ33" s="611"/>
      <c r="AK33" s="612"/>
      <c r="AL33" s="615" t="s">
        <v>119</v>
      </c>
      <c r="AM33" s="616"/>
      <c r="AN33" s="616"/>
      <c r="AO33" s="617"/>
      <c r="AP33" s="607" t="s">
        <v>153</v>
      </c>
      <c r="AQ33" s="608"/>
      <c r="AR33" s="608"/>
      <c r="AS33" s="608"/>
      <c r="AT33" s="608"/>
      <c r="AU33" s="608"/>
      <c r="AV33" s="608"/>
      <c r="AW33" s="608"/>
      <c r="AX33" s="608"/>
      <c r="AY33" s="608"/>
      <c r="AZ33" s="608"/>
      <c r="BA33" s="608"/>
      <c r="BB33" s="608"/>
      <c r="BC33" s="609"/>
      <c r="BD33" s="610">
        <v>714915859</v>
      </c>
      <c r="BE33" s="611"/>
      <c r="BF33" s="611"/>
      <c r="BG33" s="611"/>
      <c r="BH33" s="611"/>
      <c r="BI33" s="611"/>
      <c r="BJ33" s="611"/>
      <c r="BK33" s="612"/>
      <c r="BL33" s="613">
        <v>100</v>
      </c>
      <c r="BM33" s="613"/>
      <c r="BN33" s="613"/>
      <c r="BO33" s="613"/>
      <c r="BP33" s="614">
        <v>14422048</v>
      </c>
      <c r="BQ33" s="614"/>
      <c r="BR33" s="614"/>
      <c r="BS33" s="614"/>
      <c r="BT33" s="614"/>
      <c r="BU33" s="614"/>
      <c r="BV33" s="614"/>
      <c r="BW33" s="618"/>
      <c r="BY33" s="592" t="s">
        <v>282</v>
      </c>
      <c r="BZ33" s="593"/>
      <c r="CA33" s="593"/>
      <c r="CB33" s="593"/>
      <c r="CC33" s="593"/>
      <c r="CD33" s="593"/>
      <c r="CE33" s="593"/>
      <c r="CF33" s="593"/>
      <c r="CG33" s="593"/>
      <c r="CH33" s="593"/>
      <c r="CI33" s="593"/>
      <c r="CJ33" s="593"/>
      <c r="CK33" s="593"/>
      <c r="CL33" s="593"/>
      <c r="CM33" s="593"/>
      <c r="CN33" s="593"/>
      <c r="CO33" s="593"/>
      <c r="CP33" s="593"/>
      <c r="CQ33" s="593"/>
      <c r="CR33" s="593"/>
      <c r="CS33" s="593"/>
      <c r="CT33" s="593"/>
      <c r="CU33" s="593"/>
      <c r="CV33" s="593"/>
      <c r="CW33" s="593"/>
      <c r="CX33" s="593"/>
      <c r="CY33" s="593"/>
      <c r="CZ33" s="593"/>
      <c r="DA33" s="593"/>
      <c r="DB33" s="593"/>
      <c r="DC33" s="593"/>
      <c r="DD33" s="593"/>
      <c r="DE33" s="593"/>
      <c r="DF33" s="593"/>
      <c r="DG33" s="593"/>
      <c r="DH33" s="593"/>
      <c r="DI33" s="593"/>
      <c r="DJ33" s="593"/>
      <c r="DK33" s="593"/>
      <c r="DL33" s="593"/>
      <c r="DM33" s="593"/>
      <c r="DN33" s="593"/>
      <c r="DO33" s="593"/>
      <c r="DP33" s="593"/>
      <c r="DQ33" s="593"/>
      <c r="DR33" s="593"/>
      <c r="DS33" s="593"/>
      <c r="DT33" s="593"/>
      <c r="DU33" s="593"/>
      <c r="DV33" s="593"/>
      <c r="DW33" s="593"/>
      <c r="DX33" s="594"/>
    </row>
    <row r="34" spans="2:128" ht="11.25" customHeight="1" x14ac:dyDescent="0.2">
      <c r="B34" s="625" t="s">
        <v>283</v>
      </c>
      <c r="C34" s="626"/>
      <c r="D34" s="626"/>
      <c r="E34" s="626"/>
      <c r="F34" s="626"/>
      <c r="G34" s="626"/>
      <c r="H34" s="626"/>
      <c r="I34" s="626"/>
      <c r="J34" s="626"/>
      <c r="K34" s="626"/>
      <c r="L34" s="626"/>
      <c r="M34" s="626"/>
      <c r="N34" s="626"/>
      <c r="O34" s="626"/>
      <c r="P34" s="626"/>
      <c r="Q34" s="627"/>
      <c r="R34" s="610">
        <v>1841383730</v>
      </c>
      <c r="S34" s="611"/>
      <c r="T34" s="611"/>
      <c r="U34" s="611"/>
      <c r="V34" s="611"/>
      <c r="W34" s="611"/>
      <c r="X34" s="611"/>
      <c r="Y34" s="612"/>
      <c r="Z34" s="613">
        <v>100</v>
      </c>
      <c r="AA34" s="613"/>
      <c r="AB34" s="613"/>
      <c r="AC34" s="613"/>
      <c r="AD34" s="614">
        <v>955252187</v>
      </c>
      <c r="AE34" s="614"/>
      <c r="AF34" s="614"/>
      <c r="AG34" s="614"/>
      <c r="AH34" s="614"/>
      <c r="AI34" s="614"/>
      <c r="AJ34" s="614"/>
      <c r="AK34" s="614"/>
      <c r="AL34" s="615">
        <v>100</v>
      </c>
      <c r="AM34" s="616"/>
      <c r="AN34" s="616"/>
      <c r="AO34" s="617"/>
      <c r="AP34" s="625"/>
      <c r="AQ34" s="626"/>
      <c r="AR34" s="626"/>
      <c r="AS34" s="626"/>
      <c r="AT34" s="626"/>
      <c r="AU34" s="626"/>
      <c r="AV34" s="626"/>
      <c r="AW34" s="626"/>
      <c r="AX34" s="626"/>
      <c r="AY34" s="626"/>
      <c r="AZ34" s="626"/>
      <c r="BA34" s="626"/>
      <c r="BB34" s="626"/>
      <c r="BC34" s="627"/>
      <c r="BD34" s="610"/>
      <c r="BE34" s="611"/>
      <c r="BF34" s="611"/>
      <c r="BG34" s="611"/>
      <c r="BH34" s="611"/>
      <c r="BI34" s="611"/>
      <c r="BJ34" s="611"/>
      <c r="BK34" s="612"/>
      <c r="BL34" s="613"/>
      <c r="BM34" s="613"/>
      <c r="BN34" s="613"/>
      <c r="BO34" s="613"/>
      <c r="BP34" s="614"/>
      <c r="BQ34" s="614"/>
      <c r="BR34" s="614"/>
      <c r="BS34" s="614"/>
      <c r="BT34" s="614"/>
      <c r="BU34" s="614"/>
      <c r="BV34" s="614"/>
      <c r="BW34" s="618"/>
      <c r="BY34" s="592" t="s">
        <v>190</v>
      </c>
      <c r="BZ34" s="593"/>
      <c r="CA34" s="593"/>
      <c r="CB34" s="593"/>
      <c r="CC34" s="593"/>
      <c r="CD34" s="593"/>
      <c r="CE34" s="593"/>
      <c r="CF34" s="593"/>
      <c r="CG34" s="593"/>
      <c r="CH34" s="593"/>
      <c r="CI34" s="593"/>
      <c r="CJ34" s="593"/>
      <c r="CK34" s="593"/>
      <c r="CL34" s="594"/>
      <c r="CM34" s="592" t="s">
        <v>284</v>
      </c>
      <c r="CN34" s="593"/>
      <c r="CO34" s="593"/>
      <c r="CP34" s="593"/>
      <c r="CQ34" s="593"/>
      <c r="CR34" s="593"/>
      <c r="CS34" s="593"/>
      <c r="CT34" s="594"/>
      <c r="CU34" s="592" t="s">
        <v>285</v>
      </c>
      <c r="CV34" s="593"/>
      <c r="CW34" s="593"/>
      <c r="CX34" s="594"/>
      <c r="CY34" s="592" t="s">
        <v>286</v>
      </c>
      <c r="CZ34" s="593"/>
      <c r="DA34" s="593"/>
      <c r="DB34" s="593"/>
      <c r="DC34" s="593"/>
      <c r="DD34" s="593"/>
      <c r="DE34" s="593"/>
      <c r="DF34" s="594"/>
      <c r="DG34" s="634" t="s">
        <v>287</v>
      </c>
      <c r="DH34" s="635"/>
      <c r="DI34" s="635"/>
      <c r="DJ34" s="635"/>
      <c r="DK34" s="635"/>
      <c r="DL34" s="635"/>
      <c r="DM34" s="635"/>
      <c r="DN34" s="635"/>
      <c r="DO34" s="635"/>
      <c r="DP34" s="635"/>
      <c r="DQ34" s="636"/>
      <c r="DR34" s="592" t="s">
        <v>288</v>
      </c>
      <c r="DS34" s="593"/>
      <c r="DT34" s="593"/>
      <c r="DU34" s="593"/>
      <c r="DV34" s="593"/>
      <c r="DW34" s="593"/>
      <c r="DX34" s="594"/>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596" t="s">
        <v>289</v>
      </c>
      <c r="BZ35" s="597"/>
      <c r="CA35" s="597"/>
      <c r="CB35" s="597"/>
      <c r="CC35" s="597"/>
      <c r="CD35" s="597"/>
      <c r="CE35" s="597"/>
      <c r="CF35" s="597"/>
      <c r="CG35" s="597"/>
      <c r="CH35" s="597"/>
      <c r="CI35" s="597"/>
      <c r="CJ35" s="597"/>
      <c r="CK35" s="597"/>
      <c r="CL35" s="598"/>
      <c r="CM35" s="599">
        <v>797985376</v>
      </c>
      <c r="CN35" s="600"/>
      <c r="CO35" s="600"/>
      <c r="CP35" s="600"/>
      <c r="CQ35" s="600"/>
      <c r="CR35" s="600"/>
      <c r="CS35" s="600"/>
      <c r="CT35" s="601"/>
      <c r="CU35" s="604">
        <v>43.6</v>
      </c>
      <c r="CV35" s="605"/>
      <c r="CW35" s="605"/>
      <c r="CX35" s="637"/>
      <c r="CY35" s="638">
        <v>692298386</v>
      </c>
      <c r="CZ35" s="600"/>
      <c r="DA35" s="600"/>
      <c r="DB35" s="600"/>
      <c r="DC35" s="600"/>
      <c r="DD35" s="600"/>
      <c r="DE35" s="600"/>
      <c r="DF35" s="601"/>
      <c r="DG35" s="638">
        <v>654639129</v>
      </c>
      <c r="DH35" s="600"/>
      <c r="DI35" s="600"/>
      <c r="DJ35" s="600"/>
      <c r="DK35" s="600"/>
      <c r="DL35" s="600"/>
      <c r="DM35" s="600"/>
      <c r="DN35" s="600"/>
      <c r="DO35" s="600"/>
      <c r="DP35" s="600"/>
      <c r="DQ35" s="601"/>
      <c r="DR35" s="604">
        <v>61.8</v>
      </c>
      <c r="DS35" s="605"/>
      <c r="DT35" s="605"/>
      <c r="DU35" s="605"/>
      <c r="DV35" s="605"/>
      <c r="DW35" s="605"/>
      <c r="DX35" s="606"/>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07" t="s">
        <v>290</v>
      </c>
      <c r="BZ36" s="608"/>
      <c r="CA36" s="608"/>
      <c r="CB36" s="608"/>
      <c r="CC36" s="608"/>
      <c r="CD36" s="608"/>
      <c r="CE36" s="608"/>
      <c r="CF36" s="608"/>
      <c r="CG36" s="608"/>
      <c r="CH36" s="608"/>
      <c r="CI36" s="608"/>
      <c r="CJ36" s="608"/>
      <c r="CK36" s="608"/>
      <c r="CL36" s="609"/>
      <c r="CM36" s="610">
        <v>468001333</v>
      </c>
      <c r="CN36" s="629"/>
      <c r="CO36" s="629"/>
      <c r="CP36" s="629"/>
      <c r="CQ36" s="629"/>
      <c r="CR36" s="629"/>
      <c r="CS36" s="629"/>
      <c r="CT36" s="630"/>
      <c r="CU36" s="615">
        <v>25.6</v>
      </c>
      <c r="CV36" s="631"/>
      <c r="CW36" s="631"/>
      <c r="CX36" s="632"/>
      <c r="CY36" s="619">
        <v>405013509</v>
      </c>
      <c r="CZ36" s="629"/>
      <c r="DA36" s="629"/>
      <c r="DB36" s="629"/>
      <c r="DC36" s="629"/>
      <c r="DD36" s="629"/>
      <c r="DE36" s="629"/>
      <c r="DF36" s="630"/>
      <c r="DG36" s="619">
        <v>382671154</v>
      </c>
      <c r="DH36" s="629"/>
      <c r="DI36" s="629"/>
      <c r="DJ36" s="629"/>
      <c r="DK36" s="629"/>
      <c r="DL36" s="629"/>
      <c r="DM36" s="629"/>
      <c r="DN36" s="629"/>
      <c r="DO36" s="629"/>
      <c r="DP36" s="629"/>
      <c r="DQ36" s="630"/>
      <c r="DR36" s="615">
        <v>36.1</v>
      </c>
      <c r="DS36" s="631"/>
      <c r="DT36" s="631"/>
      <c r="DU36" s="631"/>
      <c r="DV36" s="631"/>
      <c r="DW36" s="631"/>
      <c r="DX36" s="633"/>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592" t="s">
        <v>291</v>
      </c>
      <c r="AQ37" s="593"/>
      <c r="AR37" s="593"/>
      <c r="AS37" s="593"/>
      <c r="AT37" s="593"/>
      <c r="AU37" s="593"/>
      <c r="AV37" s="593"/>
      <c r="AW37" s="593"/>
      <c r="AX37" s="593"/>
      <c r="AY37" s="593"/>
      <c r="AZ37" s="593"/>
      <c r="BA37" s="593"/>
      <c r="BB37" s="593"/>
      <c r="BC37" s="594"/>
      <c r="BD37" s="592" t="s">
        <v>292</v>
      </c>
      <c r="BE37" s="593"/>
      <c r="BF37" s="593"/>
      <c r="BG37" s="593"/>
      <c r="BH37" s="593"/>
      <c r="BI37" s="593"/>
      <c r="BJ37" s="593"/>
      <c r="BK37" s="593"/>
      <c r="BL37" s="593"/>
      <c r="BM37" s="594"/>
      <c r="BN37" s="592" t="s">
        <v>293</v>
      </c>
      <c r="BO37" s="593"/>
      <c r="BP37" s="593"/>
      <c r="BQ37" s="593"/>
      <c r="BR37" s="593"/>
      <c r="BS37" s="593"/>
      <c r="BT37" s="593"/>
      <c r="BU37" s="593"/>
      <c r="BV37" s="593"/>
      <c r="BW37" s="594"/>
      <c r="BY37" s="607" t="s">
        <v>294</v>
      </c>
      <c r="BZ37" s="608"/>
      <c r="CA37" s="608"/>
      <c r="CB37" s="608"/>
      <c r="CC37" s="608"/>
      <c r="CD37" s="608"/>
      <c r="CE37" s="608"/>
      <c r="CF37" s="608"/>
      <c r="CG37" s="608"/>
      <c r="CH37" s="608"/>
      <c r="CI37" s="608"/>
      <c r="CJ37" s="608"/>
      <c r="CK37" s="608"/>
      <c r="CL37" s="609"/>
      <c r="CM37" s="610">
        <v>343712501</v>
      </c>
      <c r="CN37" s="611"/>
      <c r="CO37" s="611"/>
      <c r="CP37" s="611"/>
      <c r="CQ37" s="611"/>
      <c r="CR37" s="611"/>
      <c r="CS37" s="611"/>
      <c r="CT37" s="612"/>
      <c r="CU37" s="615">
        <v>18.8</v>
      </c>
      <c r="CV37" s="631"/>
      <c r="CW37" s="631"/>
      <c r="CX37" s="632"/>
      <c r="CY37" s="619">
        <v>282683687</v>
      </c>
      <c r="CZ37" s="629"/>
      <c r="DA37" s="629"/>
      <c r="DB37" s="629"/>
      <c r="DC37" s="629"/>
      <c r="DD37" s="629"/>
      <c r="DE37" s="629"/>
      <c r="DF37" s="630"/>
      <c r="DG37" s="619">
        <v>271327678</v>
      </c>
      <c r="DH37" s="629"/>
      <c r="DI37" s="629"/>
      <c r="DJ37" s="629"/>
      <c r="DK37" s="629"/>
      <c r="DL37" s="629"/>
      <c r="DM37" s="629"/>
      <c r="DN37" s="629"/>
      <c r="DO37" s="629"/>
      <c r="DP37" s="629"/>
      <c r="DQ37" s="630"/>
      <c r="DR37" s="615">
        <v>25.6</v>
      </c>
      <c r="DS37" s="631"/>
      <c r="DT37" s="631"/>
      <c r="DU37" s="631"/>
      <c r="DV37" s="631"/>
      <c r="DW37" s="631"/>
      <c r="DX37" s="633"/>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49" t="s">
        <v>295</v>
      </c>
      <c r="AQ38" s="650"/>
      <c r="AR38" s="650"/>
      <c r="AS38" s="650"/>
      <c r="AT38" s="655" t="s">
        <v>296</v>
      </c>
      <c r="AU38" s="223"/>
      <c r="AV38" s="223"/>
      <c r="AW38" s="223"/>
      <c r="AX38" s="596" t="s">
        <v>153</v>
      </c>
      <c r="AY38" s="597"/>
      <c r="AZ38" s="597"/>
      <c r="BA38" s="597"/>
      <c r="BB38" s="597"/>
      <c r="BC38" s="598"/>
      <c r="BD38" s="639">
        <v>99.4</v>
      </c>
      <c r="BE38" s="640"/>
      <c r="BF38" s="640"/>
      <c r="BG38" s="640"/>
      <c r="BH38" s="640"/>
      <c r="BI38" s="640">
        <v>98.6</v>
      </c>
      <c r="BJ38" s="640"/>
      <c r="BK38" s="640"/>
      <c r="BL38" s="640"/>
      <c r="BM38" s="641"/>
      <c r="BN38" s="639">
        <v>99.4</v>
      </c>
      <c r="BO38" s="640"/>
      <c r="BP38" s="640"/>
      <c r="BQ38" s="640"/>
      <c r="BR38" s="640"/>
      <c r="BS38" s="640">
        <v>98.4</v>
      </c>
      <c r="BT38" s="640"/>
      <c r="BU38" s="640"/>
      <c r="BV38" s="640"/>
      <c r="BW38" s="641"/>
      <c r="BY38" s="607" t="s">
        <v>297</v>
      </c>
      <c r="BZ38" s="608"/>
      <c r="CA38" s="608"/>
      <c r="CB38" s="608"/>
      <c r="CC38" s="608"/>
      <c r="CD38" s="608"/>
      <c r="CE38" s="608"/>
      <c r="CF38" s="608"/>
      <c r="CG38" s="608"/>
      <c r="CH38" s="608"/>
      <c r="CI38" s="608"/>
      <c r="CJ38" s="608"/>
      <c r="CK38" s="608"/>
      <c r="CL38" s="609"/>
      <c r="CM38" s="610">
        <v>28805387</v>
      </c>
      <c r="CN38" s="629"/>
      <c r="CO38" s="629"/>
      <c r="CP38" s="629"/>
      <c r="CQ38" s="629"/>
      <c r="CR38" s="629"/>
      <c r="CS38" s="629"/>
      <c r="CT38" s="630"/>
      <c r="CU38" s="615">
        <v>1.6</v>
      </c>
      <c r="CV38" s="631"/>
      <c r="CW38" s="631"/>
      <c r="CX38" s="632"/>
      <c r="CY38" s="619">
        <v>14629116</v>
      </c>
      <c r="CZ38" s="629"/>
      <c r="DA38" s="629"/>
      <c r="DB38" s="629"/>
      <c r="DC38" s="629"/>
      <c r="DD38" s="629"/>
      <c r="DE38" s="629"/>
      <c r="DF38" s="630"/>
      <c r="DG38" s="619">
        <v>14629116</v>
      </c>
      <c r="DH38" s="629"/>
      <c r="DI38" s="629"/>
      <c r="DJ38" s="629"/>
      <c r="DK38" s="629"/>
      <c r="DL38" s="629"/>
      <c r="DM38" s="629"/>
      <c r="DN38" s="629"/>
      <c r="DO38" s="629"/>
      <c r="DP38" s="629"/>
      <c r="DQ38" s="630"/>
      <c r="DR38" s="615">
        <v>1.4</v>
      </c>
      <c r="DS38" s="631"/>
      <c r="DT38" s="631"/>
      <c r="DU38" s="631"/>
      <c r="DV38" s="631"/>
      <c r="DW38" s="631"/>
      <c r="DX38" s="633"/>
    </row>
    <row r="39" spans="2:128" ht="11.25" customHeight="1" x14ac:dyDescent="0.2">
      <c r="AP39" s="651"/>
      <c r="AQ39" s="652"/>
      <c r="AR39" s="652"/>
      <c r="AS39" s="652"/>
      <c r="AT39" s="656"/>
      <c r="AU39" s="212" t="s">
        <v>298</v>
      </c>
      <c r="AV39" s="212"/>
      <c r="AW39" s="212"/>
      <c r="AX39" s="607" t="s">
        <v>299</v>
      </c>
      <c r="AY39" s="608"/>
      <c r="AZ39" s="608"/>
      <c r="BA39" s="608"/>
      <c r="BB39" s="608"/>
      <c r="BC39" s="609"/>
      <c r="BD39" s="647">
        <v>99.1</v>
      </c>
      <c r="BE39" s="643"/>
      <c r="BF39" s="643"/>
      <c r="BG39" s="643"/>
      <c r="BH39" s="643"/>
      <c r="BI39" s="643">
        <v>96.5</v>
      </c>
      <c r="BJ39" s="643"/>
      <c r="BK39" s="643"/>
      <c r="BL39" s="643"/>
      <c r="BM39" s="648"/>
      <c r="BN39" s="647">
        <v>99</v>
      </c>
      <c r="BO39" s="643"/>
      <c r="BP39" s="643"/>
      <c r="BQ39" s="643"/>
      <c r="BR39" s="643"/>
      <c r="BS39" s="643">
        <v>96.4</v>
      </c>
      <c r="BT39" s="643"/>
      <c r="BU39" s="643"/>
      <c r="BV39" s="643"/>
      <c r="BW39" s="648"/>
      <c r="BY39" s="607" t="s">
        <v>300</v>
      </c>
      <c r="BZ39" s="608"/>
      <c r="CA39" s="608"/>
      <c r="CB39" s="608"/>
      <c r="CC39" s="608"/>
      <c r="CD39" s="608"/>
      <c r="CE39" s="608"/>
      <c r="CF39" s="608"/>
      <c r="CG39" s="608"/>
      <c r="CH39" s="608"/>
      <c r="CI39" s="608"/>
      <c r="CJ39" s="608"/>
      <c r="CK39" s="608"/>
      <c r="CL39" s="609"/>
      <c r="CM39" s="610">
        <v>301178656</v>
      </c>
      <c r="CN39" s="611"/>
      <c r="CO39" s="611"/>
      <c r="CP39" s="611"/>
      <c r="CQ39" s="611"/>
      <c r="CR39" s="611"/>
      <c r="CS39" s="611"/>
      <c r="CT39" s="612"/>
      <c r="CU39" s="615">
        <v>16.399999999999999</v>
      </c>
      <c r="CV39" s="631"/>
      <c r="CW39" s="631"/>
      <c r="CX39" s="632"/>
      <c r="CY39" s="619">
        <v>272655761</v>
      </c>
      <c r="CZ39" s="629"/>
      <c r="DA39" s="629"/>
      <c r="DB39" s="629"/>
      <c r="DC39" s="629"/>
      <c r="DD39" s="629"/>
      <c r="DE39" s="629"/>
      <c r="DF39" s="630"/>
      <c r="DG39" s="619">
        <v>257338859</v>
      </c>
      <c r="DH39" s="629"/>
      <c r="DI39" s="629"/>
      <c r="DJ39" s="629"/>
      <c r="DK39" s="629"/>
      <c r="DL39" s="629"/>
      <c r="DM39" s="629"/>
      <c r="DN39" s="629"/>
      <c r="DO39" s="629"/>
      <c r="DP39" s="629"/>
      <c r="DQ39" s="630"/>
      <c r="DR39" s="615">
        <v>24.3</v>
      </c>
      <c r="DS39" s="631"/>
      <c r="DT39" s="631"/>
      <c r="DU39" s="631"/>
      <c r="DV39" s="631"/>
      <c r="DW39" s="631"/>
      <c r="DX39" s="633"/>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3"/>
      <c r="AQ40" s="654"/>
      <c r="AR40" s="654"/>
      <c r="AS40" s="654"/>
      <c r="AT40" s="657"/>
      <c r="AU40" s="225"/>
      <c r="AV40" s="225"/>
      <c r="AW40" s="225"/>
      <c r="AX40" s="625" t="s">
        <v>301</v>
      </c>
      <c r="AY40" s="626"/>
      <c r="AZ40" s="626"/>
      <c r="BA40" s="626"/>
      <c r="BB40" s="626"/>
      <c r="BC40" s="627"/>
      <c r="BD40" s="644">
        <v>99.9</v>
      </c>
      <c r="BE40" s="645"/>
      <c r="BF40" s="645"/>
      <c r="BG40" s="645"/>
      <c r="BH40" s="645"/>
      <c r="BI40" s="645">
        <v>99.8</v>
      </c>
      <c r="BJ40" s="645"/>
      <c r="BK40" s="645"/>
      <c r="BL40" s="645"/>
      <c r="BM40" s="646"/>
      <c r="BN40" s="644">
        <v>99.9</v>
      </c>
      <c r="BO40" s="645"/>
      <c r="BP40" s="645"/>
      <c r="BQ40" s="645"/>
      <c r="BR40" s="645"/>
      <c r="BS40" s="645">
        <v>99.7</v>
      </c>
      <c r="BT40" s="645"/>
      <c r="BU40" s="645"/>
      <c r="BV40" s="645"/>
      <c r="BW40" s="646"/>
      <c r="BY40" s="672" t="s">
        <v>302</v>
      </c>
      <c r="BZ40" s="673"/>
      <c r="CA40" s="607" t="s">
        <v>303</v>
      </c>
      <c r="CB40" s="608"/>
      <c r="CC40" s="608"/>
      <c r="CD40" s="608"/>
      <c r="CE40" s="608"/>
      <c r="CF40" s="608"/>
      <c r="CG40" s="608"/>
      <c r="CH40" s="608"/>
      <c r="CI40" s="608"/>
      <c r="CJ40" s="608"/>
      <c r="CK40" s="608"/>
      <c r="CL40" s="609"/>
      <c r="CM40" s="610">
        <v>301124384</v>
      </c>
      <c r="CN40" s="629"/>
      <c r="CO40" s="629"/>
      <c r="CP40" s="629"/>
      <c r="CQ40" s="629"/>
      <c r="CR40" s="629"/>
      <c r="CS40" s="629"/>
      <c r="CT40" s="630"/>
      <c r="CU40" s="615">
        <v>16.399999999999999</v>
      </c>
      <c r="CV40" s="631"/>
      <c r="CW40" s="631"/>
      <c r="CX40" s="632"/>
      <c r="CY40" s="619">
        <v>272601489</v>
      </c>
      <c r="CZ40" s="629"/>
      <c r="DA40" s="629"/>
      <c r="DB40" s="629"/>
      <c r="DC40" s="629"/>
      <c r="DD40" s="629"/>
      <c r="DE40" s="629"/>
      <c r="DF40" s="630"/>
      <c r="DG40" s="619">
        <v>257284587</v>
      </c>
      <c r="DH40" s="629"/>
      <c r="DI40" s="629"/>
      <c r="DJ40" s="629"/>
      <c r="DK40" s="629"/>
      <c r="DL40" s="629"/>
      <c r="DM40" s="629"/>
      <c r="DN40" s="629"/>
      <c r="DO40" s="629"/>
      <c r="DP40" s="629"/>
      <c r="DQ40" s="630"/>
      <c r="DR40" s="615">
        <v>24.3</v>
      </c>
      <c r="DS40" s="631"/>
      <c r="DT40" s="631"/>
      <c r="DU40" s="631"/>
      <c r="DV40" s="631"/>
      <c r="DW40" s="631"/>
      <c r="DX40" s="633"/>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65" t="s">
        <v>304</v>
      </c>
      <c r="AQ41" s="666"/>
      <c r="AR41" s="666"/>
      <c r="AS41" s="666"/>
      <c r="AT41" s="666"/>
      <c r="AU41" s="666"/>
      <c r="AV41" s="666"/>
      <c r="AW41" s="667"/>
      <c r="AX41" s="668" t="s">
        <v>305</v>
      </c>
      <c r="AY41" s="668"/>
      <c r="AZ41" s="668"/>
      <c r="BA41" s="668"/>
      <c r="BB41" s="668"/>
      <c r="BC41" s="668"/>
      <c r="BD41" s="669">
        <v>9516570</v>
      </c>
      <c r="BE41" s="670"/>
      <c r="BF41" s="670"/>
      <c r="BG41" s="670"/>
      <c r="BH41" s="670"/>
      <c r="BI41" s="670"/>
      <c r="BJ41" s="670"/>
      <c r="BK41" s="670"/>
      <c r="BL41" s="670"/>
      <c r="BM41" s="671"/>
      <c r="BN41" s="669" t="s">
        <v>306</v>
      </c>
      <c r="BO41" s="670"/>
      <c r="BP41" s="670"/>
      <c r="BQ41" s="670"/>
      <c r="BR41" s="670"/>
      <c r="BS41" s="670"/>
      <c r="BT41" s="670"/>
      <c r="BU41" s="670"/>
      <c r="BV41" s="670"/>
      <c r="BW41" s="671"/>
      <c r="BY41" s="674"/>
      <c r="BZ41" s="675"/>
      <c r="CA41" s="607" t="s">
        <v>307</v>
      </c>
      <c r="CB41" s="608"/>
      <c r="CC41" s="608"/>
      <c r="CD41" s="608"/>
      <c r="CE41" s="608"/>
      <c r="CF41" s="608"/>
      <c r="CG41" s="608"/>
      <c r="CH41" s="608"/>
      <c r="CI41" s="608"/>
      <c r="CJ41" s="608"/>
      <c r="CK41" s="608"/>
      <c r="CL41" s="609"/>
      <c r="CM41" s="610">
        <v>262275678</v>
      </c>
      <c r="CN41" s="611"/>
      <c r="CO41" s="611"/>
      <c r="CP41" s="611"/>
      <c r="CQ41" s="611"/>
      <c r="CR41" s="611"/>
      <c r="CS41" s="611"/>
      <c r="CT41" s="612"/>
      <c r="CU41" s="615">
        <v>14.3</v>
      </c>
      <c r="CV41" s="631"/>
      <c r="CW41" s="631"/>
      <c r="CX41" s="632"/>
      <c r="CY41" s="619">
        <v>236141949</v>
      </c>
      <c r="CZ41" s="629"/>
      <c r="DA41" s="629"/>
      <c r="DB41" s="629"/>
      <c r="DC41" s="629"/>
      <c r="DD41" s="629"/>
      <c r="DE41" s="629"/>
      <c r="DF41" s="630"/>
      <c r="DG41" s="619">
        <v>220825140</v>
      </c>
      <c r="DH41" s="629"/>
      <c r="DI41" s="629"/>
      <c r="DJ41" s="629"/>
      <c r="DK41" s="629"/>
      <c r="DL41" s="629"/>
      <c r="DM41" s="629"/>
      <c r="DN41" s="629"/>
      <c r="DO41" s="629"/>
      <c r="DP41" s="629"/>
      <c r="DQ41" s="630"/>
      <c r="DR41" s="615">
        <v>20.8</v>
      </c>
      <c r="DS41" s="631"/>
      <c r="DT41" s="631"/>
      <c r="DU41" s="631"/>
      <c r="DV41" s="631"/>
      <c r="DW41" s="631"/>
      <c r="DX41" s="633"/>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58" t="s">
        <v>308</v>
      </c>
      <c r="AQ42" s="659"/>
      <c r="AR42" s="659"/>
      <c r="AS42" s="659"/>
      <c r="AT42" s="659"/>
      <c r="AU42" s="659"/>
      <c r="AV42" s="659"/>
      <c r="AW42" s="660"/>
      <c r="AX42" s="661" t="s">
        <v>309</v>
      </c>
      <c r="AY42" s="661"/>
      <c r="AZ42" s="661"/>
      <c r="BA42" s="661"/>
      <c r="BB42" s="661"/>
      <c r="BC42" s="661"/>
      <c r="BD42" s="662">
        <v>9516570</v>
      </c>
      <c r="BE42" s="663"/>
      <c r="BF42" s="663"/>
      <c r="BG42" s="663"/>
      <c r="BH42" s="663"/>
      <c r="BI42" s="663"/>
      <c r="BJ42" s="663"/>
      <c r="BK42" s="663"/>
      <c r="BL42" s="663"/>
      <c r="BM42" s="664"/>
      <c r="BN42" s="662" t="s">
        <v>306</v>
      </c>
      <c r="BO42" s="663"/>
      <c r="BP42" s="663"/>
      <c r="BQ42" s="663"/>
      <c r="BR42" s="663"/>
      <c r="BS42" s="663"/>
      <c r="BT42" s="663"/>
      <c r="BU42" s="663"/>
      <c r="BV42" s="663"/>
      <c r="BW42" s="664"/>
      <c r="BY42" s="674"/>
      <c r="BZ42" s="675"/>
      <c r="CA42" s="607" t="s">
        <v>310</v>
      </c>
      <c r="CB42" s="608"/>
      <c r="CC42" s="608"/>
      <c r="CD42" s="608"/>
      <c r="CE42" s="608"/>
      <c r="CF42" s="608"/>
      <c r="CG42" s="608"/>
      <c r="CH42" s="608"/>
      <c r="CI42" s="608"/>
      <c r="CJ42" s="608"/>
      <c r="CK42" s="608"/>
      <c r="CL42" s="609"/>
      <c r="CM42" s="610">
        <v>38848706</v>
      </c>
      <c r="CN42" s="629"/>
      <c r="CO42" s="629"/>
      <c r="CP42" s="629"/>
      <c r="CQ42" s="629"/>
      <c r="CR42" s="629"/>
      <c r="CS42" s="629"/>
      <c r="CT42" s="630"/>
      <c r="CU42" s="615">
        <v>2.1</v>
      </c>
      <c r="CV42" s="631"/>
      <c r="CW42" s="631"/>
      <c r="CX42" s="632"/>
      <c r="CY42" s="619">
        <v>36459540</v>
      </c>
      <c r="CZ42" s="629"/>
      <c r="DA42" s="629"/>
      <c r="DB42" s="629"/>
      <c r="DC42" s="629"/>
      <c r="DD42" s="629"/>
      <c r="DE42" s="629"/>
      <c r="DF42" s="630"/>
      <c r="DG42" s="619">
        <v>36459447</v>
      </c>
      <c r="DH42" s="629"/>
      <c r="DI42" s="629"/>
      <c r="DJ42" s="629"/>
      <c r="DK42" s="629"/>
      <c r="DL42" s="629"/>
      <c r="DM42" s="629"/>
      <c r="DN42" s="629"/>
      <c r="DO42" s="629"/>
      <c r="DP42" s="629"/>
      <c r="DQ42" s="630"/>
      <c r="DR42" s="615">
        <v>3.4</v>
      </c>
      <c r="DS42" s="631"/>
      <c r="DT42" s="631"/>
      <c r="DU42" s="631"/>
      <c r="DV42" s="631"/>
      <c r="DW42" s="631"/>
      <c r="DX42" s="633"/>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42"/>
      <c r="AQ43" s="642"/>
      <c r="AR43" s="642"/>
      <c r="AS43" s="642"/>
      <c r="AT43" s="218"/>
      <c r="AU43" s="218"/>
      <c r="AV43" s="218"/>
      <c r="AW43" s="218"/>
      <c r="AX43" s="218"/>
      <c r="AY43" s="218"/>
      <c r="AZ43" s="218"/>
      <c r="BA43" s="218"/>
      <c r="BB43" s="218"/>
      <c r="BC43" s="218"/>
      <c r="BD43" s="643"/>
      <c r="BE43" s="643"/>
      <c r="BF43" s="643"/>
      <c r="BG43" s="643"/>
      <c r="BH43" s="643"/>
      <c r="BI43" s="643"/>
      <c r="BJ43" s="643"/>
      <c r="BK43" s="643"/>
      <c r="BL43" s="643"/>
      <c r="BM43" s="643"/>
      <c r="BN43" s="643"/>
      <c r="BO43" s="643"/>
      <c r="BP43" s="643"/>
      <c r="BQ43" s="643"/>
      <c r="BR43" s="643"/>
      <c r="BS43" s="643"/>
      <c r="BT43" s="643"/>
      <c r="BU43" s="643"/>
      <c r="BV43" s="643"/>
      <c r="BW43" s="643"/>
      <c r="BY43" s="676"/>
      <c r="BZ43" s="677"/>
      <c r="CA43" s="607" t="s">
        <v>311</v>
      </c>
      <c r="CB43" s="608"/>
      <c r="CC43" s="608"/>
      <c r="CD43" s="608"/>
      <c r="CE43" s="608"/>
      <c r="CF43" s="608"/>
      <c r="CG43" s="608"/>
      <c r="CH43" s="608"/>
      <c r="CI43" s="608"/>
      <c r="CJ43" s="608"/>
      <c r="CK43" s="608"/>
      <c r="CL43" s="609"/>
      <c r="CM43" s="610">
        <v>54272</v>
      </c>
      <c r="CN43" s="611"/>
      <c r="CO43" s="611"/>
      <c r="CP43" s="611"/>
      <c r="CQ43" s="611"/>
      <c r="CR43" s="611"/>
      <c r="CS43" s="611"/>
      <c r="CT43" s="612"/>
      <c r="CU43" s="615">
        <v>0</v>
      </c>
      <c r="CV43" s="631"/>
      <c r="CW43" s="631"/>
      <c r="CX43" s="632"/>
      <c r="CY43" s="619">
        <v>54272</v>
      </c>
      <c r="CZ43" s="629"/>
      <c r="DA43" s="629"/>
      <c r="DB43" s="629"/>
      <c r="DC43" s="629"/>
      <c r="DD43" s="629"/>
      <c r="DE43" s="629"/>
      <c r="DF43" s="630"/>
      <c r="DG43" s="619">
        <v>54272</v>
      </c>
      <c r="DH43" s="629"/>
      <c r="DI43" s="629"/>
      <c r="DJ43" s="629"/>
      <c r="DK43" s="629"/>
      <c r="DL43" s="629"/>
      <c r="DM43" s="629"/>
      <c r="DN43" s="629"/>
      <c r="DO43" s="629"/>
      <c r="DP43" s="629"/>
      <c r="DQ43" s="630"/>
      <c r="DR43" s="615">
        <v>0</v>
      </c>
      <c r="DS43" s="631"/>
      <c r="DT43" s="631"/>
      <c r="DU43" s="631"/>
      <c r="DV43" s="631"/>
      <c r="DW43" s="631"/>
      <c r="DX43" s="633"/>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42"/>
      <c r="AQ44" s="642"/>
      <c r="AR44" s="642"/>
      <c r="AS44" s="642"/>
      <c r="AT44" s="218"/>
      <c r="AU44" s="218"/>
      <c r="AV44" s="218"/>
      <c r="AW44" s="218"/>
      <c r="AX44" s="218"/>
      <c r="AY44" s="218"/>
      <c r="AZ44" s="218"/>
      <c r="BA44" s="218"/>
      <c r="BB44" s="218"/>
      <c r="BC44" s="218"/>
      <c r="BD44" s="643"/>
      <c r="BE44" s="643"/>
      <c r="BF44" s="643"/>
      <c r="BG44" s="643"/>
      <c r="BH44" s="643"/>
      <c r="BI44" s="643"/>
      <c r="BJ44" s="643"/>
      <c r="BK44" s="643"/>
      <c r="BL44" s="643"/>
      <c r="BM44" s="643"/>
      <c r="BN44" s="643"/>
      <c r="BO44" s="643"/>
      <c r="BP44" s="643"/>
      <c r="BQ44" s="643"/>
      <c r="BR44" s="643"/>
      <c r="BS44" s="643"/>
      <c r="BT44" s="643"/>
      <c r="BU44" s="643"/>
      <c r="BV44" s="643"/>
      <c r="BW44" s="643"/>
      <c r="BY44" s="607" t="s">
        <v>312</v>
      </c>
      <c r="BZ44" s="608"/>
      <c r="CA44" s="608"/>
      <c r="CB44" s="608"/>
      <c r="CC44" s="608"/>
      <c r="CD44" s="608"/>
      <c r="CE44" s="608"/>
      <c r="CF44" s="608"/>
      <c r="CG44" s="608"/>
      <c r="CH44" s="608"/>
      <c r="CI44" s="608"/>
      <c r="CJ44" s="608"/>
      <c r="CK44" s="608"/>
      <c r="CL44" s="609"/>
      <c r="CM44" s="610">
        <v>792947289</v>
      </c>
      <c r="CN44" s="629"/>
      <c r="CO44" s="629"/>
      <c r="CP44" s="629"/>
      <c r="CQ44" s="629"/>
      <c r="CR44" s="629"/>
      <c r="CS44" s="629"/>
      <c r="CT44" s="630"/>
      <c r="CU44" s="615">
        <v>43.3</v>
      </c>
      <c r="CV44" s="631"/>
      <c r="CW44" s="631"/>
      <c r="CX44" s="632"/>
      <c r="CY44" s="619">
        <v>532415703</v>
      </c>
      <c r="CZ44" s="629"/>
      <c r="DA44" s="629"/>
      <c r="DB44" s="629"/>
      <c r="DC44" s="629"/>
      <c r="DD44" s="629"/>
      <c r="DE44" s="629"/>
      <c r="DF44" s="630"/>
      <c r="DG44" s="619">
        <v>354584021</v>
      </c>
      <c r="DH44" s="629"/>
      <c r="DI44" s="629"/>
      <c r="DJ44" s="629"/>
      <c r="DK44" s="629"/>
      <c r="DL44" s="629"/>
      <c r="DM44" s="629"/>
      <c r="DN44" s="629"/>
      <c r="DO44" s="629"/>
      <c r="DP44" s="629"/>
      <c r="DQ44" s="630"/>
      <c r="DR44" s="615">
        <v>33.5</v>
      </c>
      <c r="DS44" s="631"/>
      <c r="DT44" s="631"/>
      <c r="DU44" s="631"/>
      <c r="DV44" s="631"/>
      <c r="DW44" s="631"/>
      <c r="DX44" s="633"/>
    </row>
    <row r="45" spans="2:128" ht="11.25" customHeight="1" x14ac:dyDescent="0.2">
      <c r="B45" s="212" t="s">
        <v>313</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07" t="s">
        <v>314</v>
      </c>
      <c r="BZ45" s="608"/>
      <c r="CA45" s="608"/>
      <c r="CB45" s="608"/>
      <c r="CC45" s="608"/>
      <c r="CD45" s="608"/>
      <c r="CE45" s="608"/>
      <c r="CF45" s="608"/>
      <c r="CG45" s="608"/>
      <c r="CH45" s="608"/>
      <c r="CI45" s="608"/>
      <c r="CJ45" s="608"/>
      <c r="CK45" s="608"/>
      <c r="CL45" s="609"/>
      <c r="CM45" s="610">
        <v>33616690</v>
      </c>
      <c r="CN45" s="611"/>
      <c r="CO45" s="611"/>
      <c r="CP45" s="611"/>
      <c r="CQ45" s="611"/>
      <c r="CR45" s="611"/>
      <c r="CS45" s="611"/>
      <c r="CT45" s="612"/>
      <c r="CU45" s="615">
        <v>1.8</v>
      </c>
      <c r="CV45" s="631"/>
      <c r="CW45" s="631"/>
      <c r="CX45" s="632"/>
      <c r="CY45" s="619">
        <v>19389195</v>
      </c>
      <c r="CZ45" s="629"/>
      <c r="DA45" s="629"/>
      <c r="DB45" s="629"/>
      <c r="DC45" s="629"/>
      <c r="DD45" s="629"/>
      <c r="DE45" s="629"/>
      <c r="DF45" s="630"/>
      <c r="DG45" s="619">
        <v>16655844</v>
      </c>
      <c r="DH45" s="629"/>
      <c r="DI45" s="629"/>
      <c r="DJ45" s="629"/>
      <c r="DK45" s="629"/>
      <c r="DL45" s="629"/>
      <c r="DM45" s="629"/>
      <c r="DN45" s="629"/>
      <c r="DO45" s="629"/>
      <c r="DP45" s="629"/>
      <c r="DQ45" s="630"/>
      <c r="DR45" s="615">
        <v>1.6</v>
      </c>
      <c r="DS45" s="631"/>
      <c r="DT45" s="631"/>
      <c r="DU45" s="631"/>
      <c r="DV45" s="631"/>
      <c r="DW45" s="631"/>
      <c r="DX45" s="633"/>
    </row>
    <row r="46" spans="2:128" ht="11.25" customHeight="1" x14ac:dyDescent="0.2">
      <c r="B46" s="226" t="s">
        <v>315</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07" t="s">
        <v>316</v>
      </c>
      <c r="BZ46" s="608"/>
      <c r="CA46" s="608"/>
      <c r="CB46" s="608"/>
      <c r="CC46" s="608"/>
      <c r="CD46" s="608"/>
      <c r="CE46" s="608"/>
      <c r="CF46" s="608"/>
      <c r="CG46" s="608"/>
      <c r="CH46" s="608"/>
      <c r="CI46" s="608"/>
      <c r="CJ46" s="608"/>
      <c r="CK46" s="608"/>
      <c r="CL46" s="609"/>
      <c r="CM46" s="610">
        <v>10663626</v>
      </c>
      <c r="CN46" s="629"/>
      <c r="CO46" s="629"/>
      <c r="CP46" s="629"/>
      <c r="CQ46" s="629"/>
      <c r="CR46" s="629"/>
      <c r="CS46" s="629"/>
      <c r="CT46" s="630"/>
      <c r="CU46" s="615">
        <v>0.6</v>
      </c>
      <c r="CV46" s="631"/>
      <c r="CW46" s="631"/>
      <c r="CX46" s="632"/>
      <c r="CY46" s="619">
        <v>7575079</v>
      </c>
      <c r="CZ46" s="629"/>
      <c r="DA46" s="629"/>
      <c r="DB46" s="629"/>
      <c r="DC46" s="629"/>
      <c r="DD46" s="629"/>
      <c r="DE46" s="629"/>
      <c r="DF46" s="630"/>
      <c r="DG46" s="619">
        <v>7501882</v>
      </c>
      <c r="DH46" s="629"/>
      <c r="DI46" s="629"/>
      <c r="DJ46" s="629"/>
      <c r="DK46" s="629"/>
      <c r="DL46" s="629"/>
      <c r="DM46" s="629"/>
      <c r="DN46" s="629"/>
      <c r="DO46" s="629"/>
      <c r="DP46" s="629"/>
      <c r="DQ46" s="630"/>
      <c r="DR46" s="615">
        <v>0.7</v>
      </c>
      <c r="DS46" s="631"/>
      <c r="DT46" s="631"/>
      <c r="DU46" s="631"/>
      <c r="DV46" s="631"/>
      <c r="DW46" s="631"/>
      <c r="DX46" s="633"/>
    </row>
    <row r="47" spans="2:128" ht="11.25" customHeight="1" x14ac:dyDescent="0.2">
      <c r="B47" s="227" t="s">
        <v>317</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07" t="s">
        <v>318</v>
      </c>
      <c r="BZ47" s="608"/>
      <c r="CA47" s="608"/>
      <c r="CB47" s="608"/>
      <c r="CC47" s="608"/>
      <c r="CD47" s="608"/>
      <c r="CE47" s="608"/>
      <c r="CF47" s="608"/>
      <c r="CG47" s="608"/>
      <c r="CH47" s="608"/>
      <c r="CI47" s="608"/>
      <c r="CJ47" s="608"/>
      <c r="CK47" s="608"/>
      <c r="CL47" s="609"/>
      <c r="CM47" s="610">
        <v>503111808</v>
      </c>
      <c r="CN47" s="611"/>
      <c r="CO47" s="611"/>
      <c r="CP47" s="611"/>
      <c r="CQ47" s="611"/>
      <c r="CR47" s="611"/>
      <c r="CS47" s="611"/>
      <c r="CT47" s="612"/>
      <c r="CU47" s="615">
        <v>27.5</v>
      </c>
      <c r="CV47" s="631"/>
      <c r="CW47" s="631"/>
      <c r="CX47" s="632"/>
      <c r="CY47" s="619">
        <v>456679849</v>
      </c>
      <c r="CZ47" s="629"/>
      <c r="DA47" s="629"/>
      <c r="DB47" s="629"/>
      <c r="DC47" s="629"/>
      <c r="DD47" s="629"/>
      <c r="DE47" s="629"/>
      <c r="DF47" s="630"/>
      <c r="DG47" s="619">
        <v>299437691</v>
      </c>
      <c r="DH47" s="629"/>
      <c r="DI47" s="629"/>
      <c r="DJ47" s="629"/>
      <c r="DK47" s="629"/>
      <c r="DL47" s="629"/>
      <c r="DM47" s="629"/>
      <c r="DN47" s="629"/>
      <c r="DO47" s="629"/>
      <c r="DP47" s="629"/>
      <c r="DQ47" s="630"/>
      <c r="DR47" s="615">
        <v>28.3</v>
      </c>
      <c r="DS47" s="631"/>
      <c r="DT47" s="631"/>
      <c r="DU47" s="631"/>
      <c r="DV47" s="631"/>
      <c r="DW47" s="631"/>
      <c r="DX47" s="633"/>
    </row>
    <row r="48" spans="2:128" ht="11.25" customHeight="1" x14ac:dyDescent="0.2">
      <c r="AP48" s="642"/>
      <c r="AQ48" s="642"/>
      <c r="AR48" s="642"/>
      <c r="AS48" s="642"/>
      <c r="AT48" s="218"/>
      <c r="AU48" s="218"/>
      <c r="AV48" s="218"/>
      <c r="AW48" s="218"/>
      <c r="AX48" s="218"/>
      <c r="AY48" s="218"/>
      <c r="AZ48" s="218"/>
      <c r="BA48" s="218"/>
      <c r="BB48" s="218"/>
      <c r="BC48" s="218"/>
      <c r="BD48" s="643"/>
      <c r="BE48" s="643"/>
      <c r="BF48" s="643"/>
      <c r="BG48" s="643"/>
      <c r="BH48" s="643"/>
      <c r="BI48" s="643"/>
      <c r="BJ48" s="643"/>
      <c r="BK48" s="643"/>
      <c r="BL48" s="643"/>
      <c r="BM48" s="643"/>
      <c r="BN48" s="643"/>
      <c r="BO48" s="643"/>
      <c r="BP48" s="643"/>
      <c r="BQ48" s="643"/>
      <c r="BR48" s="643"/>
      <c r="BS48" s="643"/>
      <c r="BT48" s="643"/>
      <c r="BU48" s="643"/>
      <c r="BV48" s="643"/>
      <c r="BW48" s="643"/>
      <c r="BY48" s="607" t="s">
        <v>319</v>
      </c>
      <c r="BZ48" s="608"/>
      <c r="CA48" s="608"/>
      <c r="CB48" s="608"/>
      <c r="CC48" s="608"/>
      <c r="CD48" s="608"/>
      <c r="CE48" s="608"/>
      <c r="CF48" s="608"/>
      <c r="CG48" s="608"/>
      <c r="CH48" s="608"/>
      <c r="CI48" s="608"/>
      <c r="CJ48" s="608"/>
      <c r="CK48" s="608"/>
      <c r="CL48" s="609"/>
      <c r="CM48" s="610">
        <v>31165584</v>
      </c>
      <c r="CN48" s="629"/>
      <c r="CO48" s="629"/>
      <c r="CP48" s="629"/>
      <c r="CQ48" s="629"/>
      <c r="CR48" s="629"/>
      <c r="CS48" s="629"/>
      <c r="CT48" s="630"/>
      <c r="CU48" s="615">
        <v>1.7</v>
      </c>
      <c r="CV48" s="631"/>
      <c r="CW48" s="631"/>
      <c r="CX48" s="632"/>
      <c r="CY48" s="619">
        <v>31165551</v>
      </c>
      <c r="CZ48" s="629"/>
      <c r="DA48" s="629"/>
      <c r="DB48" s="629"/>
      <c r="DC48" s="629"/>
      <c r="DD48" s="629"/>
      <c r="DE48" s="629"/>
      <c r="DF48" s="630"/>
      <c r="DG48" s="619">
        <v>30988604</v>
      </c>
      <c r="DH48" s="629"/>
      <c r="DI48" s="629"/>
      <c r="DJ48" s="629"/>
      <c r="DK48" s="629"/>
      <c r="DL48" s="629"/>
      <c r="DM48" s="629"/>
      <c r="DN48" s="629"/>
      <c r="DO48" s="629"/>
      <c r="DP48" s="629"/>
      <c r="DQ48" s="630"/>
      <c r="DR48" s="615">
        <v>2.9</v>
      </c>
      <c r="DS48" s="631"/>
      <c r="DT48" s="631"/>
      <c r="DU48" s="631"/>
      <c r="DV48" s="631"/>
      <c r="DW48" s="631"/>
      <c r="DX48" s="633"/>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42"/>
      <c r="AQ49" s="642"/>
      <c r="AR49" s="642"/>
      <c r="AS49" s="642"/>
      <c r="AT49" s="218"/>
      <c r="AU49" s="218"/>
      <c r="AV49" s="218"/>
      <c r="AW49" s="218"/>
      <c r="AX49" s="218"/>
      <c r="AY49" s="218"/>
      <c r="AZ49" s="218"/>
      <c r="BA49" s="218"/>
      <c r="BB49" s="218"/>
      <c r="BC49" s="218"/>
      <c r="BD49" s="643"/>
      <c r="BE49" s="643"/>
      <c r="BF49" s="643"/>
      <c r="BG49" s="643"/>
      <c r="BH49" s="643"/>
      <c r="BI49" s="643"/>
      <c r="BJ49" s="643"/>
      <c r="BK49" s="643"/>
      <c r="BL49" s="643"/>
      <c r="BM49" s="643"/>
      <c r="BN49" s="643"/>
      <c r="BO49" s="643"/>
      <c r="BP49" s="643"/>
      <c r="BQ49" s="643"/>
      <c r="BR49" s="643"/>
      <c r="BS49" s="643"/>
      <c r="BT49" s="643"/>
      <c r="BU49" s="643"/>
      <c r="BV49" s="643"/>
      <c r="BW49" s="643"/>
      <c r="BY49" s="607" t="s">
        <v>320</v>
      </c>
      <c r="BZ49" s="608"/>
      <c r="CA49" s="608"/>
      <c r="CB49" s="608"/>
      <c r="CC49" s="608"/>
      <c r="CD49" s="608"/>
      <c r="CE49" s="608"/>
      <c r="CF49" s="608"/>
      <c r="CG49" s="608"/>
      <c r="CH49" s="608"/>
      <c r="CI49" s="608"/>
      <c r="CJ49" s="608"/>
      <c r="CK49" s="608"/>
      <c r="CL49" s="609"/>
      <c r="CM49" s="610">
        <v>22875996</v>
      </c>
      <c r="CN49" s="611"/>
      <c r="CO49" s="611"/>
      <c r="CP49" s="611"/>
      <c r="CQ49" s="611"/>
      <c r="CR49" s="611"/>
      <c r="CS49" s="611"/>
      <c r="CT49" s="612"/>
      <c r="CU49" s="615">
        <v>1.2</v>
      </c>
      <c r="CV49" s="631"/>
      <c r="CW49" s="631"/>
      <c r="CX49" s="632"/>
      <c r="CY49" s="619">
        <v>17605738</v>
      </c>
      <c r="CZ49" s="629"/>
      <c r="DA49" s="629"/>
      <c r="DB49" s="629"/>
      <c r="DC49" s="629"/>
      <c r="DD49" s="629"/>
      <c r="DE49" s="629"/>
      <c r="DF49" s="630"/>
      <c r="DG49" s="619" t="s">
        <v>119</v>
      </c>
      <c r="DH49" s="629"/>
      <c r="DI49" s="629"/>
      <c r="DJ49" s="629"/>
      <c r="DK49" s="629"/>
      <c r="DL49" s="629"/>
      <c r="DM49" s="629"/>
      <c r="DN49" s="629"/>
      <c r="DO49" s="629"/>
      <c r="DP49" s="629"/>
      <c r="DQ49" s="630"/>
      <c r="DR49" s="615" t="s">
        <v>119</v>
      </c>
      <c r="DS49" s="631"/>
      <c r="DT49" s="631"/>
      <c r="DU49" s="631"/>
      <c r="DV49" s="631"/>
      <c r="DW49" s="631"/>
      <c r="DX49" s="633"/>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42"/>
      <c r="AQ50" s="642"/>
      <c r="AR50" s="642"/>
      <c r="AS50" s="642"/>
      <c r="AT50" s="218"/>
      <c r="AU50" s="218"/>
      <c r="AV50" s="218"/>
      <c r="AW50" s="218"/>
      <c r="AX50" s="218"/>
      <c r="AY50" s="218"/>
      <c r="AZ50" s="218"/>
      <c r="BA50" s="218"/>
      <c r="BB50" s="218"/>
      <c r="BC50" s="218"/>
      <c r="BD50" s="643"/>
      <c r="BE50" s="643"/>
      <c r="BF50" s="643"/>
      <c r="BG50" s="643"/>
      <c r="BH50" s="643"/>
      <c r="BI50" s="643"/>
      <c r="BJ50" s="643"/>
      <c r="BK50" s="643"/>
      <c r="BL50" s="643"/>
      <c r="BM50" s="643"/>
      <c r="BN50" s="643"/>
      <c r="BO50" s="643"/>
      <c r="BP50" s="643"/>
      <c r="BQ50" s="643"/>
      <c r="BR50" s="643"/>
      <c r="BS50" s="643"/>
      <c r="BT50" s="643"/>
      <c r="BU50" s="643"/>
      <c r="BV50" s="643"/>
      <c r="BW50" s="643"/>
      <c r="BY50" s="607" t="s">
        <v>321</v>
      </c>
      <c r="BZ50" s="608"/>
      <c r="CA50" s="608"/>
      <c r="CB50" s="608"/>
      <c r="CC50" s="608"/>
      <c r="CD50" s="608"/>
      <c r="CE50" s="608"/>
      <c r="CF50" s="608"/>
      <c r="CG50" s="608"/>
      <c r="CH50" s="608"/>
      <c r="CI50" s="608"/>
      <c r="CJ50" s="608"/>
      <c r="CK50" s="608"/>
      <c r="CL50" s="609"/>
      <c r="CM50" s="610">
        <v>43886</v>
      </c>
      <c r="CN50" s="629"/>
      <c r="CO50" s="629"/>
      <c r="CP50" s="629"/>
      <c r="CQ50" s="629"/>
      <c r="CR50" s="629"/>
      <c r="CS50" s="629"/>
      <c r="CT50" s="630"/>
      <c r="CU50" s="615">
        <v>0</v>
      </c>
      <c r="CV50" s="631"/>
      <c r="CW50" s="631"/>
      <c r="CX50" s="632"/>
      <c r="CY50" s="619">
        <v>286</v>
      </c>
      <c r="CZ50" s="629"/>
      <c r="DA50" s="629"/>
      <c r="DB50" s="629"/>
      <c r="DC50" s="629"/>
      <c r="DD50" s="629"/>
      <c r="DE50" s="629"/>
      <c r="DF50" s="630"/>
      <c r="DG50" s="619" t="s">
        <v>118</v>
      </c>
      <c r="DH50" s="629"/>
      <c r="DI50" s="629"/>
      <c r="DJ50" s="629"/>
      <c r="DK50" s="629"/>
      <c r="DL50" s="629"/>
      <c r="DM50" s="629"/>
      <c r="DN50" s="629"/>
      <c r="DO50" s="629"/>
      <c r="DP50" s="629"/>
      <c r="DQ50" s="630"/>
      <c r="DR50" s="615" t="s">
        <v>118</v>
      </c>
      <c r="DS50" s="631"/>
      <c r="DT50" s="631"/>
      <c r="DU50" s="631"/>
      <c r="DV50" s="631"/>
      <c r="DW50" s="631"/>
      <c r="DX50" s="633"/>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07" t="s">
        <v>322</v>
      </c>
      <c r="BZ51" s="608"/>
      <c r="CA51" s="608"/>
      <c r="CB51" s="608"/>
      <c r="CC51" s="608"/>
      <c r="CD51" s="608"/>
      <c r="CE51" s="608"/>
      <c r="CF51" s="608"/>
      <c r="CG51" s="608"/>
      <c r="CH51" s="608"/>
      <c r="CI51" s="608"/>
      <c r="CJ51" s="608"/>
      <c r="CK51" s="608"/>
      <c r="CL51" s="609"/>
      <c r="CM51" s="610">
        <v>191469699</v>
      </c>
      <c r="CN51" s="611"/>
      <c r="CO51" s="611"/>
      <c r="CP51" s="611"/>
      <c r="CQ51" s="611"/>
      <c r="CR51" s="611"/>
      <c r="CS51" s="611"/>
      <c r="CT51" s="612"/>
      <c r="CU51" s="615">
        <v>10.5</v>
      </c>
      <c r="CV51" s="631"/>
      <c r="CW51" s="631"/>
      <c r="CX51" s="632"/>
      <c r="CY51" s="619">
        <v>5</v>
      </c>
      <c r="CZ51" s="629"/>
      <c r="DA51" s="629"/>
      <c r="DB51" s="629"/>
      <c r="DC51" s="629"/>
      <c r="DD51" s="629"/>
      <c r="DE51" s="629"/>
      <c r="DF51" s="630"/>
      <c r="DG51" s="619" t="s">
        <v>119</v>
      </c>
      <c r="DH51" s="629"/>
      <c r="DI51" s="629"/>
      <c r="DJ51" s="629"/>
      <c r="DK51" s="629"/>
      <c r="DL51" s="629"/>
      <c r="DM51" s="629"/>
      <c r="DN51" s="629"/>
      <c r="DO51" s="629"/>
      <c r="DP51" s="629"/>
      <c r="DQ51" s="630"/>
      <c r="DR51" s="615" t="s">
        <v>119</v>
      </c>
      <c r="DS51" s="631"/>
      <c r="DT51" s="631"/>
      <c r="DU51" s="631"/>
      <c r="DV51" s="631"/>
      <c r="DW51" s="631"/>
      <c r="DX51" s="633"/>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85"/>
      <c r="AR52" s="685"/>
      <c r="AS52" s="685"/>
      <c r="AT52" s="685"/>
      <c r="AU52" s="685"/>
      <c r="AV52" s="685"/>
      <c r="AW52" s="685"/>
      <c r="AX52" s="685"/>
      <c r="AY52" s="685"/>
      <c r="AZ52" s="685"/>
      <c r="BA52" s="685"/>
      <c r="BB52" s="685"/>
      <c r="BC52" s="685"/>
      <c r="BD52" s="685"/>
      <c r="BE52" s="685"/>
      <c r="BF52" s="685"/>
      <c r="BG52" s="685"/>
      <c r="BH52" s="685"/>
      <c r="BI52" s="685"/>
      <c r="BJ52" s="685"/>
      <c r="BK52" s="685"/>
      <c r="BL52" s="685"/>
      <c r="BM52" s="685"/>
      <c r="BN52" s="685"/>
      <c r="BO52" s="685"/>
      <c r="BP52" s="685"/>
      <c r="BQ52" s="685"/>
      <c r="BR52" s="685"/>
      <c r="BS52" s="685"/>
      <c r="BT52" s="685"/>
      <c r="BU52" s="685"/>
      <c r="BV52" s="685"/>
      <c r="BW52" s="685"/>
      <c r="BY52" s="607" t="s">
        <v>323</v>
      </c>
      <c r="BZ52" s="608"/>
      <c r="CA52" s="608"/>
      <c r="CB52" s="608"/>
      <c r="CC52" s="608"/>
      <c r="CD52" s="608"/>
      <c r="CE52" s="608"/>
      <c r="CF52" s="608"/>
      <c r="CG52" s="608"/>
      <c r="CH52" s="608"/>
      <c r="CI52" s="608"/>
      <c r="CJ52" s="608"/>
      <c r="CK52" s="608"/>
      <c r="CL52" s="609"/>
      <c r="CM52" s="610" t="s">
        <v>119</v>
      </c>
      <c r="CN52" s="629"/>
      <c r="CO52" s="629"/>
      <c r="CP52" s="629"/>
      <c r="CQ52" s="629"/>
      <c r="CR52" s="629"/>
      <c r="CS52" s="629"/>
      <c r="CT52" s="630"/>
      <c r="CU52" s="615" t="s">
        <v>118</v>
      </c>
      <c r="CV52" s="631"/>
      <c r="CW52" s="631"/>
      <c r="CX52" s="632"/>
      <c r="CY52" s="619" t="s">
        <v>119</v>
      </c>
      <c r="CZ52" s="629"/>
      <c r="DA52" s="629"/>
      <c r="DB52" s="629"/>
      <c r="DC52" s="629"/>
      <c r="DD52" s="629"/>
      <c r="DE52" s="629"/>
      <c r="DF52" s="630"/>
      <c r="DG52" s="619" t="s">
        <v>119</v>
      </c>
      <c r="DH52" s="629"/>
      <c r="DI52" s="629"/>
      <c r="DJ52" s="629"/>
      <c r="DK52" s="629"/>
      <c r="DL52" s="629"/>
      <c r="DM52" s="629"/>
      <c r="DN52" s="629"/>
      <c r="DO52" s="629"/>
      <c r="DP52" s="629"/>
      <c r="DQ52" s="630"/>
      <c r="DR52" s="615" t="s">
        <v>119</v>
      </c>
      <c r="DS52" s="631"/>
      <c r="DT52" s="631"/>
      <c r="DU52" s="631"/>
      <c r="DV52" s="631"/>
      <c r="DW52" s="631"/>
      <c r="DX52" s="633"/>
    </row>
    <row r="53" spans="2:128" ht="11.25" customHeight="1" x14ac:dyDescent="0.2">
      <c r="B53" s="227"/>
      <c r="AP53" s="222"/>
      <c r="AQ53" s="218"/>
      <c r="AR53" s="218"/>
      <c r="AS53" s="218"/>
      <c r="AT53" s="218"/>
      <c r="AU53" s="218"/>
      <c r="AV53" s="218"/>
      <c r="AW53" s="218"/>
      <c r="AX53" s="218"/>
      <c r="AY53" s="218"/>
      <c r="AZ53" s="678"/>
      <c r="BA53" s="678"/>
      <c r="BB53" s="678"/>
      <c r="BC53" s="678"/>
      <c r="BD53" s="218"/>
      <c r="BE53" s="218"/>
      <c r="BF53" s="218"/>
      <c r="BG53" s="218"/>
      <c r="BH53" s="218"/>
      <c r="BI53" s="218"/>
      <c r="BJ53" s="218"/>
      <c r="BK53" s="218"/>
      <c r="BL53" s="218"/>
      <c r="BM53" s="218"/>
      <c r="BN53" s="218"/>
      <c r="BO53" s="218"/>
      <c r="BP53" s="218"/>
      <c r="BQ53" s="218"/>
      <c r="BR53" s="218"/>
      <c r="BS53" s="678"/>
      <c r="BT53" s="678"/>
      <c r="BU53" s="678"/>
      <c r="BV53" s="678"/>
      <c r="BW53" s="678"/>
      <c r="BY53" s="607" t="s">
        <v>324</v>
      </c>
      <c r="BZ53" s="608"/>
      <c r="CA53" s="608"/>
      <c r="CB53" s="608"/>
      <c r="CC53" s="608"/>
      <c r="CD53" s="608"/>
      <c r="CE53" s="608"/>
      <c r="CF53" s="608"/>
      <c r="CG53" s="608"/>
      <c r="CH53" s="608"/>
      <c r="CI53" s="608"/>
      <c r="CJ53" s="608"/>
      <c r="CK53" s="608"/>
      <c r="CL53" s="609"/>
      <c r="CM53" s="610">
        <v>240698611</v>
      </c>
      <c r="CN53" s="611"/>
      <c r="CO53" s="611"/>
      <c r="CP53" s="611"/>
      <c r="CQ53" s="611"/>
      <c r="CR53" s="611"/>
      <c r="CS53" s="611"/>
      <c r="CT53" s="612"/>
      <c r="CU53" s="615">
        <v>13.1</v>
      </c>
      <c r="CV53" s="631"/>
      <c r="CW53" s="631"/>
      <c r="CX53" s="632"/>
      <c r="CY53" s="619">
        <v>19432242</v>
      </c>
      <c r="CZ53" s="629"/>
      <c r="DA53" s="629"/>
      <c r="DB53" s="629"/>
      <c r="DC53" s="629"/>
      <c r="DD53" s="629"/>
      <c r="DE53" s="629"/>
      <c r="DF53" s="630"/>
      <c r="DG53" s="679"/>
      <c r="DH53" s="680"/>
      <c r="DI53" s="680"/>
      <c r="DJ53" s="680"/>
      <c r="DK53" s="680"/>
      <c r="DL53" s="680"/>
      <c r="DM53" s="680"/>
      <c r="DN53" s="680"/>
      <c r="DO53" s="680"/>
      <c r="DP53" s="680"/>
      <c r="DQ53" s="681"/>
      <c r="DR53" s="682"/>
      <c r="DS53" s="683"/>
      <c r="DT53" s="683"/>
      <c r="DU53" s="683"/>
      <c r="DV53" s="683"/>
      <c r="DW53" s="683"/>
      <c r="DX53" s="684"/>
    </row>
    <row r="54" spans="2:128" ht="11.25" customHeight="1" x14ac:dyDescent="0.2">
      <c r="AP54" s="218"/>
      <c r="AQ54" s="222"/>
      <c r="AR54" s="222"/>
      <c r="AS54" s="222"/>
      <c r="AT54" s="222"/>
      <c r="AU54" s="222"/>
      <c r="AV54" s="222"/>
      <c r="AW54" s="222"/>
      <c r="AX54" s="222"/>
      <c r="AY54" s="218"/>
      <c r="AZ54" s="678"/>
      <c r="BA54" s="678"/>
      <c r="BB54" s="678"/>
      <c r="BC54" s="678"/>
      <c r="BD54" s="218"/>
      <c r="BE54" s="218"/>
      <c r="BF54" s="218"/>
      <c r="BG54" s="218"/>
      <c r="BH54" s="218"/>
      <c r="BI54" s="218"/>
      <c r="BJ54" s="218"/>
      <c r="BK54" s="218"/>
      <c r="BL54" s="218"/>
      <c r="BM54" s="218"/>
      <c r="BN54" s="218"/>
      <c r="BO54" s="218"/>
      <c r="BP54" s="218"/>
      <c r="BQ54" s="218"/>
      <c r="BR54" s="218"/>
      <c r="BS54" s="678"/>
      <c r="BT54" s="678"/>
      <c r="BU54" s="678"/>
      <c r="BV54" s="678"/>
      <c r="BW54" s="678"/>
      <c r="BY54" s="607" t="s">
        <v>325</v>
      </c>
      <c r="BZ54" s="608"/>
      <c r="CA54" s="608"/>
      <c r="CB54" s="608"/>
      <c r="CC54" s="608"/>
      <c r="CD54" s="608"/>
      <c r="CE54" s="608"/>
      <c r="CF54" s="608"/>
      <c r="CG54" s="608"/>
      <c r="CH54" s="608"/>
      <c r="CI54" s="608"/>
      <c r="CJ54" s="608"/>
      <c r="CK54" s="608"/>
      <c r="CL54" s="609"/>
      <c r="CM54" s="610">
        <v>6023951</v>
      </c>
      <c r="CN54" s="611"/>
      <c r="CO54" s="611"/>
      <c r="CP54" s="611"/>
      <c r="CQ54" s="611"/>
      <c r="CR54" s="611"/>
      <c r="CS54" s="611"/>
      <c r="CT54" s="612"/>
      <c r="CU54" s="615">
        <v>0.3</v>
      </c>
      <c r="CV54" s="631"/>
      <c r="CW54" s="631"/>
      <c r="CX54" s="632"/>
      <c r="CY54" s="619">
        <v>791323</v>
      </c>
      <c r="CZ54" s="629"/>
      <c r="DA54" s="629"/>
      <c r="DB54" s="629"/>
      <c r="DC54" s="629"/>
      <c r="DD54" s="629"/>
      <c r="DE54" s="629"/>
      <c r="DF54" s="630"/>
      <c r="DG54" s="679"/>
      <c r="DH54" s="680"/>
      <c r="DI54" s="680"/>
      <c r="DJ54" s="680"/>
      <c r="DK54" s="680"/>
      <c r="DL54" s="680"/>
      <c r="DM54" s="680"/>
      <c r="DN54" s="680"/>
      <c r="DO54" s="680"/>
      <c r="DP54" s="680"/>
      <c r="DQ54" s="681"/>
      <c r="DR54" s="682"/>
      <c r="DS54" s="683"/>
      <c r="DT54" s="683"/>
      <c r="DU54" s="683"/>
      <c r="DV54" s="683"/>
      <c r="DW54" s="683"/>
      <c r="DX54" s="684"/>
    </row>
    <row r="55" spans="2:128" ht="11.25" customHeight="1" x14ac:dyDescent="0.2">
      <c r="AP55" s="218"/>
      <c r="AQ55" s="222"/>
      <c r="AR55" s="222"/>
      <c r="AS55" s="222"/>
      <c r="AT55" s="222"/>
      <c r="AU55" s="222"/>
      <c r="AV55" s="222"/>
      <c r="AW55" s="222"/>
      <c r="AX55" s="222"/>
      <c r="AY55" s="218"/>
      <c r="AZ55" s="678"/>
      <c r="BA55" s="678"/>
      <c r="BB55" s="678"/>
      <c r="BC55" s="678"/>
      <c r="BD55" s="218"/>
      <c r="BE55" s="218"/>
      <c r="BF55" s="218"/>
      <c r="BG55" s="218"/>
      <c r="BH55" s="218"/>
      <c r="BI55" s="218"/>
      <c r="BJ55" s="218"/>
      <c r="BK55" s="218"/>
      <c r="BL55" s="218"/>
      <c r="BM55" s="218"/>
      <c r="BN55" s="218"/>
      <c r="BO55" s="218"/>
      <c r="BP55" s="218"/>
      <c r="BQ55" s="218"/>
      <c r="BR55" s="218"/>
      <c r="BS55" s="678"/>
      <c r="BT55" s="678"/>
      <c r="BU55" s="678"/>
      <c r="BV55" s="678"/>
      <c r="BW55" s="678"/>
      <c r="BY55" s="672" t="s">
        <v>302</v>
      </c>
      <c r="BZ55" s="673"/>
      <c r="CA55" s="607" t="s">
        <v>326</v>
      </c>
      <c r="CB55" s="608"/>
      <c r="CC55" s="608"/>
      <c r="CD55" s="608"/>
      <c r="CE55" s="608"/>
      <c r="CF55" s="608"/>
      <c r="CG55" s="608"/>
      <c r="CH55" s="608"/>
      <c r="CI55" s="608"/>
      <c r="CJ55" s="608"/>
      <c r="CK55" s="608"/>
      <c r="CL55" s="609"/>
      <c r="CM55" s="610">
        <v>225805368</v>
      </c>
      <c r="CN55" s="611"/>
      <c r="CO55" s="611"/>
      <c r="CP55" s="611"/>
      <c r="CQ55" s="611"/>
      <c r="CR55" s="611"/>
      <c r="CS55" s="611"/>
      <c r="CT55" s="612"/>
      <c r="CU55" s="615">
        <v>12.3</v>
      </c>
      <c r="CV55" s="631"/>
      <c r="CW55" s="631"/>
      <c r="CX55" s="632"/>
      <c r="CY55" s="619">
        <v>19134459</v>
      </c>
      <c r="CZ55" s="629"/>
      <c r="DA55" s="629"/>
      <c r="DB55" s="629"/>
      <c r="DC55" s="629"/>
      <c r="DD55" s="629"/>
      <c r="DE55" s="629"/>
      <c r="DF55" s="630"/>
      <c r="DG55" s="679"/>
      <c r="DH55" s="680"/>
      <c r="DI55" s="680"/>
      <c r="DJ55" s="680"/>
      <c r="DK55" s="680"/>
      <c r="DL55" s="680"/>
      <c r="DM55" s="680"/>
      <c r="DN55" s="680"/>
      <c r="DO55" s="680"/>
      <c r="DP55" s="680"/>
      <c r="DQ55" s="681"/>
      <c r="DR55" s="682"/>
      <c r="DS55" s="683"/>
      <c r="DT55" s="683"/>
      <c r="DU55" s="683"/>
      <c r="DV55" s="683"/>
      <c r="DW55" s="683"/>
      <c r="DX55" s="684"/>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74"/>
      <c r="BZ56" s="675"/>
      <c r="CA56" s="607" t="s">
        <v>327</v>
      </c>
      <c r="CB56" s="608"/>
      <c r="CC56" s="608"/>
      <c r="CD56" s="608"/>
      <c r="CE56" s="608"/>
      <c r="CF56" s="608"/>
      <c r="CG56" s="608"/>
      <c r="CH56" s="608"/>
      <c r="CI56" s="608"/>
      <c r="CJ56" s="608"/>
      <c r="CK56" s="608"/>
      <c r="CL56" s="609"/>
      <c r="CM56" s="610">
        <v>121649225</v>
      </c>
      <c r="CN56" s="611"/>
      <c r="CO56" s="611"/>
      <c r="CP56" s="611"/>
      <c r="CQ56" s="611"/>
      <c r="CR56" s="611"/>
      <c r="CS56" s="611"/>
      <c r="CT56" s="612"/>
      <c r="CU56" s="615">
        <v>6.6</v>
      </c>
      <c r="CV56" s="631"/>
      <c r="CW56" s="631"/>
      <c r="CX56" s="632"/>
      <c r="CY56" s="619">
        <v>3829478</v>
      </c>
      <c r="CZ56" s="629"/>
      <c r="DA56" s="629"/>
      <c r="DB56" s="629"/>
      <c r="DC56" s="629"/>
      <c r="DD56" s="629"/>
      <c r="DE56" s="629"/>
      <c r="DF56" s="630"/>
      <c r="DG56" s="679"/>
      <c r="DH56" s="680"/>
      <c r="DI56" s="680"/>
      <c r="DJ56" s="680"/>
      <c r="DK56" s="680"/>
      <c r="DL56" s="680"/>
      <c r="DM56" s="680"/>
      <c r="DN56" s="680"/>
      <c r="DO56" s="680"/>
      <c r="DP56" s="680"/>
      <c r="DQ56" s="681"/>
      <c r="DR56" s="682"/>
      <c r="DS56" s="683"/>
      <c r="DT56" s="683"/>
      <c r="DU56" s="683"/>
      <c r="DV56" s="683"/>
      <c r="DW56" s="683"/>
      <c r="DX56" s="684"/>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74"/>
      <c r="BZ57" s="675"/>
      <c r="CA57" s="607" t="s">
        <v>328</v>
      </c>
      <c r="CB57" s="608"/>
      <c r="CC57" s="608"/>
      <c r="CD57" s="608"/>
      <c r="CE57" s="608"/>
      <c r="CF57" s="608"/>
      <c r="CG57" s="608"/>
      <c r="CH57" s="608"/>
      <c r="CI57" s="608"/>
      <c r="CJ57" s="608"/>
      <c r="CK57" s="608"/>
      <c r="CL57" s="609"/>
      <c r="CM57" s="610">
        <v>91296591</v>
      </c>
      <c r="CN57" s="611"/>
      <c r="CO57" s="611"/>
      <c r="CP57" s="611"/>
      <c r="CQ57" s="611"/>
      <c r="CR57" s="611"/>
      <c r="CS57" s="611"/>
      <c r="CT57" s="612"/>
      <c r="CU57" s="615">
        <v>5</v>
      </c>
      <c r="CV57" s="631"/>
      <c r="CW57" s="631"/>
      <c r="CX57" s="632"/>
      <c r="CY57" s="619">
        <v>14133885</v>
      </c>
      <c r="CZ57" s="629"/>
      <c r="DA57" s="629"/>
      <c r="DB57" s="629"/>
      <c r="DC57" s="629"/>
      <c r="DD57" s="629"/>
      <c r="DE57" s="629"/>
      <c r="DF57" s="630"/>
      <c r="DG57" s="679"/>
      <c r="DH57" s="680"/>
      <c r="DI57" s="680"/>
      <c r="DJ57" s="680"/>
      <c r="DK57" s="680"/>
      <c r="DL57" s="680"/>
      <c r="DM57" s="680"/>
      <c r="DN57" s="680"/>
      <c r="DO57" s="680"/>
      <c r="DP57" s="680"/>
      <c r="DQ57" s="681"/>
      <c r="DR57" s="682"/>
      <c r="DS57" s="683"/>
      <c r="DT57" s="683"/>
      <c r="DU57" s="683"/>
      <c r="DV57" s="683"/>
      <c r="DW57" s="683"/>
      <c r="DX57" s="684"/>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74"/>
      <c r="BZ58" s="675"/>
      <c r="CA58" s="607" t="s">
        <v>329</v>
      </c>
      <c r="CB58" s="608"/>
      <c r="CC58" s="608"/>
      <c r="CD58" s="608"/>
      <c r="CE58" s="608"/>
      <c r="CF58" s="608"/>
      <c r="CG58" s="608"/>
      <c r="CH58" s="608"/>
      <c r="CI58" s="608"/>
      <c r="CJ58" s="608"/>
      <c r="CK58" s="608"/>
      <c r="CL58" s="609"/>
      <c r="CM58" s="610">
        <v>14893243</v>
      </c>
      <c r="CN58" s="611"/>
      <c r="CO58" s="611"/>
      <c r="CP58" s="611"/>
      <c r="CQ58" s="611"/>
      <c r="CR58" s="611"/>
      <c r="CS58" s="611"/>
      <c r="CT58" s="612"/>
      <c r="CU58" s="615">
        <v>0.8</v>
      </c>
      <c r="CV58" s="631"/>
      <c r="CW58" s="631"/>
      <c r="CX58" s="632"/>
      <c r="CY58" s="619">
        <v>297783</v>
      </c>
      <c r="CZ58" s="629"/>
      <c r="DA58" s="629"/>
      <c r="DB58" s="629"/>
      <c r="DC58" s="629"/>
      <c r="DD58" s="629"/>
      <c r="DE58" s="629"/>
      <c r="DF58" s="630"/>
      <c r="DG58" s="679"/>
      <c r="DH58" s="680"/>
      <c r="DI58" s="680"/>
      <c r="DJ58" s="680"/>
      <c r="DK58" s="680"/>
      <c r="DL58" s="680"/>
      <c r="DM58" s="680"/>
      <c r="DN58" s="680"/>
      <c r="DO58" s="680"/>
      <c r="DP58" s="680"/>
      <c r="DQ58" s="681"/>
      <c r="DR58" s="682"/>
      <c r="DS58" s="683"/>
      <c r="DT58" s="683"/>
      <c r="DU58" s="683"/>
      <c r="DV58" s="683"/>
      <c r="DW58" s="683"/>
      <c r="DX58" s="684"/>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76"/>
      <c r="BZ59" s="677"/>
      <c r="CA59" s="607" t="s">
        <v>330</v>
      </c>
      <c r="CB59" s="608"/>
      <c r="CC59" s="608"/>
      <c r="CD59" s="608"/>
      <c r="CE59" s="608"/>
      <c r="CF59" s="608"/>
      <c r="CG59" s="608"/>
      <c r="CH59" s="608"/>
      <c r="CI59" s="608"/>
      <c r="CJ59" s="608"/>
      <c r="CK59" s="608"/>
      <c r="CL59" s="609"/>
      <c r="CM59" s="610" t="s">
        <v>119</v>
      </c>
      <c r="CN59" s="611"/>
      <c r="CO59" s="611"/>
      <c r="CP59" s="611"/>
      <c r="CQ59" s="611"/>
      <c r="CR59" s="611"/>
      <c r="CS59" s="611"/>
      <c r="CT59" s="612"/>
      <c r="CU59" s="615" t="s">
        <v>119</v>
      </c>
      <c r="CV59" s="631"/>
      <c r="CW59" s="631"/>
      <c r="CX59" s="632"/>
      <c r="CY59" s="619" t="s">
        <v>118</v>
      </c>
      <c r="CZ59" s="629"/>
      <c r="DA59" s="629"/>
      <c r="DB59" s="629"/>
      <c r="DC59" s="629"/>
      <c r="DD59" s="629"/>
      <c r="DE59" s="629"/>
      <c r="DF59" s="630"/>
      <c r="DG59" s="679"/>
      <c r="DH59" s="680"/>
      <c r="DI59" s="680"/>
      <c r="DJ59" s="680"/>
      <c r="DK59" s="680"/>
      <c r="DL59" s="680"/>
      <c r="DM59" s="680"/>
      <c r="DN59" s="680"/>
      <c r="DO59" s="680"/>
      <c r="DP59" s="680"/>
      <c r="DQ59" s="681"/>
      <c r="DR59" s="682"/>
      <c r="DS59" s="683"/>
      <c r="DT59" s="683"/>
      <c r="DU59" s="683"/>
      <c r="DV59" s="683"/>
      <c r="DW59" s="683"/>
      <c r="DX59" s="684"/>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25" t="s">
        <v>331</v>
      </c>
      <c r="BZ60" s="626"/>
      <c r="CA60" s="626"/>
      <c r="CB60" s="626"/>
      <c r="CC60" s="626"/>
      <c r="CD60" s="626"/>
      <c r="CE60" s="626"/>
      <c r="CF60" s="626"/>
      <c r="CG60" s="626"/>
      <c r="CH60" s="626"/>
      <c r="CI60" s="626"/>
      <c r="CJ60" s="626"/>
      <c r="CK60" s="626"/>
      <c r="CL60" s="627"/>
      <c r="CM60" s="686">
        <v>1831631276</v>
      </c>
      <c r="CN60" s="687"/>
      <c r="CO60" s="687"/>
      <c r="CP60" s="687"/>
      <c r="CQ60" s="687"/>
      <c r="CR60" s="687"/>
      <c r="CS60" s="687"/>
      <c r="CT60" s="688"/>
      <c r="CU60" s="689">
        <v>100</v>
      </c>
      <c r="CV60" s="690"/>
      <c r="CW60" s="690"/>
      <c r="CX60" s="691"/>
      <c r="CY60" s="692">
        <v>1244146331</v>
      </c>
      <c r="CZ60" s="693"/>
      <c r="DA60" s="693"/>
      <c r="DB60" s="693"/>
      <c r="DC60" s="693"/>
      <c r="DD60" s="693"/>
      <c r="DE60" s="693"/>
      <c r="DF60" s="694"/>
      <c r="DG60" s="695"/>
      <c r="DH60" s="696"/>
      <c r="DI60" s="696"/>
      <c r="DJ60" s="696"/>
      <c r="DK60" s="696"/>
      <c r="DL60" s="696"/>
      <c r="DM60" s="696"/>
      <c r="DN60" s="696"/>
      <c r="DO60" s="696"/>
      <c r="DP60" s="696"/>
      <c r="DQ60" s="697"/>
      <c r="DR60" s="698"/>
      <c r="DS60" s="699"/>
      <c r="DT60" s="699"/>
      <c r="DU60" s="699"/>
      <c r="DV60" s="699"/>
      <c r="DW60" s="699"/>
      <c r="DX60" s="700"/>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1RGjZdOUXiWi/0PRZ2NmpwnmBAL7CYecbVkHw9mrpjsPIp0+dDDacpP/IFzFG/wBzOmOYSWuK/nWunInoEnolw==" saltValue="V+Q++oTEQoWXYEfo19UfDA=="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332</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0" t="s">
        <v>333</v>
      </c>
      <c r="DK2" s="731"/>
      <c r="DL2" s="731"/>
      <c r="DM2" s="731"/>
      <c r="DN2" s="731"/>
      <c r="DO2" s="732"/>
      <c r="DP2" s="237"/>
      <c r="DQ2" s="730" t="s">
        <v>334</v>
      </c>
      <c r="DR2" s="731"/>
      <c r="DS2" s="731"/>
      <c r="DT2" s="731"/>
      <c r="DU2" s="731"/>
      <c r="DV2" s="731"/>
      <c r="DW2" s="731"/>
      <c r="DX2" s="731"/>
      <c r="DY2" s="731"/>
      <c r="DZ2" s="73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733" t="s">
        <v>335</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240"/>
      <c r="BA4" s="240"/>
      <c r="BB4" s="240"/>
      <c r="BC4" s="240"/>
      <c r="BD4" s="240"/>
      <c r="BE4" s="241"/>
      <c r="BF4" s="241"/>
      <c r="BG4" s="241"/>
      <c r="BH4" s="241"/>
      <c r="BI4" s="241"/>
      <c r="BJ4" s="241"/>
      <c r="BK4" s="241"/>
      <c r="BL4" s="241"/>
      <c r="BM4" s="241"/>
      <c r="BN4" s="241"/>
      <c r="BO4" s="241"/>
      <c r="BP4" s="241"/>
      <c r="BQ4" s="240" t="s">
        <v>336</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724" t="s">
        <v>337</v>
      </c>
      <c r="B5" s="725"/>
      <c r="C5" s="725"/>
      <c r="D5" s="725"/>
      <c r="E5" s="725"/>
      <c r="F5" s="725"/>
      <c r="G5" s="725"/>
      <c r="H5" s="725"/>
      <c r="I5" s="725"/>
      <c r="J5" s="725"/>
      <c r="K5" s="725"/>
      <c r="L5" s="725"/>
      <c r="M5" s="725"/>
      <c r="N5" s="725"/>
      <c r="O5" s="725"/>
      <c r="P5" s="726"/>
      <c r="Q5" s="701" t="s">
        <v>338</v>
      </c>
      <c r="R5" s="702"/>
      <c r="S5" s="702"/>
      <c r="T5" s="702"/>
      <c r="U5" s="703"/>
      <c r="V5" s="701" t="s">
        <v>339</v>
      </c>
      <c r="W5" s="702"/>
      <c r="X5" s="702"/>
      <c r="Y5" s="702"/>
      <c r="Z5" s="703"/>
      <c r="AA5" s="701" t="s">
        <v>340</v>
      </c>
      <c r="AB5" s="702"/>
      <c r="AC5" s="702"/>
      <c r="AD5" s="702"/>
      <c r="AE5" s="702"/>
      <c r="AF5" s="734" t="s">
        <v>341</v>
      </c>
      <c r="AG5" s="702"/>
      <c r="AH5" s="702"/>
      <c r="AI5" s="702"/>
      <c r="AJ5" s="713"/>
      <c r="AK5" s="702" t="s">
        <v>342</v>
      </c>
      <c r="AL5" s="702"/>
      <c r="AM5" s="702"/>
      <c r="AN5" s="702"/>
      <c r="AO5" s="703"/>
      <c r="AP5" s="701" t="s">
        <v>343</v>
      </c>
      <c r="AQ5" s="702"/>
      <c r="AR5" s="702"/>
      <c r="AS5" s="702"/>
      <c r="AT5" s="703"/>
      <c r="AU5" s="701" t="s">
        <v>344</v>
      </c>
      <c r="AV5" s="702"/>
      <c r="AW5" s="702"/>
      <c r="AX5" s="702"/>
      <c r="AY5" s="713"/>
      <c r="AZ5" s="244"/>
      <c r="BA5" s="244"/>
      <c r="BB5" s="244"/>
      <c r="BC5" s="244"/>
      <c r="BD5" s="244"/>
      <c r="BE5" s="245"/>
      <c r="BF5" s="245"/>
      <c r="BG5" s="245"/>
      <c r="BH5" s="245"/>
      <c r="BI5" s="245"/>
      <c r="BJ5" s="245"/>
      <c r="BK5" s="245"/>
      <c r="BL5" s="245"/>
      <c r="BM5" s="245"/>
      <c r="BN5" s="245"/>
      <c r="BO5" s="245"/>
      <c r="BP5" s="245"/>
      <c r="BQ5" s="724" t="s">
        <v>345</v>
      </c>
      <c r="BR5" s="725"/>
      <c r="BS5" s="725"/>
      <c r="BT5" s="725"/>
      <c r="BU5" s="725"/>
      <c r="BV5" s="725"/>
      <c r="BW5" s="725"/>
      <c r="BX5" s="725"/>
      <c r="BY5" s="725"/>
      <c r="BZ5" s="725"/>
      <c r="CA5" s="725"/>
      <c r="CB5" s="725"/>
      <c r="CC5" s="725"/>
      <c r="CD5" s="725"/>
      <c r="CE5" s="725"/>
      <c r="CF5" s="725"/>
      <c r="CG5" s="726"/>
      <c r="CH5" s="701" t="s">
        <v>346</v>
      </c>
      <c r="CI5" s="702"/>
      <c r="CJ5" s="702"/>
      <c r="CK5" s="702"/>
      <c r="CL5" s="703"/>
      <c r="CM5" s="701" t="s">
        <v>347</v>
      </c>
      <c r="CN5" s="702"/>
      <c r="CO5" s="702"/>
      <c r="CP5" s="702"/>
      <c r="CQ5" s="703"/>
      <c r="CR5" s="701" t="s">
        <v>348</v>
      </c>
      <c r="CS5" s="702"/>
      <c r="CT5" s="702"/>
      <c r="CU5" s="702"/>
      <c r="CV5" s="703"/>
      <c r="CW5" s="701" t="s">
        <v>349</v>
      </c>
      <c r="CX5" s="702"/>
      <c r="CY5" s="702"/>
      <c r="CZ5" s="702"/>
      <c r="DA5" s="703"/>
      <c r="DB5" s="701" t="s">
        <v>350</v>
      </c>
      <c r="DC5" s="702"/>
      <c r="DD5" s="702"/>
      <c r="DE5" s="702"/>
      <c r="DF5" s="703"/>
      <c r="DG5" s="707" t="s">
        <v>351</v>
      </c>
      <c r="DH5" s="708"/>
      <c r="DI5" s="708"/>
      <c r="DJ5" s="708"/>
      <c r="DK5" s="709"/>
      <c r="DL5" s="707" t="s">
        <v>352</v>
      </c>
      <c r="DM5" s="708"/>
      <c r="DN5" s="708"/>
      <c r="DO5" s="708"/>
      <c r="DP5" s="709"/>
      <c r="DQ5" s="701" t="s">
        <v>353</v>
      </c>
      <c r="DR5" s="702"/>
      <c r="DS5" s="702"/>
      <c r="DT5" s="702"/>
      <c r="DU5" s="703"/>
      <c r="DV5" s="701" t="s">
        <v>344</v>
      </c>
      <c r="DW5" s="702"/>
      <c r="DX5" s="702"/>
      <c r="DY5" s="702"/>
      <c r="DZ5" s="713"/>
      <c r="EA5" s="242"/>
    </row>
    <row r="6" spans="1:131" s="243" customFormat="1" ht="26.25" customHeight="1" thickBot="1" x14ac:dyDescent="0.25">
      <c r="A6" s="727"/>
      <c r="B6" s="728"/>
      <c r="C6" s="728"/>
      <c r="D6" s="728"/>
      <c r="E6" s="728"/>
      <c r="F6" s="728"/>
      <c r="G6" s="728"/>
      <c r="H6" s="728"/>
      <c r="I6" s="728"/>
      <c r="J6" s="728"/>
      <c r="K6" s="728"/>
      <c r="L6" s="728"/>
      <c r="M6" s="728"/>
      <c r="N6" s="728"/>
      <c r="O6" s="728"/>
      <c r="P6" s="729"/>
      <c r="Q6" s="704"/>
      <c r="R6" s="705"/>
      <c r="S6" s="705"/>
      <c r="T6" s="705"/>
      <c r="U6" s="706"/>
      <c r="V6" s="704"/>
      <c r="W6" s="705"/>
      <c r="X6" s="705"/>
      <c r="Y6" s="705"/>
      <c r="Z6" s="706"/>
      <c r="AA6" s="704"/>
      <c r="AB6" s="705"/>
      <c r="AC6" s="705"/>
      <c r="AD6" s="705"/>
      <c r="AE6" s="705"/>
      <c r="AF6" s="735"/>
      <c r="AG6" s="705"/>
      <c r="AH6" s="705"/>
      <c r="AI6" s="705"/>
      <c r="AJ6" s="714"/>
      <c r="AK6" s="705"/>
      <c r="AL6" s="705"/>
      <c r="AM6" s="705"/>
      <c r="AN6" s="705"/>
      <c r="AO6" s="706"/>
      <c r="AP6" s="704"/>
      <c r="AQ6" s="705"/>
      <c r="AR6" s="705"/>
      <c r="AS6" s="705"/>
      <c r="AT6" s="706"/>
      <c r="AU6" s="704"/>
      <c r="AV6" s="705"/>
      <c r="AW6" s="705"/>
      <c r="AX6" s="705"/>
      <c r="AY6" s="714"/>
      <c r="AZ6" s="240"/>
      <c r="BA6" s="240"/>
      <c r="BB6" s="240"/>
      <c r="BC6" s="240"/>
      <c r="BD6" s="240"/>
      <c r="BE6" s="241"/>
      <c r="BF6" s="241"/>
      <c r="BG6" s="241"/>
      <c r="BH6" s="241"/>
      <c r="BI6" s="241"/>
      <c r="BJ6" s="241"/>
      <c r="BK6" s="241"/>
      <c r="BL6" s="241"/>
      <c r="BM6" s="241"/>
      <c r="BN6" s="241"/>
      <c r="BO6" s="241"/>
      <c r="BP6" s="241"/>
      <c r="BQ6" s="727"/>
      <c r="BR6" s="728"/>
      <c r="BS6" s="728"/>
      <c r="BT6" s="728"/>
      <c r="BU6" s="728"/>
      <c r="BV6" s="728"/>
      <c r="BW6" s="728"/>
      <c r="BX6" s="728"/>
      <c r="BY6" s="728"/>
      <c r="BZ6" s="728"/>
      <c r="CA6" s="728"/>
      <c r="CB6" s="728"/>
      <c r="CC6" s="728"/>
      <c r="CD6" s="728"/>
      <c r="CE6" s="728"/>
      <c r="CF6" s="728"/>
      <c r="CG6" s="729"/>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10"/>
      <c r="DH6" s="711"/>
      <c r="DI6" s="711"/>
      <c r="DJ6" s="711"/>
      <c r="DK6" s="712"/>
      <c r="DL6" s="710"/>
      <c r="DM6" s="711"/>
      <c r="DN6" s="711"/>
      <c r="DO6" s="711"/>
      <c r="DP6" s="712"/>
      <c r="DQ6" s="704"/>
      <c r="DR6" s="705"/>
      <c r="DS6" s="705"/>
      <c r="DT6" s="705"/>
      <c r="DU6" s="706"/>
      <c r="DV6" s="704"/>
      <c r="DW6" s="705"/>
      <c r="DX6" s="705"/>
      <c r="DY6" s="705"/>
      <c r="DZ6" s="714"/>
      <c r="EA6" s="242"/>
    </row>
    <row r="7" spans="1:131" s="243" customFormat="1" ht="26.25" customHeight="1" thickTop="1" x14ac:dyDescent="0.2">
      <c r="A7" s="246">
        <v>1</v>
      </c>
      <c r="B7" s="715" t="s">
        <v>354</v>
      </c>
      <c r="C7" s="716"/>
      <c r="D7" s="716"/>
      <c r="E7" s="716"/>
      <c r="F7" s="716"/>
      <c r="G7" s="716"/>
      <c r="H7" s="716"/>
      <c r="I7" s="716"/>
      <c r="J7" s="716"/>
      <c r="K7" s="716"/>
      <c r="L7" s="716"/>
      <c r="M7" s="716"/>
      <c r="N7" s="716"/>
      <c r="O7" s="716"/>
      <c r="P7" s="717"/>
      <c r="Q7" s="718">
        <v>1792584</v>
      </c>
      <c r="R7" s="719"/>
      <c r="S7" s="719"/>
      <c r="T7" s="719"/>
      <c r="U7" s="719"/>
      <c r="V7" s="719">
        <v>1786136</v>
      </c>
      <c r="W7" s="719"/>
      <c r="X7" s="719"/>
      <c r="Y7" s="719"/>
      <c r="Z7" s="719"/>
      <c r="AA7" s="719">
        <v>6448</v>
      </c>
      <c r="AB7" s="719"/>
      <c r="AC7" s="719"/>
      <c r="AD7" s="719"/>
      <c r="AE7" s="720"/>
      <c r="AF7" s="721">
        <v>670</v>
      </c>
      <c r="AG7" s="722"/>
      <c r="AH7" s="722"/>
      <c r="AI7" s="722"/>
      <c r="AJ7" s="723"/>
      <c r="AK7" s="758" t="s">
        <v>556</v>
      </c>
      <c r="AL7" s="759"/>
      <c r="AM7" s="759"/>
      <c r="AN7" s="759"/>
      <c r="AO7" s="759"/>
      <c r="AP7" s="759">
        <v>4895315</v>
      </c>
      <c r="AQ7" s="759"/>
      <c r="AR7" s="759"/>
      <c r="AS7" s="759"/>
      <c r="AT7" s="759"/>
      <c r="AU7" s="760"/>
      <c r="AV7" s="760"/>
      <c r="AW7" s="760"/>
      <c r="AX7" s="760"/>
      <c r="AY7" s="761"/>
      <c r="AZ7" s="240"/>
      <c r="BA7" s="240"/>
      <c r="BB7" s="240"/>
      <c r="BC7" s="240"/>
      <c r="BD7" s="240"/>
      <c r="BE7" s="241"/>
      <c r="BF7" s="241"/>
      <c r="BG7" s="241"/>
      <c r="BH7" s="241"/>
      <c r="BI7" s="241"/>
      <c r="BJ7" s="241"/>
      <c r="BK7" s="241"/>
      <c r="BL7" s="241"/>
      <c r="BM7" s="241"/>
      <c r="BN7" s="241"/>
      <c r="BO7" s="241"/>
      <c r="BP7" s="241"/>
      <c r="BQ7" s="247">
        <v>1</v>
      </c>
      <c r="BR7" s="248"/>
      <c r="BS7" s="762" t="s">
        <v>558</v>
      </c>
      <c r="BT7" s="763"/>
      <c r="BU7" s="763"/>
      <c r="BV7" s="763"/>
      <c r="BW7" s="763"/>
      <c r="BX7" s="763"/>
      <c r="BY7" s="763"/>
      <c r="BZ7" s="763"/>
      <c r="CA7" s="763"/>
      <c r="CB7" s="763"/>
      <c r="CC7" s="763"/>
      <c r="CD7" s="763"/>
      <c r="CE7" s="763"/>
      <c r="CF7" s="763"/>
      <c r="CG7" s="764"/>
      <c r="CH7" s="755">
        <v>1</v>
      </c>
      <c r="CI7" s="756"/>
      <c r="CJ7" s="756"/>
      <c r="CK7" s="756"/>
      <c r="CL7" s="757"/>
      <c r="CM7" s="755">
        <v>2</v>
      </c>
      <c r="CN7" s="756"/>
      <c r="CO7" s="756"/>
      <c r="CP7" s="756"/>
      <c r="CQ7" s="757"/>
      <c r="CR7" s="755">
        <v>10</v>
      </c>
      <c r="CS7" s="756"/>
      <c r="CT7" s="756"/>
      <c r="CU7" s="756"/>
      <c r="CV7" s="757"/>
      <c r="CW7" s="755">
        <v>0</v>
      </c>
      <c r="CX7" s="756"/>
      <c r="CY7" s="756"/>
      <c r="CZ7" s="756"/>
      <c r="DA7" s="757"/>
      <c r="DB7" s="755">
        <v>0</v>
      </c>
      <c r="DC7" s="756"/>
      <c r="DD7" s="756"/>
      <c r="DE7" s="756"/>
      <c r="DF7" s="757"/>
      <c r="DG7" s="755">
        <v>0</v>
      </c>
      <c r="DH7" s="756"/>
      <c r="DI7" s="756"/>
      <c r="DJ7" s="756"/>
      <c r="DK7" s="757"/>
      <c r="DL7" s="755">
        <v>0</v>
      </c>
      <c r="DM7" s="756"/>
      <c r="DN7" s="756"/>
      <c r="DO7" s="756"/>
      <c r="DP7" s="757"/>
      <c r="DQ7" s="755"/>
      <c r="DR7" s="756"/>
      <c r="DS7" s="756"/>
      <c r="DT7" s="756"/>
      <c r="DU7" s="757"/>
      <c r="DV7" s="736"/>
      <c r="DW7" s="737"/>
      <c r="DX7" s="737"/>
      <c r="DY7" s="737"/>
      <c r="DZ7" s="738"/>
      <c r="EA7" s="242"/>
    </row>
    <row r="8" spans="1:131" s="243" customFormat="1" ht="26.25" customHeight="1" x14ac:dyDescent="0.2">
      <c r="A8" s="249">
        <v>2</v>
      </c>
      <c r="B8" s="739" t="s">
        <v>355</v>
      </c>
      <c r="C8" s="740"/>
      <c r="D8" s="740"/>
      <c r="E8" s="740"/>
      <c r="F8" s="740"/>
      <c r="G8" s="740"/>
      <c r="H8" s="740"/>
      <c r="I8" s="740"/>
      <c r="J8" s="740"/>
      <c r="K8" s="740"/>
      <c r="L8" s="740"/>
      <c r="M8" s="740"/>
      <c r="N8" s="740"/>
      <c r="O8" s="740"/>
      <c r="P8" s="741"/>
      <c r="Q8" s="742">
        <v>18765</v>
      </c>
      <c r="R8" s="743"/>
      <c r="S8" s="743"/>
      <c r="T8" s="743"/>
      <c r="U8" s="743"/>
      <c r="V8" s="743">
        <v>18765</v>
      </c>
      <c r="W8" s="743"/>
      <c r="X8" s="743"/>
      <c r="Y8" s="743"/>
      <c r="Z8" s="743"/>
      <c r="AA8" s="743">
        <v>0</v>
      </c>
      <c r="AB8" s="743"/>
      <c r="AC8" s="743"/>
      <c r="AD8" s="743"/>
      <c r="AE8" s="744"/>
      <c r="AF8" s="745" t="s">
        <v>119</v>
      </c>
      <c r="AG8" s="746"/>
      <c r="AH8" s="746"/>
      <c r="AI8" s="746"/>
      <c r="AJ8" s="747"/>
      <c r="AK8" s="748" t="s">
        <v>556</v>
      </c>
      <c r="AL8" s="749"/>
      <c r="AM8" s="749"/>
      <c r="AN8" s="749"/>
      <c r="AO8" s="749"/>
      <c r="AP8" s="749">
        <v>153610</v>
      </c>
      <c r="AQ8" s="749"/>
      <c r="AR8" s="749"/>
      <c r="AS8" s="749"/>
      <c r="AT8" s="749"/>
      <c r="AU8" s="750"/>
      <c r="AV8" s="750"/>
      <c r="AW8" s="750"/>
      <c r="AX8" s="750"/>
      <c r="AY8" s="751"/>
      <c r="AZ8" s="240"/>
      <c r="BA8" s="240"/>
      <c r="BB8" s="240"/>
      <c r="BC8" s="240"/>
      <c r="BD8" s="240"/>
      <c r="BE8" s="241"/>
      <c r="BF8" s="241"/>
      <c r="BG8" s="241"/>
      <c r="BH8" s="241"/>
      <c r="BI8" s="241"/>
      <c r="BJ8" s="241"/>
      <c r="BK8" s="241"/>
      <c r="BL8" s="241"/>
      <c r="BM8" s="241"/>
      <c r="BN8" s="241"/>
      <c r="BO8" s="241"/>
      <c r="BP8" s="241"/>
      <c r="BQ8" s="250">
        <v>2</v>
      </c>
      <c r="BR8" s="251"/>
      <c r="BS8" s="752" t="s">
        <v>559</v>
      </c>
      <c r="BT8" s="753"/>
      <c r="BU8" s="753"/>
      <c r="BV8" s="753"/>
      <c r="BW8" s="753"/>
      <c r="BX8" s="753"/>
      <c r="BY8" s="753"/>
      <c r="BZ8" s="753"/>
      <c r="CA8" s="753"/>
      <c r="CB8" s="753"/>
      <c r="CC8" s="753"/>
      <c r="CD8" s="753"/>
      <c r="CE8" s="753"/>
      <c r="CF8" s="753"/>
      <c r="CG8" s="754"/>
      <c r="CH8" s="765">
        <v>37</v>
      </c>
      <c r="CI8" s="766"/>
      <c r="CJ8" s="766"/>
      <c r="CK8" s="766"/>
      <c r="CL8" s="767"/>
      <c r="CM8" s="765">
        <v>2195</v>
      </c>
      <c r="CN8" s="766"/>
      <c r="CO8" s="766"/>
      <c r="CP8" s="766"/>
      <c r="CQ8" s="767"/>
      <c r="CR8" s="765">
        <v>5</v>
      </c>
      <c r="CS8" s="766"/>
      <c r="CT8" s="766"/>
      <c r="CU8" s="766"/>
      <c r="CV8" s="767"/>
      <c r="CW8" s="765">
        <v>807</v>
      </c>
      <c r="CX8" s="766"/>
      <c r="CY8" s="766"/>
      <c r="CZ8" s="766"/>
      <c r="DA8" s="767"/>
      <c r="DB8" s="765">
        <v>2349</v>
      </c>
      <c r="DC8" s="766"/>
      <c r="DD8" s="766"/>
      <c r="DE8" s="766"/>
      <c r="DF8" s="767"/>
      <c r="DG8" s="765">
        <v>0</v>
      </c>
      <c r="DH8" s="766"/>
      <c r="DI8" s="766"/>
      <c r="DJ8" s="766"/>
      <c r="DK8" s="767"/>
      <c r="DL8" s="765">
        <v>32557</v>
      </c>
      <c r="DM8" s="766"/>
      <c r="DN8" s="766"/>
      <c r="DO8" s="766"/>
      <c r="DP8" s="767"/>
      <c r="DQ8" s="765"/>
      <c r="DR8" s="766"/>
      <c r="DS8" s="766"/>
      <c r="DT8" s="766"/>
      <c r="DU8" s="767"/>
      <c r="DV8" s="768"/>
      <c r="DW8" s="769"/>
      <c r="DX8" s="769"/>
      <c r="DY8" s="769"/>
      <c r="DZ8" s="770"/>
      <c r="EA8" s="242"/>
    </row>
    <row r="9" spans="1:131" s="243" customFormat="1" ht="26.25" customHeight="1" x14ac:dyDescent="0.2">
      <c r="A9" s="249">
        <v>3</v>
      </c>
      <c r="B9" s="739" t="s">
        <v>356</v>
      </c>
      <c r="C9" s="740"/>
      <c r="D9" s="740"/>
      <c r="E9" s="740"/>
      <c r="F9" s="740"/>
      <c r="G9" s="740"/>
      <c r="H9" s="740"/>
      <c r="I9" s="740"/>
      <c r="J9" s="740"/>
      <c r="K9" s="740"/>
      <c r="L9" s="740"/>
      <c r="M9" s="740"/>
      <c r="N9" s="740"/>
      <c r="O9" s="740"/>
      <c r="P9" s="741"/>
      <c r="Q9" s="742">
        <v>14447</v>
      </c>
      <c r="R9" s="743"/>
      <c r="S9" s="743"/>
      <c r="T9" s="743"/>
      <c r="U9" s="743"/>
      <c r="V9" s="743">
        <v>14447</v>
      </c>
      <c r="W9" s="743"/>
      <c r="X9" s="743"/>
      <c r="Y9" s="743"/>
      <c r="Z9" s="743"/>
      <c r="AA9" s="743">
        <v>0</v>
      </c>
      <c r="AB9" s="743"/>
      <c r="AC9" s="743"/>
      <c r="AD9" s="743"/>
      <c r="AE9" s="744"/>
      <c r="AF9" s="745" t="s">
        <v>119</v>
      </c>
      <c r="AG9" s="746"/>
      <c r="AH9" s="746"/>
      <c r="AI9" s="746"/>
      <c r="AJ9" s="747"/>
      <c r="AK9" s="748" t="s">
        <v>556</v>
      </c>
      <c r="AL9" s="749"/>
      <c r="AM9" s="749"/>
      <c r="AN9" s="749"/>
      <c r="AO9" s="749"/>
      <c r="AP9" s="749">
        <v>49037</v>
      </c>
      <c r="AQ9" s="749"/>
      <c r="AR9" s="749"/>
      <c r="AS9" s="749"/>
      <c r="AT9" s="749"/>
      <c r="AU9" s="750"/>
      <c r="AV9" s="750"/>
      <c r="AW9" s="750"/>
      <c r="AX9" s="750"/>
      <c r="AY9" s="751"/>
      <c r="AZ9" s="240"/>
      <c r="BA9" s="240"/>
      <c r="BB9" s="240"/>
      <c r="BC9" s="240"/>
      <c r="BD9" s="240"/>
      <c r="BE9" s="241"/>
      <c r="BF9" s="241"/>
      <c r="BG9" s="241"/>
      <c r="BH9" s="241"/>
      <c r="BI9" s="241"/>
      <c r="BJ9" s="241"/>
      <c r="BK9" s="241"/>
      <c r="BL9" s="241"/>
      <c r="BM9" s="241"/>
      <c r="BN9" s="241"/>
      <c r="BO9" s="241"/>
      <c r="BP9" s="241"/>
      <c r="BQ9" s="250">
        <v>3</v>
      </c>
      <c r="BR9" s="251"/>
      <c r="BS9" s="752" t="s">
        <v>560</v>
      </c>
      <c r="BT9" s="753"/>
      <c r="BU9" s="753"/>
      <c r="BV9" s="753"/>
      <c r="BW9" s="753"/>
      <c r="BX9" s="753"/>
      <c r="BY9" s="753"/>
      <c r="BZ9" s="753"/>
      <c r="CA9" s="753"/>
      <c r="CB9" s="753"/>
      <c r="CC9" s="753"/>
      <c r="CD9" s="753"/>
      <c r="CE9" s="753"/>
      <c r="CF9" s="753"/>
      <c r="CG9" s="754"/>
      <c r="CH9" s="765">
        <v>-1</v>
      </c>
      <c r="CI9" s="766"/>
      <c r="CJ9" s="766"/>
      <c r="CK9" s="766"/>
      <c r="CL9" s="767"/>
      <c r="CM9" s="765">
        <v>1975</v>
      </c>
      <c r="CN9" s="766"/>
      <c r="CO9" s="766"/>
      <c r="CP9" s="766"/>
      <c r="CQ9" s="767"/>
      <c r="CR9" s="765">
        <v>850</v>
      </c>
      <c r="CS9" s="766"/>
      <c r="CT9" s="766"/>
      <c r="CU9" s="766"/>
      <c r="CV9" s="767"/>
      <c r="CW9" s="765">
        <v>0</v>
      </c>
      <c r="CX9" s="766"/>
      <c r="CY9" s="766"/>
      <c r="CZ9" s="766"/>
      <c r="DA9" s="767"/>
      <c r="DB9" s="765">
        <v>850</v>
      </c>
      <c r="DC9" s="766"/>
      <c r="DD9" s="766"/>
      <c r="DE9" s="766"/>
      <c r="DF9" s="767"/>
      <c r="DG9" s="765">
        <v>0</v>
      </c>
      <c r="DH9" s="766"/>
      <c r="DI9" s="766"/>
      <c r="DJ9" s="766"/>
      <c r="DK9" s="767"/>
      <c r="DL9" s="765">
        <v>0</v>
      </c>
      <c r="DM9" s="766"/>
      <c r="DN9" s="766"/>
      <c r="DO9" s="766"/>
      <c r="DP9" s="767"/>
      <c r="DQ9" s="765"/>
      <c r="DR9" s="766"/>
      <c r="DS9" s="766"/>
      <c r="DT9" s="766"/>
      <c r="DU9" s="767"/>
      <c r="DV9" s="768"/>
      <c r="DW9" s="769"/>
      <c r="DX9" s="769"/>
      <c r="DY9" s="769"/>
      <c r="DZ9" s="770"/>
      <c r="EA9" s="242"/>
    </row>
    <row r="10" spans="1:131" s="243" customFormat="1" ht="26.25" customHeight="1" x14ac:dyDescent="0.2">
      <c r="A10" s="249">
        <v>4</v>
      </c>
      <c r="B10" s="739" t="s">
        <v>357</v>
      </c>
      <c r="C10" s="740"/>
      <c r="D10" s="740"/>
      <c r="E10" s="740"/>
      <c r="F10" s="740"/>
      <c r="G10" s="740"/>
      <c r="H10" s="740"/>
      <c r="I10" s="740"/>
      <c r="J10" s="740"/>
      <c r="K10" s="740"/>
      <c r="L10" s="740"/>
      <c r="M10" s="740"/>
      <c r="N10" s="740"/>
      <c r="O10" s="740"/>
      <c r="P10" s="741"/>
      <c r="Q10" s="742">
        <v>30021</v>
      </c>
      <c r="R10" s="743"/>
      <c r="S10" s="743"/>
      <c r="T10" s="743"/>
      <c r="U10" s="743"/>
      <c r="V10" s="743">
        <v>29904</v>
      </c>
      <c r="W10" s="743"/>
      <c r="X10" s="743"/>
      <c r="Y10" s="743"/>
      <c r="Z10" s="743"/>
      <c r="AA10" s="743">
        <v>117</v>
      </c>
      <c r="AB10" s="743"/>
      <c r="AC10" s="743"/>
      <c r="AD10" s="743"/>
      <c r="AE10" s="744"/>
      <c r="AF10" s="745">
        <v>116</v>
      </c>
      <c r="AG10" s="746"/>
      <c r="AH10" s="746"/>
      <c r="AI10" s="746"/>
      <c r="AJ10" s="747"/>
      <c r="AK10" s="748" t="s">
        <v>556</v>
      </c>
      <c r="AL10" s="749"/>
      <c r="AM10" s="749"/>
      <c r="AN10" s="749"/>
      <c r="AO10" s="749"/>
      <c r="AP10" s="749">
        <v>152461</v>
      </c>
      <c r="AQ10" s="749"/>
      <c r="AR10" s="749"/>
      <c r="AS10" s="749"/>
      <c r="AT10" s="749"/>
      <c r="AU10" s="750"/>
      <c r="AV10" s="750"/>
      <c r="AW10" s="750"/>
      <c r="AX10" s="750"/>
      <c r="AY10" s="751"/>
      <c r="AZ10" s="240"/>
      <c r="BA10" s="240"/>
      <c r="BB10" s="240"/>
      <c r="BC10" s="240"/>
      <c r="BD10" s="240"/>
      <c r="BE10" s="241"/>
      <c r="BF10" s="241"/>
      <c r="BG10" s="241"/>
      <c r="BH10" s="241"/>
      <c r="BI10" s="241"/>
      <c r="BJ10" s="241"/>
      <c r="BK10" s="241"/>
      <c r="BL10" s="241"/>
      <c r="BM10" s="241"/>
      <c r="BN10" s="241"/>
      <c r="BO10" s="241"/>
      <c r="BP10" s="241"/>
      <c r="BQ10" s="250">
        <v>4</v>
      </c>
      <c r="BR10" s="251"/>
      <c r="BS10" s="752" t="s">
        <v>561</v>
      </c>
      <c r="BT10" s="753"/>
      <c r="BU10" s="753"/>
      <c r="BV10" s="753"/>
      <c r="BW10" s="753"/>
      <c r="BX10" s="753"/>
      <c r="BY10" s="753"/>
      <c r="BZ10" s="753"/>
      <c r="CA10" s="753"/>
      <c r="CB10" s="753"/>
      <c r="CC10" s="753"/>
      <c r="CD10" s="753"/>
      <c r="CE10" s="753"/>
      <c r="CF10" s="753"/>
      <c r="CG10" s="754"/>
      <c r="CH10" s="765">
        <v>53</v>
      </c>
      <c r="CI10" s="766"/>
      <c r="CJ10" s="766"/>
      <c r="CK10" s="766"/>
      <c r="CL10" s="767"/>
      <c r="CM10" s="765">
        <v>1323</v>
      </c>
      <c r="CN10" s="766"/>
      <c r="CO10" s="766"/>
      <c r="CP10" s="766"/>
      <c r="CQ10" s="767"/>
      <c r="CR10" s="765">
        <v>5</v>
      </c>
      <c r="CS10" s="766"/>
      <c r="CT10" s="766"/>
      <c r="CU10" s="766"/>
      <c r="CV10" s="767"/>
      <c r="CW10" s="765">
        <v>80</v>
      </c>
      <c r="CX10" s="766"/>
      <c r="CY10" s="766"/>
      <c r="CZ10" s="766"/>
      <c r="DA10" s="767"/>
      <c r="DB10" s="765">
        <v>0</v>
      </c>
      <c r="DC10" s="766"/>
      <c r="DD10" s="766"/>
      <c r="DE10" s="766"/>
      <c r="DF10" s="767"/>
      <c r="DG10" s="765">
        <v>0</v>
      </c>
      <c r="DH10" s="766"/>
      <c r="DI10" s="766"/>
      <c r="DJ10" s="766"/>
      <c r="DK10" s="767"/>
      <c r="DL10" s="765">
        <v>0</v>
      </c>
      <c r="DM10" s="766"/>
      <c r="DN10" s="766"/>
      <c r="DO10" s="766"/>
      <c r="DP10" s="767"/>
      <c r="DQ10" s="765"/>
      <c r="DR10" s="766"/>
      <c r="DS10" s="766"/>
      <c r="DT10" s="766"/>
      <c r="DU10" s="767"/>
      <c r="DV10" s="768"/>
      <c r="DW10" s="769"/>
      <c r="DX10" s="769"/>
      <c r="DY10" s="769"/>
      <c r="DZ10" s="770"/>
      <c r="EA10" s="242"/>
    </row>
    <row r="11" spans="1:131" s="243" customFormat="1" ht="26.25" customHeight="1" x14ac:dyDescent="0.2">
      <c r="A11" s="249">
        <v>5</v>
      </c>
      <c r="B11" s="739" t="s">
        <v>358</v>
      </c>
      <c r="C11" s="740"/>
      <c r="D11" s="740"/>
      <c r="E11" s="740"/>
      <c r="F11" s="740"/>
      <c r="G11" s="740"/>
      <c r="H11" s="740"/>
      <c r="I11" s="740"/>
      <c r="J11" s="740"/>
      <c r="K11" s="740"/>
      <c r="L11" s="740"/>
      <c r="M11" s="740"/>
      <c r="N11" s="740"/>
      <c r="O11" s="740"/>
      <c r="P11" s="741"/>
      <c r="Q11" s="742">
        <v>1855</v>
      </c>
      <c r="R11" s="743"/>
      <c r="S11" s="743"/>
      <c r="T11" s="743"/>
      <c r="U11" s="743"/>
      <c r="V11" s="743">
        <v>1855</v>
      </c>
      <c r="W11" s="743"/>
      <c r="X11" s="743"/>
      <c r="Y11" s="743"/>
      <c r="Z11" s="743"/>
      <c r="AA11" s="743">
        <v>0</v>
      </c>
      <c r="AB11" s="743"/>
      <c r="AC11" s="743"/>
      <c r="AD11" s="743"/>
      <c r="AE11" s="744"/>
      <c r="AF11" s="745" t="s">
        <v>119</v>
      </c>
      <c r="AG11" s="746"/>
      <c r="AH11" s="746"/>
      <c r="AI11" s="746"/>
      <c r="AJ11" s="747"/>
      <c r="AK11" s="748" t="s">
        <v>556</v>
      </c>
      <c r="AL11" s="749"/>
      <c r="AM11" s="749"/>
      <c r="AN11" s="749"/>
      <c r="AO11" s="749"/>
      <c r="AP11" s="749" t="s">
        <v>556</v>
      </c>
      <c r="AQ11" s="749"/>
      <c r="AR11" s="749"/>
      <c r="AS11" s="749"/>
      <c r="AT11" s="749"/>
      <c r="AU11" s="750"/>
      <c r="AV11" s="750"/>
      <c r="AW11" s="750"/>
      <c r="AX11" s="750"/>
      <c r="AY11" s="751"/>
      <c r="AZ11" s="240"/>
      <c r="BA11" s="240"/>
      <c r="BB11" s="240"/>
      <c r="BC11" s="240"/>
      <c r="BD11" s="240"/>
      <c r="BE11" s="241"/>
      <c r="BF11" s="241"/>
      <c r="BG11" s="241"/>
      <c r="BH11" s="241"/>
      <c r="BI11" s="241"/>
      <c r="BJ11" s="241"/>
      <c r="BK11" s="241"/>
      <c r="BL11" s="241"/>
      <c r="BM11" s="241"/>
      <c r="BN11" s="241"/>
      <c r="BO11" s="241"/>
      <c r="BP11" s="241"/>
      <c r="BQ11" s="250">
        <v>5</v>
      </c>
      <c r="BR11" s="251"/>
      <c r="BS11" s="752" t="s">
        <v>562</v>
      </c>
      <c r="BT11" s="753"/>
      <c r="BU11" s="753"/>
      <c r="BV11" s="753"/>
      <c r="BW11" s="753"/>
      <c r="BX11" s="753"/>
      <c r="BY11" s="753"/>
      <c r="BZ11" s="753"/>
      <c r="CA11" s="753"/>
      <c r="CB11" s="753"/>
      <c r="CC11" s="753"/>
      <c r="CD11" s="753"/>
      <c r="CE11" s="753"/>
      <c r="CF11" s="753"/>
      <c r="CG11" s="754"/>
      <c r="CH11" s="765">
        <v>63</v>
      </c>
      <c r="CI11" s="766"/>
      <c r="CJ11" s="766"/>
      <c r="CK11" s="766"/>
      <c r="CL11" s="767"/>
      <c r="CM11" s="765">
        <v>3443</v>
      </c>
      <c r="CN11" s="766"/>
      <c r="CO11" s="766"/>
      <c r="CP11" s="766"/>
      <c r="CQ11" s="767"/>
      <c r="CR11" s="765">
        <v>278</v>
      </c>
      <c r="CS11" s="766"/>
      <c r="CT11" s="766"/>
      <c r="CU11" s="766"/>
      <c r="CV11" s="767"/>
      <c r="CW11" s="765">
        <v>25</v>
      </c>
      <c r="CX11" s="766"/>
      <c r="CY11" s="766"/>
      <c r="CZ11" s="766"/>
      <c r="DA11" s="767"/>
      <c r="DB11" s="765">
        <v>0</v>
      </c>
      <c r="DC11" s="766"/>
      <c r="DD11" s="766"/>
      <c r="DE11" s="766"/>
      <c r="DF11" s="767"/>
      <c r="DG11" s="765">
        <v>0</v>
      </c>
      <c r="DH11" s="766"/>
      <c r="DI11" s="766"/>
      <c r="DJ11" s="766"/>
      <c r="DK11" s="767"/>
      <c r="DL11" s="765">
        <v>0</v>
      </c>
      <c r="DM11" s="766"/>
      <c r="DN11" s="766"/>
      <c r="DO11" s="766"/>
      <c r="DP11" s="767"/>
      <c r="DQ11" s="765"/>
      <c r="DR11" s="766"/>
      <c r="DS11" s="766"/>
      <c r="DT11" s="766"/>
      <c r="DU11" s="767"/>
      <c r="DV11" s="768"/>
      <c r="DW11" s="769"/>
      <c r="DX11" s="769"/>
      <c r="DY11" s="769"/>
      <c r="DZ11" s="770"/>
      <c r="EA11" s="242"/>
    </row>
    <row r="12" spans="1:131" s="243" customFormat="1" ht="26.25" customHeight="1" x14ac:dyDescent="0.2">
      <c r="A12" s="249">
        <v>6</v>
      </c>
      <c r="B12" s="739" t="s">
        <v>359</v>
      </c>
      <c r="C12" s="740"/>
      <c r="D12" s="740"/>
      <c r="E12" s="740"/>
      <c r="F12" s="740"/>
      <c r="G12" s="740"/>
      <c r="H12" s="740"/>
      <c r="I12" s="740"/>
      <c r="J12" s="740"/>
      <c r="K12" s="740"/>
      <c r="L12" s="740"/>
      <c r="M12" s="740"/>
      <c r="N12" s="740"/>
      <c r="O12" s="740"/>
      <c r="P12" s="741"/>
      <c r="Q12" s="742">
        <v>210</v>
      </c>
      <c r="R12" s="743"/>
      <c r="S12" s="743"/>
      <c r="T12" s="743"/>
      <c r="U12" s="743"/>
      <c r="V12" s="743">
        <v>210</v>
      </c>
      <c r="W12" s="743"/>
      <c r="X12" s="743"/>
      <c r="Y12" s="743"/>
      <c r="Z12" s="743"/>
      <c r="AA12" s="743">
        <v>0</v>
      </c>
      <c r="AB12" s="743"/>
      <c r="AC12" s="743"/>
      <c r="AD12" s="743"/>
      <c r="AE12" s="744"/>
      <c r="AF12" s="745" t="s">
        <v>119</v>
      </c>
      <c r="AG12" s="746"/>
      <c r="AH12" s="746"/>
      <c r="AI12" s="746"/>
      <c r="AJ12" s="747"/>
      <c r="AK12" s="748" t="s">
        <v>556</v>
      </c>
      <c r="AL12" s="749"/>
      <c r="AM12" s="749"/>
      <c r="AN12" s="749"/>
      <c r="AO12" s="749"/>
      <c r="AP12" s="749" t="s">
        <v>556</v>
      </c>
      <c r="AQ12" s="749"/>
      <c r="AR12" s="749"/>
      <c r="AS12" s="749"/>
      <c r="AT12" s="749"/>
      <c r="AU12" s="750"/>
      <c r="AV12" s="750"/>
      <c r="AW12" s="750"/>
      <c r="AX12" s="750"/>
      <c r="AY12" s="751"/>
      <c r="AZ12" s="240"/>
      <c r="BA12" s="240"/>
      <c r="BB12" s="240"/>
      <c r="BC12" s="240"/>
      <c r="BD12" s="240"/>
      <c r="BE12" s="241"/>
      <c r="BF12" s="241"/>
      <c r="BG12" s="241"/>
      <c r="BH12" s="241"/>
      <c r="BI12" s="241"/>
      <c r="BJ12" s="241"/>
      <c r="BK12" s="241"/>
      <c r="BL12" s="241"/>
      <c r="BM12" s="241"/>
      <c r="BN12" s="241"/>
      <c r="BO12" s="241"/>
      <c r="BP12" s="241"/>
      <c r="BQ12" s="250">
        <v>6</v>
      </c>
      <c r="BR12" s="251"/>
      <c r="BS12" s="752" t="s">
        <v>563</v>
      </c>
      <c r="BT12" s="753"/>
      <c r="BU12" s="753"/>
      <c r="BV12" s="753"/>
      <c r="BW12" s="753"/>
      <c r="BX12" s="753"/>
      <c r="BY12" s="753"/>
      <c r="BZ12" s="753"/>
      <c r="CA12" s="753"/>
      <c r="CB12" s="753"/>
      <c r="CC12" s="753"/>
      <c r="CD12" s="753"/>
      <c r="CE12" s="753"/>
      <c r="CF12" s="753"/>
      <c r="CG12" s="754"/>
      <c r="CH12" s="765">
        <v>18</v>
      </c>
      <c r="CI12" s="766"/>
      <c r="CJ12" s="766"/>
      <c r="CK12" s="766"/>
      <c r="CL12" s="767"/>
      <c r="CM12" s="765">
        <v>219</v>
      </c>
      <c r="CN12" s="766"/>
      <c r="CO12" s="766"/>
      <c r="CP12" s="766"/>
      <c r="CQ12" s="767"/>
      <c r="CR12" s="765">
        <v>10</v>
      </c>
      <c r="CS12" s="766"/>
      <c r="CT12" s="766"/>
      <c r="CU12" s="766"/>
      <c r="CV12" s="767"/>
      <c r="CW12" s="765">
        <v>0</v>
      </c>
      <c r="CX12" s="766"/>
      <c r="CY12" s="766"/>
      <c r="CZ12" s="766"/>
      <c r="DA12" s="767"/>
      <c r="DB12" s="765">
        <v>0</v>
      </c>
      <c r="DC12" s="766"/>
      <c r="DD12" s="766"/>
      <c r="DE12" s="766"/>
      <c r="DF12" s="767"/>
      <c r="DG12" s="765">
        <v>0</v>
      </c>
      <c r="DH12" s="766"/>
      <c r="DI12" s="766"/>
      <c r="DJ12" s="766"/>
      <c r="DK12" s="767"/>
      <c r="DL12" s="765">
        <v>0</v>
      </c>
      <c r="DM12" s="766"/>
      <c r="DN12" s="766"/>
      <c r="DO12" s="766"/>
      <c r="DP12" s="767"/>
      <c r="DQ12" s="765"/>
      <c r="DR12" s="766"/>
      <c r="DS12" s="766"/>
      <c r="DT12" s="766"/>
      <c r="DU12" s="767"/>
      <c r="DV12" s="768"/>
      <c r="DW12" s="769"/>
      <c r="DX12" s="769"/>
      <c r="DY12" s="769"/>
      <c r="DZ12" s="770"/>
      <c r="EA12" s="242"/>
    </row>
    <row r="13" spans="1:131" s="243" customFormat="1" ht="26.25" customHeight="1" x14ac:dyDescent="0.2">
      <c r="A13" s="249">
        <v>7</v>
      </c>
      <c r="B13" s="739" t="s">
        <v>360</v>
      </c>
      <c r="C13" s="740"/>
      <c r="D13" s="740"/>
      <c r="E13" s="740"/>
      <c r="F13" s="740"/>
      <c r="G13" s="740"/>
      <c r="H13" s="740"/>
      <c r="I13" s="740"/>
      <c r="J13" s="740"/>
      <c r="K13" s="740"/>
      <c r="L13" s="740"/>
      <c r="M13" s="740"/>
      <c r="N13" s="740"/>
      <c r="O13" s="740"/>
      <c r="P13" s="741"/>
      <c r="Q13" s="742">
        <v>600309</v>
      </c>
      <c r="R13" s="743"/>
      <c r="S13" s="743"/>
      <c r="T13" s="743"/>
      <c r="U13" s="743"/>
      <c r="V13" s="743">
        <v>600309</v>
      </c>
      <c r="W13" s="743"/>
      <c r="X13" s="743"/>
      <c r="Y13" s="743"/>
      <c r="Z13" s="743"/>
      <c r="AA13" s="743">
        <v>0</v>
      </c>
      <c r="AB13" s="743"/>
      <c r="AC13" s="743"/>
      <c r="AD13" s="743"/>
      <c r="AE13" s="744"/>
      <c r="AF13" s="745" t="s">
        <v>119</v>
      </c>
      <c r="AG13" s="746"/>
      <c r="AH13" s="746"/>
      <c r="AI13" s="746"/>
      <c r="AJ13" s="747"/>
      <c r="AK13" s="748" t="s">
        <v>556</v>
      </c>
      <c r="AL13" s="749"/>
      <c r="AM13" s="749"/>
      <c r="AN13" s="749"/>
      <c r="AO13" s="749"/>
      <c r="AP13" s="749" t="s">
        <v>556</v>
      </c>
      <c r="AQ13" s="749"/>
      <c r="AR13" s="749"/>
      <c r="AS13" s="749"/>
      <c r="AT13" s="749"/>
      <c r="AU13" s="750"/>
      <c r="AV13" s="750"/>
      <c r="AW13" s="750"/>
      <c r="AX13" s="750"/>
      <c r="AY13" s="751"/>
      <c r="AZ13" s="240"/>
      <c r="BA13" s="240"/>
      <c r="BB13" s="240"/>
      <c r="BC13" s="240"/>
      <c r="BD13" s="240"/>
      <c r="BE13" s="241"/>
      <c r="BF13" s="241"/>
      <c r="BG13" s="241"/>
      <c r="BH13" s="241"/>
      <c r="BI13" s="241"/>
      <c r="BJ13" s="241"/>
      <c r="BK13" s="241"/>
      <c r="BL13" s="241"/>
      <c r="BM13" s="241"/>
      <c r="BN13" s="241"/>
      <c r="BO13" s="241"/>
      <c r="BP13" s="241"/>
      <c r="BQ13" s="250">
        <v>7</v>
      </c>
      <c r="BR13" s="251"/>
      <c r="BS13" s="752" t="s">
        <v>564</v>
      </c>
      <c r="BT13" s="753"/>
      <c r="BU13" s="753"/>
      <c r="BV13" s="753"/>
      <c r="BW13" s="753"/>
      <c r="BX13" s="753"/>
      <c r="BY13" s="753"/>
      <c r="BZ13" s="753"/>
      <c r="CA13" s="753"/>
      <c r="CB13" s="753"/>
      <c r="CC13" s="753"/>
      <c r="CD13" s="753"/>
      <c r="CE13" s="753"/>
      <c r="CF13" s="753"/>
      <c r="CG13" s="754"/>
      <c r="CH13" s="765">
        <v>2</v>
      </c>
      <c r="CI13" s="766"/>
      <c r="CJ13" s="766"/>
      <c r="CK13" s="766"/>
      <c r="CL13" s="767"/>
      <c r="CM13" s="765">
        <v>167</v>
      </c>
      <c r="CN13" s="766"/>
      <c r="CO13" s="766"/>
      <c r="CP13" s="766"/>
      <c r="CQ13" s="767"/>
      <c r="CR13" s="765">
        <v>80</v>
      </c>
      <c r="CS13" s="766"/>
      <c r="CT13" s="766"/>
      <c r="CU13" s="766"/>
      <c r="CV13" s="767"/>
      <c r="CW13" s="765">
        <v>32</v>
      </c>
      <c r="CX13" s="766"/>
      <c r="CY13" s="766"/>
      <c r="CZ13" s="766"/>
      <c r="DA13" s="767"/>
      <c r="DB13" s="765">
        <v>5.4</v>
      </c>
      <c r="DC13" s="766"/>
      <c r="DD13" s="766"/>
      <c r="DE13" s="766"/>
      <c r="DF13" s="767"/>
      <c r="DG13" s="765">
        <v>0</v>
      </c>
      <c r="DH13" s="766"/>
      <c r="DI13" s="766"/>
      <c r="DJ13" s="766"/>
      <c r="DK13" s="767"/>
      <c r="DL13" s="765">
        <v>0</v>
      </c>
      <c r="DM13" s="766"/>
      <c r="DN13" s="766"/>
      <c r="DO13" s="766"/>
      <c r="DP13" s="767"/>
      <c r="DQ13" s="765"/>
      <c r="DR13" s="766"/>
      <c r="DS13" s="766"/>
      <c r="DT13" s="766"/>
      <c r="DU13" s="767"/>
      <c r="DV13" s="768"/>
      <c r="DW13" s="769"/>
      <c r="DX13" s="769"/>
      <c r="DY13" s="769"/>
      <c r="DZ13" s="770"/>
      <c r="EA13" s="242"/>
    </row>
    <row r="14" spans="1:131" s="243" customFormat="1" ht="26.25" customHeight="1" x14ac:dyDescent="0.2">
      <c r="A14" s="249">
        <v>8</v>
      </c>
      <c r="B14" s="739" t="s">
        <v>361</v>
      </c>
      <c r="C14" s="740"/>
      <c r="D14" s="740"/>
      <c r="E14" s="740"/>
      <c r="F14" s="740"/>
      <c r="G14" s="740"/>
      <c r="H14" s="740"/>
      <c r="I14" s="740"/>
      <c r="J14" s="740"/>
      <c r="K14" s="740"/>
      <c r="L14" s="740"/>
      <c r="M14" s="740"/>
      <c r="N14" s="740"/>
      <c r="O14" s="740"/>
      <c r="P14" s="741"/>
      <c r="Q14" s="742">
        <v>1431</v>
      </c>
      <c r="R14" s="743"/>
      <c r="S14" s="743"/>
      <c r="T14" s="743"/>
      <c r="U14" s="743"/>
      <c r="V14" s="743">
        <v>925</v>
      </c>
      <c r="W14" s="743"/>
      <c r="X14" s="743"/>
      <c r="Y14" s="743"/>
      <c r="Z14" s="743"/>
      <c r="AA14" s="743">
        <v>506</v>
      </c>
      <c r="AB14" s="743"/>
      <c r="AC14" s="743"/>
      <c r="AD14" s="743"/>
      <c r="AE14" s="744"/>
      <c r="AF14" s="745" t="s">
        <v>119</v>
      </c>
      <c r="AG14" s="746"/>
      <c r="AH14" s="746"/>
      <c r="AI14" s="746"/>
      <c r="AJ14" s="747"/>
      <c r="AK14" s="748" t="s">
        <v>556</v>
      </c>
      <c r="AL14" s="749"/>
      <c r="AM14" s="749"/>
      <c r="AN14" s="749"/>
      <c r="AO14" s="749"/>
      <c r="AP14" s="749" t="s">
        <v>556</v>
      </c>
      <c r="AQ14" s="749"/>
      <c r="AR14" s="749"/>
      <c r="AS14" s="749"/>
      <c r="AT14" s="749"/>
      <c r="AU14" s="750"/>
      <c r="AV14" s="750"/>
      <c r="AW14" s="750"/>
      <c r="AX14" s="750"/>
      <c r="AY14" s="751"/>
      <c r="AZ14" s="240"/>
      <c r="BA14" s="240"/>
      <c r="BB14" s="240"/>
      <c r="BC14" s="240"/>
      <c r="BD14" s="240"/>
      <c r="BE14" s="241"/>
      <c r="BF14" s="241"/>
      <c r="BG14" s="241"/>
      <c r="BH14" s="241"/>
      <c r="BI14" s="241"/>
      <c r="BJ14" s="241"/>
      <c r="BK14" s="241"/>
      <c r="BL14" s="241"/>
      <c r="BM14" s="241"/>
      <c r="BN14" s="241"/>
      <c r="BO14" s="241"/>
      <c r="BP14" s="241"/>
      <c r="BQ14" s="250">
        <v>8</v>
      </c>
      <c r="BR14" s="251"/>
      <c r="BS14" s="752" t="s">
        <v>565</v>
      </c>
      <c r="BT14" s="753"/>
      <c r="BU14" s="753"/>
      <c r="BV14" s="753"/>
      <c r="BW14" s="753"/>
      <c r="BX14" s="753"/>
      <c r="BY14" s="753"/>
      <c r="BZ14" s="753"/>
      <c r="CA14" s="753"/>
      <c r="CB14" s="753"/>
      <c r="CC14" s="753"/>
      <c r="CD14" s="753"/>
      <c r="CE14" s="753"/>
      <c r="CF14" s="753"/>
      <c r="CG14" s="754"/>
      <c r="CH14" s="765">
        <v>20</v>
      </c>
      <c r="CI14" s="766"/>
      <c r="CJ14" s="766"/>
      <c r="CK14" s="766"/>
      <c r="CL14" s="767"/>
      <c r="CM14" s="765">
        <v>1350</v>
      </c>
      <c r="CN14" s="766"/>
      <c r="CO14" s="766"/>
      <c r="CP14" s="766"/>
      <c r="CQ14" s="767"/>
      <c r="CR14" s="765">
        <v>80</v>
      </c>
      <c r="CS14" s="766"/>
      <c r="CT14" s="766"/>
      <c r="CU14" s="766"/>
      <c r="CV14" s="767"/>
      <c r="CW14" s="765">
        <v>590</v>
      </c>
      <c r="CX14" s="766"/>
      <c r="CY14" s="766"/>
      <c r="CZ14" s="766"/>
      <c r="DA14" s="767"/>
      <c r="DB14" s="765">
        <v>6056</v>
      </c>
      <c r="DC14" s="766"/>
      <c r="DD14" s="766"/>
      <c r="DE14" s="766"/>
      <c r="DF14" s="767"/>
      <c r="DG14" s="765">
        <v>0</v>
      </c>
      <c r="DH14" s="766"/>
      <c r="DI14" s="766"/>
      <c r="DJ14" s="766"/>
      <c r="DK14" s="767"/>
      <c r="DL14" s="765">
        <v>0</v>
      </c>
      <c r="DM14" s="766"/>
      <c r="DN14" s="766"/>
      <c r="DO14" s="766"/>
      <c r="DP14" s="767"/>
      <c r="DQ14" s="765"/>
      <c r="DR14" s="766"/>
      <c r="DS14" s="766"/>
      <c r="DT14" s="766"/>
      <c r="DU14" s="767"/>
      <c r="DV14" s="768"/>
      <c r="DW14" s="769"/>
      <c r="DX14" s="769"/>
      <c r="DY14" s="769"/>
      <c r="DZ14" s="770"/>
      <c r="EA14" s="242"/>
    </row>
    <row r="15" spans="1:131" s="243" customFormat="1" ht="26.25" customHeight="1" x14ac:dyDescent="0.2">
      <c r="A15" s="249">
        <v>9</v>
      </c>
      <c r="B15" s="739" t="s">
        <v>362</v>
      </c>
      <c r="C15" s="740"/>
      <c r="D15" s="740"/>
      <c r="E15" s="740"/>
      <c r="F15" s="740"/>
      <c r="G15" s="740"/>
      <c r="H15" s="740"/>
      <c r="I15" s="740"/>
      <c r="J15" s="740"/>
      <c r="K15" s="740"/>
      <c r="L15" s="740"/>
      <c r="M15" s="740"/>
      <c r="N15" s="740"/>
      <c r="O15" s="740"/>
      <c r="P15" s="741"/>
      <c r="Q15" s="742">
        <v>382</v>
      </c>
      <c r="R15" s="743"/>
      <c r="S15" s="743"/>
      <c r="T15" s="743"/>
      <c r="U15" s="743"/>
      <c r="V15" s="743">
        <v>353</v>
      </c>
      <c r="W15" s="743"/>
      <c r="X15" s="743"/>
      <c r="Y15" s="743"/>
      <c r="Z15" s="743"/>
      <c r="AA15" s="743">
        <v>29</v>
      </c>
      <c r="AB15" s="743"/>
      <c r="AC15" s="743"/>
      <c r="AD15" s="743"/>
      <c r="AE15" s="744"/>
      <c r="AF15" s="745" t="s">
        <v>119</v>
      </c>
      <c r="AG15" s="746"/>
      <c r="AH15" s="746"/>
      <c r="AI15" s="746"/>
      <c r="AJ15" s="747"/>
      <c r="AK15" s="748" t="s">
        <v>556</v>
      </c>
      <c r="AL15" s="749"/>
      <c r="AM15" s="749"/>
      <c r="AN15" s="749"/>
      <c r="AO15" s="749"/>
      <c r="AP15" s="749">
        <v>817</v>
      </c>
      <c r="AQ15" s="749"/>
      <c r="AR15" s="749"/>
      <c r="AS15" s="749"/>
      <c r="AT15" s="749"/>
      <c r="AU15" s="750"/>
      <c r="AV15" s="750"/>
      <c r="AW15" s="750"/>
      <c r="AX15" s="750"/>
      <c r="AY15" s="751"/>
      <c r="AZ15" s="240"/>
      <c r="BA15" s="240"/>
      <c r="BB15" s="240"/>
      <c r="BC15" s="240"/>
      <c r="BD15" s="240"/>
      <c r="BE15" s="241"/>
      <c r="BF15" s="241"/>
      <c r="BG15" s="241"/>
      <c r="BH15" s="241"/>
      <c r="BI15" s="241"/>
      <c r="BJ15" s="241"/>
      <c r="BK15" s="241"/>
      <c r="BL15" s="241"/>
      <c r="BM15" s="241"/>
      <c r="BN15" s="241"/>
      <c r="BO15" s="241"/>
      <c r="BP15" s="241"/>
      <c r="BQ15" s="250">
        <v>9</v>
      </c>
      <c r="BR15" s="251"/>
      <c r="BS15" s="752" t="s">
        <v>566</v>
      </c>
      <c r="BT15" s="753"/>
      <c r="BU15" s="753"/>
      <c r="BV15" s="753"/>
      <c r="BW15" s="753"/>
      <c r="BX15" s="753"/>
      <c r="BY15" s="753"/>
      <c r="BZ15" s="753"/>
      <c r="CA15" s="753"/>
      <c r="CB15" s="753"/>
      <c r="CC15" s="753"/>
      <c r="CD15" s="753"/>
      <c r="CE15" s="753"/>
      <c r="CF15" s="753"/>
      <c r="CG15" s="754"/>
      <c r="CH15" s="765">
        <v>10</v>
      </c>
      <c r="CI15" s="766"/>
      <c r="CJ15" s="766"/>
      <c r="CK15" s="766"/>
      <c r="CL15" s="767"/>
      <c r="CM15" s="765">
        <v>547</v>
      </c>
      <c r="CN15" s="766"/>
      <c r="CO15" s="766"/>
      <c r="CP15" s="766"/>
      <c r="CQ15" s="767"/>
      <c r="CR15" s="765">
        <v>44</v>
      </c>
      <c r="CS15" s="766"/>
      <c r="CT15" s="766"/>
      <c r="CU15" s="766"/>
      <c r="CV15" s="767"/>
      <c r="CW15" s="765">
        <v>69</v>
      </c>
      <c r="CX15" s="766"/>
      <c r="CY15" s="766"/>
      <c r="CZ15" s="766"/>
      <c r="DA15" s="767"/>
      <c r="DB15" s="765">
        <v>0</v>
      </c>
      <c r="DC15" s="766"/>
      <c r="DD15" s="766"/>
      <c r="DE15" s="766"/>
      <c r="DF15" s="767"/>
      <c r="DG15" s="765">
        <v>0</v>
      </c>
      <c r="DH15" s="766"/>
      <c r="DI15" s="766"/>
      <c r="DJ15" s="766"/>
      <c r="DK15" s="767"/>
      <c r="DL15" s="765">
        <v>0</v>
      </c>
      <c r="DM15" s="766"/>
      <c r="DN15" s="766"/>
      <c r="DO15" s="766"/>
      <c r="DP15" s="767"/>
      <c r="DQ15" s="765"/>
      <c r="DR15" s="766"/>
      <c r="DS15" s="766"/>
      <c r="DT15" s="766"/>
      <c r="DU15" s="767"/>
      <c r="DV15" s="768"/>
      <c r="DW15" s="769"/>
      <c r="DX15" s="769"/>
      <c r="DY15" s="769"/>
      <c r="DZ15" s="770"/>
      <c r="EA15" s="242"/>
    </row>
    <row r="16" spans="1:131" s="243" customFormat="1" ht="26.25" customHeight="1" x14ac:dyDescent="0.2">
      <c r="A16" s="249">
        <v>10</v>
      </c>
      <c r="B16" s="739" t="s">
        <v>363</v>
      </c>
      <c r="C16" s="740"/>
      <c r="D16" s="740"/>
      <c r="E16" s="740"/>
      <c r="F16" s="740"/>
      <c r="G16" s="740"/>
      <c r="H16" s="740"/>
      <c r="I16" s="740"/>
      <c r="J16" s="740"/>
      <c r="K16" s="740"/>
      <c r="L16" s="740"/>
      <c r="M16" s="740"/>
      <c r="N16" s="740"/>
      <c r="O16" s="740"/>
      <c r="P16" s="741"/>
      <c r="Q16" s="742">
        <v>4588</v>
      </c>
      <c r="R16" s="743"/>
      <c r="S16" s="743"/>
      <c r="T16" s="743"/>
      <c r="U16" s="743"/>
      <c r="V16" s="743">
        <v>3467</v>
      </c>
      <c r="W16" s="743"/>
      <c r="X16" s="743"/>
      <c r="Y16" s="743"/>
      <c r="Z16" s="743"/>
      <c r="AA16" s="743">
        <v>1121</v>
      </c>
      <c r="AB16" s="743"/>
      <c r="AC16" s="743"/>
      <c r="AD16" s="743"/>
      <c r="AE16" s="744"/>
      <c r="AF16" s="745" t="s">
        <v>119</v>
      </c>
      <c r="AG16" s="746"/>
      <c r="AH16" s="746"/>
      <c r="AI16" s="746"/>
      <c r="AJ16" s="747"/>
      <c r="AK16" s="748" t="s">
        <v>556</v>
      </c>
      <c r="AL16" s="749"/>
      <c r="AM16" s="749"/>
      <c r="AN16" s="749"/>
      <c r="AO16" s="749"/>
      <c r="AP16" s="749">
        <v>21851</v>
      </c>
      <c r="AQ16" s="749"/>
      <c r="AR16" s="749"/>
      <c r="AS16" s="749"/>
      <c r="AT16" s="749"/>
      <c r="AU16" s="750"/>
      <c r="AV16" s="750"/>
      <c r="AW16" s="750"/>
      <c r="AX16" s="750"/>
      <c r="AY16" s="751"/>
      <c r="AZ16" s="240"/>
      <c r="BA16" s="240"/>
      <c r="BB16" s="240"/>
      <c r="BC16" s="240"/>
      <c r="BD16" s="240"/>
      <c r="BE16" s="241"/>
      <c r="BF16" s="241"/>
      <c r="BG16" s="241"/>
      <c r="BH16" s="241"/>
      <c r="BI16" s="241"/>
      <c r="BJ16" s="241"/>
      <c r="BK16" s="241"/>
      <c r="BL16" s="241"/>
      <c r="BM16" s="241"/>
      <c r="BN16" s="241"/>
      <c r="BO16" s="241"/>
      <c r="BP16" s="241"/>
      <c r="BQ16" s="250">
        <v>10</v>
      </c>
      <c r="BR16" s="251"/>
      <c r="BS16" s="752" t="s">
        <v>567</v>
      </c>
      <c r="BT16" s="753"/>
      <c r="BU16" s="753"/>
      <c r="BV16" s="753"/>
      <c r="BW16" s="753"/>
      <c r="BX16" s="753"/>
      <c r="BY16" s="753"/>
      <c r="BZ16" s="753"/>
      <c r="CA16" s="753"/>
      <c r="CB16" s="753"/>
      <c r="CC16" s="753"/>
      <c r="CD16" s="753"/>
      <c r="CE16" s="753"/>
      <c r="CF16" s="753"/>
      <c r="CG16" s="754"/>
      <c r="CH16" s="765">
        <v>-9</v>
      </c>
      <c r="CI16" s="766"/>
      <c r="CJ16" s="766"/>
      <c r="CK16" s="766"/>
      <c r="CL16" s="767"/>
      <c r="CM16" s="765">
        <v>2008</v>
      </c>
      <c r="CN16" s="766"/>
      <c r="CO16" s="766"/>
      <c r="CP16" s="766"/>
      <c r="CQ16" s="767"/>
      <c r="CR16" s="765">
        <v>100</v>
      </c>
      <c r="CS16" s="766"/>
      <c r="CT16" s="766"/>
      <c r="CU16" s="766"/>
      <c r="CV16" s="767"/>
      <c r="CW16" s="765">
        <v>9</v>
      </c>
      <c r="CX16" s="766"/>
      <c r="CY16" s="766"/>
      <c r="CZ16" s="766"/>
      <c r="DA16" s="767"/>
      <c r="DB16" s="765">
        <v>0</v>
      </c>
      <c r="DC16" s="766"/>
      <c r="DD16" s="766"/>
      <c r="DE16" s="766"/>
      <c r="DF16" s="767"/>
      <c r="DG16" s="765">
        <v>0</v>
      </c>
      <c r="DH16" s="766"/>
      <c r="DI16" s="766"/>
      <c r="DJ16" s="766"/>
      <c r="DK16" s="767"/>
      <c r="DL16" s="765">
        <v>0</v>
      </c>
      <c r="DM16" s="766"/>
      <c r="DN16" s="766"/>
      <c r="DO16" s="766"/>
      <c r="DP16" s="767"/>
      <c r="DQ16" s="765"/>
      <c r="DR16" s="766"/>
      <c r="DS16" s="766"/>
      <c r="DT16" s="766"/>
      <c r="DU16" s="767"/>
      <c r="DV16" s="768"/>
      <c r="DW16" s="769"/>
      <c r="DX16" s="769"/>
      <c r="DY16" s="769"/>
      <c r="DZ16" s="770"/>
      <c r="EA16" s="242"/>
    </row>
    <row r="17" spans="1:131" s="243" customFormat="1" ht="26.25" customHeight="1" x14ac:dyDescent="0.2">
      <c r="A17" s="249">
        <v>11</v>
      </c>
      <c r="B17" s="739" t="s">
        <v>364</v>
      </c>
      <c r="C17" s="740"/>
      <c r="D17" s="740"/>
      <c r="E17" s="740"/>
      <c r="F17" s="740"/>
      <c r="G17" s="740"/>
      <c r="H17" s="740"/>
      <c r="I17" s="740"/>
      <c r="J17" s="740"/>
      <c r="K17" s="740"/>
      <c r="L17" s="740"/>
      <c r="M17" s="740"/>
      <c r="N17" s="740"/>
      <c r="O17" s="740"/>
      <c r="P17" s="741"/>
      <c r="Q17" s="742">
        <v>1450</v>
      </c>
      <c r="R17" s="743"/>
      <c r="S17" s="743"/>
      <c r="T17" s="743"/>
      <c r="U17" s="743"/>
      <c r="V17" s="743">
        <v>325</v>
      </c>
      <c r="W17" s="743"/>
      <c r="X17" s="743"/>
      <c r="Y17" s="743"/>
      <c r="Z17" s="743"/>
      <c r="AA17" s="743">
        <v>1125</v>
      </c>
      <c r="AB17" s="743"/>
      <c r="AC17" s="743"/>
      <c r="AD17" s="743"/>
      <c r="AE17" s="744"/>
      <c r="AF17" s="745" t="s">
        <v>119</v>
      </c>
      <c r="AG17" s="746"/>
      <c r="AH17" s="746"/>
      <c r="AI17" s="746"/>
      <c r="AJ17" s="747"/>
      <c r="AK17" s="748" t="s">
        <v>556</v>
      </c>
      <c r="AL17" s="749"/>
      <c r="AM17" s="749"/>
      <c r="AN17" s="749"/>
      <c r="AO17" s="749"/>
      <c r="AP17" s="749">
        <v>301</v>
      </c>
      <c r="AQ17" s="749"/>
      <c r="AR17" s="749"/>
      <c r="AS17" s="749"/>
      <c r="AT17" s="749"/>
      <c r="AU17" s="750"/>
      <c r="AV17" s="750"/>
      <c r="AW17" s="750"/>
      <c r="AX17" s="750"/>
      <c r="AY17" s="751"/>
      <c r="AZ17" s="240"/>
      <c r="BA17" s="240"/>
      <c r="BB17" s="240"/>
      <c r="BC17" s="240"/>
      <c r="BD17" s="240"/>
      <c r="BE17" s="241"/>
      <c r="BF17" s="241"/>
      <c r="BG17" s="241"/>
      <c r="BH17" s="241"/>
      <c r="BI17" s="241"/>
      <c r="BJ17" s="241"/>
      <c r="BK17" s="241"/>
      <c r="BL17" s="241"/>
      <c r="BM17" s="241"/>
      <c r="BN17" s="241"/>
      <c r="BO17" s="241"/>
      <c r="BP17" s="241"/>
      <c r="BQ17" s="250">
        <v>11</v>
      </c>
      <c r="BR17" s="251"/>
      <c r="BS17" s="752" t="s">
        <v>568</v>
      </c>
      <c r="BT17" s="753"/>
      <c r="BU17" s="753"/>
      <c r="BV17" s="753"/>
      <c r="BW17" s="753"/>
      <c r="BX17" s="753"/>
      <c r="BY17" s="753"/>
      <c r="BZ17" s="753"/>
      <c r="CA17" s="753"/>
      <c r="CB17" s="753"/>
      <c r="CC17" s="753"/>
      <c r="CD17" s="753"/>
      <c r="CE17" s="753"/>
      <c r="CF17" s="753"/>
      <c r="CG17" s="754"/>
      <c r="CH17" s="765">
        <v>0</v>
      </c>
      <c r="CI17" s="766"/>
      <c r="CJ17" s="766"/>
      <c r="CK17" s="766"/>
      <c r="CL17" s="767"/>
      <c r="CM17" s="765">
        <v>208</v>
      </c>
      <c r="CN17" s="766"/>
      <c r="CO17" s="766"/>
      <c r="CP17" s="766"/>
      <c r="CQ17" s="767"/>
      <c r="CR17" s="765">
        <v>200</v>
      </c>
      <c r="CS17" s="766"/>
      <c r="CT17" s="766"/>
      <c r="CU17" s="766"/>
      <c r="CV17" s="767"/>
      <c r="CW17" s="765">
        <v>0</v>
      </c>
      <c r="CX17" s="766"/>
      <c r="CY17" s="766"/>
      <c r="CZ17" s="766"/>
      <c r="DA17" s="767"/>
      <c r="DB17" s="765">
        <v>0</v>
      </c>
      <c r="DC17" s="766"/>
      <c r="DD17" s="766"/>
      <c r="DE17" s="766"/>
      <c r="DF17" s="767"/>
      <c r="DG17" s="765">
        <v>0</v>
      </c>
      <c r="DH17" s="766"/>
      <c r="DI17" s="766"/>
      <c r="DJ17" s="766"/>
      <c r="DK17" s="767"/>
      <c r="DL17" s="765">
        <v>0</v>
      </c>
      <c r="DM17" s="766"/>
      <c r="DN17" s="766"/>
      <c r="DO17" s="766"/>
      <c r="DP17" s="767"/>
      <c r="DQ17" s="765"/>
      <c r="DR17" s="766"/>
      <c r="DS17" s="766"/>
      <c r="DT17" s="766"/>
      <c r="DU17" s="767"/>
      <c r="DV17" s="768"/>
      <c r="DW17" s="769"/>
      <c r="DX17" s="769"/>
      <c r="DY17" s="769"/>
      <c r="DZ17" s="770"/>
      <c r="EA17" s="242"/>
    </row>
    <row r="18" spans="1:131" s="243" customFormat="1" ht="26.25" customHeight="1" x14ac:dyDescent="0.2">
      <c r="A18" s="249">
        <v>12</v>
      </c>
      <c r="B18" s="739" t="s">
        <v>365</v>
      </c>
      <c r="C18" s="740"/>
      <c r="D18" s="740"/>
      <c r="E18" s="740"/>
      <c r="F18" s="740"/>
      <c r="G18" s="740"/>
      <c r="H18" s="740"/>
      <c r="I18" s="740"/>
      <c r="J18" s="740"/>
      <c r="K18" s="740"/>
      <c r="L18" s="740"/>
      <c r="M18" s="740"/>
      <c r="N18" s="740"/>
      <c r="O18" s="740"/>
      <c r="P18" s="741"/>
      <c r="Q18" s="742">
        <v>11040</v>
      </c>
      <c r="R18" s="743"/>
      <c r="S18" s="743"/>
      <c r="T18" s="743"/>
      <c r="U18" s="743"/>
      <c r="V18" s="743">
        <v>11040</v>
      </c>
      <c r="W18" s="743"/>
      <c r="X18" s="743"/>
      <c r="Y18" s="743"/>
      <c r="Z18" s="743"/>
      <c r="AA18" s="743">
        <v>0</v>
      </c>
      <c r="AB18" s="743"/>
      <c r="AC18" s="743"/>
      <c r="AD18" s="743"/>
      <c r="AE18" s="744"/>
      <c r="AF18" s="745" t="s">
        <v>119</v>
      </c>
      <c r="AG18" s="746"/>
      <c r="AH18" s="746"/>
      <c r="AI18" s="746"/>
      <c r="AJ18" s="747"/>
      <c r="AK18" s="748" t="s">
        <v>556</v>
      </c>
      <c r="AL18" s="749"/>
      <c r="AM18" s="749"/>
      <c r="AN18" s="749"/>
      <c r="AO18" s="749"/>
      <c r="AP18" s="749" t="s">
        <v>556</v>
      </c>
      <c r="AQ18" s="749"/>
      <c r="AR18" s="749"/>
      <c r="AS18" s="749"/>
      <c r="AT18" s="749"/>
      <c r="AU18" s="750"/>
      <c r="AV18" s="750"/>
      <c r="AW18" s="750"/>
      <c r="AX18" s="750"/>
      <c r="AY18" s="751"/>
      <c r="AZ18" s="240"/>
      <c r="BA18" s="240"/>
      <c r="BB18" s="240"/>
      <c r="BC18" s="240"/>
      <c r="BD18" s="240"/>
      <c r="BE18" s="241"/>
      <c r="BF18" s="241"/>
      <c r="BG18" s="241"/>
      <c r="BH18" s="241"/>
      <c r="BI18" s="241"/>
      <c r="BJ18" s="241"/>
      <c r="BK18" s="241"/>
      <c r="BL18" s="241"/>
      <c r="BM18" s="241"/>
      <c r="BN18" s="241"/>
      <c r="BO18" s="241"/>
      <c r="BP18" s="241"/>
      <c r="BQ18" s="250">
        <v>12</v>
      </c>
      <c r="BR18" s="251"/>
      <c r="BS18" s="752" t="s">
        <v>569</v>
      </c>
      <c r="BT18" s="753"/>
      <c r="BU18" s="753"/>
      <c r="BV18" s="753"/>
      <c r="BW18" s="753"/>
      <c r="BX18" s="753"/>
      <c r="BY18" s="753"/>
      <c r="BZ18" s="753"/>
      <c r="CA18" s="753"/>
      <c r="CB18" s="753"/>
      <c r="CC18" s="753"/>
      <c r="CD18" s="753"/>
      <c r="CE18" s="753"/>
      <c r="CF18" s="753"/>
      <c r="CG18" s="754"/>
      <c r="CH18" s="765">
        <v>100</v>
      </c>
      <c r="CI18" s="766"/>
      <c r="CJ18" s="766"/>
      <c r="CK18" s="766"/>
      <c r="CL18" s="767"/>
      <c r="CM18" s="765">
        <v>2908</v>
      </c>
      <c r="CN18" s="766"/>
      <c r="CO18" s="766"/>
      <c r="CP18" s="766"/>
      <c r="CQ18" s="767"/>
      <c r="CR18" s="765">
        <v>13</v>
      </c>
      <c r="CS18" s="766"/>
      <c r="CT18" s="766"/>
      <c r="CU18" s="766"/>
      <c r="CV18" s="767"/>
      <c r="CW18" s="765">
        <v>53</v>
      </c>
      <c r="CX18" s="766"/>
      <c r="CY18" s="766"/>
      <c r="CZ18" s="766"/>
      <c r="DA18" s="767"/>
      <c r="DB18" s="765">
        <v>0</v>
      </c>
      <c r="DC18" s="766"/>
      <c r="DD18" s="766"/>
      <c r="DE18" s="766"/>
      <c r="DF18" s="767"/>
      <c r="DG18" s="765">
        <v>0</v>
      </c>
      <c r="DH18" s="766"/>
      <c r="DI18" s="766"/>
      <c r="DJ18" s="766"/>
      <c r="DK18" s="767"/>
      <c r="DL18" s="765">
        <v>0</v>
      </c>
      <c r="DM18" s="766"/>
      <c r="DN18" s="766"/>
      <c r="DO18" s="766"/>
      <c r="DP18" s="767"/>
      <c r="DQ18" s="765"/>
      <c r="DR18" s="766"/>
      <c r="DS18" s="766"/>
      <c r="DT18" s="766"/>
      <c r="DU18" s="767"/>
      <c r="DV18" s="768"/>
      <c r="DW18" s="769"/>
      <c r="DX18" s="769"/>
      <c r="DY18" s="769"/>
      <c r="DZ18" s="770"/>
      <c r="EA18" s="242"/>
    </row>
    <row r="19" spans="1:131" s="243" customFormat="1" ht="26.25" customHeight="1" x14ac:dyDescent="0.2">
      <c r="A19" s="249">
        <v>13</v>
      </c>
      <c r="B19" s="739" t="s">
        <v>366</v>
      </c>
      <c r="C19" s="740"/>
      <c r="D19" s="740"/>
      <c r="E19" s="740"/>
      <c r="F19" s="740"/>
      <c r="G19" s="740"/>
      <c r="H19" s="740"/>
      <c r="I19" s="740"/>
      <c r="J19" s="740"/>
      <c r="K19" s="740"/>
      <c r="L19" s="740"/>
      <c r="M19" s="740"/>
      <c r="N19" s="740"/>
      <c r="O19" s="740"/>
      <c r="P19" s="741"/>
      <c r="Q19" s="742">
        <v>377254</v>
      </c>
      <c r="R19" s="743"/>
      <c r="S19" s="743"/>
      <c r="T19" s="743"/>
      <c r="U19" s="743"/>
      <c r="V19" s="743">
        <v>376849</v>
      </c>
      <c r="W19" s="743"/>
      <c r="X19" s="743"/>
      <c r="Y19" s="743"/>
      <c r="Z19" s="743"/>
      <c r="AA19" s="743">
        <v>405</v>
      </c>
      <c r="AB19" s="743"/>
      <c r="AC19" s="743"/>
      <c r="AD19" s="743"/>
      <c r="AE19" s="744"/>
      <c r="AF19" s="745" t="s">
        <v>119</v>
      </c>
      <c r="AG19" s="746"/>
      <c r="AH19" s="746"/>
      <c r="AI19" s="746"/>
      <c r="AJ19" s="747"/>
      <c r="AK19" s="748" t="s">
        <v>556</v>
      </c>
      <c r="AL19" s="749"/>
      <c r="AM19" s="749"/>
      <c r="AN19" s="749"/>
      <c r="AO19" s="749"/>
      <c r="AP19" s="749" t="s">
        <v>556</v>
      </c>
      <c r="AQ19" s="749"/>
      <c r="AR19" s="749"/>
      <c r="AS19" s="749"/>
      <c r="AT19" s="749"/>
      <c r="AU19" s="750"/>
      <c r="AV19" s="750"/>
      <c r="AW19" s="750"/>
      <c r="AX19" s="750"/>
      <c r="AY19" s="751"/>
      <c r="AZ19" s="240"/>
      <c r="BA19" s="240"/>
      <c r="BB19" s="240"/>
      <c r="BC19" s="240"/>
      <c r="BD19" s="240"/>
      <c r="BE19" s="241"/>
      <c r="BF19" s="241"/>
      <c r="BG19" s="241"/>
      <c r="BH19" s="241"/>
      <c r="BI19" s="241"/>
      <c r="BJ19" s="241"/>
      <c r="BK19" s="241"/>
      <c r="BL19" s="241"/>
      <c r="BM19" s="241"/>
      <c r="BN19" s="241"/>
      <c r="BO19" s="241"/>
      <c r="BP19" s="241"/>
      <c r="BQ19" s="250">
        <v>13</v>
      </c>
      <c r="BR19" s="251"/>
      <c r="BS19" s="752" t="s">
        <v>570</v>
      </c>
      <c r="BT19" s="753"/>
      <c r="BU19" s="753"/>
      <c r="BV19" s="753"/>
      <c r="BW19" s="753"/>
      <c r="BX19" s="753"/>
      <c r="BY19" s="753"/>
      <c r="BZ19" s="753"/>
      <c r="CA19" s="753"/>
      <c r="CB19" s="753"/>
      <c r="CC19" s="753"/>
      <c r="CD19" s="753"/>
      <c r="CE19" s="753"/>
      <c r="CF19" s="753"/>
      <c r="CG19" s="754"/>
      <c r="CH19" s="765">
        <v>-2</v>
      </c>
      <c r="CI19" s="766"/>
      <c r="CJ19" s="766"/>
      <c r="CK19" s="766"/>
      <c r="CL19" s="767"/>
      <c r="CM19" s="765">
        <v>744</v>
      </c>
      <c r="CN19" s="766"/>
      <c r="CO19" s="766"/>
      <c r="CP19" s="766"/>
      <c r="CQ19" s="767"/>
      <c r="CR19" s="765">
        <v>10</v>
      </c>
      <c r="CS19" s="766"/>
      <c r="CT19" s="766"/>
      <c r="CU19" s="766"/>
      <c r="CV19" s="767"/>
      <c r="CW19" s="765">
        <v>147</v>
      </c>
      <c r="CX19" s="766"/>
      <c r="CY19" s="766"/>
      <c r="CZ19" s="766"/>
      <c r="DA19" s="767"/>
      <c r="DB19" s="765">
        <v>0</v>
      </c>
      <c r="DC19" s="766"/>
      <c r="DD19" s="766"/>
      <c r="DE19" s="766"/>
      <c r="DF19" s="767"/>
      <c r="DG19" s="765">
        <v>0</v>
      </c>
      <c r="DH19" s="766"/>
      <c r="DI19" s="766"/>
      <c r="DJ19" s="766"/>
      <c r="DK19" s="767"/>
      <c r="DL19" s="765">
        <v>0</v>
      </c>
      <c r="DM19" s="766"/>
      <c r="DN19" s="766"/>
      <c r="DO19" s="766"/>
      <c r="DP19" s="767"/>
      <c r="DQ19" s="765"/>
      <c r="DR19" s="766"/>
      <c r="DS19" s="766"/>
      <c r="DT19" s="766"/>
      <c r="DU19" s="767"/>
      <c r="DV19" s="768"/>
      <c r="DW19" s="769"/>
      <c r="DX19" s="769"/>
      <c r="DY19" s="769"/>
      <c r="DZ19" s="770"/>
      <c r="EA19" s="242"/>
    </row>
    <row r="20" spans="1:131" s="243" customFormat="1" ht="26.25" customHeight="1" x14ac:dyDescent="0.2">
      <c r="A20" s="249">
        <v>14</v>
      </c>
      <c r="B20" s="739"/>
      <c r="C20" s="740"/>
      <c r="D20" s="740"/>
      <c r="E20" s="740"/>
      <c r="F20" s="740"/>
      <c r="G20" s="740"/>
      <c r="H20" s="740"/>
      <c r="I20" s="740"/>
      <c r="J20" s="740"/>
      <c r="K20" s="740"/>
      <c r="L20" s="740"/>
      <c r="M20" s="740"/>
      <c r="N20" s="740"/>
      <c r="O20" s="740"/>
      <c r="P20" s="741"/>
      <c r="Q20" s="742"/>
      <c r="R20" s="743"/>
      <c r="S20" s="743"/>
      <c r="T20" s="743"/>
      <c r="U20" s="743"/>
      <c r="V20" s="743"/>
      <c r="W20" s="743"/>
      <c r="X20" s="743"/>
      <c r="Y20" s="743"/>
      <c r="Z20" s="743"/>
      <c r="AA20" s="743"/>
      <c r="AB20" s="743"/>
      <c r="AC20" s="743"/>
      <c r="AD20" s="743"/>
      <c r="AE20" s="744"/>
      <c r="AF20" s="745"/>
      <c r="AG20" s="746"/>
      <c r="AH20" s="746"/>
      <c r="AI20" s="746"/>
      <c r="AJ20" s="747"/>
      <c r="AK20" s="748"/>
      <c r="AL20" s="749"/>
      <c r="AM20" s="749"/>
      <c r="AN20" s="749"/>
      <c r="AO20" s="749"/>
      <c r="AP20" s="749"/>
      <c r="AQ20" s="749"/>
      <c r="AR20" s="749"/>
      <c r="AS20" s="749"/>
      <c r="AT20" s="749"/>
      <c r="AU20" s="750"/>
      <c r="AV20" s="750"/>
      <c r="AW20" s="750"/>
      <c r="AX20" s="750"/>
      <c r="AY20" s="751"/>
      <c r="AZ20" s="240"/>
      <c r="BA20" s="240"/>
      <c r="BB20" s="240"/>
      <c r="BC20" s="240"/>
      <c r="BD20" s="240"/>
      <c r="BE20" s="241"/>
      <c r="BF20" s="241"/>
      <c r="BG20" s="241"/>
      <c r="BH20" s="241"/>
      <c r="BI20" s="241"/>
      <c r="BJ20" s="241"/>
      <c r="BK20" s="241"/>
      <c r="BL20" s="241"/>
      <c r="BM20" s="241"/>
      <c r="BN20" s="241"/>
      <c r="BO20" s="241"/>
      <c r="BP20" s="241"/>
      <c r="BQ20" s="250">
        <v>14</v>
      </c>
      <c r="BR20" s="251"/>
      <c r="BS20" s="752" t="s">
        <v>571</v>
      </c>
      <c r="BT20" s="753"/>
      <c r="BU20" s="753"/>
      <c r="BV20" s="753"/>
      <c r="BW20" s="753"/>
      <c r="BX20" s="753"/>
      <c r="BY20" s="753"/>
      <c r="BZ20" s="753"/>
      <c r="CA20" s="753"/>
      <c r="CB20" s="753"/>
      <c r="CC20" s="753"/>
      <c r="CD20" s="753"/>
      <c r="CE20" s="753"/>
      <c r="CF20" s="753"/>
      <c r="CG20" s="754"/>
      <c r="CH20" s="765">
        <v>1</v>
      </c>
      <c r="CI20" s="766"/>
      <c r="CJ20" s="766"/>
      <c r="CK20" s="766"/>
      <c r="CL20" s="767"/>
      <c r="CM20" s="765">
        <v>64</v>
      </c>
      <c r="CN20" s="766"/>
      <c r="CO20" s="766"/>
      <c r="CP20" s="766"/>
      <c r="CQ20" s="767"/>
      <c r="CR20" s="765">
        <v>10</v>
      </c>
      <c r="CS20" s="766"/>
      <c r="CT20" s="766"/>
      <c r="CU20" s="766"/>
      <c r="CV20" s="767"/>
      <c r="CW20" s="765">
        <v>34</v>
      </c>
      <c r="CX20" s="766"/>
      <c r="CY20" s="766"/>
      <c r="CZ20" s="766"/>
      <c r="DA20" s="767"/>
      <c r="DB20" s="765">
        <v>0</v>
      </c>
      <c r="DC20" s="766"/>
      <c r="DD20" s="766"/>
      <c r="DE20" s="766"/>
      <c r="DF20" s="767"/>
      <c r="DG20" s="765">
        <v>0</v>
      </c>
      <c r="DH20" s="766"/>
      <c r="DI20" s="766"/>
      <c r="DJ20" s="766"/>
      <c r="DK20" s="767"/>
      <c r="DL20" s="765">
        <v>0</v>
      </c>
      <c r="DM20" s="766"/>
      <c r="DN20" s="766"/>
      <c r="DO20" s="766"/>
      <c r="DP20" s="767"/>
      <c r="DQ20" s="765"/>
      <c r="DR20" s="766"/>
      <c r="DS20" s="766"/>
      <c r="DT20" s="766"/>
      <c r="DU20" s="767"/>
      <c r="DV20" s="768"/>
      <c r="DW20" s="769"/>
      <c r="DX20" s="769"/>
      <c r="DY20" s="769"/>
      <c r="DZ20" s="770"/>
      <c r="EA20" s="242"/>
    </row>
    <row r="21" spans="1:131" s="243" customFormat="1" ht="26.25" customHeight="1" thickBot="1" x14ac:dyDescent="0.25">
      <c r="A21" s="249">
        <v>15</v>
      </c>
      <c r="B21" s="739"/>
      <c r="C21" s="740"/>
      <c r="D21" s="740"/>
      <c r="E21" s="740"/>
      <c r="F21" s="740"/>
      <c r="G21" s="740"/>
      <c r="H21" s="740"/>
      <c r="I21" s="740"/>
      <c r="J21" s="740"/>
      <c r="K21" s="740"/>
      <c r="L21" s="740"/>
      <c r="M21" s="740"/>
      <c r="N21" s="740"/>
      <c r="O21" s="740"/>
      <c r="P21" s="741"/>
      <c r="Q21" s="742"/>
      <c r="R21" s="743"/>
      <c r="S21" s="743"/>
      <c r="T21" s="743"/>
      <c r="U21" s="743"/>
      <c r="V21" s="743"/>
      <c r="W21" s="743"/>
      <c r="X21" s="743"/>
      <c r="Y21" s="743"/>
      <c r="Z21" s="743"/>
      <c r="AA21" s="743"/>
      <c r="AB21" s="743"/>
      <c r="AC21" s="743"/>
      <c r="AD21" s="743"/>
      <c r="AE21" s="744"/>
      <c r="AF21" s="745"/>
      <c r="AG21" s="746"/>
      <c r="AH21" s="746"/>
      <c r="AI21" s="746"/>
      <c r="AJ21" s="747"/>
      <c r="AK21" s="748"/>
      <c r="AL21" s="749"/>
      <c r="AM21" s="749"/>
      <c r="AN21" s="749"/>
      <c r="AO21" s="749"/>
      <c r="AP21" s="749"/>
      <c r="AQ21" s="749"/>
      <c r="AR21" s="749"/>
      <c r="AS21" s="749"/>
      <c r="AT21" s="749"/>
      <c r="AU21" s="750"/>
      <c r="AV21" s="750"/>
      <c r="AW21" s="750"/>
      <c r="AX21" s="750"/>
      <c r="AY21" s="751"/>
      <c r="AZ21" s="240"/>
      <c r="BA21" s="240"/>
      <c r="BB21" s="240"/>
      <c r="BC21" s="240"/>
      <c r="BD21" s="240"/>
      <c r="BE21" s="241"/>
      <c r="BF21" s="241"/>
      <c r="BG21" s="241"/>
      <c r="BH21" s="241"/>
      <c r="BI21" s="241"/>
      <c r="BJ21" s="241"/>
      <c r="BK21" s="241"/>
      <c r="BL21" s="241"/>
      <c r="BM21" s="241"/>
      <c r="BN21" s="241"/>
      <c r="BO21" s="241"/>
      <c r="BP21" s="241"/>
      <c r="BQ21" s="250">
        <v>15</v>
      </c>
      <c r="BR21" s="251"/>
      <c r="BS21" s="752" t="s">
        <v>572</v>
      </c>
      <c r="BT21" s="753"/>
      <c r="BU21" s="753"/>
      <c r="BV21" s="753"/>
      <c r="BW21" s="753"/>
      <c r="BX21" s="753"/>
      <c r="BY21" s="753"/>
      <c r="BZ21" s="753"/>
      <c r="CA21" s="753"/>
      <c r="CB21" s="753"/>
      <c r="CC21" s="753"/>
      <c r="CD21" s="753"/>
      <c r="CE21" s="753"/>
      <c r="CF21" s="753"/>
      <c r="CG21" s="754"/>
      <c r="CH21" s="765">
        <v>-9</v>
      </c>
      <c r="CI21" s="766"/>
      <c r="CJ21" s="766"/>
      <c r="CK21" s="766"/>
      <c r="CL21" s="767"/>
      <c r="CM21" s="765">
        <v>377</v>
      </c>
      <c r="CN21" s="766"/>
      <c r="CO21" s="766"/>
      <c r="CP21" s="766"/>
      <c r="CQ21" s="767"/>
      <c r="CR21" s="765">
        <v>19</v>
      </c>
      <c r="CS21" s="766"/>
      <c r="CT21" s="766"/>
      <c r="CU21" s="766"/>
      <c r="CV21" s="767"/>
      <c r="CW21" s="765">
        <v>245</v>
      </c>
      <c r="CX21" s="766"/>
      <c r="CY21" s="766"/>
      <c r="CZ21" s="766"/>
      <c r="DA21" s="767"/>
      <c r="DB21" s="765">
        <v>0</v>
      </c>
      <c r="DC21" s="766"/>
      <c r="DD21" s="766"/>
      <c r="DE21" s="766"/>
      <c r="DF21" s="767"/>
      <c r="DG21" s="765">
        <v>0</v>
      </c>
      <c r="DH21" s="766"/>
      <c r="DI21" s="766"/>
      <c r="DJ21" s="766"/>
      <c r="DK21" s="767"/>
      <c r="DL21" s="765">
        <v>0</v>
      </c>
      <c r="DM21" s="766"/>
      <c r="DN21" s="766"/>
      <c r="DO21" s="766"/>
      <c r="DP21" s="767"/>
      <c r="DQ21" s="765"/>
      <c r="DR21" s="766"/>
      <c r="DS21" s="766"/>
      <c r="DT21" s="766"/>
      <c r="DU21" s="767"/>
      <c r="DV21" s="768"/>
      <c r="DW21" s="769"/>
      <c r="DX21" s="769"/>
      <c r="DY21" s="769"/>
      <c r="DZ21" s="770"/>
      <c r="EA21" s="242"/>
    </row>
    <row r="22" spans="1:131" s="243" customFormat="1" ht="26.25" customHeight="1" x14ac:dyDescent="0.2">
      <c r="A22" s="249">
        <v>16</v>
      </c>
      <c r="B22" s="771"/>
      <c r="C22" s="772"/>
      <c r="D22" s="772"/>
      <c r="E22" s="772"/>
      <c r="F22" s="772"/>
      <c r="G22" s="772"/>
      <c r="H22" s="772"/>
      <c r="I22" s="772"/>
      <c r="J22" s="772"/>
      <c r="K22" s="772"/>
      <c r="L22" s="772"/>
      <c r="M22" s="772"/>
      <c r="N22" s="772"/>
      <c r="O22" s="772"/>
      <c r="P22" s="773"/>
      <c r="Q22" s="774"/>
      <c r="R22" s="775"/>
      <c r="S22" s="775"/>
      <c r="T22" s="775"/>
      <c r="U22" s="775"/>
      <c r="V22" s="775"/>
      <c r="W22" s="775"/>
      <c r="X22" s="775"/>
      <c r="Y22" s="775"/>
      <c r="Z22" s="775"/>
      <c r="AA22" s="775"/>
      <c r="AB22" s="775"/>
      <c r="AC22" s="775"/>
      <c r="AD22" s="775"/>
      <c r="AE22" s="776"/>
      <c r="AF22" s="777"/>
      <c r="AG22" s="778"/>
      <c r="AH22" s="778"/>
      <c r="AI22" s="778"/>
      <c r="AJ22" s="779"/>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41"/>
      <c r="BF22" s="241"/>
      <c r="BG22" s="241"/>
      <c r="BH22" s="241"/>
      <c r="BI22" s="241"/>
      <c r="BJ22" s="241"/>
      <c r="BK22" s="241"/>
      <c r="BL22" s="241"/>
      <c r="BM22" s="241"/>
      <c r="BN22" s="241"/>
      <c r="BO22" s="241"/>
      <c r="BP22" s="241"/>
      <c r="BQ22" s="250">
        <v>16</v>
      </c>
      <c r="BR22" s="251"/>
      <c r="BS22" s="752" t="s">
        <v>573</v>
      </c>
      <c r="BT22" s="753"/>
      <c r="BU22" s="753"/>
      <c r="BV22" s="753"/>
      <c r="BW22" s="753"/>
      <c r="BX22" s="753"/>
      <c r="BY22" s="753"/>
      <c r="BZ22" s="753"/>
      <c r="CA22" s="753"/>
      <c r="CB22" s="753"/>
      <c r="CC22" s="753"/>
      <c r="CD22" s="753"/>
      <c r="CE22" s="753"/>
      <c r="CF22" s="753"/>
      <c r="CG22" s="754"/>
      <c r="CH22" s="765">
        <v>-10</v>
      </c>
      <c r="CI22" s="766"/>
      <c r="CJ22" s="766"/>
      <c r="CK22" s="766"/>
      <c r="CL22" s="767"/>
      <c r="CM22" s="765">
        <v>433</v>
      </c>
      <c r="CN22" s="766"/>
      <c r="CO22" s="766"/>
      <c r="CP22" s="766"/>
      <c r="CQ22" s="767"/>
      <c r="CR22" s="765">
        <v>100</v>
      </c>
      <c r="CS22" s="766"/>
      <c r="CT22" s="766"/>
      <c r="CU22" s="766"/>
      <c r="CV22" s="767"/>
      <c r="CW22" s="765">
        <v>0</v>
      </c>
      <c r="CX22" s="766"/>
      <c r="CY22" s="766"/>
      <c r="CZ22" s="766"/>
      <c r="DA22" s="767"/>
      <c r="DB22" s="765">
        <v>0</v>
      </c>
      <c r="DC22" s="766"/>
      <c r="DD22" s="766"/>
      <c r="DE22" s="766"/>
      <c r="DF22" s="767"/>
      <c r="DG22" s="765">
        <v>0</v>
      </c>
      <c r="DH22" s="766"/>
      <c r="DI22" s="766"/>
      <c r="DJ22" s="766"/>
      <c r="DK22" s="767"/>
      <c r="DL22" s="765">
        <v>0</v>
      </c>
      <c r="DM22" s="766"/>
      <c r="DN22" s="766"/>
      <c r="DO22" s="766"/>
      <c r="DP22" s="767"/>
      <c r="DQ22" s="765"/>
      <c r="DR22" s="766"/>
      <c r="DS22" s="766"/>
      <c r="DT22" s="766"/>
      <c r="DU22" s="767"/>
      <c r="DV22" s="768"/>
      <c r="DW22" s="769"/>
      <c r="DX22" s="769"/>
      <c r="DY22" s="769"/>
      <c r="DZ22" s="770"/>
      <c r="EA22" s="242"/>
    </row>
    <row r="23" spans="1:131" s="243" customFormat="1" ht="26.25" customHeight="1" thickBot="1" x14ac:dyDescent="0.25">
      <c r="A23" s="252" t="s">
        <v>368</v>
      </c>
      <c r="B23" s="780" t="s">
        <v>369</v>
      </c>
      <c r="C23" s="781"/>
      <c r="D23" s="781"/>
      <c r="E23" s="781"/>
      <c r="F23" s="781"/>
      <c r="G23" s="781"/>
      <c r="H23" s="781"/>
      <c r="I23" s="781"/>
      <c r="J23" s="781"/>
      <c r="K23" s="781"/>
      <c r="L23" s="781"/>
      <c r="M23" s="781"/>
      <c r="N23" s="781"/>
      <c r="O23" s="781"/>
      <c r="P23" s="782"/>
      <c r="Q23" s="783">
        <v>2218232</v>
      </c>
      <c r="R23" s="784"/>
      <c r="S23" s="784"/>
      <c r="T23" s="784"/>
      <c r="U23" s="784"/>
      <c r="V23" s="784">
        <v>2208480</v>
      </c>
      <c r="W23" s="784"/>
      <c r="X23" s="784"/>
      <c r="Y23" s="784"/>
      <c r="Z23" s="784"/>
      <c r="AA23" s="784">
        <v>9752</v>
      </c>
      <c r="AB23" s="784"/>
      <c r="AC23" s="784"/>
      <c r="AD23" s="784"/>
      <c r="AE23" s="785"/>
      <c r="AF23" s="786">
        <v>786</v>
      </c>
      <c r="AG23" s="784"/>
      <c r="AH23" s="784"/>
      <c r="AI23" s="784"/>
      <c r="AJ23" s="787"/>
      <c r="AK23" s="788"/>
      <c r="AL23" s="789"/>
      <c r="AM23" s="789"/>
      <c r="AN23" s="789"/>
      <c r="AO23" s="789"/>
      <c r="AP23" s="784">
        <v>5273392</v>
      </c>
      <c r="AQ23" s="784"/>
      <c r="AR23" s="784"/>
      <c r="AS23" s="784"/>
      <c r="AT23" s="784"/>
      <c r="AU23" s="790"/>
      <c r="AV23" s="790"/>
      <c r="AW23" s="790"/>
      <c r="AX23" s="790"/>
      <c r="AY23" s="791"/>
      <c r="AZ23" s="799" t="s">
        <v>119</v>
      </c>
      <c r="BA23" s="800"/>
      <c r="BB23" s="800"/>
      <c r="BC23" s="800"/>
      <c r="BD23" s="801"/>
      <c r="BE23" s="241"/>
      <c r="BF23" s="241"/>
      <c r="BG23" s="241"/>
      <c r="BH23" s="241"/>
      <c r="BI23" s="241"/>
      <c r="BJ23" s="241"/>
      <c r="BK23" s="241"/>
      <c r="BL23" s="241"/>
      <c r="BM23" s="241"/>
      <c r="BN23" s="241"/>
      <c r="BO23" s="241"/>
      <c r="BP23" s="241"/>
      <c r="BQ23" s="250">
        <v>17</v>
      </c>
      <c r="BR23" s="251"/>
      <c r="BS23" s="752" t="s">
        <v>574</v>
      </c>
      <c r="BT23" s="753"/>
      <c r="BU23" s="753"/>
      <c r="BV23" s="753"/>
      <c r="BW23" s="753"/>
      <c r="BX23" s="753"/>
      <c r="BY23" s="753"/>
      <c r="BZ23" s="753"/>
      <c r="CA23" s="753"/>
      <c r="CB23" s="753"/>
      <c r="CC23" s="753"/>
      <c r="CD23" s="753"/>
      <c r="CE23" s="753"/>
      <c r="CF23" s="753"/>
      <c r="CG23" s="754"/>
      <c r="CH23" s="765">
        <v>2</v>
      </c>
      <c r="CI23" s="766"/>
      <c r="CJ23" s="766"/>
      <c r="CK23" s="766"/>
      <c r="CL23" s="767"/>
      <c r="CM23" s="765">
        <v>148</v>
      </c>
      <c r="CN23" s="766"/>
      <c r="CO23" s="766"/>
      <c r="CP23" s="766"/>
      <c r="CQ23" s="767"/>
      <c r="CR23" s="765">
        <v>3</v>
      </c>
      <c r="CS23" s="766"/>
      <c r="CT23" s="766"/>
      <c r="CU23" s="766"/>
      <c r="CV23" s="767"/>
      <c r="CW23" s="765">
        <v>2</v>
      </c>
      <c r="CX23" s="766"/>
      <c r="CY23" s="766"/>
      <c r="CZ23" s="766"/>
      <c r="DA23" s="767"/>
      <c r="DB23" s="765">
        <v>0</v>
      </c>
      <c r="DC23" s="766"/>
      <c r="DD23" s="766"/>
      <c r="DE23" s="766"/>
      <c r="DF23" s="767"/>
      <c r="DG23" s="765">
        <v>0</v>
      </c>
      <c r="DH23" s="766"/>
      <c r="DI23" s="766"/>
      <c r="DJ23" s="766"/>
      <c r="DK23" s="767"/>
      <c r="DL23" s="765">
        <v>0</v>
      </c>
      <c r="DM23" s="766"/>
      <c r="DN23" s="766"/>
      <c r="DO23" s="766"/>
      <c r="DP23" s="767"/>
      <c r="DQ23" s="765"/>
      <c r="DR23" s="766"/>
      <c r="DS23" s="766"/>
      <c r="DT23" s="766"/>
      <c r="DU23" s="767"/>
      <c r="DV23" s="768"/>
      <c r="DW23" s="769"/>
      <c r="DX23" s="769"/>
      <c r="DY23" s="769"/>
      <c r="DZ23" s="770"/>
      <c r="EA23" s="242"/>
    </row>
    <row r="24" spans="1:131" s="243" customFormat="1" ht="26.25" customHeight="1" x14ac:dyDescent="0.2">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40"/>
      <c r="BA24" s="240"/>
      <c r="BB24" s="240"/>
      <c r="BC24" s="240"/>
      <c r="BD24" s="240"/>
      <c r="BE24" s="241"/>
      <c r="BF24" s="241"/>
      <c r="BG24" s="241"/>
      <c r="BH24" s="241"/>
      <c r="BI24" s="241"/>
      <c r="BJ24" s="241"/>
      <c r="BK24" s="241"/>
      <c r="BL24" s="241"/>
      <c r="BM24" s="241"/>
      <c r="BN24" s="241"/>
      <c r="BO24" s="241"/>
      <c r="BP24" s="241"/>
      <c r="BQ24" s="250">
        <v>18</v>
      </c>
      <c r="BR24" s="251"/>
      <c r="BS24" s="752" t="s">
        <v>575</v>
      </c>
      <c r="BT24" s="753"/>
      <c r="BU24" s="753"/>
      <c r="BV24" s="753"/>
      <c r="BW24" s="753"/>
      <c r="BX24" s="753"/>
      <c r="BY24" s="753"/>
      <c r="BZ24" s="753"/>
      <c r="CA24" s="753"/>
      <c r="CB24" s="753"/>
      <c r="CC24" s="753"/>
      <c r="CD24" s="753"/>
      <c r="CE24" s="753"/>
      <c r="CF24" s="753"/>
      <c r="CG24" s="754"/>
      <c r="CH24" s="765">
        <v>36</v>
      </c>
      <c r="CI24" s="766"/>
      <c r="CJ24" s="766"/>
      <c r="CK24" s="766"/>
      <c r="CL24" s="767"/>
      <c r="CM24" s="765">
        <v>1852</v>
      </c>
      <c r="CN24" s="766"/>
      <c r="CO24" s="766"/>
      <c r="CP24" s="766"/>
      <c r="CQ24" s="767"/>
      <c r="CR24" s="765">
        <v>366</v>
      </c>
      <c r="CS24" s="766"/>
      <c r="CT24" s="766"/>
      <c r="CU24" s="766"/>
      <c r="CV24" s="767"/>
      <c r="CW24" s="765">
        <v>304</v>
      </c>
      <c r="CX24" s="766"/>
      <c r="CY24" s="766"/>
      <c r="CZ24" s="766"/>
      <c r="DA24" s="767"/>
      <c r="DB24" s="765">
        <v>0</v>
      </c>
      <c r="DC24" s="766"/>
      <c r="DD24" s="766"/>
      <c r="DE24" s="766"/>
      <c r="DF24" s="767"/>
      <c r="DG24" s="765">
        <v>0</v>
      </c>
      <c r="DH24" s="766"/>
      <c r="DI24" s="766"/>
      <c r="DJ24" s="766"/>
      <c r="DK24" s="767"/>
      <c r="DL24" s="765">
        <v>0</v>
      </c>
      <c r="DM24" s="766"/>
      <c r="DN24" s="766"/>
      <c r="DO24" s="766"/>
      <c r="DP24" s="767"/>
      <c r="DQ24" s="765"/>
      <c r="DR24" s="766"/>
      <c r="DS24" s="766"/>
      <c r="DT24" s="766"/>
      <c r="DU24" s="767"/>
      <c r="DV24" s="768"/>
      <c r="DW24" s="769"/>
      <c r="DX24" s="769"/>
      <c r="DY24" s="769"/>
      <c r="DZ24" s="770"/>
      <c r="EA24" s="242"/>
    </row>
    <row r="25" spans="1:131" s="235" customFormat="1" ht="26.25" customHeight="1" thickBot="1" x14ac:dyDescent="0.25">
      <c r="A25" s="733" t="s">
        <v>371</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240"/>
      <c r="BK25" s="240"/>
      <c r="BL25" s="240"/>
      <c r="BM25" s="240"/>
      <c r="BN25" s="240"/>
      <c r="BO25" s="253"/>
      <c r="BP25" s="253"/>
      <c r="BQ25" s="250">
        <v>19</v>
      </c>
      <c r="BR25" s="251"/>
      <c r="BS25" s="752" t="s">
        <v>576</v>
      </c>
      <c r="BT25" s="753"/>
      <c r="BU25" s="753"/>
      <c r="BV25" s="753"/>
      <c r="BW25" s="753"/>
      <c r="BX25" s="753"/>
      <c r="BY25" s="753"/>
      <c r="BZ25" s="753"/>
      <c r="CA25" s="753"/>
      <c r="CB25" s="753"/>
      <c r="CC25" s="753"/>
      <c r="CD25" s="753"/>
      <c r="CE25" s="753"/>
      <c r="CF25" s="753"/>
      <c r="CG25" s="754"/>
      <c r="CH25" s="765">
        <v>-1</v>
      </c>
      <c r="CI25" s="766"/>
      <c r="CJ25" s="766"/>
      <c r="CK25" s="766"/>
      <c r="CL25" s="767"/>
      <c r="CM25" s="765">
        <v>110</v>
      </c>
      <c r="CN25" s="766"/>
      <c r="CO25" s="766"/>
      <c r="CP25" s="766"/>
      <c r="CQ25" s="767"/>
      <c r="CR25" s="765">
        <v>42</v>
      </c>
      <c r="CS25" s="766"/>
      <c r="CT25" s="766"/>
      <c r="CU25" s="766"/>
      <c r="CV25" s="767"/>
      <c r="CW25" s="765">
        <v>309</v>
      </c>
      <c r="CX25" s="766"/>
      <c r="CY25" s="766"/>
      <c r="CZ25" s="766"/>
      <c r="DA25" s="767"/>
      <c r="DB25" s="765">
        <v>0</v>
      </c>
      <c r="DC25" s="766"/>
      <c r="DD25" s="766"/>
      <c r="DE25" s="766"/>
      <c r="DF25" s="767"/>
      <c r="DG25" s="765">
        <v>0</v>
      </c>
      <c r="DH25" s="766"/>
      <c r="DI25" s="766"/>
      <c r="DJ25" s="766"/>
      <c r="DK25" s="767"/>
      <c r="DL25" s="765">
        <v>0</v>
      </c>
      <c r="DM25" s="766"/>
      <c r="DN25" s="766"/>
      <c r="DO25" s="766"/>
      <c r="DP25" s="767"/>
      <c r="DQ25" s="765"/>
      <c r="DR25" s="766"/>
      <c r="DS25" s="766"/>
      <c r="DT25" s="766"/>
      <c r="DU25" s="767"/>
      <c r="DV25" s="768"/>
      <c r="DW25" s="769"/>
      <c r="DX25" s="769"/>
      <c r="DY25" s="769"/>
      <c r="DZ25" s="770"/>
      <c r="EA25" s="234"/>
    </row>
    <row r="26" spans="1:131" s="235" customFormat="1" ht="26.25" customHeight="1" x14ac:dyDescent="0.2">
      <c r="A26" s="724" t="s">
        <v>337</v>
      </c>
      <c r="B26" s="725"/>
      <c r="C26" s="725"/>
      <c r="D26" s="725"/>
      <c r="E26" s="725"/>
      <c r="F26" s="725"/>
      <c r="G26" s="725"/>
      <c r="H26" s="725"/>
      <c r="I26" s="725"/>
      <c r="J26" s="725"/>
      <c r="K26" s="725"/>
      <c r="L26" s="725"/>
      <c r="M26" s="725"/>
      <c r="N26" s="725"/>
      <c r="O26" s="725"/>
      <c r="P26" s="726"/>
      <c r="Q26" s="701" t="s">
        <v>372</v>
      </c>
      <c r="R26" s="702"/>
      <c r="S26" s="702"/>
      <c r="T26" s="702"/>
      <c r="U26" s="703"/>
      <c r="V26" s="701" t="s">
        <v>373</v>
      </c>
      <c r="W26" s="702"/>
      <c r="X26" s="702"/>
      <c r="Y26" s="702"/>
      <c r="Z26" s="703"/>
      <c r="AA26" s="701" t="s">
        <v>374</v>
      </c>
      <c r="AB26" s="702"/>
      <c r="AC26" s="702"/>
      <c r="AD26" s="702"/>
      <c r="AE26" s="702"/>
      <c r="AF26" s="802" t="s">
        <v>375</v>
      </c>
      <c r="AG26" s="803"/>
      <c r="AH26" s="803"/>
      <c r="AI26" s="803"/>
      <c r="AJ26" s="804"/>
      <c r="AK26" s="702" t="s">
        <v>376</v>
      </c>
      <c r="AL26" s="702"/>
      <c r="AM26" s="702"/>
      <c r="AN26" s="702"/>
      <c r="AO26" s="703"/>
      <c r="AP26" s="701" t="s">
        <v>377</v>
      </c>
      <c r="AQ26" s="702"/>
      <c r="AR26" s="702"/>
      <c r="AS26" s="702"/>
      <c r="AT26" s="703"/>
      <c r="AU26" s="701" t="s">
        <v>378</v>
      </c>
      <c r="AV26" s="702"/>
      <c r="AW26" s="702"/>
      <c r="AX26" s="702"/>
      <c r="AY26" s="703"/>
      <c r="AZ26" s="701" t="s">
        <v>379</v>
      </c>
      <c r="BA26" s="702"/>
      <c r="BB26" s="702"/>
      <c r="BC26" s="702"/>
      <c r="BD26" s="703"/>
      <c r="BE26" s="701" t="s">
        <v>344</v>
      </c>
      <c r="BF26" s="702"/>
      <c r="BG26" s="702"/>
      <c r="BH26" s="702"/>
      <c r="BI26" s="713"/>
      <c r="BJ26" s="240"/>
      <c r="BK26" s="240"/>
      <c r="BL26" s="240"/>
      <c r="BM26" s="240"/>
      <c r="BN26" s="240"/>
      <c r="BO26" s="253"/>
      <c r="BP26" s="253"/>
      <c r="BQ26" s="250">
        <v>20</v>
      </c>
      <c r="BR26" s="251"/>
      <c r="BS26" s="752" t="s">
        <v>577</v>
      </c>
      <c r="BT26" s="753"/>
      <c r="BU26" s="753"/>
      <c r="BV26" s="753"/>
      <c r="BW26" s="753"/>
      <c r="BX26" s="753"/>
      <c r="BY26" s="753"/>
      <c r="BZ26" s="753"/>
      <c r="CA26" s="753"/>
      <c r="CB26" s="753"/>
      <c r="CC26" s="753"/>
      <c r="CD26" s="753"/>
      <c r="CE26" s="753"/>
      <c r="CF26" s="753"/>
      <c r="CG26" s="754"/>
      <c r="CH26" s="765">
        <v>-1</v>
      </c>
      <c r="CI26" s="766"/>
      <c r="CJ26" s="766"/>
      <c r="CK26" s="766"/>
      <c r="CL26" s="767"/>
      <c r="CM26" s="765">
        <v>41</v>
      </c>
      <c r="CN26" s="766"/>
      <c r="CO26" s="766"/>
      <c r="CP26" s="766"/>
      <c r="CQ26" s="767"/>
      <c r="CR26" s="765">
        <v>5</v>
      </c>
      <c r="CS26" s="766"/>
      <c r="CT26" s="766"/>
      <c r="CU26" s="766"/>
      <c r="CV26" s="767"/>
      <c r="CW26" s="765">
        <v>4</v>
      </c>
      <c r="CX26" s="766"/>
      <c r="CY26" s="766"/>
      <c r="CZ26" s="766"/>
      <c r="DA26" s="767"/>
      <c r="DB26" s="765">
        <v>0</v>
      </c>
      <c r="DC26" s="766"/>
      <c r="DD26" s="766"/>
      <c r="DE26" s="766"/>
      <c r="DF26" s="767"/>
      <c r="DG26" s="765">
        <v>0</v>
      </c>
      <c r="DH26" s="766"/>
      <c r="DI26" s="766"/>
      <c r="DJ26" s="766"/>
      <c r="DK26" s="767"/>
      <c r="DL26" s="765">
        <v>0</v>
      </c>
      <c r="DM26" s="766"/>
      <c r="DN26" s="766"/>
      <c r="DO26" s="766"/>
      <c r="DP26" s="767"/>
      <c r="DQ26" s="765"/>
      <c r="DR26" s="766"/>
      <c r="DS26" s="766"/>
      <c r="DT26" s="766"/>
      <c r="DU26" s="767"/>
      <c r="DV26" s="768"/>
      <c r="DW26" s="769"/>
      <c r="DX26" s="769"/>
      <c r="DY26" s="769"/>
      <c r="DZ26" s="770"/>
      <c r="EA26" s="234"/>
    </row>
    <row r="27" spans="1:131" s="235" customFormat="1" ht="26.25" customHeight="1" thickBot="1" x14ac:dyDescent="0.25">
      <c r="A27" s="727"/>
      <c r="B27" s="728"/>
      <c r="C27" s="728"/>
      <c r="D27" s="728"/>
      <c r="E27" s="728"/>
      <c r="F27" s="728"/>
      <c r="G27" s="728"/>
      <c r="H27" s="728"/>
      <c r="I27" s="728"/>
      <c r="J27" s="728"/>
      <c r="K27" s="728"/>
      <c r="L27" s="728"/>
      <c r="M27" s="728"/>
      <c r="N27" s="728"/>
      <c r="O27" s="728"/>
      <c r="P27" s="729"/>
      <c r="Q27" s="704"/>
      <c r="R27" s="705"/>
      <c r="S27" s="705"/>
      <c r="T27" s="705"/>
      <c r="U27" s="706"/>
      <c r="V27" s="704"/>
      <c r="W27" s="705"/>
      <c r="X27" s="705"/>
      <c r="Y27" s="705"/>
      <c r="Z27" s="706"/>
      <c r="AA27" s="704"/>
      <c r="AB27" s="705"/>
      <c r="AC27" s="705"/>
      <c r="AD27" s="705"/>
      <c r="AE27" s="705"/>
      <c r="AF27" s="805"/>
      <c r="AG27" s="806"/>
      <c r="AH27" s="806"/>
      <c r="AI27" s="806"/>
      <c r="AJ27" s="807"/>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4"/>
      <c r="BJ27" s="240"/>
      <c r="BK27" s="240"/>
      <c r="BL27" s="240"/>
      <c r="BM27" s="240"/>
      <c r="BN27" s="240"/>
      <c r="BO27" s="253"/>
      <c r="BP27" s="253"/>
      <c r="BQ27" s="250">
        <v>21</v>
      </c>
      <c r="BR27" s="251"/>
      <c r="BS27" s="752" t="s">
        <v>578</v>
      </c>
      <c r="BT27" s="753"/>
      <c r="BU27" s="753"/>
      <c r="BV27" s="753"/>
      <c r="BW27" s="753"/>
      <c r="BX27" s="753"/>
      <c r="BY27" s="753"/>
      <c r="BZ27" s="753"/>
      <c r="CA27" s="753"/>
      <c r="CB27" s="753"/>
      <c r="CC27" s="753"/>
      <c r="CD27" s="753"/>
      <c r="CE27" s="753"/>
      <c r="CF27" s="753"/>
      <c r="CG27" s="754"/>
      <c r="CH27" s="765">
        <v>99</v>
      </c>
      <c r="CI27" s="766"/>
      <c r="CJ27" s="766"/>
      <c r="CK27" s="766"/>
      <c r="CL27" s="767"/>
      <c r="CM27" s="765">
        <v>1365</v>
      </c>
      <c r="CN27" s="766"/>
      <c r="CO27" s="766"/>
      <c r="CP27" s="766"/>
      <c r="CQ27" s="767"/>
      <c r="CR27" s="765">
        <v>53</v>
      </c>
      <c r="CS27" s="766"/>
      <c r="CT27" s="766"/>
      <c r="CU27" s="766"/>
      <c r="CV27" s="767"/>
      <c r="CW27" s="765">
        <v>1428</v>
      </c>
      <c r="CX27" s="766"/>
      <c r="CY27" s="766"/>
      <c r="CZ27" s="766"/>
      <c r="DA27" s="767"/>
      <c r="DB27" s="765">
        <v>0</v>
      </c>
      <c r="DC27" s="766"/>
      <c r="DD27" s="766"/>
      <c r="DE27" s="766"/>
      <c r="DF27" s="767"/>
      <c r="DG27" s="765">
        <v>0</v>
      </c>
      <c r="DH27" s="766"/>
      <c r="DI27" s="766"/>
      <c r="DJ27" s="766"/>
      <c r="DK27" s="767"/>
      <c r="DL27" s="765">
        <v>0</v>
      </c>
      <c r="DM27" s="766"/>
      <c r="DN27" s="766"/>
      <c r="DO27" s="766"/>
      <c r="DP27" s="767"/>
      <c r="DQ27" s="765"/>
      <c r="DR27" s="766"/>
      <c r="DS27" s="766"/>
      <c r="DT27" s="766"/>
      <c r="DU27" s="767"/>
      <c r="DV27" s="768"/>
      <c r="DW27" s="769"/>
      <c r="DX27" s="769"/>
      <c r="DY27" s="769"/>
      <c r="DZ27" s="770"/>
      <c r="EA27" s="234"/>
    </row>
    <row r="28" spans="1:131" s="235" customFormat="1" ht="26.25" customHeight="1" thickTop="1" x14ac:dyDescent="0.2">
      <c r="A28" s="254">
        <v>1</v>
      </c>
      <c r="B28" s="715" t="s">
        <v>380</v>
      </c>
      <c r="C28" s="716"/>
      <c r="D28" s="716"/>
      <c r="E28" s="716"/>
      <c r="F28" s="716"/>
      <c r="G28" s="716"/>
      <c r="H28" s="716"/>
      <c r="I28" s="716"/>
      <c r="J28" s="716"/>
      <c r="K28" s="716"/>
      <c r="L28" s="716"/>
      <c r="M28" s="716"/>
      <c r="N28" s="716"/>
      <c r="O28" s="716"/>
      <c r="P28" s="717"/>
      <c r="Q28" s="812">
        <v>509242</v>
      </c>
      <c r="R28" s="813"/>
      <c r="S28" s="813"/>
      <c r="T28" s="813"/>
      <c r="U28" s="813"/>
      <c r="V28" s="813">
        <v>499725</v>
      </c>
      <c r="W28" s="813"/>
      <c r="X28" s="813"/>
      <c r="Y28" s="813"/>
      <c r="Z28" s="813"/>
      <c r="AA28" s="813">
        <v>9517</v>
      </c>
      <c r="AB28" s="813"/>
      <c r="AC28" s="813"/>
      <c r="AD28" s="813"/>
      <c r="AE28" s="814"/>
      <c r="AF28" s="815">
        <v>9517</v>
      </c>
      <c r="AG28" s="813"/>
      <c r="AH28" s="813"/>
      <c r="AI28" s="813"/>
      <c r="AJ28" s="816"/>
      <c r="AK28" s="817">
        <v>30989</v>
      </c>
      <c r="AL28" s="808"/>
      <c r="AM28" s="808"/>
      <c r="AN28" s="808"/>
      <c r="AO28" s="808"/>
      <c r="AP28" s="808" t="s">
        <v>556</v>
      </c>
      <c r="AQ28" s="808"/>
      <c r="AR28" s="808"/>
      <c r="AS28" s="808"/>
      <c r="AT28" s="808"/>
      <c r="AU28" s="808" t="s">
        <v>556</v>
      </c>
      <c r="AV28" s="808"/>
      <c r="AW28" s="808"/>
      <c r="AX28" s="808"/>
      <c r="AY28" s="808"/>
      <c r="AZ28" s="809" t="s">
        <v>556</v>
      </c>
      <c r="BA28" s="809"/>
      <c r="BB28" s="809"/>
      <c r="BC28" s="809"/>
      <c r="BD28" s="809"/>
      <c r="BE28" s="810"/>
      <c r="BF28" s="810"/>
      <c r="BG28" s="810"/>
      <c r="BH28" s="810"/>
      <c r="BI28" s="811"/>
      <c r="BJ28" s="240"/>
      <c r="BK28" s="240"/>
      <c r="BL28" s="240"/>
      <c r="BM28" s="240"/>
      <c r="BN28" s="240"/>
      <c r="BO28" s="253"/>
      <c r="BP28" s="253"/>
      <c r="BQ28" s="250">
        <v>22</v>
      </c>
      <c r="BR28" s="251"/>
      <c r="BS28" s="752" t="s">
        <v>579</v>
      </c>
      <c r="BT28" s="753"/>
      <c r="BU28" s="753"/>
      <c r="BV28" s="753"/>
      <c r="BW28" s="753"/>
      <c r="BX28" s="753"/>
      <c r="BY28" s="753"/>
      <c r="BZ28" s="753"/>
      <c r="CA28" s="753"/>
      <c r="CB28" s="753"/>
      <c r="CC28" s="753"/>
      <c r="CD28" s="753"/>
      <c r="CE28" s="753"/>
      <c r="CF28" s="753"/>
      <c r="CG28" s="754"/>
      <c r="CH28" s="765">
        <v>10</v>
      </c>
      <c r="CI28" s="766"/>
      <c r="CJ28" s="766"/>
      <c r="CK28" s="766"/>
      <c r="CL28" s="767"/>
      <c r="CM28" s="765">
        <v>5453</v>
      </c>
      <c r="CN28" s="766"/>
      <c r="CO28" s="766"/>
      <c r="CP28" s="766"/>
      <c r="CQ28" s="767"/>
      <c r="CR28" s="765">
        <v>160</v>
      </c>
      <c r="CS28" s="766"/>
      <c r="CT28" s="766"/>
      <c r="CU28" s="766"/>
      <c r="CV28" s="767"/>
      <c r="CW28" s="765">
        <v>239</v>
      </c>
      <c r="CX28" s="766"/>
      <c r="CY28" s="766"/>
      <c r="CZ28" s="766"/>
      <c r="DA28" s="767"/>
      <c r="DB28" s="765">
        <v>927</v>
      </c>
      <c r="DC28" s="766"/>
      <c r="DD28" s="766"/>
      <c r="DE28" s="766"/>
      <c r="DF28" s="767"/>
      <c r="DG28" s="765">
        <v>0</v>
      </c>
      <c r="DH28" s="766"/>
      <c r="DI28" s="766"/>
      <c r="DJ28" s="766"/>
      <c r="DK28" s="767"/>
      <c r="DL28" s="765">
        <v>0</v>
      </c>
      <c r="DM28" s="766"/>
      <c r="DN28" s="766"/>
      <c r="DO28" s="766"/>
      <c r="DP28" s="767"/>
      <c r="DQ28" s="765"/>
      <c r="DR28" s="766"/>
      <c r="DS28" s="766"/>
      <c r="DT28" s="766"/>
      <c r="DU28" s="767"/>
      <c r="DV28" s="768"/>
      <c r="DW28" s="769"/>
      <c r="DX28" s="769"/>
      <c r="DY28" s="769"/>
      <c r="DZ28" s="770"/>
      <c r="EA28" s="234"/>
    </row>
    <row r="29" spans="1:131" s="235" customFormat="1" ht="26.25" customHeight="1" x14ac:dyDescent="0.2">
      <c r="A29" s="254">
        <v>2</v>
      </c>
      <c r="B29" s="739" t="s">
        <v>381</v>
      </c>
      <c r="C29" s="740"/>
      <c r="D29" s="740"/>
      <c r="E29" s="740"/>
      <c r="F29" s="740"/>
      <c r="G29" s="740"/>
      <c r="H29" s="740"/>
      <c r="I29" s="740"/>
      <c r="J29" s="740"/>
      <c r="K29" s="740"/>
      <c r="L29" s="740"/>
      <c r="M29" s="740"/>
      <c r="N29" s="740"/>
      <c r="O29" s="740"/>
      <c r="P29" s="741"/>
      <c r="Q29" s="742">
        <v>15120</v>
      </c>
      <c r="R29" s="743"/>
      <c r="S29" s="743"/>
      <c r="T29" s="743"/>
      <c r="U29" s="743"/>
      <c r="V29" s="743">
        <v>12096</v>
      </c>
      <c r="W29" s="743"/>
      <c r="X29" s="743"/>
      <c r="Y29" s="743"/>
      <c r="Z29" s="743"/>
      <c r="AA29" s="743">
        <v>3024</v>
      </c>
      <c r="AB29" s="743"/>
      <c r="AC29" s="743"/>
      <c r="AD29" s="743"/>
      <c r="AE29" s="744"/>
      <c r="AF29" s="818">
        <v>12981</v>
      </c>
      <c r="AG29" s="743"/>
      <c r="AH29" s="743"/>
      <c r="AI29" s="743"/>
      <c r="AJ29" s="819"/>
      <c r="AK29" s="822">
        <v>2</v>
      </c>
      <c r="AL29" s="823"/>
      <c r="AM29" s="823"/>
      <c r="AN29" s="823"/>
      <c r="AO29" s="823"/>
      <c r="AP29" s="823">
        <v>27420</v>
      </c>
      <c r="AQ29" s="823"/>
      <c r="AR29" s="823"/>
      <c r="AS29" s="823"/>
      <c r="AT29" s="823"/>
      <c r="AU29" s="823">
        <v>27</v>
      </c>
      <c r="AV29" s="823"/>
      <c r="AW29" s="823"/>
      <c r="AX29" s="823"/>
      <c r="AY29" s="823"/>
      <c r="AZ29" s="824" t="s">
        <v>556</v>
      </c>
      <c r="BA29" s="824"/>
      <c r="BB29" s="824"/>
      <c r="BC29" s="824"/>
      <c r="BD29" s="824"/>
      <c r="BE29" s="820" t="s">
        <v>382</v>
      </c>
      <c r="BF29" s="820"/>
      <c r="BG29" s="820"/>
      <c r="BH29" s="820"/>
      <c r="BI29" s="821"/>
      <c r="BJ29" s="240"/>
      <c r="BK29" s="240"/>
      <c r="BL29" s="240"/>
      <c r="BM29" s="240"/>
      <c r="BN29" s="240"/>
      <c r="BO29" s="253"/>
      <c r="BP29" s="253"/>
      <c r="BQ29" s="250">
        <v>23</v>
      </c>
      <c r="BR29" s="251"/>
      <c r="BS29" s="752" t="s">
        <v>580</v>
      </c>
      <c r="BT29" s="753"/>
      <c r="BU29" s="753"/>
      <c r="BV29" s="753"/>
      <c r="BW29" s="753"/>
      <c r="BX29" s="753"/>
      <c r="BY29" s="753"/>
      <c r="BZ29" s="753"/>
      <c r="CA29" s="753"/>
      <c r="CB29" s="753"/>
      <c r="CC29" s="753"/>
      <c r="CD29" s="753"/>
      <c r="CE29" s="753"/>
      <c r="CF29" s="753"/>
      <c r="CG29" s="754"/>
      <c r="CH29" s="765">
        <v>2</v>
      </c>
      <c r="CI29" s="766"/>
      <c r="CJ29" s="766"/>
      <c r="CK29" s="766"/>
      <c r="CL29" s="767"/>
      <c r="CM29" s="765">
        <v>1309</v>
      </c>
      <c r="CN29" s="766"/>
      <c r="CO29" s="766"/>
      <c r="CP29" s="766"/>
      <c r="CQ29" s="767"/>
      <c r="CR29" s="765">
        <v>500</v>
      </c>
      <c r="CS29" s="766"/>
      <c r="CT29" s="766"/>
      <c r="CU29" s="766"/>
      <c r="CV29" s="767"/>
      <c r="CW29" s="765">
        <v>28</v>
      </c>
      <c r="CX29" s="766"/>
      <c r="CY29" s="766"/>
      <c r="CZ29" s="766"/>
      <c r="DA29" s="767"/>
      <c r="DB29" s="765">
        <v>99</v>
      </c>
      <c r="DC29" s="766"/>
      <c r="DD29" s="766"/>
      <c r="DE29" s="766"/>
      <c r="DF29" s="767"/>
      <c r="DG29" s="765">
        <v>0</v>
      </c>
      <c r="DH29" s="766"/>
      <c r="DI29" s="766"/>
      <c r="DJ29" s="766"/>
      <c r="DK29" s="767"/>
      <c r="DL29" s="765">
        <v>0</v>
      </c>
      <c r="DM29" s="766"/>
      <c r="DN29" s="766"/>
      <c r="DO29" s="766"/>
      <c r="DP29" s="767"/>
      <c r="DQ29" s="765"/>
      <c r="DR29" s="766"/>
      <c r="DS29" s="766"/>
      <c r="DT29" s="766"/>
      <c r="DU29" s="767"/>
      <c r="DV29" s="768"/>
      <c r="DW29" s="769"/>
      <c r="DX29" s="769"/>
      <c r="DY29" s="769"/>
      <c r="DZ29" s="770"/>
      <c r="EA29" s="234"/>
    </row>
    <row r="30" spans="1:131" s="235" customFormat="1" ht="26.25" customHeight="1" x14ac:dyDescent="0.2">
      <c r="A30" s="254">
        <v>3</v>
      </c>
      <c r="B30" s="739" t="s">
        <v>383</v>
      </c>
      <c r="C30" s="740"/>
      <c r="D30" s="740"/>
      <c r="E30" s="740"/>
      <c r="F30" s="740"/>
      <c r="G30" s="740"/>
      <c r="H30" s="740"/>
      <c r="I30" s="740"/>
      <c r="J30" s="740"/>
      <c r="K30" s="740"/>
      <c r="L30" s="740"/>
      <c r="M30" s="740"/>
      <c r="N30" s="740"/>
      <c r="O30" s="740"/>
      <c r="P30" s="741"/>
      <c r="Q30" s="742">
        <v>3894</v>
      </c>
      <c r="R30" s="743"/>
      <c r="S30" s="743"/>
      <c r="T30" s="743"/>
      <c r="U30" s="743"/>
      <c r="V30" s="743">
        <v>2888</v>
      </c>
      <c r="W30" s="743"/>
      <c r="X30" s="743"/>
      <c r="Y30" s="743"/>
      <c r="Z30" s="743"/>
      <c r="AA30" s="743">
        <v>1006</v>
      </c>
      <c r="AB30" s="743"/>
      <c r="AC30" s="743"/>
      <c r="AD30" s="743"/>
      <c r="AE30" s="744"/>
      <c r="AF30" s="818">
        <v>12395</v>
      </c>
      <c r="AG30" s="743"/>
      <c r="AH30" s="743"/>
      <c r="AI30" s="743"/>
      <c r="AJ30" s="819"/>
      <c r="AK30" s="822" t="s">
        <v>554</v>
      </c>
      <c r="AL30" s="823"/>
      <c r="AM30" s="823"/>
      <c r="AN30" s="823"/>
      <c r="AO30" s="823"/>
      <c r="AP30" s="823">
        <v>8626</v>
      </c>
      <c r="AQ30" s="823"/>
      <c r="AR30" s="823"/>
      <c r="AS30" s="823"/>
      <c r="AT30" s="823"/>
      <c r="AU30" s="823" t="s">
        <v>556</v>
      </c>
      <c r="AV30" s="823"/>
      <c r="AW30" s="823"/>
      <c r="AX30" s="823"/>
      <c r="AY30" s="823"/>
      <c r="AZ30" s="824" t="s">
        <v>556</v>
      </c>
      <c r="BA30" s="824"/>
      <c r="BB30" s="824"/>
      <c r="BC30" s="824"/>
      <c r="BD30" s="824"/>
      <c r="BE30" s="820" t="s">
        <v>382</v>
      </c>
      <c r="BF30" s="820"/>
      <c r="BG30" s="820"/>
      <c r="BH30" s="820"/>
      <c r="BI30" s="821"/>
      <c r="BJ30" s="240"/>
      <c r="BK30" s="240"/>
      <c r="BL30" s="240"/>
      <c r="BM30" s="240"/>
      <c r="BN30" s="240"/>
      <c r="BO30" s="253"/>
      <c r="BP30" s="253"/>
      <c r="BQ30" s="250">
        <v>24</v>
      </c>
      <c r="BR30" s="251"/>
      <c r="BS30" s="752" t="s">
        <v>581</v>
      </c>
      <c r="BT30" s="753"/>
      <c r="BU30" s="753"/>
      <c r="BV30" s="753"/>
      <c r="BW30" s="753"/>
      <c r="BX30" s="753"/>
      <c r="BY30" s="753"/>
      <c r="BZ30" s="753"/>
      <c r="CA30" s="753"/>
      <c r="CB30" s="753"/>
      <c r="CC30" s="753"/>
      <c r="CD30" s="753"/>
      <c r="CE30" s="753"/>
      <c r="CF30" s="753"/>
      <c r="CG30" s="754"/>
      <c r="CH30" s="765">
        <v>1</v>
      </c>
      <c r="CI30" s="766"/>
      <c r="CJ30" s="766"/>
      <c r="CK30" s="766"/>
      <c r="CL30" s="767"/>
      <c r="CM30" s="765">
        <v>126</v>
      </c>
      <c r="CN30" s="766"/>
      <c r="CO30" s="766"/>
      <c r="CP30" s="766"/>
      <c r="CQ30" s="767"/>
      <c r="CR30" s="765">
        <v>50</v>
      </c>
      <c r="CS30" s="766"/>
      <c r="CT30" s="766"/>
      <c r="CU30" s="766"/>
      <c r="CV30" s="767"/>
      <c r="CW30" s="765">
        <v>48</v>
      </c>
      <c r="CX30" s="766"/>
      <c r="CY30" s="766"/>
      <c r="CZ30" s="766"/>
      <c r="DA30" s="767"/>
      <c r="DB30" s="765">
        <v>0</v>
      </c>
      <c r="DC30" s="766"/>
      <c r="DD30" s="766"/>
      <c r="DE30" s="766"/>
      <c r="DF30" s="767"/>
      <c r="DG30" s="765">
        <v>0</v>
      </c>
      <c r="DH30" s="766"/>
      <c r="DI30" s="766"/>
      <c r="DJ30" s="766"/>
      <c r="DK30" s="767"/>
      <c r="DL30" s="765">
        <v>0</v>
      </c>
      <c r="DM30" s="766"/>
      <c r="DN30" s="766"/>
      <c r="DO30" s="766"/>
      <c r="DP30" s="767"/>
      <c r="DQ30" s="765"/>
      <c r="DR30" s="766"/>
      <c r="DS30" s="766"/>
      <c r="DT30" s="766"/>
      <c r="DU30" s="767"/>
      <c r="DV30" s="768"/>
      <c r="DW30" s="769"/>
      <c r="DX30" s="769"/>
      <c r="DY30" s="769"/>
      <c r="DZ30" s="770"/>
      <c r="EA30" s="234"/>
    </row>
    <row r="31" spans="1:131" s="235" customFormat="1" ht="26.25" customHeight="1" x14ac:dyDescent="0.2">
      <c r="A31" s="254">
        <v>4</v>
      </c>
      <c r="B31" s="739" t="s">
        <v>384</v>
      </c>
      <c r="C31" s="740"/>
      <c r="D31" s="740"/>
      <c r="E31" s="740"/>
      <c r="F31" s="740"/>
      <c r="G31" s="740"/>
      <c r="H31" s="740"/>
      <c r="I31" s="740"/>
      <c r="J31" s="740"/>
      <c r="K31" s="740"/>
      <c r="L31" s="740"/>
      <c r="M31" s="740"/>
      <c r="N31" s="740"/>
      <c r="O31" s="740"/>
      <c r="P31" s="741"/>
      <c r="Q31" s="742" t="s">
        <v>555</v>
      </c>
      <c r="R31" s="743"/>
      <c r="S31" s="743"/>
      <c r="T31" s="743"/>
      <c r="U31" s="743"/>
      <c r="V31" s="743" t="s">
        <v>551</v>
      </c>
      <c r="W31" s="743"/>
      <c r="X31" s="743"/>
      <c r="Y31" s="743"/>
      <c r="Z31" s="743"/>
      <c r="AA31" s="743" t="s">
        <v>551</v>
      </c>
      <c r="AB31" s="743"/>
      <c r="AC31" s="743"/>
      <c r="AD31" s="743"/>
      <c r="AE31" s="744"/>
      <c r="AF31" s="818">
        <v>0</v>
      </c>
      <c r="AG31" s="743"/>
      <c r="AH31" s="743"/>
      <c r="AI31" s="743"/>
      <c r="AJ31" s="819"/>
      <c r="AK31" s="822" t="s">
        <v>551</v>
      </c>
      <c r="AL31" s="823"/>
      <c r="AM31" s="823"/>
      <c r="AN31" s="823"/>
      <c r="AO31" s="823"/>
      <c r="AP31" s="823" t="s">
        <v>553</v>
      </c>
      <c r="AQ31" s="823"/>
      <c r="AR31" s="823"/>
      <c r="AS31" s="823"/>
      <c r="AT31" s="823"/>
      <c r="AU31" s="823" t="s">
        <v>556</v>
      </c>
      <c r="AV31" s="823"/>
      <c r="AW31" s="823"/>
      <c r="AX31" s="823"/>
      <c r="AY31" s="823"/>
      <c r="AZ31" s="824" t="s">
        <v>556</v>
      </c>
      <c r="BA31" s="824"/>
      <c r="BB31" s="824"/>
      <c r="BC31" s="824"/>
      <c r="BD31" s="824"/>
      <c r="BE31" s="820" t="s">
        <v>382</v>
      </c>
      <c r="BF31" s="820"/>
      <c r="BG31" s="820"/>
      <c r="BH31" s="820"/>
      <c r="BI31" s="821"/>
      <c r="BJ31" s="240"/>
      <c r="BK31" s="240"/>
      <c r="BL31" s="240"/>
      <c r="BM31" s="240"/>
      <c r="BN31" s="240"/>
      <c r="BO31" s="253"/>
      <c r="BP31" s="253"/>
      <c r="BQ31" s="250">
        <v>25</v>
      </c>
      <c r="BR31" s="251"/>
      <c r="BS31" s="752" t="s">
        <v>582</v>
      </c>
      <c r="BT31" s="753"/>
      <c r="BU31" s="753"/>
      <c r="BV31" s="753"/>
      <c r="BW31" s="753"/>
      <c r="BX31" s="753"/>
      <c r="BY31" s="753"/>
      <c r="BZ31" s="753"/>
      <c r="CA31" s="753"/>
      <c r="CB31" s="753"/>
      <c r="CC31" s="753"/>
      <c r="CD31" s="753"/>
      <c r="CE31" s="753"/>
      <c r="CF31" s="753"/>
      <c r="CG31" s="754"/>
      <c r="CH31" s="765">
        <v>-118</v>
      </c>
      <c r="CI31" s="766"/>
      <c r="CJ31" s="766"/>
      <c r="CK31" s="766"/>
      <c r="CL31" s="767"/>
      <c r="CM31" s="765">
        <v>344</v>
      </c>
      <c r="CN31" s="766"/>
      <c r="CO31" s="766"/>
      <c r="CP31" s="766"/>
      <c r="CQ31" s="767"/>
      <c r="CR31" s="765">
        <v>67</v>
      </c>
      <c r="CS31" s="766"/>
      <c r="CT31" s="766"/>
      <c r="CU31" s="766"/>
      <c r="CV31" s="767"/>
      <c r="CW31" s="765">
        <v>0</v>
      </c>
      <c r="CX31" s="766"/>
      <c r="CY31" s="766"/>
      <c r="CZ31" s="766"/>
      <c r="DA31" s="767"/>
      <c r="DB31" s="765">
        <v>0</v>
      </c>
      <c r="DC31" s="766"/>
      <c r="DD31" s="766"/>
      <c r="DE31" s="766"/>
      <c r="DF31" s="767"/>
      <c r="DG31" s="765">
        <v>0</v>
      </c>
      <c r="DH31" s="766"/>
      <c r="DI31" s="766"/>
      <c r="DJ31" s="766"/>
      <c r="DK31" s="767"/>
      <c r="DL31" s="765">
        <v>0</v>
      </c>
      <c r="DM31" s="766"/>
      <c r="DN31" s="766"/>
      <c r="DO31" s="766"/>
      <c r="DP31" s="767"/>
      <c r="DQ31" s="765"/>
      <c r="DR31" s="766"/>
      <c r="DS31" s="766"/>
      <c r="DT31" s="766"/>
      <c r="DU31" s="767"/>
      <c r="DV31" s="768"/>
      <c r="DW31" s="769"/>
      <c r="DX31" s="769"/>
      <c r="DY31" s="769"/>
      <c r="DZ31" s="770"/>
      <c r="EA31" s="234"/>
    </row>
    <row r="32" spans="1:131" s="235" customFormat="1" ht="26.25" customHeight="1" x14ac:dyDescent="0.2">
      <c r="A32" s="254">
        <v>5</v>
      </c>
      <c r="B32" s="739" t="s">
        <v>385</v>
      </c>
      <c r="C32" s="740"/>
      <c r="D32" s="740"/>
      <c r="E32" s="740"/>
      <c r="F32" s="740"/>
      <c r="G32" s="740"/>
      <c r="H32" s="740"/>
      <c r="I32" s="740"/>
      <c r="J32" s="740"/>
      <c r="K32" s="740"/>
      <c r="L32" s="740"/>
      <c r="M32" s="740"/>
      <c r="N32" s="740"/>
      <c r="O32" s="740"/>
      <c r="P32" s="741"/>
      <c r="Q32" s="742">
        <v>1377</v>
      </c>
      <c r="R32" s="743"/>
      <c r="S32" s="743"/>
      <c r="T32" s="743"/>
      <c r="U32" s="743"/>
      <c r="V32" s="743">
        <v>1107</v>
      </c>
      <c r="W32" s="743"/>
      <c r="X32" s="743"/>
      <c r="Y32" s="743"/>
      <c r="Z32" s="743"/>
      <c r="AA32" s="743">
        <v>270</v>
      </c>
      <c r="AB32" s="743"/>
      <c r="AC32" s="743"/>
      <c r="AD32" s="743"/>
      <c r="AE32" s="744"/>
      <c r="AF32" s="818">
        <v>3721</v>
      </c>
      <c r="AG32" s="743"/>
      <c r="AH32" s="743"/>
      <c r="AI32" s="743"/>
      <c r="AJ32" s="819"/>
      <c r="AK32" s="822" t="s">
        <v>554</v>
      </c>
      <c r="AL32" s="823"/>
      <c r="AM32" s="823"/>
      <c r="AN32" s="823"/>
      <c r="AO32" s="823"/>
      <c r="AP32" s="823">
        <v>3460</v>
      </c>
      <c r="AQ32" s="823"/>
      <c r="AR32" s="823"/>
      <c r="AS32" s="823"/>
      <c r="AT32" s="823"/>
      <c r="AU32" s="823" t="s">
        <v>556</v>
      </c>
      <c r="AV32" s="823"/>
      <c r="AW32" s="823"/>
      <c r="AX32" s="823"/>
      <c r="AY32" s="823"/>
      <c r="AZ32" s="824" t="s">
        <v>556</v>
      </c>
      <c r="BA32" s="824"/>
      <c r="BB32" s="824"/>
      <c r="BC32" s="824"/>
      <c r="BD32" s="824"/>
      <c r="BE32" s="820" t="s">
        <v>382</v>
      </c>
      <c r="BF32" s="820"/>
      <c r="BG32" s="820"/>
      <c r="BH32" s="820"/>
      <c r="BI32" s="821"/>
      <c r="BJ32" s="240"/>
      <c r="BK32" s="240"/>
      <c r="BL32" s="240"/>
      <c r="BM32" s="240"/>
      <c r="BN32" s="240"/>
      <c r="BO32" s="253"/>
      <c r="BP32" s="253"/>
      <c r="BQ32" s="250">
        <v>26</v>
      </c>
      <c r="BR32" s="251"/>
      <c r="BS32" s="752" t="s">
        <v>583</v>
      </c>
      <c r="BT32" s="753"/>
      <c r="BU32" s="753"/>
      <c r="BV32" s="753"/>
      <c r="BW32" s="753"/>
      <c r="BX32" s="753"/>
      <c r="BY32" s="753"/>
      <c r="BZ32" s="753"/>
      <c r="CA32" s="753"/>
      <c r="CB32" s="753"/>
      <c r="CC32" s="753"/>
      <c r="CD32" s="753"/>
      <c r="CE32" s="753"/>
      <c r="CF32" s="753"/>
      <c r="CG32" s="754"/>
      <c r="CH32" s="765">
        <v>54</v>
      </c>
      <c r="CI32" s="766"/>
      <c r="CJ32" s="766"/>
      <c r="CK32" s="766"/>
      <c r="CL32" s="767"/>
      <c r="CM32" s="765">
        <v>1877</v>
      </c>
      <c r="CN32" s="766"/>
      <c r="CO32" s="766"/>
      <c r="CP32" s="766"/>
      <c r="CQ32" s="767"/>
      <c r="CR32" s="765">
        <v>100</v>
      </c>
      <c r="CS32" s="766"/>
      <c r="CT32" s="766"/>
      <c r="CU32" s="766"/>
      <c r="CV32" s="767"/>
      <c r="CW32" s="765">
        <v>161</v>
      </c>
      <c r="CX32" s="766"/>
      <c r="CY32" s="766"/>
      <c r="CZ32" s="766"/>
      <c r="DA32" s="767"/>
      <c r="DB32" s="765">
        <v>0</v>
      </c>
      <c r="DC32" s="766"/>
      <c r="DD32" s="766"/>
      <c r="DE32" s="766"/>
      <c r="DF32" s="767"/>
      <c r="DG32" s="765">
        <v>0</v>
      </c>
      <c r="DH32" s="766"/>
      <c r="DI32" s="766"/>
      <c r="DJ32" s="766"/>
      <c r="DK32" s="767"/>
      <c r="DL32" s="765">
        <v>0</v>
      </c>
      <c r="DM32" s="766"/>
      <c r="DN32" s="766"/>
      <c r="DO32" s="766"/>
      <c r="DP32" s="767"/>
      <c r="DQ32" s="765"/>
      <c r="DR32" s="766"/>
      <c r="DS32" s="766"/>
      <c r="DT32" s="766"/>
      <c r="DU32" s="767"/>
      <c r="DV32" s="768"/>
      <c r="DW32" s="769"/>
      <c r="DX32" s="769"/>
      <c r="DY32" s="769"/>
      <c r="DZ32" s="770"/>
      <c r="EA32" s="234"/>
    </row>
    <row r="33" spans="1:131" s="235" customFormat="1" ht="26.25" customHeight="1" x14ac:dyDescent="0.2">
      <c r="A33" s="254">
        <v>6</v>
      </c>
      <c r="B33" s="739" t="s">
        <v>386</v>
      </c>
      <c r="C33" s="740"/>
      <c r="D33" s="740"/>
      <c r="E33" s="740"/>
      <c r="F33" s="740"/>
      <c r="G33" s="740"/>
      <c r="H33" s="740"/>
      <c r="I33" s="740"/>
      <c r="J33" s="740"/>
      <c r="K33" s="740"/>
      <c r="L33" s="740"/>
      <c r="M33" s="740"/>
      <c r="N33" s="740"/>
      <c r="O33" s="740"/>
      <c r="P33" s="741"/>
      <c r="Q33" s="742">
        <v>133682</v>
      </c>
      <c r="R33" s="743"/>
      <c r="S33" s="743"/>
      <c r="T33" s="743"/>
      <c r="U33" s="743"/>
      <c r="V33" s="743">
        <v>133657</v>
      </c>
      <c r="W33" s="743"/>
      <c r="X33" s="743"/>
      <c r="Y33" s="743"/>
      <c r="Z33" s="743"/>
      <c r="AA33" s="743">
        <v>25</v>
      </c>
      <c r="AB33" s="743"/>
      <c r="AC33" s="743"/>
      <c r="AD33" s="743"/>
      <c r="AE33" s="744"/>
      <c r="AF33" s="818">
        <v>4040</v>
      </c>
      <c r="AG33" s="743"/>
      <c r="AH33" s="743"/>
      <c r="AI33" s="743"/>
      <c r="AJ33" s="819"/>
      <c r="AK33" s="822">
        <v>15994</v>
      </c>
      <c r="AL33" s="823"/>
      <c r="AM33" s="823"/>
      <c r="AN33" s="823"/>
      <c r="AO33" s="823"/>
      <c r="AP33" s="823">
        <v>123987</v>
      </c>
      <c r="AQ33" s="823"/>
      <c r="AR33" s="823"/>
      <c r="AS33" s="823"/>
      <c r="AT33" s="823"/>
      <c r="AU33" s="823">
        <v>87907</v>
      </c>
      <c r="AV33" s="823"/>
      <c r="AW33" s="823"/>
      <c r="AX33" s="823"/>
      <c r="AY33" s="823"/>
      <c r="AZ33" s="824" t="s">
        <v>556</v>
      </c>
      <c r="BA33" s="824"/>
      <c r="BB33" s="824"/>
      <c r="BC33" s="824"/>
      <c r="BD33" s="824"/>
      <c r="BE33" s="820" t="s">
        <v>382</v>
      </c>
      <c r="BF33" s="820"/>
      <c r="BG33" s="820"/>
      <c r="BH33" s="820"/>
      <c r="BI33" s="821"/>
      <c r="BJ33" s="240"/>
      <c r="BK33" s="240"/>
      <c r="BL33" s="240"/>
      <c r="BM33" s="240"/>
      <c r="BN33" s="240"/>
      <c r="BO33" s="253"/>
      <c r="BP33" s="253"/>
      <c r="BQ33" s="250">
        <v>27</v>
      </c>
      <c r="BR33" s="251"/>
      <c r="BS33" s="752" t="s">
        <v>584</v>
      </c>
      <c r="BT33" s="753"/>
      <c r="BU33" s="753"/>
      <c r="BV33" s="753"/>
      <c r="BW33" s="753"/>
      <c r="BX33" s="753"/>
      <c r="BY33" s="753"/>
      <c r="BZ33" s="753"/>
      <c r="CA33" s="753"/>
      <c r="CB33" s="753"/>
      <c r="CC33" s="753"/>
      <c r="CD33" s="753"/>
      <c r="CE33" s="753"/>
      <c r="CF33" s="753"/>
      <c r="CG33" s="754"/>
      <c r="CH33" s="765">
        <v>-4</v>
      </c>
      <c r="CI33" s="766"/>
      <c r="CJ33" s="766"/>
      <c r="CK33" s="766"/>
      <c r="CL33" s="767"/>
      <c r="CM33" s="765">
        <v>1586</v>
      </c>
      <c r="CN33" s="766"/>
      <c r="CO33" s="766"/>
      <c r="CP33" s="766"/>
      <c r="CQ33" s="767"/>
      <c r="CR33" s="765">
        <v>1100</v>
      </c>
      <c r="CS33" s="766"/>
      <c r="CT33" s="766"/>
      <c r="CU33" s="766"/>
      <c r="CV33" s="767"/>
      <c r="CW33" s="765">
        <v>2</v>
      </c>
      <c r="CX33" s="766"/>
      <c r="CY33" s="766"/>
      <c r="CZ33" s="766"/>
      <c r="DA33" s="767"/>
      <c r="DB33" s="765">
        <v>0</v>
      </c>
      <c r="DC33" s="766"/>
      <c r="DD33" s="766"/>
      <c r="DE33" s="766"/>
      <c r="DF33" s="767"/>
      <c r="DG33" s="765">
        <v>0</v>
      </c>
      <c r="DH33" s="766"/>
      <c r="DI33" s="766"/>
      <c r="DJ33" s="766"/>
      <c r="DK33" s="767"/>
      <c r="DL33" s="765">
        <v>0</v>
      </c>
      <c r="DM33" s="766"/>
      <c r="DN33" s="766"/>
      <c r="DO33" s="766"/>
      <c r="DP33" s="767"/>
      <c r="DQ33" s="765"/>
      <c r="DR33" s="766"/>
      <c r="DS33" s="766"/>
      <c r="DT33" s="766"/>
      <c r="DU33" s="767"/>
      <c r="DV33" s="768"/>
      <c r="DW33" s="769"/>
      <c r="DX33" s="769"/>
      <c r="DY33" s="769"/>
      <c r="DZ33" s="770"/>
      <c r="EA33" s="234"/>
    </row>
    <row r="34" spans="1:131" s="235" customFormat="1" ht="26.25" customHeight="1" x14ac:dyDescent="0.2">
      <c r="A34" s="254">
        <v>7</v>
      </c>
      <c r="B34" s="739" t="s">
        <v>387</v>
      </c>
      <c r="C34" s="740"/>
      <c r="D34" s="740"/>
      <c r="E34" s="740"/>
      <c r="F34" s="740"/>
      <c r="G34" s="740"/>
      <c r="H34" s="740"/>
      <c r="I34" s="740"/>
      <c r="J34" s="740"/>
      <c r="K34" s="740"/>
      <c r="L34" s="740"/>
      <c r="M34" s="740"/>
      <c r="N34" s="740"/>
      <c r="O34" s="740"/>
      <c r="P34" s="741"/>
      <c r="Q34" s="742">
        <v>30353</v>
      </c>
      <c r="R34" s="743"/>
      <c r="S34" s="743"/>
      <c r="T34" s="743"/>
      <c r="U34" s="743"/>
      <c r="V34" s="743">
        <v>28079</v>
      </c>
      <c r="W34" s="743"/>
      <c r="X34" s="743"/>
      <c r="Y34" s="743"/>
      <c r="Z34" s="743"/>
      <c r="AA34" s="743">
        <v>2274</v>
      </c>
      <c r="AB34" s="743"/>
      <c r="AC34" s="743"/>
      <c r="AD34" s="743"/>
      <c r="AE34" s="744"/>
      <c r="AF34" s="818">
        <v>1557</v>
      </c>
      <c r="AG34" s="743"/>
      <c r="AH34" s="743"/>
      <c r="AI34" s="743"/>
      <c r="AJ34" s="819"/>
      <c r="AK34" s="822">
        <v>1299</v>
      </c>
      <c r="AL34" s="823"/>
      <c r="AM34" s="823"/>
      <c r="AN34" s="823"/>
      <c r="AO34" s="823"/>
      <c r="AP34" s="823">
        <v>71121</v>
      </c>
      <c r="AQ34" s="823"/>
      <c r="AR34" s="823"/>
      <c r="AS34" s="823"/>
      <c r="AT34" s="823"/>
      <c r="AU34" s="823">
        <v>46726</v>
      </c>
      <c r="AV34" s="823"/>
      <c r="AW34" s="823"/>
      <c r="AX34" s="823"/>
      <c r="AY34" s="823"/>
      <c r="AZ34" s="824" t="s">
        <v>556</v>
      </c>
      <c r="BA34" s="824"/>
      <c r="BB34" s="824"/>
      <c r="BC34" s="824"/>
      <c r="BD34" s="824"/>
      <c r="BE34" s="820" t="s">
        <v>382</v>
      </c>
      <c r="BF34" s="820"/>
      <c r="BG34" s="820"/>
      <c r="BH34" s="820"/>
      <c r="BI34" s="821"/>
      <c r="BJ34" s="240"/>
      <c r="BK34" s="240"/>
      <c r="BL34" s="240"/>
      <c r="BM34" s="240"/>
      <c r="BN34" s="240"/>
      <c r="BO34" s="253"/>
      <c r="BP34" s="253"/>
      <c r="BQ34" s="250">
        <v>28</v>
      </c>
      <c r="BR34" s="251"/>
      <c r="BS34" s="752" t="s">
        <v>585</v>
      </c>
      <c r="BT34" s="753"/>
      <c r="BU34" s="753"/>
      <c r="BV34" s="753"/>
      <c r="BW34" s="753"/>
      <c r="BX34" s="753"/>
      <c r="BY34" s="753"/>
      <c r="BZ34" s="753"/>
      <c r="CA34" s="753"/>
      <c r="CB34" s="753"/>
      <c r="CC34" s="753"/>
      <c r="CD34" s="753"/>
      <c r="CE34" s="753"/>
      <c r="CF34" s="753"/>
      <c r="CG34" s="754"/>
      <c r="CH34" s="765">
        <v>63</v>
      </c>
      <c r="CI34" s="766"/>
      <c r="CJ34" s="766"/>
      <c r="CK34" s="766"/>
      <c r="CL34" s="767"/>
      <c r="CM34" s="765">
        <v>468</v>
      </c>
      <c r="CN34" s="766"/>
      <c r="CO34" s="766"/>
      <c r="CP34" s="766"/>
      <c r="CQ34" s="767"/>
      <c r="CR34" s="765">
        <v>850</v>
      </c>
      <c r="CS34" s="766"/>
      <c r="CT34" s="766"/>
      <c r="CU34" s="766"/>
      <c r="CV34" s="767"/>
      <c r="CW34" s="765">
        <v>2</v>
      </c>
      <c r="CX34" s="766"/>
      <c r="CY34" s="766"/>
      <c r="CZ34" s="766"/>
      <c r="DA34" s="767"/>
      <c r="DB34" s="765">
        <v>788</v>
      </c>
      <c r="DC34" s="766"/>
      <c r="DD34" s="766"/>
      <c r="DE34" s="766"/>
      <c r="DF34" s="767"/>
      <c r="DG34" s="765">
        <v>0</v>
      </c>
      <c r="DH34" s="766"/>
      <c r="DI34" s="766"/>
      <c r="DJ34" s="766"/>
      <c r="DK34" s="767"/>
      <c r="DL34" s="765">
        <v>0</v>
      </c>
      <c r="DM34" s="766"/>
      <c r="DN34" s="766"/>
      <c r="DO34" s="766"/>
      <c r="DP34" s="767"/>
      <c r="DQ34" s="765"/>
      <c r="DR34" s="766"/>
      <c r="DS34" s="766"/>
      <c r="DT34" s="766"/>
      <c r="DU34" s="767"/>
      <c r="DV34" s="768"/>
      <c r="DW34" s="769"/>
      <c r="DX34" s="769"/>
      <c r="DY34" s="769"/>
      <c r="DZ34" s="770"/>
      <c r="EA34" s="234"/>
    </row>
    <row r="35" spans="1:131" s="235" customFormat="1" ht="26.25" customHeight="1" x14ac:dyDescent="0.2">
      <c r="A35" s="254">
        <v>8</v>
      </c>
      <c r="B35" s="739" t="s">
        <v>388</v>
      </c>
      <c r="C35" s="740"/>
      <c r="D35" s="740"/>
      <c r="E35" s="740"/>
      <c r="F35" s="740"/>
      <c r="G35" s="740"/>
      <c r="H35" s="740"/>
      <c r="I35" s="740"/>
      <c r="J35" s="740"/>
      <c r="K35" s="740"/>
      <c r="L35" s="740"/>
      <c r="M35" s="740"/>
      <c r="N35" s="740"/>
      <c r="O35" s="740"/>
      <c r="P35" s="741"/>
      <c r="Q35" s="742">
        <v>2679</v>
      </c>
      <c r="R35" s="743"/>
      <c r="S35" s="743"/>
      <c r="T35" s="743"/>
      <c r="U35" s="743"/>
      <c r="V35" s="743">
        <v>2632</v>
      </c>
      <c r="W35" s="743"/>
      <c r="X35" s="743"/>
      <c r="Y35" s="743"/>
      <c r="Z35" s="743"/>
      <c r="AA35" s="743">
        <v>47</v>
      </c>
      <c r="AB35" s="743"/>
      <c r="AC35" s="743"/>
      <c r="AD35" s="743"/>
      <c r="AE35" s="744"/>
      <c r="AF35" s="818" t="s">
        <v>119</v>
      </c>
      <c r="AG35" s="743"/>
      <c r="AH35" s="743"/>
      <c r="AI35" s="743"/>
      <c r="AJ35" s="819"/>
      <c r="AK35" s="822" t="s">
        <v>554</v>
      </c>
      <c r="AL35" s="823"/>
      <c r="AM35" s="823"/>
      <c r="AN35" s="823"/>
      <c r="AO35" s="823"/>
      <c r="AP35" s="823">
        <v>78453</v>
      </c>
      <c r="AQ35" s="823"/>
      <c r="AR35" s="823"/>
      <c r="AS35" s="823"/>
      <c r="AT35" s="823"/>
      <c r="AU35" s="823" t="s">
        <v>556</v>
      </c>
      <c r="AV35" s="823"/>
      <c r="AW35" s="823"/>
      <c r="AX35" s="823"/>
      <c r="AY35" s="823"/>
      <c r="AZ35" s="824" t="s">
        <v>556</v>
      </c>
      <c r="BA35" s="824"/>
      <c r="BB35" s="824"/>
      <c r="BC35" s="824"/>
      <c r="BD35" s="824"/>
      <c r="BE35" s="820" t="s">
        <v>382</v>
      </c>
      <c r="BF35" s="820"/>
      <c r="BG35" s="820"/>
      <c r="BH35" s="820"/>
      <c r="BI35" s="821"/>
      <c r="BJ35" s="240"/>
      <c r="BK35" s="240"/>
      <c r="BL35" s="240"/>
      <c r="BM35" s="240"/>
      <c r="BN35" s="240"/>
      <c r="BO35" s="253"/>
      <c r="BP35" s="253"/>
      <c r="BQ35" s="250">
        <v>29</v>
      </c>
      <c r="BR35" s="251"/>
      <c r="BS35" s="752" t="s">
        <v>586</v>
      </c>
      <c r="BT35" s="753"/>
      <c r="BU35" s="753"/>
      <c r="BV35" s="753"/>
      <c r="BW35" s="753"/>
      <c r="BX35" s="753"/>
      <c r="BY35" s="753"/>
      <c r="BZ35" s="753"/>
      <c r="CA35" s="753"/>
      <c r="CB35" s="753"/>
      <c r="CC35" s="753"/>
      <c r="CD35" s="753"/>
      <c r="CE35" s="753"/>
      <c r="CF35" s="753"/>
      <c r="CG35" s="754"/>
      <c r="CH35" s="765">
        <v>-33</v>
      </c>
      <c r="CI35" s="766"/>
      <c r="CJ35" s="766"/>
      <c r="CK35" s="766"/>
      <c r="CL35" s="767"/>
      <c r="CM35" s="765">
        <v>500</v>
      </c>
      <c r="CN35" s="766"/>
      <c r="CO35" s="766"/>
      <c r="CP35" s="766"/>
      <c r="CQ35" s="767"/>
      <c r="CR35" s="765">
        <v>1250</v>
      </c>
      <c r="CS35" s="766"/>
      <c r="CT35" s="766"/>
      <c r="CU35" s="766"/>
      <c r="CV35" s="767"/>
      <c r="CW35" s="765">
        <v>34</v>
      </c>
      <c r="CX35" s="766"/>
      <c r="CY35" s="766"/>
      <c r="CZ35" s="766"/>
      <c r="DA35" s="767"/>
      <c r="DB35" s="765">
        <v>0</v>
      </c>
      <c r="DC35" s="766"/>
      <c r="DD35" s="766"/>
      <c r="DE35" s="766"/>
      <c r="DF35" s="767"/>
      <c r="DG35" s="765">
        <v>0</v>
      </c>
      <c r="DH35" s="766"/>
      <c r="DI35" s="766"/>
      <c r="DJ35" s="766"/>
      <c r="DK35" s="767"/>
      <c r="DL35" s="765">
        <v>0</v>
      </c>
      <c r="DM35" s="766"/>
      <c r="DN35" s="766"/>
      <c r="DO35" s="766"/>
      <c r="DP35" s="767"/>
      <c r="DQ35" s="765"/>
      <c r="DR35" s="766"/>
      <c r="DS35" s="766"/>
      <c r="DT35" s="766"/>
      <c r="DU35" s="767"/>
      <c r="DV35" s="768"/>
      <c r="DW35" s="769"/>
      <c r="DX35" s="769"/>
      <c r="DY35" s="769"/>
      <c r="DZ35" s="770"/>
      <c r="EA35" s="234"/>
    </row>
    <row r="36" spans="1:131" s="235" customFormat="1" ht="26.25" customHeight="1" x14ac:dyDescent="0.2">
      <c r="A36" s="254">
        <v>9</v>
      </c>
      <c r="B36" s="739" t="s">
        <v>389</v>
      </c>
      <c r="C36" s="740"/>
      <c r="D36" s="740"/>
      <c r="E36" s="740"/>
      <c r="F36" s="740"/>
      <c r="G36" s="740"/>
      <c r="H36" s="740"/>
      <c r="I36" s="740"/>
      <c r="J36" s="740"/>
      <c r="K36" s="740"/>
      <c r="L36" s="740"/>
      <c r="M36" s="740"/>
      <c r="N36" s="740"/>
      <c r="O36" s="740"/>
      <c r="P36" s="741"/>
      <c r="Q36" s="742" t="s">
        <v>551</v>
      </c>
      <c r="R36" s="743"/>
      <c r="S36" s="743"/>
      <c r="T36" s="743"/>
      <c r="U36" s="743"/>
      <c r="V36" s="743" t="s">
        <v>552</v>
      </c>
      <c r="W36" s="743"/>
      <c r="X36" s="743"/>
      <c r="Y36" s="743"/>
      <c r="Z36" s="743"/>
      <c r="AA36" s="743" t="s">
        <v>553</v>
      </c>
      <c r="AB36" s="743"/>
      <c r="AC36" s="743"/>
      <c r="AD36" s="743"/>
      <c r="AE36" s="744"/>
      <c r="AF36" s="818" t="s">
        <v>119</v>
      </c>
      <c r="AG36" s="743"/>
      <c r="AH36" s="743"/>
      <c r="AI36" s="743"/>
      <c r="AJ36" s="819"/>
      <c r="AK36" s="822" t="s">
        <v>554</v>
      </c>
      <c r="AL36" s="823"/>
      <c r="AM36" s="823"/>
      <c r="AN36" s="823"/>
      <c r="AO36" s="823"/>
      <c r="AP36" s="823">
        <v>764</v>
      </c>
      <c r="AQ36" s="823"/>
      <c r="AR36" s="823"/>
      <c r="AS36" s="823"/>
      <c r="AT36" s="823"/>
      <c r="AU36" s="823" t="s">
        <v>556</v>
      </c>
      <c r="AV36" s="823"/>
      <c r="AW36" s="823"/>
      <c r="AX36" s="823"/>
      <c r="AY36" s="823"/>
      <c r="AZ36" s="824" t="s">
        <v>556</v>
      </c>
      <c r="BA36" s="824"/>
      <c r="BB36" s="824"/>
      <c r="BC36" s="824"/>
      <c r="BD36" s="824"/>
      <c r="BE36" s="820" t="s">
        <v>382</v>
      </c>
      <c r="BF36" s="820"/>
      <c r="BG36" s="820"/>
      <c r="BH36" s="820"/>
      <c r="BI36" s="821"/>
      <c r="BJ36" s="240"/>
      <c r="BK36" s="240"/>
      <c r="BL36" s="240"/>
      <c r="BM36" s="240"/>
      <c r="BN36" s="240"/>
      <c r="BO36" s="253"/>
      <c r="BP36" s="253"/>
      <c r="BQ36" s="250">
        <v>30</v>
      </c>
      <c r="BR36" s="251"/>
      <c r="BS36" s="752" t="s">
        <v>587</v>
      </c>
      <c r="BT36" s="753"/>
      <c r="BU36" s="753"/>
      <c r="BV36" s="753"/>
      <c r="BW36" s="753"/>
      <c r="BX36" s="753"/>
      <c r="BY36" s="753"/>
      <c r="BZ36" s="753"/>
      <c r="CA36" s="753"/>
      <c r="CB36" s="753"/>
      <c r="CC36" s="753"/>
      <c r="CD36" s="753"/>
      <c r="CE36" s="753"/>
      <c r="CF36" s="753"/>
      <c r="CG36" s="754"/>
      <c r="CH36" s="765">
        <v>27</v>
      </c>
      <c r="CI36" s="766"/>
      <c r="CJ36" s="766"/>
      <c r="CK36" s="766"/>
      <c r="CL36" s="767"/>
      <c r="CM36" s="765">
        <v>20</v>
      </c>
      <c r="CN36" s="766"/>
      <c r="CO36" s="766"/>
      <c r="CP36" s="766"/>
      <c r="CQ36" s="767"/>
      <c r="CR36" s="765">
        <v>21</v>
      </c>
      <c r="CS36" s="766"/>
      <c r="CT36" s="766"/>
      <c r="CU36" s="766"/>
      <c r="CV36" s="767"/>
      <c r="CW36" s="765">
        <v>0</v>
      </c>
      <c r="CX36" s="766"/>
      <c r="CY36" s="766"/>
      <c r="CZ36" s="766"/>
      <c r="DA36" s="767"/>
      <c r="DB36" s="765">
        <v>0</v>
      </c>
      <c r="DC36" s="766"/>
      <c r="DD36" s="766"/>
      <c r="DE36" s="766"/>
      <c r="DF36" s="767"/>
      <c r="DG36" s="765">
        <v>0</v>
      </c>
      <c r="DH36" s="766"/>
      <c r="DI36" s="766"/>
      <c r="DJ36" s="766"/>
      <c r="DK36" s="767"/>
      <c r="DL36" s="765">
        <v>0</v>
      </c>
      <c r="DM36" s="766"/>
      <c r="DN36" s="766"/>
      <c r="DO36" s="766"/>
      <c r="DP36" s="767"/>
      <c r="DQ36" s="765"/>
      <c r="DR36" s="766"/>
      <c r="DS36" s="766"/>
      <c r="DT36" s="766"/>
      <c r="DU36" s="767"/>
      <c r="DV36" s="768"/>
      <c r="DW36" s="769"/>
      <c r="DX36" s="769"/>
      <c r="DY36" s="769"/>
      <c r="DZ36" s="770"/>
      <c r="EA36" s="234"/>
    </row>
    <row r="37" spans="1:131" s="235" customFormat="1" ht="26.25" customHeight="1" x14ac:dyDescent="0.2">
      <c r="A37" s="254">
        <v>10</v>
      </c>
      <c r="B37" s="739" t="s">
        <v>390</v>
      </c>
      <c r="C37" s="740"/>
      <c r="D37" s="740"/>
      <c r="E37" s="740"/>
      <c r="F37" s="740"/>
      <c r="G37" s="740"/>
      <c r="H37" s="740"/>
      <c r="I37" s="740"/>
      <c r="J37" s="740"/>
      <c r="K37" s="740"/>
      <c r="L37" s="740"/>
      <c r="M37" s="740"/>
      <c r="N37" s="740"/>
      <c r="O37" s="740"/>
      <c r="P37" s="741"/>
      <c r="Q37" s="742">
        <v>1949</v>
      </c>
      <c r="R37" s="743"/>
      <c r="S37" s="743"/>
      <c r="T37" s="743"/>
      <c r="U37" s="743"/>
      <c r="V37" s="743">
        <v>1293</v>
      </c>
      <c r="W37" s="743"/>
      <c r="X37" s="743"/>
      <c r="Y37" s="743"/>
      <c r="Z37" s="743"/>
      <c r="AA37" s="743">
        <v>656</v>
      </c>
      <c r="AB37" s="743"/>
      <c r="AC37" s="743"/>
      <c r="AD37" s="743"/>
      <c r="AE37" s="744"/>
      <c r="AF37" s="818">
        <v>479</v>
      </c>
      <c r="AG37" s="743"/>
      <c r="AH37" s="743"/>
      <c r="AI37" s="743"/>
      <c r="AJ37" s="819"/>
      <c r="AK37" s="822" t="s">
        <v>554</v>
      </c>
      <c r="AL37" s="823"/>
      <c r="AM37" s="823"/>
      <c r="AN37" s="823"/>
      <c r="AO37" s="823"/>
      <c r="AP37" s="823">
        <v>2316</v>
      </c>
      <c r="AQ37" s="823"/>
      <c r="AR37" s="823"/>
      <c r="AS37" s="823"/>
      <c r="AT37" s="823"/>
      <c r="AU37" s="823" t="s">
        <v>556</v>
      </c>
      <c r="AV37" s="823"/>
      <c r="AW37" s="823"/>
      <c r="AX37" s="823"/>
      <c r="AY37" s="823"/>
      <c r="AZ37" s="824" t="s">
        <v>557</v>
      </c>
      <c r="BA37" s="824"/>
      <c r="BB37" s="824"/>
      <c r="BC37" s="824"/>
      <c r="BD37" s="824"/>
      <c r="BE37" s="820" t="s">
        <v>391</v>
      </c>
      <c r="BF37" s="820"/>
      <c r="BG37" s="820"/>
      <c r="BH37" s="820"/>
      <c r="BI37" s="821"/>
      <c r="BJ37" s="240"/>
      <c r="BK37" s="240"/>
      <c r="BL37" s="240"/>
      <c r="BM37" s="240"/>
      <c r="BN37" s="240"/>
      <c r="BO37" s="253"/>
      <c r="BP37" s="253"/>
      <c r="BQ37" s="250">
        <v>31</v>
      </c>
      <c r="BR37" s="251"/>
      <c r="BS37" s="752" t="s">
        <v>588</v>
      </c>
      <c r="BT37" s="753"/>
      <c r="BU37" s="753"/>
      <c r="BV37" s="753"/>
      <c r="BW37" s="753"/>
      <c r="BX37" s="753"/>
      <c r="BY37" s="753"/>
      <c r="BZ37" s="753"/>
      <c r="CA37" s="753"/>
      <c r="CB37" s="753"/>
      <c r="CC37" s="753"/>
      <c r="CD37" s="753"/>
      <c r="CE37" s="753"/>
      <c r="CF37" s="753"/>
      <c r="CG37" s="754"/>
      <c r="CH37" s="765">
        <v>-15</v>
      </c>
      <c r="CI37" s="766"/>
      <c r="CJ37" s="766"/>
      <c r="CK37" s="766"/>
      <c r="CL37" s="767"/>
      <c r="CM37" s="765">
        <v>150</v>
      </c>
      <c r="CN37" s="766"/>
      <c r="CO37" s="766"/>
      <c r="CP37" s="766"/>
      <c r="CQ37" s="767"/>
      <c r="CR37" s="765">
        <v>20</v>
      </c>
      <c r="CS37" s="766"/>
      <c r="CT37" s="766"/>
      <c r="CU37" s="766"/>
      <c r="CV37" s="767"/>
      <c r="CW37" s="765">
        <v>0</v>
      </c>
      <c r="CX37" s="766"/>
      <c r="CY37" s="766"/>
      <c r="CZ37" s="766"/>
      <c r="DA37" s="767"/>
      <c r="DB37" s="765">
        <v>0</v>
      </c>
      <c r="DC37" s="766"/>
      <c r="DD37" s="766"/>
      <c r="DE37" s="766"/>
      <c r="DF37" s="767"/>
      <c r="DG37" s="765">
        <v>0</v>
      </c>
      <c r="DH37" s="766"/>
      <c r="DI37" s="766"/>
      <c r="DJ37" s="766"/>
      <c r="DK37" s="767"/>
      <c r="DL37" s="765">
        <v>0</v>
      </c>
      <c r="DM37" s="766"/>
      <c r="DN37" s="766"/>
      <c r="DO37" s="766"/>
      <c r="DP37" s="767"/>
      <c r="DQ37" s="765"/>
      <c r="DR37" s="766"/>
      <c r="DS37" s="766"/>
      <c r="DT37" s="766"/>
      <c r="DU37" s="767"/>
      <c r="DV37" s="768"/>
      <c r="DW37" s="769"/>
      <c r="DX37" s="769"/>
      <c r="DY37" s="769"/>
      <c r="DZ37" s="770"/>
      <c r="EA37" s="234"/>
    </row>
    <row r="38" spans="1:131" s="235" customFormat="1" ht="26.25" customHeight="1" x14ac:dyDescent="0.2">
      <c r="A38" s="254">
        <v>11</v>
      </c>
      <c r="B38" s="739"/>
      <c r="C38" s="740"/>
      <c r="D38" s="740"/>
      <c r="E38" s="740"/>
      <c r="F38" s="740"/>
      <c r="G38" s="740"/>
      <c r="H38" s="740"/>
      <c r="I38" s="740"/>
      <c r="J38" s="740"/>
      <c r="K38" s="740"/>
      <c r="L38" s="740"/>
      <c r="M38" s="740"/>
      <c r="N38" s="740"/>
      <c r="O38" s="740"/>
      <c r="P38" s="741"/>
      <c r="Q38" s="742"/>
      <c r="R38" s="743"/>
      <c r="S38" s="743"/>
      <c r="T38" s="743"/>
      <c r="U38" s="743"/>
      <c r="V38" s="743"/>
      <c r="W38" s="743"/>
      <c r="X38" s="743"/>
      <c r="Y38" s="743"/>
      <c r="Z38" s="743"/>
      <c r="AA38" s="743"/>
      <c r="AB38" s="743"/>
      <c r="AC38" s="743"/>
      <c r="AD38" s="743"/>
      <c r="AE38" s="744"/>
      <c r="AF38" s="818"/>
      <c r="AG38" s="743"/>
      <c r="AH38" s="743"/>
      <c r="AI38" s="743"/>
      <c r="AJ38" s="819"/>
      <c r="AK38" s="822"/>
      <c r="AL38" s="823"/>
      <c r="AM38" s="823"/>
      <c r="AN38" s="823"/>
      <c r="AO38" s="823"/>
      <c r="AP38" s="823"/>
      <c r="AQ38" s="823"/>
      <c r="AR38" s="823"/>
      <c r="AS38" s="823"/>
      <c r="AT38" s="823"/>
      <c r="AU38" s="823"/>
      <c r="AV38" s="823"/>
      <c r="AW38" s="823"/>
      <c r="AX38" s="823"/>
      <c r="AY38" s="823"/>
      <c r="AZ38" s="824"/>
      <c r="BA38" s="824"/>
      <c r="BB38" s="824"/>
      <c r="BC38" s="824"/>
      <c r="BD38" s="824"/>
      <c r="BE38" s="820"/>
      <c r="BF38" s="820"/>
      <c r="BG38" s="820"/>
      <c r="BH38" s="820"/>
      <c r="BI38" s="821"/>
      <c r="BJ38" s="240"/>
      <c r="BK38" s="240"/>
      <c r="BL38" s="240"/>
      <c r="BM38" s="240"/>
      <c r="BN38" s="240"/>
      <c r="BO38" s="253"/>
      <c r="BP38" s="253"/>
      <c r="BQ38" s="250">
        <v>32</v>
      </c>
      <c r="BR38" s="251"/>
      <c r="BS38" s="752" t="s">
        <v>589</v>
      </c>
      <c r="BT38" s="753"/>
      <c r="BU38" s="753"/>
      <c r="BV38" s="753"/>
      <c r="BW38" s="753"/>
      <c r="BX38" s="753"/>
      <c r="BY38" s="753"/>
      <c r="BZ38" s="753"/>
      <c r="CA38" s="753"/>
      <c r="CB38" s="753"/>
      <c r="CC38" s="753"/>
      <c r="CD38" s="753"/>
      <c r="CE38" s="753"/>
      <c r="CF38" s="753"/>
      <c r="CG38" s="754"/>
      <c r="CH38" s="765">
        <v>64</v>
      </c>
      <c r="CI38" s="766"/>
      <c r="CJ38" s="766"/>
      <c r="CK38" s="766"/>
      <c r="CL38" s="767"/>
      <c r="CM38" s="765">
        <v>1365</v>
      </c>
      <c r="CN38" s="766"/>
      <c r="CO38" s="766"/>
      <c r="CP38" s="766"/>
      <c r="CQ38" s="767"/>
      <c r="CR38" s="765">
        <v>17</v>
      </c>
      <c r="CS38" s="766"/>
      <c r="CT38" s="766"/>
      <c r="CU38" s="766"/>
      <c r="CV38" s="767"/>
      <c r="CW38" s="765">
        <v>0</v>
      </c>
      <c r="CX38" s="766"/>
      <c r="CY38" s="766"/>
      <c r="CZ38" s="766"/>
      <c r="DA38" s="767"/>
      <c r="DB38" s="765">
        <v>0</v>
      </c>
      <c r="DC38" s="766"/>
      <c r="DD38" s="766"/>
      <c r="DE38" s="766"/>
      <c r="DF38" s="767"/>
      <c r="DG38" s="765">
        <v>0</v>
      </c>
      <c r="DH38" s="766"/>
      <c r="DI38" s="766"/>
      <c r="DJ38" s="766"/>
      <c r="DK38" s="767"/>
      <c r="DL38" s="765">
        <v>0</v>
      </c>
      <c r="DM38" s="766"/>
      <c r="DN38" s="766"/>
      <c r="DO38" s="766"/>
      <c r="DP38" s="767"/>
      <c r="DQ38" s="765"/>
      <c r="DR38" s="766"/>
      <c r="DS38" s="766"/>
      <c r="DT38" s="766"/>
      <c r="DU38" s="767"/>
      <c r="DV38" s="768"/>
      <c r="DW38" s="769"/>
      <c r="DX38" s="769"/>
      <c r="DY38" s="769"/>
      <c r="DZ38" s="770"/>
      <c r="EA38" s="234"/>
    </row>
    <row r="39" spans="1:131" s="235" customFormat="1" ht="26.25" customHeight="1" x14ac:dyDescent="0.2">
      <c r="A39" s="254">
        <v>12</v>
      </c>
      <c r="B39" s="739"/>
      <c r="C39" s="740"/>
      <c r="D39" s="740"/>
      <c r="E39" s="740"/>
      <c r="F39" s="740"/>
      <c r="G39" s="740"/>
      <c r="H39" s="740"/>
      <c r="I39" s="740"/>
      <c r="J39" s="740"/>
      <c r="K39" s="740"/>
      <c r="L39" s="740"/>
      <c r="M39" s="740"/>
      <c r="N39" s="740"/>
      <c r="O39" s="740"/>
      <c r="P39" s="741"/>
      <c r="Q39" s="742"/>
      <c r="R39" s="743"/>
      <c r="S39" s="743"/>
      <c r="T39" s="743"/>
      <c r="U39" s="743"/>
      <c r="V39" s="743"/>
      <c r="W39" s="743"/>
      <c r="X39" s="743"/>
      <c r="Y39" s="743"/>
      <c r="Z39" s="743"/>
      <c r="AA39" s="743"/>
      <c r="AB39" s="743"/>
      <c r="AC39" s="743"/>
      <c r="AD39" s="743"/>
      <c r="AE39" s="744"/>
      <c r="AF39" s="818"/>
      <c r="AG39" s="743"/>
      <c r="AH39" s="743"/>
      <c r="AI39" s="743"/>
      <c r="AJ39" s="819"/>
      <c r="AK39" s="822"/>
      <c r="AL39" s="823"/>
      <c r="AM39" s="823"/>
      <c r="AN39" s="823"/>
      <c r="AO39" s="823"/>
      <c r="AP39" s="823"/>
      <c r="AQ39" s="823"/>
      <c r="AR39" s="823"/>
      <c r="AS39" s="823"/>
      <c r="AT39" s="823"/>
      <c r="AU39" s="823"/>
      <c r="AV39" s="823"/>
      <c r="AW39" s="823"/>
      <c r="AX39" s="823"/>
      <c r="AY39" s="823"/>
      <c r="AZ39" s="824"/>
      <c r="BA39" s="824"/>
      <c r="BB39" s="824"/>
      <c r="BC39" s="824"/>
      <c r="BD39" s="824"/>
      <c r="BE39" s="820"/>
      <c r="BF39" s="820"/>
      <c r="BG39" s="820"/>
      <c r="BH39" s="820"/>
      <c r="BI39" s="821"/>
      <c r="BJ39" s="240"/>
      <c r="BK39" s="240"/>
      <c r="BL39" s="240"/>
      <c r="BM39" s="240"/>
      <c r="BN39" s="240"/>
      <c r="BO39" s="253"/>
      <c r="BP39" s="253"/>
      <c r="BQ39" s="250">
        <v>33</v>
      </c>
      <c r="BR39" s="251"/>
      <c r="BS39" s="752" t="s">
        <v>590</v>
      </c>
      <c r="BT39" s="753"/>
      <c r="BU39" s="753"/>
      <c r="BV39" s="753"/>
      <c r="BW39" s="753"/>
      <c r="BX39" s="753"/>
      <c r="BY39" s="753"/>
      <c r="BZ39" s="753"/>
      <c r="CA39" s="753"/>
      <c r="CB39" s="753"/>
      <c r="CC39" s="753"/>
      <c r="CD39" s="753"/>
      <c r="CE39" s="753"/>
      <c r="CF39" s="753"/>
      <c r="CG39" s="754"/>
      <c r="CH39" s="765">
        <v>3</v>
      </c>
      <c r="CI39" s="766"/>
      <c r="CJ39" s="766"/>
      <c r="CK39" s="766"/>
      <c r="CL39" s="767"/>
      <c r="CM39" s="765">
        <v>329</v>
      </c>
      <c r="CN39" s="766"/>
      <c r="CO39" s="766"/>
      <c r="CP39" s="766"/>
      <c r="CQ39" s="767"/>
      <c r="CR39" s="765">
        <v>100</v>
      </c>
      <c r="CS39" s="766"/>
      <c r="CT39" s="766"/>
      <c r="CU39" s="766"/>
      <c r="CV39" s="767"/>
      <c r="CW39" s="765">
        <v>472</v>
      </c>
      <c r="CX39" s="766"/>
      <c r="CY39" s="766"/>
      <c r="CZ39" s="766"/>
      <c r="DA39" s="767"/>
      <c r="DB39" s="765">
        <v>0</v>
      </c>
      <c r="DC39" s="766"/>
      <c r="DD39" s="766"/>
      <c r="DE39" s="766"/>
      <c r="DF39" s="767"/>
      <c r="DG39" s="765">
        <v>0</v>
      </c>
      <c r="DH39" s="766"/>
      <c r="DI39" s="766"/>
      <c r="DJ39" s="766"/>
      <c r="DK39" s="767"/>
      <c r="DL39" s="765">
        <v>0</v>
      </c>
      <c r="DM39" s="766"/>
      <c r="DN39" s="766"/>
      <c r="DO39" s="766"/>
      <c r="DP39" s="767"/>
      <c r="DQ39" s="765"/>
      <c r="DR39" s="766"/>
      <c r="DS39" s="766"/>
      <c r="DT39" s="766"/>
      <c r="DU39" s="767"/>
      <c r="DV39" s="768"/>
      <c r="DW39" s="769"/>
      <c r="DX39" s="769"/>
      <c r="DY39" s="769"/>
      <c r="DZ39" s="770"/>
      <c r="EA39" s="234"/>
    </row>
    <row r="40" spans="1:131" s="235" customFormat="1" ht="26.25" customHeight="1" x14ac:dyDescent="0.2">
      <c r="A40" s="249">
        <v>13</v>
      </c>
      <c r="B40" s="739"/>
      <c r="C40" s="740"/>
      <c r="D40" s="740"/>
      <c r="E40" s="740"/>
      <c r="F40" s="740"/>
      <c r="G40" s="740"/>
      <c r="H40" s="740"/>
      <c r="I40" s="740"/>
      <c r="J40" s="740"/>
      <c r="K40" s="740"/>
      <c r="L40" s="740"/>
      <c r="M40" s="740"/>
      <c r="N40" s="740"/>
      <c r="O40" s="740"/>
      <c r="P40" s="741"/>
      <c r="Q40" s="742"/>
      <c r="R40" s="743"/>
      <c r="S40" s="743"/>
      <c r="T40" s="743"/>
      <c r="U40" s="743"/>
      <c r="V40" s="743"/>
      <c r="W40" s="743"/>
      <c r="X40" s="743"/>
      <c r="Y40" s="743"/>
      <c r="Z40" s="743"/>
      <c r="AA40" s="743"/>
      <c r="AB40" s="743"/>
      <c r="AC40" s="743"/>
      <c r="AD40" s="743"/>
      <c r="AE40" s="744"/>
      <c r="AF40" s="818"/>
      <c r="AG40" s="743"/>
      <c r="AH40" s="743"/>
      <c r="AI40" s="743"/>
      <c r="AJ40" s="819"/>
      <c r="AK40" s="822"/>
      <c r="AL40" s="823"/>
      <c r="AM40" s="823"/>
      <c r="AN40" s="823"/>
      <c r="AO40" s="823"/>
      <c r="AP40" s="823"/>
      <c r="AQ40" s="823"/>
      <c r="AR40" s="823"/>
      <c r="AS40" s="823"/>
      <c r="AT40" s="823"/>
      <c r="AU40" s="823"/>
      <c r="AV40" s="823"/>
      <c r="AW40" s="823"/>
      <c r="AX40" s="823"/>
      <c r="AY40" s="823"/>
      <c r="AZ40" s="824"/>
      <c r="BA40" s="824"/>
      <c r="BB40" s="824"/>
      <c r="BC40" s="824"/>
      <c r="BD40" s="824"/>
      <c r="BE40" s="820"/>
      <c r="BF40" s="820"/>
      <c r="BG40" s="820"/>
      <c r="BH40" s="820"/>
      <c r="BI40" s="821"/>
      <c r="BJ40" s="240"/>
      <c r="BK40" s="240"/>
      <c r="BL40" s="240"/>
      <c r="BM40" s="240"/>
      <c r="BN40" s="240"/>
      <c r="BO40" s="253"/>
      <c r="BP40" s="253"/>
      <c r="BQ40" s="250">
        <v>34</v>
      </c>
      <c r="BR40" s="251"/>
      <c r="BS40" s="752" t="s">
        <v>591</v>
      </c>
      <c r="BT40" s="753"/>
      <c r="BU40" s="753"/>
      <c r="BV40" s="753"/>
      <c r="BW40" s="753"/>
      <c r="BX40" s="753"/>
      <c r="BY40" s="753"/>
      <c r="BZ40" s="753"/>
      <c r="CA40" s="753"/>
      <c r="CB40" s="753"/>
      <c r="CC40" s="753"/>
      <c r="CD40" s="753"/>
      <c r="CE40" s="753"/>
      <c r="CF40" s="753"/>
      <c r="CG40" s="754"/>
      <c r="CH40" s="765">
        <v>472</v>
      </c>
      <c r="CI40" s="766"/>
      <c r="CJ40" s="766"/>
      <c r="CK40" s="766"/>
      <c r="CL40" s="767"/>
      <c r="CM40" s="765">
        <v>6072</v>
      </c>
      <c r="CN40" s="766"/>
      <c r="CO40" s="766"/>
      <c r="CP40" s="766"/>
      <c r="CQ40" s="767"/>
      <c r="CR40" s="765">
        <v>750</v>
      </c>
      <c r="CS40" s="766"/>
      <c r="CT40" s="766"/>
      <c r="CU40" s="766"/>
      <c r="CV40" s="767"/>
      <c r="CW40" s="765">
        <v>0</v>
      </c>
      <c r="CX40" s="766"/>
      <c r="CY40" s="766"/>
      <c r="CZ40" s="766"/>
      <c r="DA40" s="767"/>
      <c r="DB40" s="765">
        <v>0</v>
      </c>
      <c r="DC40" s="766"/>
      <c r="DD40" s="766"/>
      <c r="DE40" s="766"/>
      <c r="DF40" s="767"/>
      <c r="DG40" s="765">
        <v>0</v>
      </c>
      <c r="DH40" s="766"/>
      <c r="DI40" s="766"/>
      <c r="DJ40" s="766"/>
      <c r="DK40" s="767"/>
      <c r="DL40" s="765">
        <v>0</v>
      </c>
      <c r="DM40" s="766"/>
      <c r="DN40" s="766"/>
      <c r="DO40" s="766"/>
      <c r="DP40" s="767"/>
      <c r="DQ40" s="765"/>
      <c r="DR40" s="766"/>
      <c r="DS40" s="766"/>
      <c r="DT40" s="766"/>
      <c r="DU40" s="767"/>
      <c r="DV40" s="768"/>
      <c r="DW40" s="769"/>
      <c r="DX40" s="769"/>
      <c r="DY40" s="769"/>
      <c r="DZ40" s="770"/>
      <c r="EA40" s="234"/>
    </row>
    <row r="41" spans="1:131" s="235" customFormat="1" ht="26.25" customHeight="1" x14ac:dyDescent="0.2">
      <c r="A41" s="249">
        <v>14</v>
      </c>
      <c r="B41" s="739"/>
      <c r="C41" s="740"/>
      <c r="D41" s="740"/>
      <c r="E41" s="740"/>
      <c r="F41" s="740"/>
      <c r="G41" s="740"/>
      <c r="H41" s="740"/>
      <c r="I41" s="740"/>
      <c r="J41" s="740"/>
      <c r="K41" s="740"/>
      <c r="L41" s="740"/>
      <c r="M41" s="740"/>
      <c r="N41" s="740"/>
      <c r="O41" s="740"/>
      <c r="P41" s="741"/>
      <c r="Q41" s="742"/>
      <c r="R41" s="743"/>
      <c r="S41" s="743"/>
      <c r="T41" s="743"/>
      <c r="U41" s="743"/>
      <c r="V41" s="743"/>
      <c r="W41" s="743"/>
      <c r="X41" s="743"/>
      <c r="Y41" s="743"/>
      <c r="Z41" s="743"/>
      <c r="AA41" s="743"/>
      <c r="AB41" s="743"/>
      <c r="AC41" s="743"/>
      <c r="AD41" s="743"/>
      <c r="AE41" s="744"/>
      <c r="AF41" s="818"/>
      <c r="AG41" s="743"/>
      <c r="AH41" s="743"/>
      <c r="AI41" s="743"/>
      <c r="AJ41" s="819"/>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40"/>
      <c r="BK41" s="240"/>
      <c r="BL41" s="240"/>
      <c r="BM41" s="240"/>
      <c r="BN41" s="240"/>
      <c r="BO41" s="253"/>
      <c r="BP41" s="253"/>
      <c r="BQ41" s="250">
        <v>35</v>
      </c>
      <c r="BR41" s="251"/>
      <c r="BS41" s="752" t="s">
        <v>592</v>
      </c>
      <c r="BT41" s="753"/>
      <c r="BU41" s="753"/>
      <c r="BV41" s="753"/>
      <c r="BW41" s="753"/>
      <c r="BX41" s="753"/>
      <c r="BY41" s="753"/>
      <c r="BZ41" s="753"/>
      <c r="CA41" s="753"/>
      <c r="CB41" s="753"/>
      <c r="CC41" s="753"/>
      <c r="CD41" s="753"/>
      <c r="CE41" s="753"/>
      <c r="CF41" s="753"/>
      <c r="CG41" s="754"/>
      <c r="CH41" s="765">
        <v>322</v>
      </c>
      <c r="CI41" s="766"/>
      <c r="CJ41" s="766"/>
      <c r="CK41" s="766"/>
      <c r="CL41" s="767"/>
      <c r="CM41" s="765">
        <v>4261</v>
      </c>
      <c r="CN41" s="766"/>
      <c r="CO41" s="766"/>
      <c r="CP41" s="766"/>
      <c r="CQ41" s="767"/>
      <c r="CR41" s="765">
        <v>385</v>
      </c>
      <c r="CS41" s="766"/>
      <c r="CT41" s="766"/>
      <c r="CU41" s="766"/>
      <c r="CV41" s="767"/>
      <c r="CW41" s="765">
        <v>0</v>
      </c>
      <c r="CX41" s="766"/>
      <c r="CY41" s="766"/>
      <c r="CZ41" s="766"/>
      <c r="DA41" s="767"/>
      <c r="DB41" s="765">
        <v>0</v>
      </c>
      <c r="DC41" s="766"/>
      <c r="DD41" s="766"/>
      <c r="DE41" s="766"/>
      <c r="DF41" s="767"/>
      <c r="DG41" s="765">
        <v>0</v>
      </c>
      <c r="DH41" s="766"/>
      <c r="DI41" s="766"/>
      <c r="DJ41" s="766"/>
      <c r="DK41" s="767"/>
      <c r="DL41" s="765">
        <v>0</v>
      </c>
      <c r="DM41" s="766"/>
      <c r="DN41" s="766"/>
      <c r="DO41" s="766"/>
      <c r="DP41" s="767"/>
      <c r="DQ41" s="765"/>
      <c r="DR41" s="766"/>
      <c r="DS41" s="766"/>
      <c r="DT41" s="766"/>
      <c r="DU41" s="767"/>
      <c r="DV41" s="768"/>
      <c r="DW41" s="769"/>
      <c r="DX41" s="769"/>
      <c r="DY41" s="769"/>
      <c r="DZ41" s="770"/>
      <c r="EA41" s="234"/>
    </row>
    <row r="42" spans="1:131" s="235" customFormat="1" ht="26.25" customHeight="1" x14ac:dyDescent="0.2">
      <c r="A42" s="249">
        <v>15</v>
      </c>
      <c r="B42" s="739"/>
      <c r="C42" s="740"/>
      <c r="D42" s="740"/>
      <c r="E42" s="740"/>
      <c r="F42" s="740"/>
      <c r="G42" s="740"/>
      <c r="H42" s="740"/>
      <c r="I42" s="740"/>
      <c r="J42" s="740"/>
      <c r="K42" s="740"/>
      <c r="L42" s="740"/>
      <c r="M42" s="740"/>
      <c r="N42" s="740"/>
      <c r="O42" s="740"/>
      <c r="P42" s="741"/>
      <c r="Q42" s="742"/>
      <c r="R42" s="743"/>
      <c r="S42" s="743"/>
      <c r="T42" s="743"/>
      <c r="U42" s="743"/>
      <c r="V42" s="743"/>
      <c r="W42" s="743"/>
      <c r="X42" s="743"/>
      <c r="Y42" s="743"/>
      <c r="Z42" s="743"/>
      <c r="AA42" s="743"/>
      <c r="AB42" s="743"/>
      <c r="AC42" s="743"/>
      <c r="AD42" s="743"/>
      <c r="AE42" s="744"/>
      <c r="AF42" s="818"/>
      <c r="AG42" s="743"/>
      <c r="AH42" s="743"/>
      <c r="AI42" s="743"/>
      <c r="AJ42" s="819"/>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40"/>
      <c r="BK42" s="240"/>
      <c r="BL42" s="240"/>
      <c r="BM42" s="240"/>
      <c r="BN42" s="240"/>
      <c r="BO42" s="253"/>
      <c r="BP42" s="253"/>
      <c r="BQ42" s="250">
        <v>36</v>
      </c>
      <c r="BR42" s="251"/>
      <c r="BS42" s="752" t="s">
        <v>593</v>
      </c>
      <c r="BT42" s="753"/>
      <c r="BU42" s="753"/>
      <c r="BV42" s="753"/>
      <c r="BW42" s="753"/>
      <c r="BX42" s="753"/>
      <c r="BY42" s="753"/>
      <c r="BZ42" s="753"/>
      <c r="CA42" s="753"/>
      <c r="CB42" s="753"/>
      <c r="CC42" s="753"/>
      <c r="CD42" s="753"/>
      <c r="CE42" s="753"/>
      <c r="CF42" s="753"/>
      <c r="CG42" s="754"/>
      <c r="CH42" s="765">
        <v>555</v>
      </c>
      <c r="CI42" s="766"/>
      <c r="CJ42" s="766"/>
      <c r="CK42" s="766"/>
      <c r="CL42" s="767"/>
      <c r="CM42" s="765">
        <v>5983</v>
      </c>
      <c r="CN42" s="766"/>
      <c r="CO42" s="766"/>
      <c r="CP42" s="766"/>
      <c r="CQ42" s="767"/>
      <c r="CR42" s="765">
        <v>8</v>
      </c>
      <c r="CS42" s="766"/>
      <c r="CT42" s="766"/>
      <c r="CU42" s="766"/>
      <c r="CV42" s="767"/>
      <c r="CW42" s="765">
        <v>91</v>
      </c>
      <c r="CX42" s="766"/>
      <c r="CY42" s="766"/>
      <c r="CZ42" s="766"/>
      <c r="DA42" s="767"/>
      <c r="DB42" s="765">
        <v>0</v>
      </c>
      <c r="DC42" s="766"/>
      <c r="DD42" s="766"/>
      <c r="DE42" s="766"/>
      <c r="DF42" s="767"/>
      <c r="DG42" s="765">
        <v>0</v>
      </c>
      <c r="DH42" s="766"/>
      <c r="DI42" s="766"/>
      <c r="DJ42" s="766"/>
      <c r="DK42" s="767"/>
      <c r="DL42" s="765">
        <v>15905</v>
      </c>
      <c r="DM42" s="766"/>
      <c r="DN42" s="766"/>
      <c r="DO42" s="766"/>
      <c r="DP42" s="767"/>
      <c r="DQ42" s="765"/>
      <c r="DR42" s="766"/>
      <c r="DS42" s="766"/>
      <c r="DT42" s="766"/>
      <c r="DU42" s="767"/>
      <c r="DV42" s="768"/>
      <c r="DW42" s="769"/>
      <c r="DX42" s="769"/>
      <c r="DY42" s="769"/>
      <c r="DZ42" s="770"/>
      <c r="EA42" s="234"/>
    </row>
    <row r="43" spans="1:131" s="235" customFormat="1" ht="26.25" customHeight="1" x14ac:dyDescent="0.2">
      <c r="A43" s="249">
        <v>16</v>
      </c>
      <c r="B43" s="739"/>
      <c r="C43" s="740"/>
      <c r="D43" s="740"/>
      <c r="E43" s="740"/>
      <c r="F43" s="740"/>
      <c r="G43" s="740"/>
      <c r="H43" s="740"/>
      <c r="I43" s="740"/>
      <c r="J43" s="740"/>
      <c r="K43" s="740"/>
      <c r="L43" s="740"/>
      <c r="M43" s="740"/>
      <c r="N43" s="740"/>
      <c r="O43" s="740"/>
      <c r="P43" s="741"/>
      <c r="Q43" s="742"/>
      <c r="R43" s="743"/>
      <c r="S43" s="743"/>
      <c r="T43" s="743"/>
      <c r="U43" s="743"/>
      <c r="V43" s="743"/>
      <c r="W43" s="743"/>
      <c r="X43" s="743"/>
      <c r="Y43" s="743"/>
      <c r="Z43" s="743"/>
      <c r="AA43" s="743"/>
      <c r="AB43" s="743"/>
      <c r="AC43" s="743"/>
      <c r="AD43" s="743"/>
      <c r="AE43" s="744"/>
      <c r="AF43" s="818"/>
      <c r="AG43" s="743"/>
      <c r="AH43" s="743"/>
      <c r="AI43" s="743"/>
      <c r="AJ43" s="819"/>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40"/>
      <c r="BK43" s="240"/>
      <c r="BL43" s="240"/>
      <c r="BM43" s="240"/>
      <c r="BN43" s="240"/>
      <c r="BO43" s="253"/>
      <c r="BP43" s="253"/>
      <c r="BQ43" s="250">
        <v>37</v>
      </c>
      <c r="BR43" s="251"/>
      <c r="BS43" s="752" t="s">
        <v>594</v>
      </c>
      <c r="BT43" s="753"/>
      <c r="BU43" s="753"/>
      <c r="BV43" s="753"/>
      <c r="BW43" s="753"/>
      <c r="BX43" s="753"/>
      <c r="BY43" s="753"/>
      <c r="BZ43" s="753"/>
      <c r="CA43" s="753"/>
      <c r="CB43" s="753"/>
      <c r="CC43" s="753"/>
      <c r="CD43" s="753"/>
      <c r="CE43" s="753"/>
      <c r="CF43" s="753"/>
      <c r="CG43" s="754"/>
      <c r="CH43" s="765">
        <v>9</v>
      </c>
      <c r="CI43" s="766"/>
      <c r="CJ43" s="766"/>
      <c r="CK43" s="766"/>
      <c r="CL43" s="767"/>
      <c r="CM43" s="765">
        <v>55939</v>
      </c>
      <c r="CN43" s="766"/>
      <c r="CO43" s="766"/>
      <c r="CP43" s="766"/>
      <c r="CQ43" s="767"/>
      <c r="CR43" s="765">
        <v>55561</v>
      </c>
      <c r="CS43" s="766"/>
      <c r="CT43" s="766"/>
      <c r="CU43" s="766"/>
      <c r="CV43" s="767"/>
      <c r="CW43" s="765">
        <v>0</v>
      </c>
      <c r="CX43" s="766"/>
      <c r="CY43" s="766"/>
      <c r="CZ43" s="766"/>
      <c r="DA43" s="767"/>
      <c r="DB43" s="765">
        <v>0</v>
      </c>
      <c r="DC43" s="766"/>
      <c r="DD43" s="766"/>
      <c r="DE43" s="766"/>
      <c r="DF43" s="767"/>
      <c r="DG43" s="765">
        <v>1713</v>
      </c>
      <c r="DH43" s="766"/>
      <c r="DI43" s="766"/>
      <c r="DJ43" s="766"/>
      <c r="DK43" s="767"/>
      <c r="DL43" s="765">
        <v>0</v>
      </c>
      <c r="DM43" s="766"/>
      <c r="DN43" s="766"/>
      <c r="DO43" s="766"/>
      <c r="DP43" s="767"/>
      <c r="DQ43" s="765"/>
      <c r="DR43" s="766"/>
      <c r="DS43" s="766"/>
      <c r="DT43" s="766"/>
      <c r="DU43" s="767"/>
      <c r="DV43" s="768"/>
      <c r="DW43" s="769"/>
      <c r="DX43" s="769"/>
      <c r="DY43" s="769"/>
      <c r="DZ43" s="770"/>
      <c r="EA43" s="234"/>
    </row>
    <row r="44" spans="1:131" s="235" customFormat="1" ht="26.25" customHeight="1" x14ac:dyDescent="0.2">
      <c r="A44" s="249">
        <v>17</v>
      </c>
      <c r="B44" s="739"/>
      <c r="C44" s="740"/>
      <c r="D44" s="740"/>
      <c r="E44" s="740"/>
      <c r="F44" s="740"/>
      <c r="G44" s="740"/>
      <c r="H44" s="740"/>
      <c r="I44" s="740"/>
      <c r="J44" s="740"/>
      <c r="K44" s="740"/>
      <c r="L44" s="740"/>
      <c r="M44" s="740"/>
      <c r="N44" s="740"/>
      <c r="O44" s="740"/>
      <c r="P44" s="741"/>
      <c r="Q44" s="742"/>
      <c r="R44" s="743"/>
      <c r="S44" s="743"/>
      <c r="T44" s="743"/>
      <c r="U44" s="743"/>
      <c r="V44" s="743"/>
      <c r="W44" s="743"/>
      <c r="X44" s="743"/>
      <c r="Y44" s="743"/>
      <c r="Z44" s="743"/>
      <c r="AA44" s="743"/>
      <c r="AB44" s="743"/>
      <c r="AC44" s="743"/>
      <c r="AD44" s="743"/>
      <c r="AE44" s="744"/>
      <c r="AF44" s="818"/>
      <c r="AG44" s="743"/>
      <c r="AH44" s="743"/>
      <c r="AI44" s="743"/>
      <c r="AJ44" s="819"/>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40"/>
      <c r="BK44" s="240"/>
      <c r="BL44" s="240"/>
      <c r="BM44" s="240"/>
      <c r="BN44" s="240"/>
      <c r="BO44" s="253"/>
      <c r="BP44" s="253"/>
      <c r="BQ44" s="250">
        <v>38</v>
      </c>
      <c r="BR44" s="251"/>
      <c r="BS44" s="752" t="s">
        <v>595</v>
      </c>
      <c r="BT44" s="753"/>
      <c r="BU44" s="753"/>
      <c r="BV44" s="753"/>
      <c r="BW44" s="753"/>
      <c r="BX44" s="753"/>
      <c r="BY44" s="753"/>
      <c r="BZ44" s="753"/>
      <c r="CA44" s="753"/>
      <c r="CB44" s="753"/>
      <c r="CC44" s="753"/>
      <c r="CD44" s="753"/>
      <c r="CE44" s="753"/>
      <c r="CF44" s="753"/>
      <c r="CG44" s="754"/>
      <c r="CH44" s="765">
        <v>105</v>
      </c>
      <c r="CI44" s="766"/>
      <c r="CJ44" s="766"/>
      <c r="CK44" s="766"/>
      <c r="CL44" s="767"/>
      <c r="CM44" s="765">
        <v>8937</v>
      </c>
      <c r="CN44" s="766"/>
      <c r="CO44" s="766"/>
      <c r="CP44" s="766"/>
      <c r="CQ44" s="767"/>
      <c r="CR44" s="765">
        <v>105</v>
      </c>
      <c r="CS44" s="766"/>
      <c r="CT44" s="766"/>
      <c r="CU44" s="766"/>
      <c r="CV44" s="767"/>
      <c r="CW44" s="765">
        <v>0</v>
      </c>
      <c r="CX44" s="766"/>
      <c r="CY44" s="766"/>
      <c r="CZ44" s="766"/>
      <c r="DA44" s="767"/>
      <c r="DB44" s="765">
        <v>1886</v>
      </c>
      <c r="DC44" s="766"/>
      <c r="DD44" s="766"/>
      <c r="DE44" s="766"/>
      <c r="DF44" s="767"/>
      <c r="DG44" s="765">
        <v>26341</v>
      </c>
      <c r="DH44" s="766"/>
      <c r="DI44" s="766"/>
      <c r="DJ44" s="766"/>
      <c r="DK44" s="767"/>
      <c r="DL44" s="765">
        <v>0</v>
      </c>
      <c r="DM44" s="766"/>
      <c r="DN44" s="766"/>
      <c r="DO44" s="766"/>
      <c r="DP44" s="767"/>
      <c r="DQ44" s="765"/>
      <c r="DR44" s="766"/>
      <c r="DS44" s="766"/>
      <c r="DT44" s="766"/>
      <c r="DU44" s="767"/>
      <c r="DV44" s="768"/>
      <c r="DW44" s="769"/>
      <c r="DX44" s="769"/>
      <c r="DY44" s="769"/>
      <c r="DZ44" s="770"/>
      <c r="EA44" s="234"/>
    </row>
    <row r="45" spans="1:131" s="235" customFormat="1" ht="26.25" customHeight="1" x14ac:dyDescent="0.2">
      <c r="A45" s="249">
        <v>18</v>
      </c>
      <c r="B45" s="739"/>
      <c r="C45" s="740"/>
      <c r="D45" s="740"/>
      <c r="E45" s="740"/>
      <c r="F45" s="740"/>
      <c r="G45" s="740"/>
      <c r="H45" s="740"/>
      <c r="I45" s="740"/>
      <c r="J45" s="740"/>
      <c r="K45" s="740"/>
      <c r="L45" s="740"/>
      <c r="M45" s="740"/>
      <c r="N45" s="740"/>
      <c r="O45" s="740"/>
      <c r="P45" s="741"/>
      <c r="Q45" s="742"/>
      <c r="R45" s="743"/>
      <c r="S45" s="743"/>
      <c r="T45" s="743"/>
      <c r="U45" s="743"/>
      <c r="V45" s="743"/>
      <c r="W45" s="743"/>
      <c r="X45" s="743"/>
      <c r="Y45" s="743"/>
      <c r="Z45" s="743"/>
      <c r="AA45" s="743"/>
      <c r="AB45" s="743"/>
      <c r="AC45" s="743"/>
      <c r="AD45" s="743"/>
      <c r="AE45" s="744"/>
      <c r="AF45" s="818"/>
      <c r="AG45" s="743"/>
      <c r="AH45" s="743"/>
      <c r="AI45" s="743"/>
      <c r="AJ45" s="819"/>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40"/>
      <c r="BK45" s="240"/>
      <c r="BL45" s="240"/>
      <c r="BM45" s="240"/>
      <c r="BN45" s="240"/>
      <c r="BO45" s="253"/>
      <c r="BP45" s="253"/>
      <c r="BQ45" s="250">
        <v>39</v>
      </c>
      <c r="BR45" s="251"/>
      <c r="BS45" s="752" t="s">
        <v>596</v>
      </c>
      <c r="BT45" s="753"/>
      <c r="BU45" s="753"/>
      <c r="BV45" s="753"/>
      <c r="BW45" s="753"/>
      <c r="BX45" s="753"/>
      <c r="BY45" s="753"/>
      <c r="BZ45" s="753"/>
      <c r="CA45" s="753"/>
      <c r="CB45" s="753"/>
      <c r="CC45" s="753"/>
      <c r="CD45" s="753"/>
      <c r="CE45" s="753"/>
      <c r="CF45" s="753"/>
      <c r="CG45" s="754"/>
      <c r="CH45" s="765">
        <v>856</v>
      </c>
      <c r="CI45" s="766"/>
      <c r="CJ45" s="766"/>
      <c r="CK45" s="766"/>
      <c r="CL45" s="767"/>
      <c r="CM45" s="765">
        <v>9185</v>
      </c>
      <c r="CN45" s="766"/>
      <c r="CO45" s="766"/>
      <c r="CP45" s="766"/>
      <c r="CQ45" s="767"/>
      <c r="CR45" s="765">
        <v>100</v>
      </c>
      <c r="CS45" s="766"/>
      <c r="CT45" s="766"/>
      <c r="CU45" s="766"/>
      <c r="CV45" s="767"/>
      <c r="CW45" s="765">
        <v>0</v>
      </c>
      <c r="CX45" s="766"/>
      <c r="CY45" s="766"/>
      <c r="CZ45" s="766"/>
      <c r="DA45" s="767"/>
      <c r="DB45" s="765">
        <v>0</v>
      </c>
      <c r="DC45" s="766"/>
      <c r="DD45" s="766"/>
      <c r="DE45" s="766"/>
      <c r="DF45" s="767"/>
      <c r="DG45" s="765">
        <v>0</v>
      </c>
      <c r="DH45" s="766"/>
      <c r="DI45" s="766"/>
      <c r="DJ45" s="766"/>
      <c r="DK45" s="767"/>
      <c r="DL45" s="765">
        <v>0</v>
      </c>
      <c r="DM45" s="766"/>
      <c r="DN45" s="766"/>
      <c r="DO45" s="766"/>
      <c r="DP45" s="767"/>
      <c r="DQ45" s="765"/>
      <c r="DR45" s="766"/>
      <c r="DS45" s="766"/>
      <c r="DT45" s="766"/>
      <c r="DU45" s="767"/>
      <c r="DV45" s="768"/>
      <c r="DW45" s="769"/>
      <c r="DX45" s="769"/>
      <c r="DY45" s="769"/>
      <c r="DZ45" s="770"/>
      <c r="EA45" s="234"/>
    </row>
    <row r="46" spans="1:131" s="235" customFormat="1" ht="26.25" customHeight="1" x14ac:dyDescent="0.2">
      <c r="A46" s="249">
        <v>19</v>
      </c>
      <c r="B46" s="739"/>
      <c r="C46" s="740"/>
      <c r="D46" s="740"/>
      <c r="E46" s="740"/>
      <c r="F46" s="740"/>
      <c r="G46" s="740"/>
      <c r="H46" s="740"/>
      <c r="I46" s="740"/>
      <c r="J46" s="740"/>
      <c r="K46" s="740"/>
      <c r="L46" s="740"/>
      <c r="M46" s="740"/>
      <c r="N46" s="740"/>
      <c r="O46" s="740"/>
      <c r="P46" s="741"/>
      <c r="Q46" s="742"/>
      <c r="R46" s="743"/>
      <c r="S46" s="743"/>
      <c r="T46" s="743"/>
      <c r="U46" s="743"/>
      <c r="V46" s="743"/>
      <c r="W46" s="743"/>
      <c r="X46" s="743"/>
      <c r="Y46" s="743"/>
      <c r="Z46" s="743"/>
      <c r="AA46" s="743"/>
      <c r="AB46" s="743"/>
      <c r="AC46" s="743"/>
      <c r="AD46" s="743"/>
      <c r="AE46" s="744"/>
      <c r="AF46" s="818"/>
      <c r="AG46" s="743"/>
      <c r="AH46" s="743"/>
      <c r="AI46" s="743"/>
      <c r="AJ46" s="819"/>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40"/>
      <c r="BK46" s="240"/>
      <c r="BL46" s="240"/>
      <c r="BM46" s="240"/>
      <c r="BN46" s="240"/>
      <c r="BO46" s="253"/>
      <c r="BP46" s="253"/>
      <c r="BQ46" s="250">
        <v>40</v>
      </c>
      <c r="BR46" s="251"/>
      <c r="BS46" s="752" t="s">
        <v>597</v>
      </c>
      <c r="BT46" s="753"/>
      <c r="BU46" s="753"/>
      <c r="BV46" s="753"/>
      <c r="BW46" s="753"/>
      <c r="BX46" s="753"/>
      <c r="BY46" s="753"/>
      <c r="BZ46" s="753"/>
      <c r="CA46" s="753"/>
      <c r="CB46" s="753"/>
      <c r="CC46" s="753"/>
      <c r="CD46" s="753"/>
      <c r="CE46" s="753"/>
      <c r="CF46" s="753"/>
      <c r="CG46" s="754"/>
      <c r="CH46" s="765">
        <v>-16</v>
      </c>
      <c r="CI46" s="766"/>
      <c r="CJ46" s="766"/>
      <c r="CK46" s="766"/>
      <c r="CL46" s="767"/>
      <c r="CM46" s="765">
        <v>93</v>
      </c>
      <c r="CN46" s="766"/>
      <c r="CO46" s="766"/>
      <c r="CP46" s="766"/>
      <c r="CQ46" s="767"/>
      <c r="CR46" s="765">
        <v>1</v>
      </c>
      <c r="CS46" s="766"/>
      <c r="CT46" s="766"/>
      <c r="CU46" s="766"/>
      <c r="CV46" s="767"/>
      <c r="CW46" s="765">
        <v>0</v>
      </c>
      <c r="CX46" s="766"/>
      <c r="CY46" s="766"/>
      <c r="CZ46" s="766"/>
      <c r="DA46" s="767"/>
      <c r="DB46" s="765">
        <v>0</v>
      </c>
      <c r="DC46" s="766"/>
      <c r="DD46" s="766"/>
      <c r="DE46" s="766"/>
      <c r="DF46" s="767"/>
      <c r="DG46" s="765">
        <v>0</v>
      </c>
      <c r="DH46" s="766"/>
      <c r="DI46" s="766"/>
      <c r="DJ46" s="766"/>
      <c r="DK46" s="767"/>
      <c r="DL46" s="765">
        <v>0</v>
      </c>
      <c r="DM46" s="766"/>
      <c r="DN46" s="766"/>
      <c r="DO46" s="766"/>
      <c r="DP46" s="767"/>
      <c r="DQ46" s="765"/>
      <c r="DR46" s="766"/>
      <c r="DS46" s="766"/>
      <c r="DT46" s="766"/>
      <c r="DU46" s="767"/>
      <c r="DV46" s="768"/>
      <c r="DW46" s="769"/>
      <c r="DX46" s="769"/>
      <c r="DY46" s="769"/>
      <c r="DZ46" s="770"/>
      <c r="EA46" s="234"/>
    </row>
    <row r="47" spans="1:131" s="235" customFormat="1" ht="26.25" customHeight="1" x14ac:dyDescent="0.2">
      <c r="A47" s="249">
        <v>20</v>
      </c>
      <c r="B47" s="739"/>
      <c r="C47" s="740"/>
      <c r="D47" s="740"/>
      <c r="E47" s="740"/>
      <c r="F47" s="740"/>
      <c r="G47" s="740"/>
      <c r="H47" s="740"/>
      <c r="I47" s="740"/>
      <c r="J47" s="740"/>
      <c r="K47" s="740"/>
      <c r="L47" s="740"/>
      <c r="M47" s="740"/>
      <c r="N47" s="740"/>
      <c r="O47" s="740"/>
      <c r="P47" s="741"/>
      <c r="Q47" s="742"/>
      <c r="R47" s="743"/>
      <c r="S47" s="743"/>
      <c r="T47" s="743"/>
      <c r="U47" s="743"/>
      <c r="V47" s="743"/>
      <c r="W47" s="743"/>
      <c r="X47" s="743"/>
      <c r="Y47" s="743"/>
      <c r="Z47" s="743"/>
      <c r="AA47" s="743"/>
      <c r="AB47" s="743"/>
      <c r="AC47" s="743"/>
      <c r="AD47" s="743"/>
      <c r="AE47" s="744"/>
      <c r="AF47" s="818"/>
      <c r="AG47" s="743"/>
      <c r="AH47" s="743"/>
      <c r="AI47" s="743"/>
      <c r="AJ47" s="819"/>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40"/>
      <c r="BK47" s="240"/>
      <c r="BL47" s="240"/>
      <c r="BM47" s="240"/>
      <c r="BN47" s="240"/>
      <c r="BO47" s="253"/>
      <c r="BP47" s="253"/>
      <c r="BQ47" s="250">
        <v>41</v>
      </c>
      <c r="BR47" s="251"/>
      <c r="BS47" s="752" t="s">
        <v>598</v>
      </c>
      <c r="BT47" s="753"/>
      <c r="BU47" s="753"/>
      <c r="BV47" s="753"/>
      <c r="BW47" s="753"/>
      <c r="BX47" s="753"/>
      <c r="BY47" s="753"/>
      <c r="BZ47" s="753"/>
      <c r="CA47" s="753"/>
      <c r="CB47" s="753"/>
      <c r="CC47" s="753"/>
      <c r="CD47" s="753"/>
      <c r="CE47" s="753"/>
      <c r="CF47" s="753"/>
      <c r="CG47" s="754"/>
      <c r="CH47" s="765">
        <v>-34</v>
      </c>
      <c r="CI47" s="766"/>
      <c r="CJ47" s="766"/>
      <c r="CK47" s="766"/>
      <c r="CL47" s="767"/>
      <c r="CM47" s="765">
        <v>209</v>
      </c>
      <c r="CN47" s="766"/>
      <c r="CO47" s="766"/>
      <c r="CP47" s="766"/>
      <c r="CQ47" s="767"/>
      <c r="CR47" s="765">
        <v>50</v>
      </c>
      <c r="CS47" s="766"/>
      <c r="CT47" s="766"/>
      <c r="CU47" s="766"/>
      <c r="CV47" s="767"/>
      <c r="CW47" s="765">
        <v>147</v>
      </c>
      <c r="CX47" s="766"/>
      <c r="CY47" s="766"/>
      <c r="CZ47" s="766"/>
      <c r="DA47" s="767"/>
      <c r="DB47" s="765">
        <v>0</v>
      </c>
      <c r="DC47" s="766"/>
      <c r="DD47" s="766"/>
      <c r="DE47" s="766"/>
      <c r="DF47" s="767"/>
      <c r="DG47" s="765">
        <v>0</v>
      </c>
      <c r="DH47" s="766"/>
      <c r="DI47" s="766"/>
      <c r="DJ47" s="766"/>
      <c r="DK47" s="767"/>
      <c r="DL47" s="765">
        <v>0</v>
      </c>
      <c r="DM47" s="766"/>
      <c r="DN47" s="766"/>
      <c r="DO47" s="766"/>
      <c r="DP47" s="767"/>
      <c r="DQ47" s="765"/>
      <c r="DR47" s="766"/>
      <c r="DS47" s="766"/>
      <c r="DT47" s="766"/>
      <c r="DU47" s="767"/>
      <c r="DV47" s="768"/>
      <c r="DW47" s="769"/>
      <c r="DX47" s="769"/>
      <c r="DY47" s="769"/>
      <c r="DZ47" s="770"/>
      <c r="EA47" s="234"/>
    </row>
    <row r="48" spans="1:131" s="235" customFormat="1" ht="26.25" customHeight="1" x14ac:dyDescent="0.2">
      <c r="A48" s="249">
        <v>21</v>
      </c>
      <c r="B48" s="739"/>
      <c r="C48" s="740"/>
      <c r="D48" s="740"/>
      <c r="E48" s="740"/>
      <c r="F48" s="740"/>
      <c r="G48" s="740"/>
      <c r="H48" s="740"/>
      <c r="I48" s="740"/>
      <c r="J48" s="740"/>
      <c r="K48" s="740"/>
      <c r="L48" s="740"/>
      <c r="M48" s="740"/>
      <c r="N48" s="740"/>
      <c r="O48" s="740"/>
      <c r="P48" s="741"/>
      <c r="Q48" s="742"/>
      <c r="R48" s="743"/>
      <c r="S48" s="743"/>
      <c r="T48" s="743"/>
      <c r="U48" s="743"/>
      <c r="V48" s="743"/>
      <c r="W48" s="743"/>
      <c r="X48" s="743"/>
      <c r="Y48" s="743"/>
      <c r="Z48" s="743"/>
      <c r="AA48" s="743"/>
      <c r="AB48" s="743"/>
      <c r="AC48" s="743"/>
      <c r="AD48" s="743"/>
      <c r="AE48" s="744"/>
      <c r="AF48" s="818"/>
      <c r="AG48" s="743"/>
      <c r="AH48" s="743"/>
      <c r="AI48" s="743"/>
      <c r="AJ48" s="819"/>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40"/>
      <c r="BK48" s="240"/>
      <c r="BL48" s="240"/>
      <c r="BM48" s="240"/>
      <c r="BN48" s="240"/>
      <c r="BO48" s="253"/>
      <c r="BP48" s="253"/>
      <c r="BQ48" s="250">
        <v>42</v>
      </c>
      <c r="BR48" s="251"/>
      <c r="BS48" s="752" t="s">
        <v>599</v>
      </c>
      <c r="BT48" s="753"/>
      <c r="BU48" s="753"/>
      <c r="BV48" s="753"/>
      <c r="BW48" s="753"/>
      <c r="BX48" s="753"/>
      <c r="BY48" s="753"/>
      <c r="BZ48" s="753"/>
      <c r="CA48" s="753"/>
      <c r="CB48" s="753"/>
      <c r="CC48" s="753"/>
      <c r="CD48" s="753"/>
      <c r="CE48" s="753"/>
      <c r="CF48" s="753"/>
      <c r="CG48" s="754"/>
      <c r="CH48" s="765">
        <v>-6</v>
      </c>
      <c r="CI48" s="766"/>
      <c r="CJ48" s="766"/>
      <c r="CK48" s="766"/>
      <c r="CL48" s="767"/>
      <c r="CM48" s="765">
        <v>3068</v>
      </c>
      <c r="CN48" s="766"/>
      <c r="CO48" s="766"/>
      <c r="CP48" s="766"/>
      <c r="CQ48" s="767"/>
      <c r="CR48" s="765">
        <v>106</v>
      </c>
      <c r="CS48" s="766"/>
      <c r="CT48" s="766"/>
      <c r="CU48" s="766"/>
      <c r="CV48" s="767"/>
      <c r="CW48" s="765">
        <v>1</v>
      </c>
      <c r="CX48" s="766"/>
      <c r="CY48" s="766"/>
      <c r="CZ48" s="766"/>
      <c r="DA48" s="767"/>
      <c r="DB48" s="765">
        <v>0</v>
      </c>
      <c r="DC48" s="766"/>
      <c r="DD48" s="766"/>
      <c r="DE48" s="766"/>
      <c r="DF48" s="767"/>
      <c r="DG48" s="765">
        <v>0</v>
      </c>
      <c r="DH48" s="766"/>
      <c r="DI48" s="766"/>
      <c r="DJ48" s="766"/>
      <c r="DK48" s="767"/>
      <c r="DL48" s="765">
        <v>0</v>
      </c>
      <c r="DM48" s="766"/>
      <c r="DN48" s="766"/>
      <c r="DO48" s="766"/>
      <c r="DP48" s="767"/>
      <c r="DQ48" s="765"/>
      <c r="DR48" s="766"/>
      <c r="DS48" s="766"/>
      <c r="DT48" s="766"/>
      <c r="DU48" s="767"/>
      <c r="DV48" s="768"/>
      <c r="DW48" s="769"/>
      <c r="DX48" s="769"/>
      <c r="DY48" s="769"/>
      <c r="DZ48" s="770"/>
      <c r="EA48" s="234"/>
    </row>
    <row r="49" spans="1:131" s="235" customFormat="1" ht="26.25" customHeight="1" x14ac:dyDescent="0.2">
      <c r="A49" s="249">
        <v>22</v>
      </c>
      <c r="B49" s="739"/>
      <c r="C49" s="740"/>
      <c r="D49" s="740"/>
      <c r="E49" s="740"/>
      <c r="F49" s="740"/>
      <c r="G49" s="740"/>
      <c r="H49" s="740"/>
      <c r="I49" s="740"/>
      <c r="J49" s="740"/>
      <c r="K49" s="740"/>
      <c r="L49" s="740"/>
      <c r="M49" s="740"/>
      <c r="N49" s="740"/>
      <c r="O49" s="740"/>
      <c r="P49" s="741"/>
      <c r="Q49" s="742"/>
      <c r="R49" s="743"/>
      <c r="S49" s="743"/>
      <c r="T49" s="743"/>
      <c r="U49" s="743"/>
      <c r="V49" s="743"/>
      <c r="W49" s="743"/>
      <c r="X49" s="743"/>
      <c r="Y49" s="743"/>
      <c r="Z49" s="743"/>
      <c r="AA49" s="743"/>
      <c r="AB49" s="743"/>
      <c r="AC49" s="743"/>
      <c r="AD49" s="743"/>
      <c r="AE49" s="744"/>
      <c r="AF49" s="818"/>
      <c r="AG49" s="743"/>
      <c r="AH49" s="743"/>
      <c r="AI49" s="743"/>
      <c r="AJ49" s="819"/>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40"/>
      <c r="BK49" s="240"/>
      <c r="BL49" s="240"/>
      <c r="BM49" s="240"/>
      <c r="BN49" s="240"/>
      <c r="BO49" s="253"/>
      <c r="BP49" s="253"/>
      <c r="BQ49" s="250">
        <v>43</v>
      </c>
      <c r="BR49" s="251"/>
      <c r="BS49" s="752" t="s">
        <v>600</v>
      </c>
      <c r="BT49" s="753"/>
      <c r="BU49" s="753"/>
      <c r="BV49" s="753"/>
      <c r="BW49" s="753"/>
      <c r="BX49" s="753"/>
      <c r="BY49" s="753"/>
      <c r="BZ49" s="753"/>
      <c r="CA49" s="753"/>
      <c r="CB49" s="753"/>
      <c r="CC49" s="753"/>
      <c r="CD49" s="753"/>
      <c r="CE49" s="753"/>
      <c r="CF49" s="753"/>
      <c r="CG49" s="754"/>
      <c r="CH49" s="765">
        <v>14</v>
      </c>
      <c r="CI49" s="766"/>
      <c r="CJ49" s="766"/>
      <c r="CK49" s="766"/>
      <c r="CL49" s="767"/>
      <c r="CM49" s="765">
        <v>85</v>
      </c>
      <c r="CN49" s="766"/>
      <c r="CO49" s="766"/>
      <c r="CP49" s="766"/>
      <c r="CQ49" s="767"/>
      <c r="CR49" s="765">
        <v>7</v>
      </c>
      <c r="CS49" s="766"/>
      <c r="CT49" s="766"/>
      <c r="CU49" s="766"/>
      <c r="CV49" s="767"/>
      <c r="CW49" s="765">
        <v>0</v>
      </c>
      <c r="CX49" s="766"/>
      <c r="CY49" s="766"/>
      <c r="CZ49" s="766"/>
      <c r="DA49" s="767"/>
      <c r="DB49" s="765">
        <v>0</v>
      </c>
      <c r="DC49" s="766"/>
      <c r="DD49" s="766"/>
      <c r="DE49" s="766"/>
      <c r="DF49" s="767"/>
      <c r="DG49" s="765">
        <v>0</v>
      </c>
      <c r="DH49" s="766"/>
      <c r="DI49" s="766"/>
      <c r="DJ49" s="766"/>
      <c r="DK49" s="767"/>
      <c r="DL49" s="765">
        <v>0</v>
      </c>
      <c r="DM49" s="766"/>
      <c r="DN49" s="766"/>
      <c r="DO49" s="766"/>
      <c r="DP49" s="767"/>
      <c r="DQ49" s="765"/>
      <c r="DR49" s="766"/>
      <c r="DS49" s="766"/>
      <c r="DT49" s="766"/>
      <c r="DU49" s="767"/>
      <c r="DV49" s="768"/>
      <c r="DW49" s="769"/>
      <c r="DX49" s="769"/>
      <c r="DY49" s="769"/>
      <c r="DZ49" s="770"/>
      <c r="EA49" s="234"/>
    </row>
    <row r="50" spans="1:131" s="235" customFormat="1" ht="26.25" customHeight="1" x14ac:dyDescent="0.2">
      <c r="A50" s="249">
        <v>23</v>
      </c>
      <c r="B50" s="739"/>
      <c r="C50" s="740"/>
      <c r="D50" s="740"/>
      <c r="E50" s="740"/>
      <c r="F50" s="740"/>
      <c r="G50" s="740"/>
      <c r="H50" s="740"/>
      <c r="I50" s="740"/>
      <c r="J50" s="740"/>
      <c r="K50" s="740"/>
      <c r="L50" s="740"/>
      <c r="M50" s="740"/>
      <c r="N50" s="740"/>
      <c r="O50" s="740"/>
      <c r="P50" s="741"/>
      <c r="Q50" s="825"/>
      <c r="R50" s="826"/>
      <c r="S50" s="826"/>
      <c r="T50" s="826"/>
      <c r="U50" s="826"/>
      <c r="V50" s="826"/>
      <c r="W50" s="826"/>
      <c r="X50" s="826"/>
      <c r="Y50" s="826"/>
      <c r="Z50" s="826"/>
      <c r="AA50" s="826"/>
      <c r="AB50" s="826"/>
      <c r="AC50" s="826"/>
      <c r="AD50" s="826"/>
      <c r="AE50" s="827"/>
      <c r="AF50" s="818"/>
      <c r="AG50" s="743"/>
      <c r="AH50" s="743"/>
      <c r="AI50" s="743"/>
      <c r="AJ50" s="819"/>
      <c r="AK50" s="828"/>
      <c r="AL50" s="826"/>
      <c r="AM50" s="826"/>
      <c r="AN50" s="826"/>
      <c r="AO50" s="826"/>
      <c r="AP50" s="826"/>
      <c r="AQ50" s="826"/>
      <c r="AR50" s="826"/>
      <c r="AS50" s="826"/>
      <c r="AT50" s="826"/>
      <c r="AU50" s="826"/>
      <c r="AV50" s="826"/>
      <c r="AW50" s="826"/>
      <c r="AX50" s="826"/>
      <c r="AY50" s="826"/>
      <c r="AZ50" s="829"/>
      <c r="BA50" s="829"/>
      <c r="BB50" s="829"/>
      <c r="BC50" s="829"/>
      <c r="BD50" s="829"/>
      <c r="BE50" s="820"/>
      <c r="BF50" s="820"/>
      <c r="BG50" s="820"/>
      <c r="BH50" s="820"/>
      <c r="BI50" s="821"/>
      <c r="BJ50" s="240"/>
      <c r="BK50" s="240"/>
      <c r="BL50" s="240"/>
      <c r="BM50" s="240"/>
      <c r="BN50" s="240"/>
      <c r="BO50" s="253"/>
      <c r="BP50" s="253"/>
      <c r="BQ50" s="250">
        <v>44</v>
      </c>
      <c r="BR50" s="251"/>
      <c r="BS50" s="752" t="s">
        <v>601</v>
      </c>
      <c r="BT50" s="753"/>
      <c r="BU50" s="753"/>
      <c r="BV50" s="753"/>
      <c r="BW50" s="753"/>
      <c r="BX50" s="753"/>
      <c r="BY50" s="753"/>
      <c r="BZ50" s="753"/>
      <c r="CA50" s="753"/>
      <c r="CB50" s="753"/>
      <c r="CC50" s="753"/>
      <c r="CD50" s="753"/>
      <c r="CE50" s="753"/>
      <c r="CF50" s="753"/>
      <c r="CG50" s="754"/>
      <c r="CH50" s="765">
        <v>-148</v>
      </c>
      <c r="CI50" s="766"/>
      <c r="CJ50" s="766"/>
      <c r="CK50" s="766"/>
      <c r="CL50" s="767"/>
      <c r="CM50" s="765">
        <v>38355</v>
      </c>
      <c r="CN50" s="766"/>
      <c r="CO50" s="766"/>
      <c r="CP50" s="766"/>
      <c r="CQ50" s="767"/>
      <c r="CR50" s="765">
        <v>41309</v>
      </c>
      <c r="CS50" s="766"/>
      <c r="CT50" s="766"/>
      <c r="CU50" s="766"/>
      <c r="CV50" s="767"/>
      <c r="CW50" s="765">
        <v>8423</v>
      </c>
      <c r="CX50" s="766"/>
      <c r="CY50" s="766"/>
      <c r="CZ50" s="766"/>
      <c r="DA50" s="767"/>
      <c r="DB50" s="765">
        <v>0</v>
      </c>
      <c r="DC50" s="766"/>
      <c r="DD50" s="766"/>
      <c r="DE50" s="766"/>
      <c r="DF50" s="767"/>
      <c r="DG50" s="765">
        <v>0</v>
      </c>
      <c r="DH50" s="766"/>
      <c r="DI50" s="766"/>
      <c r="DJ50" s="766"/>
      <c r="DK50" s="767"/>
      <c r="DL50" s="765">
        <v>0</v>
      </c>
      <c r="DM50" s="766"/>
      <c r="DN50" s="766"/>
      <c r="DO50" s="766"/>
      <c r="DP50" s="767"/>
      <c r="DQ50" s="765"/>
      <c r="DR50" s="766"/>
      <c r="DS50" s="766"/>
      <c r="DT50" s="766"/>
      <c r="DU50" s="767"/>
      <c r="DV50" s="768"/>
      <c r="DW50" s="769"/>
      <c r="DX50" s="769"/>
      <c r="DY50" s="769"/>
      <c r="DZ50" s="770"/>
      <c r="EA50" s="234"/>
    </row>
    <row r="51" spans="1:131" s="235" customFormat="1" ht="26.25" customHeight="1" x14ac:dyDescent="0.2">
      <c r="A51" s="249">
        <v>24</v>
      </c>
      <c r="B51" s="739"/>
      <c r="C51" s="740"/>
      <c r="D51" s="740"/>
      <c r="E51" s="740"/>
      <c r="F51" s="740"/>
      <c r="G51" s="740"/>
      <c r="H51" s="740"/>
      <c r="I51" s="740"/>
      <c r="J51" s="740"/>
      <c r="K51" s="740"/>
      <c r="L51" s="740"/>
      <c r="M51" s="740"/>
      <c r="N51" s="740"/>
      <c r="O51" s="740"/>
      <c r="P51" s="741"/>
      <c r="Q51" s="825"/>
      <c r="R51" s="826"/>
      <c r="S51" s="826"/>
      <c r="T51" s="826"/>
      <c r="U51" s="826"/>
      <c r="V51" s="826"/>
      <c r="W51" s="826"/>
      <c r="X51" s="826"/>
      <c r="Y51" s="826"/>
      <c r="Z51" s="826"/>
      <c r="AA51" s="826"/>
      <c r="AB51" s="826"/>
      <c r="AC51" s="826"/>
      <c r="AD51" s="826"/>
      <c r="AE51" s="827"/>
      <c r="AF51" s="818"/>
      <c r="AG51" s="743"/>
      <c r="AH51" s="743"/>
      <c r="AI51" s="743"/>
      <c r="AJ51" s="819"/>
      <c r="AK51" s="828"/>
      <c r="AL51" s="826"/>
      <c r="AM51" s="826"/>
      <c r="AN51" s="826"/>
      <c r="AO51" s="826"/>
      <c r="AP51" s="826"/>
      <c r="AQ51" s="826"/>
      <c r="AR51" s="826"/>
      <c r="AS51" s="826"/>
      <c r="AT51" s="826"/>
      <c r="AU51" s="826"/>
      <c r="AV51" s="826"/>
      <c r="AW51" s="826"/>
      <c r="AX51" s="826"/>
      <c r="AY51" s="826"/>
      <c r="AZ51" s="829"/>
      <c r="BA51" s="829"/>
      <c r="BB51" s="829"/>
      <c r="BC51" s="829"/>
      <c r="BD51" s="829"/>
      <c r="BE51" s="820"/>
      <c r="BF51" s="820"/>
      <c r="BG51" s="820"/>
      <c r="BH51" s="820"/>
      <c r="BI51" s="821"/>
      <c r="BJ51" s="240"/>
      <c r="BK51" s="240"/>
      <c r="BL51" s="240"/>
      <c r="BM51" s="240"/>
      <c r="BN51" s="240"/>
      <c r="BO51" s="253"/>
      <c r="BP51" s="253"/>
      <c r="BQ51" s="250">
        <v>45</v>
      </c>
      <c r="BR51" s="251"/>
      <c r="BS51" s="752"/>
      <c r="BT51" s="753"/>
      <c r="BU51" s="753"/>
      <c r="BV51" s="753"/>
      <c r="BW51" s="753"/>
      <c r="BX51" s="753"/>
      <c r="BY51" s="753"/>
      <c r="BZ51" s="753"/>
      <c r="CA51" s="753"/>
      <c r="CB51" s="753"/>
      <c r="CC51" s="753"/>
      <c r="CD51" s="753"/>
      <c r="CE51" s="753"/>
      <c r="CF51" s="753"/>
      <c r="CG51" s="754"/>
      <c r="CH51" s="765"/>
      <c r="CI51" s="766"/>
      <c r="CJ51" s="766"/>
      <c r="CK51" s="766"/>
      <c r="CL51" s="767"/>
      <c r="CM51" s="765"/>
      <c r="CN51" s="766"/>
      <c r="CO51" s="766"/>
      <c r="CP51" s="766"/>
      <c r="CQ51" s="767"/>
      <c r="CR51" s="765"/>
      <c r="CS51" s="766"/>
      <c r="CT51" s="766"/>
      <c r="CU51" s="766"/>
      <c r="CV51" s="767"/>
      <c r="CW51" s="765"/>
      <c r="CX51" s="766"/>
      <c r="CY51" s="766"/>
      <c r="CZ51" s="766"/>
      <c r="DA51" s="767"/>
      <c r="DB51" s="765"/>
      <c r="DC51" s="766"/>
      <c r="DD51" s="766"/>
      <c r="DE51" s="766"/>
      <c r="DF51" s="767"/>
      <c r="DG51" s="765"/>
      <c r="DH51" s="766"/>
      <c r="DI51" s="766"/>
      <c r="DJ51" s="766"/>
      <c r="DK51" s="767"/>
      <c r="DL51" s="765"/>
      <c r="DM51" s="766"/>
      <c r="DN51" s="766"/>
      <c r="DO51" s="766"/>
      <c r="DP51" s="767"/>
      <c r="DQ51" s="765"/>
      <c r="DR51" s="766"/>
      <c r="DS51" s="766"/>
      <c r="DT51" s="766"/>
      <c r="DU51" s="767"/>
      <c r="DV51" s="768"/>
      <c r="DW51" s="769"/>
      <c r="DX51" s="769"/>
      <c r="DY51" s="769"/>
      <c r="DZ51" s="770"/>
      <c r="EA51" s="234"/>
    </row>
    <row r="52" spans="1:131" s="235" customFormat="1" ht="26.25" customHeight="1" x14ac:dyDescent="0.2">
      <c r="A52" s="249">
        <v>25</v>
      </c>
      <c r="B52" s="739"/>
      <c r="C52" s="740"/>
      <c r="D52" s="740"/>
      <c r="E52" s="740"/>
      <c r="F52" s="740"/>
      <c r="G52" s="740"/>
      <c r="H52" s="740"/>
      <c r="I52" s="740"/>
      <c r="J52" s="740"/>
      <c r="K52" s="740"/>
      <c r="L52" s="740"/>
      <c r="M52" s="740"/>
      <c r="N52" s="740"/>
      <c r="O52" s="740"/>
      <c r="P52" s="741"/>
      <c r="Q52" s="825"/>
      <c r="R52" s="826"/>
      <c r="S52" s="826"/>
      <c r="T52" s="826"/>
      <c r="U52" s="826"/>
      <c r="V52" s="826"/>
      <c r="W52" s="826"/>
      <c r="X52" s="826"/>
      <c r="Y52" s="826"/>
      <c r="Z52" s="826"/>
      <c r="AA52" s="826"/>
      <c r="AB52" s="826"/>
      <c r="AC52" s="826"/>
      <c r="AD52" s="826"/>
      <c r="AE52" s="827"/>
      <c r="AF52" s="818"/>
      <c r="AG52" s="743"/>
      <c r="AH52" s="743"/>
      <c r="AI52" s="743"/>
      <c r="AJ52" s="819"/>
      <c r="AK52" s="828"/>
      <c r="AL52" s="826"/>
      <c r="AM52" s="826"/>
      <c r="AN52" s="826"/>
      <c r="AO52" s="826"/>
      <c r="AP52" s="826"/>
      <c r="AQ52" s="826"/>
      <c r="AR52" s="826"/>
      <c r="AS52" s="826"/>
      <c r="AT52" s="826"/>
      <c r="AU52" s="826"/>
      <c r="AV52" s="826"/>
      <c r="AW52" s="826"/>
      <c r="AX52" s="826"/>
      <c r="AY52" s="826"/>
      <c r="AZ52" s="829"/>
      <c r="BA52" s="829"/>
      <c r="BB52" s="829"/>
      <c r="BC52" s="829"/>
      <c r="BD52" s="829"/>
      <c r="BE52" s="820"/>
      <c r="BF52" s="820"/>
      <c r="BG52" s="820"/>
      <c r="BH52" s="820"/>
      <c r="BI52" s="821"/>
      <c r="BJ52" s="240"/>
      <c r="BK52" s="240"/>
      <c r="BL52" s="240"/>
      <c r="BM52" s="240"/>
      <c r="BN52" s="240"/>
      <c r="BO52" s="253"/>
      <c r="BP52" s="253"/>
      <c r="BQ52" s="250">
        <v>46</v>
      </c>
      <c r="BR52" s="251"/>
      <c r="BS52" s="752"/>
      <c r="BT52" s="753"/>
      <c r="BU52" s="753"/>
      <c r="BV52" s="753"/>
      <c r="BW52" s="753"/>
      <c r="BX52" s="753"/>
      <c r="BY52" s="753"/>
      <c r="BZ52" s="753"/>
      <c r="CA52" s="753"/>
      <c r="CB52" s="753"/>
      <c r="CC52" s="753"/>
      <c r="CD52" s="753"/>
      <c r="CE52" s="753"/>
      <c r="CF52" s="753"/>
      <c r="CG52" s="754"/>
      <c r="CH52" s="765"/>
      <c r="CI52" s="766"/>
      <c r="CJ52" s="766"/>
      <c r="CK52" s="766"/>
      <c r="CL52" s="767"/>
      <c r="CM52" s="765"/>
      <c r="CN52" s="766"/>
      <c r="CO52" s="766"/>
      <c r="CP52" s="766"/>
      <c r="CQ52" s="767"/>
      <c r="CR52" s="765"/>
      <c r="CS52" s="766"/>
      <c r="CT52" s="766"/>
      <c r="CU52" s="766"/>
      <c r="CV52" s="767"/>
      <c r="CW52" s="765"/>
      <c r="CX52" s="766"/>
      <c r="CY52" s="766"/>
      <c r="CZ52" s="766"/>
      <c r="DA52" s="767"/>
      <c r="DB52" s="765"/>
      <c r="DC52" s="766"/>
      <c r="DD52" s="766"/>
      <c r="DE52" s="766"/>
      <c r="DF52" s="767"/>
      <c r="DG52" s="765"/>
      <c r="DH52" s="766"/>
      <c r="DI52" s="766"/>
      <c r="DJ52" s="766"/>
      <c r="DK52" s="767"/>
      <c r="DL52" s="765"/>
      <c r="DM52" s="766"/>
      <c r="DN52" s="766"/>
      <c r="DO52" s="766"/>
      <c r="DP52" s="767"/>
      <c r="DQ52" s="765"/>
      <c r="DR52" s="766"/>
      <c r="DS52" s="766"/>
      <c r="DT52" s="766"/>
      <c r="DU52" s="767"/>
      <c r="DV52" s="768"/>
      <c r="DW52" s="769"/>
      <c r="DX52" s="769"/>
      <c r="DY52" s="769"/>
      <c r="DZ52" s="770"/>
      <c r="EA52" s="234"/>
    </row>
    <row r="53" spans="1:131" s="235" customFormat="1" ht="26.25" customHeight="1" x14ac:dyDescent="0.2">
      <c r="A53" s="249">
        <v>26</v>
      </c>
      <c r="B53" s="739"/>
      <c r="C53" s="740"/>
      <c r="D53" s="740"/>
      <c r="E53" s="740"/>
      <c r="F53" s="740"/>
      <c r="G53" s="740"/>
      <c r="H53" s="740"/>
      <c r="I53" s="740"/>
      <c r="J53" s="740"/>
      <c r="K53" s="740"/>
      <c r="L53" s="740"/>
      <c r="M53" s="740"/>
      <c r="N53" s="740"/>
      <c r="O53" s="740"/>
      <c r="P53" s="741"/>
      <c r="Q53" s="825"/>
      <c r="R53" s="826"/>
      <c r="S53" s="826"/>
      <c r="T53" s="826"/>
      <c r="U53" s="826"/>
      <c r="V53" s="826"/>
      <c r="W53" s="826"/>
      <c r="X53" s="826"/>
      <c r="Y53" s="826"/>
      <c r="Z53" s="826"/>
      <c r="AA53" s="826"/>
      <c r="AB53" s="826"/>
      <c r="AC53" s="826"/>
      <c r="AD53" s="826"/>
      <c r="AE53" s="827"/>
      <c r="AF53" s="818"/>
      <c r="AG53" s="743"/>
      <c r="AH53" s="743"/>
      <c r="AI53" s="743"/>
      <c r="AJ53" s="819"/>
      <c r="AK53" s="828"/>
      <c r="AL53" s="826"/>
      <c r="AM53" s="826"/>
      <c r="AN53" s="826"/>
      <c r="AO53" s="826"/>
      <c r="AP53" s="826"/>
      <c r="AQ53" s="826"/>
      <c r="AR53" s="826"/>
      <c r="AS53" s="826"/>
      <c r="AT53" s="826"/>
      <c r="AU53" s="826"/>
      <c r="AV53" s="826"/>
      <c r="AW53" s="826"/>
      <c r="AX53" s="826"/>
      <c r="AY53" s="826"/>
      <c r="AZ53" s="829"/>
      <c r="BA53" s="829"/>
      <c r="BB53" s="829"/>
      <c r="BC53" s="829"/>
      <c r="BD53" s="829"/>
      <c r="BE53" s="820"/>
      <c r="BF53" s="820"/>
      <c r="BG53" s="820"/>
      <c r="BH53" s="820"/>
      <c r="BI53" s="821"/>
      <c r="BJ53" s="240"/>
      <c r="BK53" s="240"/>
      <c r="BL53" s="240"/>
      <c r="BM53" s="240"/>
      <c r="BN53" s="240"/>
      <c r="BO53" s="253"/>
      <c r="BP53" s="253"/>
      <c r="BQ53" s="250">
        <v>47</v>
      </c>
      <c r="BR53" s="251"/>
      <c r="BS53" s="752"/>
      <c r="BT53" s="753"/>
      <c r="BU53" s="753"/>
      <c r="BV53" s="753"/>
      <c r="BW53" s="753"/>
      <c r="BX53" s="753"/>
      <c r="BY53" s="753"/>
      <c r="BZ53" s="753"/>
      <c r="CA53" s="753"/>
      <c r="CB53" s="753"/>
      <c r="CC53" s="753"/>
      <c r="CD53" s="753"/>
      <c r="CE53" s="753"/>
      <c r="CF53" s="753"/>
      <c r="CG53" s="754"/>
      <c r="CH53" s="765"/>
      <c r="CI53" s="766"/>
      <c r="CJ53" s="766"/>
      <c r="CK53" s="766"/>
      <c r="CL53" s="767"/>
      <c r="CM53" s="765"/>
      <c r="CN53" s="766"/>
      <c r="CO53" s="766"/>
      <c r="CP53" s="766"/>
      <c r="CQ53" s="767"/>
      <c r="CR53" s="765"/>
      <c r="CS53" s="766"/>
      <c r="CT53" s="766"/>
      <c r="CU53" s="766"/>
      <c r="CV53" s="767"/>
      <c r="CW53" s="765"/>
      <c r="CX53" s="766"/>
      <c r="CY53" s="766"/>
      <c r="CZ53" s="766"/>
      <c r="DA53" s="767"/>
      <c r="DB53" s="765"/>
      <c r="DC53" s="766"/>
      <c r="DD53" s="766"/>
      <c r="DE53" s="766"/>
      <c r="DF53" s="767"/>
      <c r="DG53" s="765"/>
      <c r="DH53" s="766"/>
      <c r="DI53" s="766"/>
      <c r="DJ53" s="766"/>
      <c r="DK53" s="767"/>
      <c r="DL53" s="765"/>
      <c r="DM53" s="766"/>
      <c r="DN53" s="766"/>
      <c r="DO53" s="766"/>
      <c r="DP53" s="767"/>
      <c r="DQ53" s="765"/>
      <c r="DR53" s="766"/>
      <c r="DS53" s="766"/>
      <c r="DT53" s="766"/>
      <c r="DU53" s="767"/>
      <c r="DV53" s="768"/>
      <c r="DW53" s="769"/>
      <c r="DX53" s="769"/>
      <c r="DY53" s="769"/>
      <c r="DZ53" s="770"/>
      <c r="EA53" s="234"/>
    </row>
    <row r="54" spans="1:131" s="235" customFormat="1" ht="26.25" customHeight="1" x14ac:dyDescent="0.2">
      <c r="A54" s="249">
        <v>27</v>
      </c>
      <c r="B54" s="739"/>
      <c r="C54" s="740"/>
      <c r="D54" s="740"/>
      <c r="E54" s="740"/>
      <c r="F54" s="740"/>
      <c r="G54" s="740"/>
      <c r="H54" s="740"/>
      <c r="I54" s="740"/>
      <c r="J54" s="740"/>
      <c r="K54" s="740"/>
      <c r="L54" s="740"/>
      <c r="M54" s="740"/>
      <c r="N54" s="740"/>
      <c r="O54" s="740"/>
      <c r="P54" s="741"/>
      <c r="Q54" s="825"/>
      <c r="R54" s="826"/>
      <c r="S54" s="826"/>
      <c r="T54" s="826"/>
      <c r="U54" s="826"/>
      <c r="V54" s="826"/>
      <c r="W54" s="826"/>
      <c r="X54" s="826"/>
      <c r="Y54" s="826"/>
      <c r="Z54" s="826"/>
      <c r="AA54" s="826"/>
      <c r="AB54" s="826"/>
      <c r="AC54" s="826"/>
      <c r="AD54" s="826"/>
      <c r="AE54" s="827"/>
      <c r="AF54" s="818"/>
      <c r="AG54" s="743"/>
      <c r="AH54" s="743"/>
      <c r="AI54" s="743"/>
      <c r="AJ54" s="819"/>
      <c r="AK54" s="828"/>
      <c r="AL54" s="826"/>
      <c r="AM54" s="826"/>
      <c r="AN54" s="826"/>
      <c r="AO54" s="826"/>
      <c r="AP54" s="826"/>
      <c r="AQ54" s="826"/>
      <c r="AR54" s="826"/>
      <c r="AS54" s="826"/>
      <c r="AT54" s="826"/>
      <c r="AU54" s="826"/>
      <c r="AV54" s="826"/>
      <c r="AW54" s="826"/>
      <c r="AX54" s="826"/>
      <c r="AY54" s="826"/>
      <c r="AZ54" s="829"/>
      <c r="BA54" s="829"/>
      <c r="BB54" s="829"/>
      <c r="BC54" s="829"/>
      <c r="BD54" s="829"/>
      <c r="BE54" s="820"/>
      <c r="BF54" s="820"/>
      <c r="BG54" s="820"/>
      <c r="BH54" s="820"/>
      <c r="BI54" s="821"/>
      <c r="BJ54" s="240"/>
      <c r="BK54" s="240"/>
      <c r="BL54" s="240"/>
      <c r="BM54" s="240"/>
      <c r="BN54" s="240"/>
      <c r="BO54" s="253"/>
      <c r="BP54" s="253"/>
      <c r="BQ54" s="250">
        <v>48</v>
      </c>
      <c r="BR54" s="251"/>
      <c r="BS54" s="752"/>
      <c r="BT54" s="753"/>
      <c r="BU54" s="753"/>
      <c r="BV54" s="753"/>
      <c r="BW54" s="753"/>
      <c r="BX54" s="753"/>
      <c r="BY54" s="753"/>
      <c r="BZ54" s="753"/>
      <c r="CA54" s="753"/>
      <c r="CB54" s="753"/>
      <c r="CC54" s="753"/>
      <c r="CD54" s="753"/>
      <c r="CE54" s="753"/>
      <c r="CF54" s="753"/>
      <c r="CG54" s="754"/>
      <c r="CH54" s="765"/>
      <c r="CI54" s="766"/>
      <c r="CJ54" s="766"/>
      <c r="CK54" s="766"/>
      <c r="CL54" s="767"/>
      <c r="CM54" s="765"/>
      <c r="CN54" s="766"/>
      <c r="CO54" s="766"/>
      <c r="CP54" s="766"/>
      <c r="CQ54" s="767"/>
      <c r="CR54" s="765"/>
      <c r="CS54" s="766"/>
      <c r="CT54" s="766"/>
      <c r="CU54" s="766"/>
      <c r="CV54" s="767"/>
      <c r="CW54" s="765"/>
      <c r="CX54" s="766"/>
      <c r="CY54" s="766"/>
      <c r="CZ54" s="766"/>
      <c r="DA54" s="767"/>
      <c r="DB54" s="765"/>
      <c r="DC54" s="766"/>
      <c r="DD54" s="766"/>
      <c r="DE54" s="766"/>
      <c r="DF54" s="767"/>
      <c r="DG54" s="765"/>
      <c r="DH54" s="766"/>
      <c r="DI54" s="766"/>
      <c r="DJ54" s="766"/>
      <c r="DK54" s="767"/>
      <c r="DL54" s="765"/>
      <c r="DM54" s="766"/>
      <c r="DN54" s="766"/>
      <c r="DO54" s="766"/>
      <c r="DP54" s="767"/>
      <c r="DQ54" s="765"/>
      <c r="DR54" s="766"/>
      <c r="DS54" s="766"/>
      <c r="DT54" s="766"/>
      <c r="DU54" s="767"/>
      <c r="DV54" s="768"/>
      <c r="DW54" s="769"/>
      <c r="DX54" s="769"/>
      <c r="DY54" s="769"/>
      <c r="DZ54" s="770"/>
      <c r="EA54" s="234"/>
    </row>
    <row r="55" spans="1:131" s="235" customFormat="1" ht="26.25" customHeight="1" x14ac:dyDescent="0.2">
      <c r="A55" s="249">
        <v>28</v>
      </c>
      <c r="B55" s="739"/>
      <c r="C55" s="740"/>
      <c r="D55" s="740"/>
      <c r="E55" s="740"/>
      <c r="F55" s="740"/>
      <c r="G55" s="740"/>
      <c r="H55" s="740"/>
      <c r="I55" s="740"/>
      <c r="J55" s="740"/>
      <c r="K55" s="740"/>
      <c r="L55" s="740"/>
      <c r="M55" s="740"/>
      <c r="N55" s="740"/>
      <c r="O55" s="740"/>
      <c r="P55" s="741"/>
      <c r="Q55" s="825"/>
      <c r="R55" s="826"/>
      <c r="S55" s="826"/>
      <c r="T55" s="826"/>
      <c r="U55" s="826"/>
      <c r="V55" s="826"/>
      <c r="W55" s="826"/>
      <c r="X55" s="826"/>
      <c r="Y55" s="826"/>
      <c r="Z55" s="826"/>
      <c r="AA55" s="826"/>
      <c r="AB55" s="826"/>
      <c r="AC55" s="826"/>
      <c r="AD55" s="826"/>
      <c r="AE55" s="827"/>
      <c r="AF55" s="818"/>
      <c r="AG55" s="743"/>
      <c r="AH55" s="743"/>
      <c r="AI55" s="743"/>
      <c r="AJ55" s="819"/>
      <c r="AK55" s="828"/>
      <c r="AL55" s="826"/>
      <c r="AM55" s="826"/>
      <c r="AN55" s="826"/>
      <c r="AO55" s="826"/>
      <c r="AP55" s="826"/>
      <c r="AQ55" s="826"/>
      <c r="AR55" s="826"/>
      <c r="AS55" s="826"/>
      <c r="AT55" s="826"/>
      <c r="AU55" s="826"/>
      <c r="AV55" s="826"/>
      <c r="AW55" s="826"/>
      <c r="AX55" s="826"/>
      <c r="AY55" s="826"/>
      <c r="AZ55" s="829"/>
      <c r="BA55" s="829"/>
      <c r="BB55" s="829"/>
      <c r="BC55" s="829"/>
      <c r="BD55" s="829"/>
      <c r="BE55" s="820"/>
      <c r="BF55" s="820"/>
      <c r="BG55" s="820"/>
      <c r="BH55" s="820"/>
      <c r="BI55" s="821"/>
      <c r="BJ55" s="240"/>
      <c r="BK55" s="240"/>
      <c r="BL55" s="240"/>
      <c r="BM55" s="240"/>
      <c r="BN55" s="240"/>
      <c r="BO55" s="253"/>
      <c r="BP55" s="253"/>
      <c r="BQ55" s="250">
        <v>49</v>
      </c>
      <c r="BR55" s="251"/>
      <c r="BS55" s="752"/>
      <c r="BT55" s="753"/>
      <c r="BU55" s="753"/>
      <c r="BV55" s="753"/>
      <c r="BW55" s="753"/>
      <c r="BX55" s="753"/>
      <c r="BY55" s="753"/>
      <c r="BZ55" s="753"/>
      <c r="CA55" s="753"/>
      <c r="CB55" s="753"/>
      <c r="CC55" s="753"/>
      <c r="CD55" s="753"/>
      <c r="CE55" s="753"/>
      <c r="CF55" s="753"/>
      <c r="CG55" s="754"/>
      <c r="CH55" s="765"/>
      <c r="CI55" s="766"/>
      <c r="CJ55" s="766"/>
      <c r="CK55" s="766"/>
      <c r="CL55" s="767"/>
      <c r="CM55" s="765"/>
      <c r="CN55" s="766"/>
      <c r="CO55" s="766"/>
      <c r="CP55" s="766"/>
      <c r="CQ55" s="767"/>
      <c r="CR55" s="765"/>
      <c r="CS55" s="766"/>
      <c r="CT55" s="766"/>
      <c r="CU55" s="766"/>
      <c r="CV55" s="767"/>
      <c r="CW55" s="765"/>
      <c r="CX55" s="766"/>
      <c r="CY55" s="766"/>
      <c r="CZ55" s="766"/>
      <c r="DA55" s="767"/>
      <c r="DB55" s="765"/>
      <c r="DC55" s="766"/>
      <c r="DD55" s="766"/>
      <c r="DE55" s="766"/>
      <c r="DF55" s="767"/>
      <c r="DG55" s="765"/>
      <c r="DH55" s="766"/>
      <c r="DI55" s="766"/>
      <c r="DJ55" s="766"/>
      <c r="DK55" s="767"/>
      <c r="DL55" s="765"/>
      <c r="DM55" s="766"/>
      <c r="DN55" s="766"/>
      <c r="DO55" s="766"/>
      <c r="DP55" s="767"/>
      <c r="DQ55" s="765"/>
      <c r="DR55" s="766"/>
      <c r="DS55" s="766"/>
      <c r="DT55" s="766"/>
      <c r="DU55" s="767"/>
      <c r="DV55" s="768"/>
      <c r="DW55" s="769"/>
      <c r="DX55" s="769"/>
      <c r="DY55" s="769"/>
      <c r="DZ55" s="770"/>
      <c r="EA55" s="234"/>
    </row>
    <row r="56" spans="1:131" s="235" customFormat="1" ht="26.25" customHeight="1" x14ac:dyDescent="0.2">
      <c r="A56" s="249">
        <v>29</v>
      </c>
      <c r="B56" s="739"/>
      <c r="C56" s="740"/>
      <c r="D56" s="740"/>
      <c r="E56" s="740"/>
      <c r="F56" s="740"/>
      <c r="G56" s="740"/>
      <c r="H56" s="740"/>
      <c r="I56" s="740"/>
      <c r="J56" s="740"/>
      <c r="K56" s="740"/>
      <c r="L56" s="740"/>
      <c r="M56" s="740"/>
      <c r="N56" s="740"/>
      <c r="O56" s="740"/>
      <c r="P56" s="741"/>
      <c r="Q56" s="825"/>
      <c r="R56" s="826"/>
      <c r="S56" s="826"/>
      <c r="T56" s="826"/>
      <c r="U56" s="826"/>
      <c r="V56" s="826"/>
      <c r="W56" s="826"/>
      <c r="X56" s="826"/>
      <c r="Y56" s="826"/>
      <c r="Z56" s="826"/>
      <c r="AA56" s="826"/>
      <c r="AB56" s="826"/>
      <c r="AC56" s="826"/>
      <c r="AD56" s="826"/>
      <c r="AE56" s="827"/>
      <c r="AF56" s="818"/>
      <c r="AG56" s="743"/>
      <c r="AH56" s="743"/>
      <c r="AI56" s="743"/>
      <c r="AJ56" s="819"/>
      <c r="AK56" s="828"/>
      <c r="AL56" s="826"/>
      <c r="AM56" s="826"/>
      <c r="AN56" s="826"/>
      <c r="AO56" s="826"/>
      <c r="AP56" s="826"/>
      <c r="AQ56" s="826"/>
      <c r="AR56" s="826"/>
      <c r="AS56" s="826"/>
      <c r="AT56" s="826"/>
      <c r="AU56" s="826"/>
      <c r="AV56" s="826"/>
      <c r="AW56" s="826"/>
      <c r="AX56" s="826"/>
      <c r="AY56" s="826"/>
      <c r="AZ56" s="829"/>
      <c r="BA56" s="829"/>
      <c r="BB56" s="829"/>
      <c r="BC56" s="829"/>
      <c r="BD56" s="829"/>
      <c r="BE56" s="820"/>
      <c r="BF56" s="820"/>
      <c r="BG56" s="820"/>
      <c r="BH56" s="820"/>
      <c r="BI56" s="821"/>
      <c r="BJ56" s="240"/>
      <c r="BK56" s="240"/>
      <c r="BL56" s="240"/>
      <c r="BM56" s="240"/>
      <c r="BN56" s="240"/>
      <c r="BO56" s="253"/>
      <c r="BP56" s="253"/>
      <c r="BQ56" s="250">
        <v>50</v>
      </c>
      <c r="BR56" s="251"/>
      <c r="BS56" s="752"/>
      <c r="BT56" s="753"/>
      <c r="BU56" s="753"/>
      <c r="BV56" s="753"/>
      <c r="BW56" s="753"/>
      <c r="BX56" s="753"/>
      <c r="BY56" s="753"/>
      <c r="BZ56" s="753"/>
      <c r="CA56" s="753"/>
      <c r="CB56" s="753"/>
      <c r="CC56" s="753"/>
      <c r="CD56" s="753"/>
      <c r="CE56" s="753"/>
      <c r="CF56" s="753"/>
      <c r="CG56" s="754"/>
      <c r="CH56" s="765"/>
      <c r="CI56" s="766"/>
      <c r="CJ56" s="766"/>
      <c r="CK56" s="766"/>
      <c r="CL56" s="767"/>
      <c r="CM56" s="765"/>
      <c r="CN56" s="766"/>
      <c r="CO56" s="766"/>
      <c r="CP56" s="766"/>
      <c r="CQ56" s="767"/>
      <c r="CR56" s="765"/>
      <c r="CS56" s="766"/>
      <c r="CT56" s="766"/>
      <c r="CU56" s="766"/>
      <c r="CV56" s="767"/>
      <c r="CW56" s="765"/>
      <c r="CX56" s="766"/>
      <c r="CY56" s="766"/>
      <c r="CZ56" s="766"/>
      <c r="DA56" s="767"/>
      <c r="DB56" s="765"/>
      <c r="DC56" s="766"/>
      <c r="DD56" s="766"/>
      <c r="DE56" s="766"/>
      <c r="DF56" s="767"/>
      <c r="DG56" s="765"/>
      <c r="DH56" s="766"/>
      <c r="DI56" s="766"/>
      <c r="DJ56" s="766"/>
      <c r="DK56" s="767"/>
      <c r="DL56" s="765"/>
      <c r="DM56" s="766"/>
      <c r="DN56" s="766"/>
      <c r="DO56" s="766"/>
      <c r="DP56" s="767"/>
      <c r="DQ56" s="765"/>
      <c r="DR56" s="766"/>
      <c r="DS56" s="766"/>
      <c r="DT56" s="766"/>
      <c r="DU56" s="767"/>
      <c r="DV56" s="768"/>
      <c r="DW56" s="769"/>
      <c r="DX56" s="769"/>
      <c r="DY56" s="769"/>
      <c r="DZ56" s="770"/>
      <c r="EA56" s="234"/>
    </row>
    <row r="57" spans="1:131" s="235" customFormat="1" ht="26.25" customHeight="1" x14ac:dyDescent="0.2">
      <c r="A57" s="249">
        <v>30</v>
      </c>
      <c r="B57" s="739"/>
      <c r="C57" s="740"/>
      <c r="D57" s="740"/>
      <c r="E57" s="740"/>
      <c r="F57" s="740"/>
      <c r="G57" s="740"/>
      <c r="H57" s="740"/>
      <c r="I57" s="740"/>
      <c r="J57" s="740"/>
      <c r="K57" s="740"/>
      <c r="L57" s="740"/>
      <c r="M57" s="740"/>
      <c r="N57" s="740"/>
      <c r="O57" s="740"/>
      <c r="P57" s="741"/>
      <c r="Q57" s="825"/>
      <c r="R57" s="826"/>
      <c r="S57" s="826"/>
      <c r="T57" s="826"/>
      <c r="U57" s="826"/>
      <c r="V57" s="826"/>
      <c r="W57" s="826"/>
      <c r="X57" s="826"/>
      <c r="Y57" s="826"/>
      <c r="Z57" s="826"/>
      <c r="AA57" s="826"/>
      <c r="AB57" s="826"/>
      <c r="AC57" s="826"/>
      <c r="AD57" s="826"/>
      <c r="AE57" s="827"/>
      <c r="AF57" s="818"/>
      <c r="AG57" s="743"/>
      <c r="AH57" s="743"/>
      <c r="AI57" s="743"/>
      <c r="AJ57" s="819"/>
      <c r="AK57" s="828"/>
      <c r="AL57" s="826"/>
      <c r="AM57" s="826"/>
      <c r="AN57" s="826"/>
      <c r="AO57" s="826"/>
      <c r="AP57" s="826"/>
      <c r="AQ57" s="826"/>
      <c r="AR57" s="826"/>
      <c r="AS57" s="826"/>
      <c r="AT57" s="826"/>
      <c r="AU57" s="826"/>
      <c r="AV57" s="826"/>
      <c r="AW57" s="826"/>
      <c r="AX57" s="826"/>
      <c r="AY57" s="826"/>
      <c r="AZ57" s="829"/>
      <c r="BA57" s="829"/>
      <c r="BB57" s="829"/>
      <c r="BC57" s="829"/>
      <c r="BD57" s="829"/>
      <c r="BE57" s="820"/>
      <c r="BF57" s="820"/>
      <c r="BG57" s="820"/>
      <c r="BH57" s="820"/>
      <c r="BI57" s="821"/>
      <c r="BJ57" s="240"/>
      <c r="BK57" s="240"/>
      <c r="BL57" s="240"/>
      <c r="BM57" s="240"/>
      <c r="BN57" s="240"/>
      <c r="BO57" s="253"/>
      <c r="BP57" s="253"/>
      <c r="BQ57" s="250">
        <v>51</v>
      </c>
      <c r="BR57" s="251"/>
      <c r="BS57" s="752"/>
      <c r="BT57" s="753"/>
      <c r="BU57" s="753"/>
      <c r="BV57" s="753"/>
      <c r="BW57" s="753"/>
      <c r="BX57" s="753"/>
      <c r="BY57" s="753"/>
      <c r="BZ57" s="753"/>
      <c r="CA57" s="753"/>
      <c r="CB57" s="753"/>
      <c r="CC57" s="753"/>
      <c r="CD57" s="753"/>
      <c r="CE57" s="753"/>
      <c r="CF57" s="753"/>
      <c r="CG57" s="754"/>
      <c r="CH57" s="765"/>
      <c r="CI57" s="766"/>
      <c r="CJ57" s="766"/>
      <c r="CK57" s="766"/>
      <c r="CL57" s="767"/>
      <c r="CM57" s="765"/>
      <c r="CN57" s="766"/>
      <c r="CO57" s="766"/>
      <c r="CP57" s="766"/>
      <c r="CQ57" s="767"/>
      <c r="CR57" s="765"/>
      <c r="CS57" s="766"/>
      <c r="CT57" s="766"/>
      <c r="CU57" s="766"/>
      <c r="CV57" s="767"/>
      <c r="CW57" s="765"/>
      <c r="CX57" s="766"/>
      <c r="CY57" s="766"/>
      <c r="CZ57" s="766"/>
      <c r="DA57" s="767"/>
      <c r="DB57" s="765"/>
      <c r="DC57" s="766"/>
      <c r="DD57" s="766"/>
      <c r="DE57" s="766"/>
      <c r="DF57" s="767"/>
      <c r="DG57" s="765"/>
      <c r="DH57" s="766"/>
      <c r="DI57" s="766"/>
      <c r="DJ57" s="766"/>
      <c r="DK57" s="767"/>
      <c r="DL57" s="765"/>
      <c r="DM57" s="766"/>
      <c r="DN57" s="766"/>
      <c r="DO57" s="766"/>
      <c r="DP57" s="767"/>
      <c r="DQ57" s="765"/>
      <c r="DR57" s="766"/>
      <c r="DS57" s="766"/>
      <c r="DT57" s="766"/>
      <c r="DU57" s="767"/>
      <c r="DV57" s="768"/>
      <c r="DW57" s="769"/>
      <c r="DX57" s="769"/>
      <c r="DY57" s="769"/>
      <c r="DZ57" s="770"/>
      <c r="EA57" s="234"/>
    </row>
    <row r="58" spans="1:131" s="235" customFormat="1" ht="26.25" customHeight="1" x14ac:dyDescent="0.2">
      <c r="A58" s="249">
        <v>31</v>
      </c>
      <c r="B58" s="739"/>
      <c r="C58" s="740"/>
      <c r="D58" s="740"/>
      <c r="E58" s="740"/>
      <c r="F58" s="740"/>
      <c r="G58" s="740"/>
      <c r="H58" s="740"/>
      <c r="I58" s="740"/>
      <c r="J58" s="740"/>
      <c r="K58" s="740"/>
      <c r="L58" s="740"/>
      <c r="M58" s="740"/>
      <c r="N58" s="740"/>
      <c r="O58" s="740"/>
      <c r="P58" s="741"/>
      <c r="Q58" s="825"/>
      <c r="R58" s="826"/>
      <c r="S58" s="826"/>
      <c r="T58" s="826"/>
      <c r="U58" s="826"/>
      <c r="V58" s="826"/>
      <c r="W58" s="826"/>
      <c r="X58" s="826"/>
      <c r="Y58" s="826"/>
      <c r="Z58" s="826"/>
      <c r="AA58" s="826"/>
      <c r="AB58" s="826"/>
      <c r="AC58" s="826"/>
      <c r="AD58" s="826"/>
      <c r="AE58" s="827"/>
      <c r="AF58" s="818"/>
      <c r="AG58" s="743"/>
      <c r="AH58" s="743"/>
      <c r="AI58" s="743"/>
      <c r="AJ58" s="819"/>
      <c r="AK58" s="828"/>
      <c r="AL58" s="826"/>
      <c r="AM58" s="826"/>
      <c r="AN58" s="826"/>
      <c r="AO58" s="826"/>
      <c r="AP58" s="826"/>
      <c r="AQ58" s="826"/>
      <c r="AR58" s="826"/>
      <c r="AS58" s="826"/>
      <c r="AT58" s="826"/>
      <c r="AU58" s="826"/>
      <c r="AV58" s="826"/>
      <c r="AW58" s="826"/>
      <c r="AX58" s="826"/>
      <c r="AY58" s="826"/>
      <c r="AZ58" s="829"/>
      <c r="BA58" s="829"/>
      <c r="BB58" s="829"/>
      <c r="BC58" s="829"/>
      <c r="BD58" s="829"/>
      <c r="BE58" s="820"/>
      <c r="BF58" s="820"/>
      <c r="BG58" s="820"/>
      <c r="BH58" s="820"/>
      <c r="BI58" s="821"/>
      <c r="BJ58" s="240"/>
      <c r="BK58" s="240"/>
      <c r="BL58" s="240"/>
      <c r="BM58" s="240"/>
      <c r="BN58" s="240"/>
      <c r="BO58" s="253"/>
      <c r="BP58" s="253"/>
      <c r="BQ58" s="250">
        <v>52</v>
      </c>
      <c r="BR58" s="251"/>
      <c r="BS58" s="752"/>
      <c r="BT58" s="753"/>
      <c r="BU58" s="753"/>
      <c r="BV58" s="753"/>
      <c r="BW58" s="753"/>
      <c r="BX58" s="753"/>
      <c r="BY58" s="753"/>
      <c r="BZ58" s="753"/>
      <c r="CA58" s="753"/>
      <c r="CB58" s="753"/>
      <c r="CC58" s="753"/>
      <c r="CD58" s="753"/>
      <c r="CE58" s="753"/>
      <c r="CF58" s="753"/>
      <c r="CG58" s="754"/>
      <c r="CH58" s="765"/>
      <c r="CI58" s="766"/>
      <c r="CJ58" s="766"/>
      <c r="CK58" s="766"/>
      <c r="CL58" s="767"/>
      <c r="CM58" s="765"/>
      <c r="CN58" s="766"/>
      <c r="CO58" s="766"/>
      <c r="CP58" s="766"/>
      <c r="CQ58" s="767"/>
      <c r="CR58" s="765"/>
      <c r="CS58" s="766"/>
      <c r="CT58" s="766"/>
      <c r="CU58" s="766"/>
      <c r="CV58" s="767"/>
      <c r="CW58" s="765"/>
      <c r="CX58" s="766"/>
      <c r="CY58" s="766"/>
      <c r="CZ58" s="766"/>
      <c r="DA58" s="767"/>
      <c r="DB58" s="765"/>
      <c r="DC58" s="766"/>
      <c r="DD58" s="766"/>
      <c r="DE58" s="766"/>
      <c r="DF58" s="767"/>
      <c r="DG58" s="765"/>
      <c r="DH58" s="766"/>
      <c r="DI58" s="766"/>
      <c r="DJ58" s="766"/>
      <c r="DK58" s="767"/>
      <c r="DL58" s="765"/>
      <c r="DM58" s="766"/>
      <c r="DN58" s="766"/>
      <c r="DO58" s="766"/>
      <c r="DP58" s="767"/>
      <c r="DQ58" s="765"/>
      <c r="DR58" s="766"/>
      <c r="DS58" s="766"/>
      <c r="DT58" s="766"/>
      <c r="DU58" s="767"/>
      <c r="DV58" s="768"/>
      <c r="DW58" s="769"/>
      <c r="DX58" s="769"/>
      <c r="DY58" s="769"/>
      <c r="DZ58" s="770"/>
      <c r="EA58" s="234"/>
    </row>
    <row r="59" spans="1:131" s="235" customFormat="1" ht="26.25" customHeight="1" x14ac:dyDescent="0.2">
      <c r="A59" s="249">
        <v>32</v>
      </c>
      <c r="B59" s="739"/>
      <c r="C59" s="740"/>
      <c r="D59" s="740"/>
      <c r="E59" s="740"/>
      <c r="F59" s="740"/>
      <c r="G59" s="740"/>
      <c r="H59" s="740"/>
      <c r="I59" s="740"/>
      <c r="J59" s="740"/>
      <c r="K59" s="740"/>
      <c r="L59" s="740"/>
      <c r="M59" s="740"/>
      <c r="N59" s="740"/>
      <c r="O59" s="740"/>
      <c r="P59" s="741"/>
      <c r="Q59" s="825"/>
      <c r="R59" s="826"/>
      <c r="S59" s="826"/>
      <c r="T59" s="826"/>
      <c r="U59" s="826"/>
      <c r="V59" s="826"/>
      <c r="W59" s="826"/>
      <c r="X59" s="826"/>
      <c r="Y59" s="826"/>
      <c r="Z59" s="826"/>
      <c r="AA59" s="826"/>
      <c r="AB59" s="826"/>
      <c r="AC59" s="826"/>
      <c r="AD59" s="826"/>
      <c r="AE59" s="827"/>
      <c r="AF59" s="818"/>
      <c r="AG59" s="743"/>
      <c r="AH59" s="743"/>
      <c r="AI59" s="743"/>
      <c r="AJ59" s="819"/>
      <c r="AK59" s="828"/>
      <c r="AL59" s="826"/>
      <c r="AM59" s="826"/>
      <c r="AN59" s="826"/>
      <c r="AO59" s="826"/>
      <c r="AP59" s="826"/>
      <c r="AQ59" s="826"/>
      <c r="AR59" s="826"/>
      <c r="AS59" s="826"/>
      <c r="AT59" s="826"/>
      <c r="AU59" s="826"/>
      <c r="AV59" s="826"/>
      <c r="AW59" s="826"/>
      <c r="AX59" s="826"/>
      <c r="AY59" s="826"/>
      <c r="AZ59" s="829"/>
      <c r="BA59" s="829"/>
      <c r="BB59" s="829"/>
      <c r="BC59" s="829"/>
      <c r="BD59" s="829"/>
      <c r="BE59" s="820"/>
      <c r="BF59" s="820"/>
      <c r="BG59" s="820"/>
      <c r="BH59" s="820"/>
      <c r="BI59" s="821"/>
      <c r="BJ59" s="240"/>
      <c r="BK59" s="240"/>
      <c r="BL59" s="240"/>
      <c r="BM59" s="240"/>
      <c r="BN59" s="240"/>
      <c r="BO59" s="253"/>
      <c r="BP59" s="253"/>
      <c r="BQ59" s="250">
        <v>53</v>
      </c>
      <c r="BR59" s="251"/>
      <c r="BS59" s="752"/>
      <c r="BT59" s="753"/>
      <c r="BU59" s="753"/>
      <c r="BV59" s="753"/>
      <c r="BW59" s="753"/>
      <c r="BX59" s="753"/>
      <c r="BY59" s="753"/>
      <c r="BZ59" s="753"/>
      <c r="CA59" s="753"/>
      <c r="CB59" s="753"/>
      <c r="CC59" s="753"/>
      <c r="CD59" s="753"/>
      <c r="CE59" s="753"/>
      <c r="CF59" s="753"/>
      <c r="CG59" s="754"/>
      <c r="CH59" s="765"/>
      <c r="CI59" s="766"/>
      <c r="CJ59" s="766"/>
      <c r="CK59" s="766"/>
      <c r="CL59" s="767"/>
      <c r="CM59" s="765"/>
      <c r="CN59" s="766"/>
      <c r="CO59" s="766"/>
      <c r="CP59" s="766"/>
      <c r="CQ59" s="767"/>
      <c r="CR59" s="765"/>
      <c r="CS59" s="766"/>
      <c r="CT59" s="766"/>
      <c r="CU59" s="766"/>
      <c r="CV59" s="767"/>
      <c r="CW59" s="765"/>
      <c r="CX59" s="766"/>
      <c r="CY59" s="766"/>
      <c r="CZ59" s="766"/>
      <c r="DA59" s="767"/>
      <c r="DB59" s="765"/>
      <c r="DC59" s="766"/>
      <c r="DD59" s="766"/>
      <c r="DE59" s="766"/>
      <c r="DF59" s="767"/>
      <c r="DG59" s="765"/>
      <c r="DH59" s="766"/>
      <c r="DI59" s="766"/>
      <c r="DJ59" s="766"/>
      <c r="DK59" s="767"/>
      <c r="DL59" s="765"/>
      <c r="DM59" s="766"/>
      <c r="DN59" s="766"/>
      <c r="DO59" s="766"/>
      <c r="DP59" s="767"/>
      <c r="DQ59" s="765"/>
      <c r="DR59" s="766"/>
      <c r="DS59" s="766"/>
      <c r="DT59" s="766"/>
      <c r="DU59" s="767"/>
      <c r="DV59" s="768"/>
      <c r="DW59" s="769"/>
      <c r="DX59" s="769"/>
      <c r="DY59" s="769"/>
      <c r="DZ59" s="770"/>
      <c r="EA59" s="234"/>
    </row>
    <row r="60" spans="1:131" s="235" customFormat="1" ht="26.25" customHeight="1" x14ac:dyDescent="0.2">
      <c r="A60" s="249">
        <v>33</v>
      </c>
      <c r="B60" s="739"/>
      <c r="C60" s="740"/>
      <c r="D60" s="740"/>
      <c r="E60" s="740"/>
      <c r="F60" s="740"/>
      <c r="G60" s="740"/>
      <c r="H60" s="740"/>
      <c r="I60" s="740"/>
      <c r="J60" s="740"/>
      <c r="K60" s="740"/>
      <c r="L60" s="740"/>
      <c r="M60" s="740"/>
      <c r="N60" s="740"/>
      <c r="O60" s="740"/>
      <c r="P60" s="741"/>
      <c r="Q60" s="825"/>
      <c r="R60" s="826"/>
      <c r="S60" s="826"/>
      <c r="T60" s="826"/>
      <c r="U60" s="826"/>
      <c r="V60" s="826"/>
      <c r="W60" s="826"/>
      <c r="X60" s="826"/>
      <c r="Y60" s="826"/>
      <c r="Z60" s="826"/>
      <c r="AA60" s="826"/>
      <c r="AB60" s="826"/>
      <c r="AC60" s="826"/>
      <c r="AD60" s="826"/>
      <c r="AE60" s="827"/>
      <c r="AF60" s="818"/>
      <c r="AG60" s="743"/>
      <c r="AH60" s="743"/>
      <c r="AI60" s="743"/>
      <c r="AJ60" s="819"/>
      <c r="AK60" s="828"/>
      <c r="AL60" s="826"/>
      <c r="AM60" s="826"/>
      <c r="AN60" s="826"/>
      <c r="AO60" s="826"/>
      <c r="AP60" s="826"/>
      <c r="AQ60" s="826"/>
      <c r="AR60" s="826"/>
      <c r="AS60" s="826"/>
      <c r="AT60" s="826"/>
      <c r="AU60" s="826"/>
      <c r="AV60" s="826"/>
      <c r="AW60" s="826"/>
      <c r="AX60" s="826"/>
      <c r="AY60" s="826"/>
      <c r="AZ60" s="829"/>
      <c r="BA60" s="829"/>
      <c r="BB60" s="829"/>
      <c r="BC60" s="829"/>
      <c r="BD60" s="829"/>
      <c r="BE60" s="820"/>
      <c r="BF60" s="820"/>
      <c r="BG60" s="820"/>
      <c r="BH60" s="820"/>
      <c r="BI60" s="821"/>
      <c r="BJ60" s="240"/>
      <c r="BK60" s="240"/>
      <c r="BL60" s="240"/>
      <c r="BM60" s="240"/>
      <c r="BN60" s="240"/>
      <c r="BO60" s="253"/>
      <c r="BP60" s="253"/>
      <c r="BQ60" s="250">
        <v>54</v>
      </c>
      <c r="BR60" s="251"/>
      <c r="BS60" s="752"/>
      <c r="BT60" s="753"/>
      <c r="BU60" s="753"/>
      <c r="BV60" s="753"/>
      <c r="BW60" s="753"/>
      <c r="BX60" s="753"/>
      <c r="BY60" s="753"/>
      <c r="BZ60" s="753"/>
      <c r="CA60" s="753"/>
      <c r="CB60" s="753"/>
      <c r="CC60" s="753"/>
      <c r="CD60" s="753"/>
      <c r="CE60" s="753"/>
      <c r="CF60" s="753"/>
      <c r="CG60" s="754"/>
      <c r="CH60" s="765"/>
      <c r="CI60" s="766"/>
      <c r="CJ60" s="766"/>
      <c r="CK60" s="766"/>
      <c r="CL60" s="767"/>
      <c r="CM60" s="765"/>
      <c r="CN60" s="766"/>
      <c r="CO60" s="766"/>
      <c r="CP60" s="766"/>
      <c r="CQ60" s="767"/>
      <c r="CR60" s="765"/>
      <c r="CS60" s="766"/>
      <c r="CT60" s="766"/>
      <c r="CU60" s="766"/>
      <c r="CV60" s="767"/>
      <c r="CW60" s="765"/>
      <c r="CX60" s="766"/>
      <c r="CY60" s="766"/>
      <c r="CZ60" s="766"/>
      <c r="DA60" s="767"/>
      <c r="DB60" s="765"/>
      <c r="DC60" s="766"/>
      <c r="DD60" s="766"/>
      <c r="DE60" s="766"/>
      <c r="DF60" s="767"/>
      <c r="DG60" s="765"/>
      <c r="DH60" s="766"/>
      <c r="DI60" s="766"/>
      <c r="DJ60" s="766"/>
      <c r="DK60" s="767"/>
      <c r="DL60" s="765"/>
      <c r="DM60" s="766"/>
      <c r="DN60" s="766"/>
      <c r="DO60" s="766"/>
      <c r="DP60" s="767"/>
      <c r="DQ60" s="765"/>
      <c r="DR60" s="766"/>
      <c r="DS60" s="766"/>
      <c r="DT60" s="766"/>
      <c r="DU60" s="767"/>
      <c r="DV60" s="768"/>
      <c r="DW60" s="769"/>
      <c r="DX60" s="769"/>
      <c r="DY60" s="769"/>
      <c r="DZ60" s="770"/>
      <c r="EA60" s="234"/>
    </row>
    <row r="61" spans="1:131" s="235" customFormat="1" ht="26.25" customHeight="1" thickBot="1" x14ac:dyDescent="0.25">
      <c r="A61" s="249">
        <v>34</v>
      </c>
      <c r="B61" s="739"/>
      <c r="C61" s="740"/>
      <c r="D61" s="740"/>
      <c r="E61" s="740"/>
      <c r="F61" s="740"/>
      <c r="G61" s="740"/>
      <c r="H61" s="740"/>
      <c r="I61" s="740"/>
      <c r="J61" s="740"/>
      <c r="K61" s="740"/>
      <c r="L61" s="740"/>
      <c r="M61" s="740"/>
      <c r="N61" s="740"/>
      <c r="O61" s="740"/>
      <c r="P61" s="741"/>
      <c r="Q61" s="825"/>
      <c r="R61" s="826"/>
      <c r="S61" s="826"/>
      <c r="T61" s="826"/>
      <c r="U61" s="826"/>
      <c r="V61" s="826"/>
      <c r="W61" s="826"/>
      <c r="X61" s="826"/>
      <c r="Y61" s="826"/>
      <c r="Z61" s="826"/>
      <c r="AA61" s="826"/>
      <c r="AB61" s="826"/>
      <c r="AC61" s="826"/>
      <c r="AD61" s="826"/>
      <c r="AE61" s="827"/>
      <c r="AF61" s="818"/>
      <c r="AG61" s="743"/>
      <c r="AH61" s="743"/>
      <c r="AI61" s="743"/>
      <c r="AJ61" s="819"/>
      <c r="AK61" s="828"/>
      <c r="AL61" s="826"/>
      <c r="AM61" s="826"/>
      <c r="AN61" s="826"/>
      <c r="AO61" s="826"/>
      <c r="AP61" s="826"/>
      <c r="AQ61" s="826"/>
      <c r="AR61" s="826"/>
      <c r="AS61" s="826"/>
      <c r="AT61" s="826"/>
      <c r="AU61" s="826"/>
      <c r="AV61" s="826"/>
      <c r="AW61" s="826"/>
      <c r="AX61" s="826"/>
      <c r="AY61" s="826"/>
      <c r="AZ61" s="829"/>
      <c r="BA61" s="829"/>
      <c r="BB61" s="829"/>
      <c r="BC61" s="829"/>
      <c r="BD61" s="829"/>
      <c r="BE61" s="820"/>
      <c r="BF61" s="820"/>
      <c r="BG61" s="820"/>
      <c r="BH61" s="820"/>
      <c r="BI61" s="821"/>
      <c r="BJ61" s="240"/>
      <c r="BK61" s="240"/>
      <c r="BL61" s="240"/>
      <c r="BM61" s="240"/>
      <c r="BN61" s="240"/>
      <c r="BO61" s="253"/>
      <c r="BP61" s="253"/>
      <c r="BQ61" s="250">
        <v>55</v>
      </c>
      <c r="BR61" s="251"/>
      <c r="BS61" s="752"/>
      <c r="BT61" s="753"/>
      <c r="BU61" s="753"/>
      <c r="BV61" s="753"/>
      <c r="BW61" s="753"/>
      <c r="BX61" s="753"/>
      <c r="BY61" s="753"/>
      <c r="BZ61" s="753"/>
      <c r="CA61" s="753"/>
      <c r="CB61" s="753"/>
      <c r="CC61" s="753"/>
      <c r="CD61" s="753"/>
      <c r="CE61" s="753"/>
      <c r="CF61" s="753"/>
      <c r="CG61" s="754"/>
      <c r="CH61" s="765"/>
      <c r="CI61" s="766"/>
      <c r="CJ61" s="766"/>
      <c r="CK61" s="766"/>
      <c r="CL61" s="767"/>
      <c r="CM61" s="765"/>
      <c r="CN61" s="766"/>
      <c r="CO61" s="766"/>
      <c r="CP61" s="766"/>
      <c r="CQ61" s="767"/>
      <c r="CR61" s="765"/>
      <c r="CS61" s="766"/>
      <c r="CT61" s="766"/>
      <c r="CU61" s="766"/>
      <c r="CV61" s="767"/>
      <c r="CW61" s="765"/>
      <c r="CX61" s="766"/>
      <c r="CY61" s="766"/>
      <c r="CZ61" s="766"/>
      <c r="DA61" s="767"/>
      <c r="DB61" s="765"/>
      <c r="DC61" s="766"/>
      <c r="DD61" s="766"/>
      <c r="DE61" s="766"/>
      <c r="DF61" s="767"/>
      <c r="DG61" s="765"/>
      <c r="DH61" s="766"/>
      <c r="DI61" s="766"/>
      <c r="DJ61" s="766"/>
      <c r="DK61" s="767"/>
      <c r="DL61" s="765"/>
      <c r="DM61" s="766"/>
      <c r="DN61" s="766"/>
      <c r="DO61" s="766"/>
      <c r="DP61" s="767"/>
      <c r="DQ61" s="765"/>
      <c r="DR61" s="766"/>
      <c r="DS61" s="766"/>
      <c r="DT61" s="766"/>
      <c r="DU61" s="767"/>
      <c r="DV61" s="768"/>
      <c r="DW61" s="769"/>
      <c r="DX61" s="769"/>
      <c r="DY61" s="769"/>
      <c r="DZ61" s="770"/>
      <c r="EA61" s="234"/>
    </row>
    <row r="62" spans="1:131" s="235" customFormat="1" ht="26.25" customHeight="1" x14ac:dyDescent="0.2">
      <c r="A62" s="249">
        <v>35</v>
      </c>
      <c r="B62" s="840"/>
      <c r="C62" s="841"/>
      <c r="D62" s="841"/>
      <c r="E62" s="841"/>
      <c r="F62" s="841"/>
      <c r="G62" s="841"/>
      <c r="H62" s="841"/>
      <c r="I62" s="841"/>
      <c r="J62" s="841"/>
      <c r="K62" s="841"/>
      <c r="L62" s="841"/>
      <c r="M62" s="841"/>
      <c r="N62" s="841"/>
      <c r="O62" s="841"/>
      <c r="P62" s="842"/>
      <c r="Q62" s="825"/>
      <c r="R62" s="826"/>
      <c r="S62" s="826"/>
      <c r="T62" s="826"/>
      <c r="U62" s="826"/>
      <c r="V62" s="826"/>
      <c r="W62" s="826"/>
      <c r="X62" s="826"/>
      <c r="Y62" s="826"/>
      <c r="Z62" s="826"/>
      <c r="AA62" s="826"/>
      <c r="AB62" s="826"/>
      <c r="AC62" s="826"/>
      <c r="AD62" s="826"/>
      <c r="AE62" s="827"/>
      <c r="AF62" s="843"/>
      <c r="AG62" s="826"/>
      <c r="AH62" s="826"/>
      <c r="AI62" s="826"/>
      <c r="AJ62" s="844"/>
      <c r="AK62" s="828"/>
      <c r="AL62" s="826"/>
      <c r="AM62" s="826"/>
      <c r="AN62" s="826"/>
      <c r="AO62" s="826"/>
      <c r="AP62" s="826"/>
      <c r="AQ62" s="826"/>
      <c r="AR62" s="826"/>
      <c r="AS62" s="826"/>
      <c r="AT62" s="826"/>
      <c r="AU62" s="826"/>
      <c r="AV62" s="826"/>
      <c r="AW62" s="826"/>
      <c r="AX62" s="826"/>
      <c r="AY62" s="826"/>
      <c r="AZ62" s="829"/>
      <c r="BA62" s="829"/>
      <c r="BB62" s="829"/>
      <c r="BC62" s="829"/>
      <c r="BD62" s="829"/>
      <c r="BE62" s="837"/>
      <c r="BF62" s="837"/>
      <c r="BG62" s="837"/>
      <c r="BH62" s="837"/>
      <c r="BI62" s="838"/>
      <c r="BJ62" s="839" t="s">
        <v>392</v>
      </c>
      <c r="BK62" s="796"/>
      <c r="BL62" s="796"/>
      <c r="BM62" s="796"/>
      <c r="BN62" s="797"/>
      <c r="BO62" s="253"/>
      <c r="BP62" s="253"/>
      <c r="BQ62" s="250">
        <v>56</v>
      </c>
      <c r="BR62" s="251"/>
      <c r="BS62" s="752"/>
      <c r="BT62" s="753"/>
      <c r="BU62" s="753"/>
      <c r="BV62" s="753"/>
      <c r="BW62" s="753"/>
      <c r="BX62" s="753"/>
      <c r="BY62" s="753"/>
      <c r="BZ62" s="753"/>
      <c r="CA62" s="753"/>
      <c r="CB62" s="753"/>
      <c r="CC62" s="753"/>
      <c r="CD62" s="753"/>
      <c r="CE62" s="753"/>
      <c r="CF62" s="753"/>
      <c r="CG62" s="754"/>
      <c r="CH62" s="765"/>
      <c r="CI62" s="766"/>
      <c r="CJ62" s="766"/>
      <c r="CK62" s="766"/>
      <c r="CL62" s="767"/>
      <c r="CM62" s="765"/>
      <c r="CN62" s="766"/>
      <c r="CO62" s="766"/>
      <c r="CP62" s="766"/>
      <c r="CQ62" s="767"/>
      <c r="CR62" s="765"/>
      <c r="CS62" s="766"/>
      <c r="CT62" s="766"/>
      <c r="CU62" s="766"/>
      <c r="CV62" s="767"/>
      <c r="CW62" s="765"/>
      <c r="CX62" s="766"/>
      <c r="CY62" s="766"/>
      <c r="CZ62" s="766"/>
      <c r="DA62" s="767"/>
      <c r="DB62" s="765"/>
      <c r="DC62" s="766"/>
      <c r="DD62" s="766"/>
      <c r="DE62" s="766"/>
      <c r="DF62" s="767"/>
      <c r="DG62" s="765"/>
      <c r="DH62" s="766"/>
      <c r="DI62" s="766"/>
      <c r="DJ62" s="766"/>
      <c r="DK62" s="767"/>
      <c r="DL62" s="765"/>
      <c r="DM62" s="766"/>
      <c r="DN62" s="766"/>
      <c r="DO62" s="766"/>
      <c r="DP62" s="767"/>
      <c r="DQ62" s="765"/>
      <c r="DR62" s="766"/>
      <c r="DS62" s="766"/>
      <c r="DT62" s="766"/>
      <c r="DU62" s="767"/>
      <c r="DV62" s="768"/>
      <c r="DW62" s="769"/>
      <c r="DX62" s="769"/>
      <c r="DY62" s="769"/>
      <c r="DZ62" s="770"/>
      <c r="EA62" s="234"/>
    </row>
    <row r="63" spans="1:131" s="235" customFormat="1" ht="26.25" customHeight="1" thickBot="1" x14ac:dyDescent="0.25">
      <c r="A63" s="252" t="s">
        <v>368</v>
      </c>
      <c r="B63" s="780" t="s">
        <v>393</v>
      </c>
      <c r="C63" s="781"/>
      <c r="D63" s="781"/>
      <c r="E63" s="781"/>
      <c r="F63" s="781"/>
      <c r="G63" s="781"/>
      <c r="H63" s="781"/>
      <c r="I63" s="781"/>
      <c r="J63" s="781"/>
      <c r="K63" s="781"/>
      <c r="L63" s="781"/>
      <c r="M63" s="781"/>
      <c r="N63" s="781"/>
      <c r="O63" s="781"/>
      <c r="P63" s="782"/>
      <c r="Q63" s="830"/>
      <c r="R63" s="831"/>
      <c r="S63" s="831"/>
      <c r="T63" s="831"/>
      <c r="U63" s="831"/>
      <c r="V63" s="831"/>
      <c r="W63" s="831"/>
      <c r="X63" s="831"/>
      <c r="Y63" s="831"/>
      <c r="Z63" s="831"/>
      <c r="AA63" s="831"/>
      <c r="AB63" s="831"/>
      <c r="AC63" s="831"/>
      <c r="AD63" s="831"/>
      <c r="AE63" s="832"/>
      <c r="AF63" s="833">
        <v>44690</v>
      </c>
      <c r="AG63" s="834"/>
      <c r="AH63" s="834"/>
      <c r="AI63" s="834"/>
      <c r="AJ63" s="835"/>
      <c r="AK63" s="836"/>
      <c r="AL63" s="831"/>
      <c r="AM63" s="831"/>
      <c r="AN63" s="831"/>
      <c r="AO63" s="831"/>
      <c r="AP63" s="834">
        <v>316147</v>
      </c>
      <c r="AQ63" s="834"/>
      <c r="AR63" s="834"/>
      <c r="AS63" s="834"/>
      <c r="AT63" s="834"/>
      <c r="AU63" s="834">
        <v>134660</v>
      </c>
      <c r="AV63" s="834"/>
      <c r="AW63" s="834"/>
      <c r="AX63" s="834"/>
      <c r="AY63" s="834"/>
      <c r="AZ63" s="845"/>
      <c r="BA63" s="845"/>
      <c r="BB63" s="845"/>
      <c r="BC63" s="845"/>
      <c r="BD63" s="845"/>
      <c r="BE63" s="846"/>
      <c r="BF63" s="846"/>
      <c r="BG63" s="846"/>
      <c r="BH63" s="846"/>
      <c r="BI63" s="847"/>
      <c r="BJ63" s="848" t="s">
        <v>119</v>
      </c>
      <c r="BK63" s="849"/>
      <c r="BL63" s="849"/>
      <c r="BM63" s="849"/>
      <c r="BN63" s="850"/>
      <c r="BO63" s="253"/>
      <c r="BP63" s="253"/>
      <c r="BQ63" s="250">
        <v>57</v>
      </c>
      <c r="BR63" s="251"/>
      <c r="BS63" s="752"/>
      <c r="BT63" s="753"/>
      <c r="BU63" s="753"/>
      <c r="BV63" s="753"/>
      <c r="BW63" s="753"/>
      <c r="BX63" s="753"/>
      <c r="BY63" s="753"/>
      <c r="BZ63" s="753"/>
      <c r="CA63" s="753"/>
      <c r="CB63" s="753"/>
      <c r="CC63" s="753"/>
      <c r="CD63" s="753"/>
      <c r="CE63" s="753"/>
      <c r="CF63" s="753"/>
      <c r="CG63" s="754"/>
      <c r="CH63" s="765"/>
      <c r="CI63" s="766"/>
      <c r="CJ63" s="766"/>
      <c r="CK63" s="766"/>
      <c r="CL63" s="767"/>
      <c r="CM63" s="765"/>
      <c r="CN63" s="766"/>
      <c r="CO63" s="766"/>
      <c r="CP63" s="766"/>
      <c r="CQ63" s="767"/>
      <c r="CR63" s="765"/>
      <c r="CS63" s="766"/>
      <c r="CT63" s="766"/>
      <c r="CU63" s="766"/>
      <c r="CV63" s="767"/>
      <c r="CW63" s="765"/>
      <c r="CX63" s="766"/>
      <c r="CY63" s="766"/>
      <c r="CZ63" s="766"/>
      <c r="DA63" s="767"/>
      <c r="DB63" s="765"/>
      <c r="DC63" s="766"/>
      <c r="DD63" s="766"/>
      <c r="DE63" s="766"/>
      <c r="DF63" s="767"/>
      <c r="DG63" s="765"/>
      <c r="DH63" s="766"/>
      <c r="DI63" s="766"/>
      <c r="DJ63" s="766"/>
      <c r="DK63" s="767"/>
      <c r="DL63" s="765"/>
      <c r="DM63" s="766"/>
      <c r="DN63" s="766"/>
      <c r="DO63" s="766"/>
      <c r="DP63" s="767"/>
      <c r="DQ63" s="765"/>
      <c r="DR63" s="766"/>
      <c r="DS63" s="766"/>
      <c r="DT63" s="766"/>
      <c r="DU63" s="767"/>
      <c r="DV63" s="768"/>
      <c r="DW63" s="769"/>
      <c r="DX63" s="769"/>
      <c r="DY63" s="769"/>
      <c r="DZ63" s="770"/>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52"/>
      <c r="BT64" s="753"/>
      <c r="BU64" s="753"/>
      <c r="BV64" s="753"/>
      <c r="BW64" s="753"/>
      <c r="BX64" s="753"/>
      <c r="BY64" s="753"/>
      <c r="BZ64" s="753"/>
      <c r="CA64" s="753"/>
      <c r="CB64" s="753"/>
      <c r="CC64" s="753"/>
      <c r="CD64" s="753"/>
      <c r="CE64" s="753"/>
      <c r="CF64" s="753"/>
      <c r="CG64" s="754"/>
      <c r="CH64" s="765"/>
      <c r="CI64" s="766"/>
      <c r="CJ64" s="766"/>
      <c r="CK64" s="766"/>
      <c r="CL64" s="767"/>
      <c r="CM64" s="765"/>
      <c r="CN64" s="766"/>
      <c r="CO64" s="766"/>
      <c r="CP64" s="766"/>
      <c r="CQ64" s="767"/>
      <c r="CR64" s="765"/>
      <c r="CS64" s="766"/>
      <c r="CT64" s="766"/>
      <c r="CU64" s="766"/>
      <c r="CV64" s="767"/>
      <c r="CW64" s="765"/>
      <c r="CX64" s="766"/>
      <c r="CY64" s="766"/>
      <c r="CZ64" s="766"/>
      <c r="DA64" s="767"/>
      <c r="DB64" s="765"/>
      <c r="DC64" s="766"/>
      <c r="DD64" s="766"/>
      <c r="DE64" s="766"/>
      <c r="DF64" s="767"/>
      <c r="DG64" s="765"/>
      <c r="DH64" s="766"/>
      <c r="DI64" s="766"/>
      <c r="DJ64" s="766"/>
      <c r="DK64" s="767"/>
      <c r="DL64" s="765"/>
      <c r="DM64" s="766"/>
      <c r="DN64" s="766"/>
      <c r="DO64" s="766"/>
      <c r="DP64" s="767"/>
      <c r="DQ64" s="765"/>
      <c r="DR64" s="766"/>
      <c r="DS64" s="766"/>
      <c r="DT64" s="766"/>
      <c r="DU64" s="767"/>
      <c r="DV64" s="768"/>
      <c r="DW64" s="769"/>
      <c r="DX64" s="769"/>
      <c r="DY64" s="769"/>
      <c r="DZ64" s="770"/>
      <c r="EA64" s="234"/>
    </row>
    <row r="65" spans="1:131" s="235" customFormat="1" ht="26.25" customHeight="1" thickBot="1" x14ac:dyDescent="0.25">
      <c r="A65" s="240" t="s">
        <v>394</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752"/>
      <c r="BT65" s="753"/>
      <c r="BU65" s="753"/>
      <c r="BV65" s="753"/>
      <c r="BW65" s="753"/>
      <c r="BX65" s="753"/>
      <c r="BY65" s="753"/>
      <c r="BZ65" s="753"/>
      <c r="CA65" s="753"/>
      <c r="CB65" s="753"/>
      <c r="CC65" s="753"/>
      <c r="CD65" s="753"/>
      <c r="CE65" s="753"/>
      <c r="CF65" s="753"/>
      <c r="CG65" s="754"/>
      <c r="CH65" s="765"/>
      <c r="CI65" s="766"/>
      <c r="CJ65" s="766"/>
      <c r="CK65" s="766"/>
      <c r="CL65" s="767"/>
      <c r="CM65" s="765"/>
      <c r="CN65" s="766"/>
      <c r="CO65" s="766"/>
      <c r="CP65" s="766"/>
      <c r="CQ65" s="767"/>
      <c r="CR65" s="765"/>
      <c r="CS65" s="766"/>
      <c r="CT65" s="766"/>
      <c r="CU65" s="766"/>
      <c r="CV65" s="767"/>
      <c r="CW65" s="765"/>
      <c r="CX65" s="766"/>
      <c r="CY65" s="766"/>
      <c r="CZ65" s="766"/>
      <c r="DA65" s="767"/>
      <c r="DB65" s="765"/>
      <c r="DC65" s="766"/>
      <c r="DD65" s="766"/>
      <c r="DE65" s="766"/>
      <c r="DF65" s="767"/>
      <c r="DG65" s="765"/>
      <c r="DH65" s="766"/>
      <c r="DI65" s="766"/>
      <c r="DJ65" s="766"/>
      <c r="DK65" s="767"/>
      <c r="DL65" s="765"/>
      <c r="DM65" s="766"/>
      <c r="DN65" s="766"/>
      <c r="DO65" s="766"/>
      <c r="DP65" s="767"/>
      <c r="DQ65" s="765"/>
      <c r="DR65" s="766"/>
      <c r="DS65" s="766"/>
      <c r="DT65" s="766"/>
      <c r="DU65" s="767"/>
      <c r="DV65" s="768"/>
      <c r="DW65" s="769"/>
      <c r="DX65" s="769"/>
      <c r="DY65" s="769"/>
      <c r="DZ65" s="770"/>
      <c r="EA65" s="234"/>
    </row>
    <row r="66" spans="1:131" s="235" customFormat="1" ht="26.25" customHeight="1" x14ac:dyDescent="0.2">
      <c r="A66" s="724" t="s">
        <v>395</v>
      </c>
      <c r="B66" s="725"/>
      <c r="C66" s="725"/>
      <c r="D66" s="725"/>
      <c r="E66" s="725"/>
      <c r="F66" s="725"/>
      <c r="G66" s="725"/>
      <c r="H66" s="725"/>
      <c r="I66" s="725"/>
      <c r="J66" s="725"/>
      <c r="K66" s="725"/>
      <c r="L66" s="725"/>
      <c r="M66" s="725"/>
      <c r="N66" s="725"/>
      <c r="O66" s="725"/>
      <c r="P66" s="726"/>
      <c r="Q66" s="701" t="s">
        <v>372</v>
      </c>
      <c r="R66" s="702"/>
      <c r="S66" s="702"/>
      <c r="T66" s="702"/>
      <c r="U66" s="703"/>
      <c r="V66" s="701" t="s">
        <v>373</v>
      </c>
      <c r="W66" s="702"/>
      <c r="X66" s="702"/>
      <c r="Y66" s="702"/>
      <c r="Z66" s="703"/>
      <c r="AA66" s="701" t="s">
        <v>374</v>
      </c>
      <c r="AB66" s="702"/>
      <c r="AC66" s="702"/>
      <c r="AD66" s="702"/>
      <c r="AE66" s="703"/>
      <c r="AF66" s="851" t="s">
        <v>375</v>
      </c>
      <c r="AG66" s="803"/>
      <c r="AH66" s="803"/>
      <c r="AI66" s="803"/>
      <c r="AJ66" s="852"/>
      <c r="AK66" s="701" t="s">
        <v>376</v>
      </c>
      <c r="AL66" s="725"/>
      <c r="AM66" s="725"/>
      <c r="AN66" s="725"/>
      <c r="AO66" s="726"/>
      <c r="AP66" s="701" t="s">
        <v>377</v>
      </c>
      <c r="AQ66" s="702"/>
      <c r="AR66" s="702"/>
      <c r="AS66" s="702"/>
      <c r="AT66" s="703"/>
      <c r="AU66" s="701" t="s">
        <v>396</v>
      </c>
      <c r="AV66" s="702"/>
      <c r="AW66" s="702"/>
      <c r="AX66" s="702"/>
      <c r="AY66" s="703"/>
      <c r="AZ66" s="701" t="s">
        <v>344</v>
      </c>
      <c r="BA66" s="702"/>
      <c r="BB66" s="702"/>
      <c r="BC66" s="702"/>
      <c r="BD66" s="713"/>
      <c r="BE66" s="253"/>
      <c r="BF66" s="253"/>
      <c r="BG66" s="253"/>
      <c r="BH66" s="253"/>
      <c r="BI66" s="253"/>
      <c r="BJ66" s="253"/>
      <c r="BK66" s="253"/>
      <c r="BL66" s="253"/>
      <c r="BM66" s="253"/>
      <c r="BN66" s="253"/>
      <c r="BO66" s="253"/>
      <c r="BP66" s="253"/>
      <c r="BQ66" s="250">
        <v>60</v>
      </c>
      <c r="BR66" s="255"/>
      <c r="BS66" s="862"/>
      <c r="BT66" s="863"/>
      <c r="BU66" s="863"/>
      <c r="BV66" s="863"/>
      <c r="BW66" s="863"/>
      <c r="BX66" s="863"/>
      <c r="BY66" s="863"/>
      <c r="BZ66" s="863"/>
      <c r="CA66" s="863"/>
      <c r="CB66" s="863"/>
      <c r="CC66" s="863"/>
      <c r="CD66" s="863"/>
      <c r="CE66" s="863"/>
      <c r="CF66" s="863"/>
      <c r="CG66" s="864"/>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34"/>
    </row>
    <row r="67" spans="1:131" s="235" customFormat="1" ht="26.25" customHeight="1" thickBot="1" x14ac:dyDescent="0.25">
      <c r="A67" s="727"/>
      <c r="B67" s="728"/>
      <c r="C67" s="728"/>
      <c r="D67" s="728"/>
      <c r="E67" s="728"/>
      <c r="F67" s="728"/>
      <c r="G67" s="728"/>
      <c r="H67" s="728"/>
      <c r="I67" s="728"/>
      <c r="J67" s="728"/>
      <c r="K67" s="728"/>
      <c r="L67" s="728"/>
      <c r="M67" s="728"/>
      <c r="N67" s="728"/>
      <c r="O67" s="728"/>
      <c r="P67" s="729"/>
      <c r="Q67" s="704"/>
      <c r="R67" s="705"/>
      <c r="S67" s="705"/>
      <c r="T67" s="705"/>
      <c r="U67" s="706"/>
      <c r="V67" s="704"/>
      <c r="W67" s="705"/>
      <c r="X67" s="705"/>
      <c r="Y67" s="705"/>
      <c r="Z67" s="706"/>
      <c r="AA67" s="704"/>
      <c r="AB67" s="705"/>
      <c r="AC67" s="705"/>
      <c r="AD67" s="705"/>
      <c r="AE67" s="706"/>
      <c r="AF67" s="853"/>
      <c r="AG67" s="806"/>
      <c r="AH67" s="806"/>
      <c r="AI67" s="806"/>
      <c r="AJ67" s="854"/>
      <c r="AK67" s="855"/>
      <c r="AL67" s="728"/>
      <c r="AM67" s="728"/>
      <c r="AN67" s="728"/>
      <c r="AO67" s="729"/>
      <c r="AP67" s="704"/>
      <c r="AQ67" s="705"/>
      <c r="AR67" s="705"/>
      <c r="AS67" s="705"/>
      <c r="AT67" s="706"/>
      <c r="AU67" s="704"/>
      <c r="AV67" s="705"/>
      <c r="AW67" s="705"/>
      <c r="AX67" s="705"/>
      <c r="AY67" s="706"/>
      <c r="AZ67" s="704"/>
      <c r="BA67" s="705"/>
      <c r="BB67" s="705"/>
      <c r="BC67" s="705"/>
      <c r="BD67" s="714"/>
      <c r="BE67" s="253"/>
      <c r="BF67" s="253"/>
      <c r="BG67" s="253"/>
      <c r="BH67" s="253"/>
      <c r="BI67" s="253"/>
      <c r="BJ67" s="253"/>
      <c r="BK67" s="253"/>
      <c r="BL67" s="253"/>
      <c r="BM67" s="253"/>
      <c r="BN67" s="253"/>
      <c r="BO67" s="253"/>
      <c r="BP67" s="253"/>
      <c r="BQ67" s="250">
        <v>61</v>
      </c>
      <c r="BR67" s="255"/>
      <c r="BS67" s="862"/>
      <c r="BT67" s="863"/>
      <c r="BU67" s="863"/>
      <c r="BV67" s="863"/>
      <c r="BW67" s="863"/>
      <c r="BX67" s="863"/>
      <c r="BY67" s="863"/>
      <c r="BZ67" s="863"/>
      <c r="CA67" s="863"/>
      <c r="CB67" s="863"/>
      <c r="CC67" s="863"/>
      <c r="CD67" s="863"/>
      <c r="CE67" s="863"/>
      <c r="CF67" s="863"/>
      <c r="CG67" s="864"/>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34"/>
    </row>
    <row r="68" spans="1:131" s="235" customFormat="1" ht="26.25" customHeight="1" thickTop="1" x14ac:dyDescent="0.2">
      <c r="A68" s="246">
        <v>1</v>
      </c>
      <c r="B68" s="868" t="s">
        <v>602</v>
      </c>
      <c r="C68" s="869"/>
      <c r="D68" s="869"/>
      <c r="E68" s="869"/>
      <c r="F68" s="869"/>
      <c r="G68" s="869"/>
      <c r="H68" s="869"/>
      <c r="I68" s="869"/>
      <c r="J68" s="869"/>
      <c r="K68" s="869"/>
      <c r="L68" s="869"/>
      <c r="M68" s="869"/>
      <c r="N68" s="869"/>
      <c r="O68" s="869"/>
      <c r="P68" s="870"/>
      <c r="Q68" s="871">
        <v>70366</v>
      </c>
      <c r="R68" s="865"/>
      <c r="S68" s="865"/>
      <c r="T68" s="865"/>
      <c r="U68" s="865"/>
      <c r="V68" s="865">
        <v>70358</v>
      </c>
      <c r="W68" s="865"/>
      <c r="X68" s="865"/>
      <c r="Y68" s="865"/>
      <c r="Z68" s="865"/>
      <c r="AA68" s="865">
        <v>8</v>
      </c>
      <c r="AB68" s="865"/>
      <c r="AC68" s="865"/>
      <c r="AD68" s="865"/>
      <c r="AE68" s="865"/>
      <c r="AF68" s="865">
        <v>8</v>
      </c>
      <c r="AG68" s="865"/>
      <c r="AH68" s="865"/>
      <c r="AI68" s="865"/>
      <c r="AJ68" s="865"/>
      <c r="AK68" s="865">
        <v>0</v>
      </c>
      <c r="AL68" s="865"/>
      <c r="AM68" s="865"/>
      <c r="AN68" s="865"/>
      <c r="AO68" s="865"/>
      <c r="AP68" s="865">
        <v>0</v>
      </c>
      <c r="AQ68" s="865"/>
      <c r="AR68" s="865"/>
      <c r="AS68" s="865"/>
      <c r="AT68" s="865"/>
      <c r="AU68" s="865">
        <v>0</v>
      </c>
      <c r="AV68" s="865"/>
      <c r="AW68" s="865"/>
      <c r="AX68" s="865"/>
      <c r="AY68" s="865"/>
      <c r="AZ68" s="866"/>
      <c r="BA68" s="866"/>
      <c r="BB68" s="866"/>
      <c r="BC68" s="866"/>
      <c r="BD68" s="867"/>
      <c r="BE68" s="253"/>
      <c r="BF68" s="253"/>
      <c r="BG68" s="253"/>
      <c r="BH68" s="253"/>
      <c r="BI68" s="253"/>
      <c r="BJ68" s="253"/>
      <c r="BK68" s="253"/>
      <c r="BL68" s="253"/>
      <c r="BM68" s="253"/>
      <c r="BN68" s="253"/>
      <c r="BO68" s="253"/>
      <c r="BP68" s="253"/>
      <c r="BQ68" s="250">
        <v>62</v>
      </c>
      <c r="BR68" s="255"/>
      <c r="BS68" s="862"/>
      <c r="BT68" s="863"/>
      <c r="BU68" s="863"/>
      <c r="BV68" s="863"/>
      <c r="BW68" s="863"/>
      <c r="BX68" s="863"/>
      <c r="BY68" s="863"/>
      <c r="BZ68" s="863"/>
      <c r="CA68" s="863"/>
      <c r="CB68" s="863"/>
      <c r="CC68" s="863"/>
      <c r="CD68" s="863"/>
      <c r="CE68" s="863"/>
      <c r="CF68" s="863"/>
      <c r="CG68" s="864"/>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34"/>
    </row>
    <row r="69" spans="1:131" s="235" customFormat="1" ht="26.25" customHeight="1" x14ac:dyDescent="0.2">
      <c r="A69" s="249">
        <v>2</v>
      </c>
      <c r="B69" s="872" t="s">
        <v>603</v>
      </c>
      <c r="C69" s="873"/>
      <c r="D69" s="873"/>
      <c r="E69" s="873"/>
      <c r="F69" s="873"/>
      <c r="G69" s="873"/>
      <c r="H69" s="873"/>
      <c r="I69" s="873"/>
      <c r="J69" s="873"/>
      <c r="K69" s="873"/>
      <c r="L69" s="873"/>
      <c r="M69" s="873"/>
      <c r="N69" s="873"/>
      <c r="O69" s="873"/>
      <c r="P69" s="874"/>
      <c r="Q69" s="875">
        <v>2362</v>
      </c>
      <c r="R69" s="823"/>
      <c r="S69" s="823"/>
      <c r="T69" s="823"/>
      <c r="U69" s="823"/>
      <c r="V69" s="823">
        <v>2310</v>
      </c>
      <c r="W69" s="823"/>
      <c r="X69" s="823"/>
      <c r="Y69" s="823"/>
      <c r="Z69" s="823"/>
      <c r="AA69" s="823">
        <v>52</v>
      </c>
      <c r="AB69" s="823"/>
      <c r="AC69" s="823"/>
      <c r="AD69" s="823"/>
      <c r="AE69" s="823"/>
      <c r="AF69" s="823">
        <v>52</v>
      </c>
      <c r="AG69" s="823"/>
      <c r="AH69" s="823"/>
      <c r="AI69" s="823"/>
      <c r="AJ69" s="823"/>
      <c r="AK69" s="823">
        <v>0</v>
      </c>
      <c r="AL69" s="823"/>
      <c r="AM69" s="823"/>
      <c r="AN69" s="823"/>
      <c r="AO69" s="823"/>
      <c r="AP69" s="823">
        <v>115</v>
      </c>
      <c r="AQ69" s="823"/>
      <c r="AR69" s="823"/>
      <c r="AS69" s="823"/>
      <c r="AT69" s="823"/>
      <c r="AU69" s="823">
        <v>52</v>
      </c>
      <c r="AV69" s="823"/>
      <c r="AW69" s="823"/>
      <c r="AX69" s="823"/>
      <c r="AY69" s="823"/>
      <c r="AZ69" s="876"/>
      <c r="BA69" s="876"/>
      <c r="BB69" s="876"/>
      <c r="BC69" s="876"/>
      <c r="BD69" s="877"/>
      <c r="BE69" s="253"/>
      <c r="BF69" s="253"/>
      <c r="BG69" s="253"/>
      <c r="BH69" s="253"/>
      <c r="BI69" s="253"/>
      <c r="BJ69" s="253"/>
      <c r="BK69" s="253"/>
      <c r="BL69" s="253"/>
      <c r="BM69" s="253"/>
      <c r="BN69" s="253"/>
      <c r="BO69" s="253"/>
      <c r="BP69" s="253"/>
      <c r="BQ69" s="250">
        <v>63</v>
      </c>
      <c r="BR69" s="255"/>
      <c r="BS69" s="862"/>
      <c r="BT69" s="863"/>
      <c r="BU69" s="863"/>
      <c r="BV69" s="863"/>
      <c r="BW69" s="863"/>
      <c r="BX69" s="863"/>
      <c r="BY69" s="863"/>
      <c r="BZ69" s="863"/>
      <c r="CA69" s="863"/>
      <c r="CB69" s="863"/>
      <c r="CC69" s="863"/>
      <c r="CD69" s="863"/>
      <c r="CE69" s="863"/>
      <c r="CF69" s="863"/>
      <c r="CG69" s="864"/>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34"/>
    </row>
    <row r="70" spans="1:131" s="235" customFormat="1" ht="26.25" customHeight="1" x14ac:dyDescent="0.2">
      <c r="A70" s="249">
        <v>3</v>
      </c>
      <c r="B70" s="872"/>
      <c r="C70" s="873"/>
      <c r="D70" s="873"/>
      <c r="E70" s="873"/>
      <c r="F70" s="873"/>
      <c r="G70" s="873"/>
      <c r="H70" s="873"/>
      <c r="I70" s="873"/>
      <c r="J70" s="873"/>
      <c r="K70" s="873"/>
      <c r="L70" s="873"/>
      <c r="M70" s="873"/>
      <c r="N70" s="873"/>
      <c r="O70" s="873"/>
      <c r="P70" s="874"/>
      <c r="Q70" s="875"/>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3"/>
      <c r="AY70" s="823"/>
      <c r="AZ70" s="876"/>
      <c r="BA70" s="876"/>
      <c r="BB70" s="876"/>
      <c r="BC70" s="876"/>
      <c r="BD70" s="877"/>
      <c r="BE70" s="253"/>
      <c r="BF70" s="253"/>
      <c r="BG70" s="253"/>
      <c r="BH70" s="253"/>
      <c r="BI70" s="253"/>
      <c r="BJ70" s="253"/>
      <c r="BK70" s="253"/>
      <c r="BL70" s="253"/>
      <c r="BM70" s="253"/>
      <c r="BN70" s="253"/>
      <c r="BO70" s="253"/>
      <c r="BP70" s="253"/>
      <c r="BQ70" s="250">
        <v>64</v>
      </c>
      <c r="BR70" s="255"/>
      <c r="BS70" s="862"/>
      <c r="BT70" s="863"/>
      <c r="BU70" s="863"/>
      <c r="BV70" s="863"/>
      <c r="BW70" s="863"/>
      <c r="BX70" s="863"/>
      <c r="BY70" s="863"/>
      <c r="BZ70" s="863"/>
      <c r="CA70" s="863"/>
      <c r="CB70" s="863"/>
      <c r="CC70" s="863"/>
      <c r="CD70" s="863"/>
      <c r="CE70" s="863"/>
      <c r="CF70" s="863"/>
      <c r="CG70" s="864"/>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34"/>
    </row>
    <row r="71" spans="1:131" s="235" customFormat="1" ht="26.25" customHeight="1" x14ac:dyDescent="0.2">
      <c r="A71" s="249">
        <v>4</v>
      </c>
      <c r="B71" s="872"/>
      <c r="C71" s="873"/>
      <c r="D71" s="873"/>
      <c r="E71" s="873"/>
      <c r="F71" s="873"/>
      <c r="G71" s="873"/>
      <c r="H71" s="873"/>
      <c r="I71" s="873"/>
      <c r="J71" s="873"/>
      <c r="K71" s="873"/>
      <c r="L71" s="873"/>
      <c r="M71" s="873"/>
      <c r="N71" s="873"/>
      <c r="O71" s="873"/>
      <c r="P71" s="874"/>
      <c r="Q71" s="875"/>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3"/>
      <c r="AY71" s="823"/>
      <c r="AZ71" s="876"/>
      <c r="BA71" s="876"/>
      <c r="BB71" s="876"/>
      <c r="BC71" s="876"/>
      <c r="BD71" s="877"/>
      <c r="BE71" s="253"/>
      <c r="BF71" s="253"/>
      <c r="BG71" s="253"/>
      <c r="BH71" s="253"/>
      <c r="BI71" s="253"/>
      <c r="BJ71" s="253"/>
      <c r="BK71" s="253"/>
      <c r="BL71" s="253"/>
      <c r="BM71" s="253"/>
      <c r="BN71" s="253"/>
      <c r="BO71" s="253"/>
      <c r="BP71" s="253"/>
      <c r="BQ71" s="250">
        <v>65</v>
      </c>
      <c r="BR71" s="255"/>
      <c r="BS71" s="862"/>
      <c r="BT71" s="863"/>
      <c r="BU71" s="863"/>
      <c r="BV71" s="863"/>
      <c r="BW71" s="863"/>
      <c r="BX71" s="863"/>
      <c r="BY71" s="863"/>
      <c r="BZ71" s="863"/>
      <c r="CA71" s="863"/>
      <c r="CB71" s="863"/>
      <c r="CC71" s="863"/>
      <c r="CD71" s="863"/>
      <c r="CE71" s="863"/>
      <c r="CF71" s="863"/>
      <c r="CG71" s="864"/>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34"/>
    </row>
    <row r="72" spans="1:131" s="235" customFormat="1" ht="26.25" customHeight="1" x14ac:dyDescent="0.2">
      <c r="A72" s="249">
        <v>5</v>
      </c>
      <c r="B72" s="872"/>
      <c r="C72" s="873"/>
      <c r="D72" s="873"/>
      <c r="E72" s="873"/>
      <c r="F72" s="873"/>
      <c r="G72" s="873"/>
      <c r="H72" s="873"/>
      <c r="I72" s="873"/>
      <c r="J72" s="873"/>
      <c r="K72" s="873"/>
      <c r="L72" s="873"/>
      <c r="M72" s="873"/>
      <c r="N72" s="873"/>
      <c r="O72" s="873"/>
      <c r="P72" s="874"/>
      <c r="Q72" s="875"/>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76"/>
      <c r="BA72" s="876"/>
      <c r="BB72" s="876"/>
      <c r="BC72" s="876"/>
      <c r="BD72" s="877"/>
      <c r="BE72" s="253"/>
      <c r="BF72" s="253"/>
      <c r="BG72" s="253"/>
      <c r="BH72" s="253"/>
      <c r="BI72" s="253"/>
      <c r="BJ72" s="253"/>
      <c r="BK72" s="253"/>
      <c r="BL72" s="253"/>
      <c r="BM72" s="253"/>
      <c r="BN72" s="253"/>
      <c r="BO72" s="253"/>
      <c r="BP72" s="253"/>
      <c r="BQ72" s="250">
        <v>66</v>
      </c>
      <c r="BR72" s="255"/>
      <c r="BS72" s="862"/>
      <c r="BT72" s="863"/>
      <c r="BU72" s="863"/>
      <c r="BV72" s="863"/>
      <c r="BW72" s="863"/>
      <c r="BX72" s="863"/>
      <c r="BY72" s="863"/>
      <c r="BZ72" s="863"/>
      <c r="CA72" s="863"/>
      <c r="CB72" s="863"/>
      <c r="CC72" s="863"/>
      <c r="CD72" s="863"/>
      <c r="CE72" s="863"/>
      <c r="CF72" s="863"/>
      <c r="CG72" s="864"/>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34"/>
    </row>
    <row r="73" spans="1:131" s="235" customFormat="1" ht="26.25" customHeight="1" x14ac:dyDescent="0.2">
      <c r="A73" s="249">
        <v>6</v>
      </c>
      <c r="B73" s="872"/>
      <c r="C73" s="873"/>
      <c r="D73" s="873"/>
      <c r="E73" s="873"/>
      <c r="F73" s="873"/>
      <c r="G73" s="873"/>
      <c r="H73" s="873"/>
      <c r="I73" s="873"/>
      <c r="J73" s="873"/>
      <c r="K73" s="873"/>
      <c r="L73" s="873"/>
      <c r="M73" s="873"/>
      <c r="N73" s="873"/>
      <c r="O73" s="873"/>
      <c r="P73" s="874"/>
      <c r="Q73" s="875"/>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76"/>
      <c r="BA73" s="876"/>
      <c r="BB73" s="876"/>
      <c r="BC73" s="876"/>
      <c r="BD73" s="877"/>
      <c r="BE73" s="253"/>
      <c r="BF73" s="253"/>
      <c r="BG73" s="253"/>
      <c r="BH73" s="253"/>
      <c r="BI73" s="253"/>
      <c r="BJ73" s="253"/>
      <c r="BK73" s="253"/>
      <c r="BL73" s="253"/>
      <c r="BM73" s="253"/>
      <c r="BN73" s="253"/>
      <c r="BO73" s="253"/>
      <c r="BP73" s="253"/>
      <c r="BQ73" s="250">
        <v>67</v>
      </c>
      <c r="BR73" s="255"/>
      <c r="BS73" s="862"/>
      <c r="BT73" s="863"/>
      <c r="BU73" s="863"/>
      <c r="BV73" s="863"/>
      <c r="BW73" s="863"/>
      <c r="BX73" s="863"/>
      <c r="BY73" s="863"/>
      <c r="BZ73" s="863"/>
      <c r="CA73" s="863"/>
      <c r="CB73" s="863"/>
      <c r="CC73" s="863"/>
      <c r="CD73" s="863"/>
      <c r="CE73" s="863"/>
      <c r="CF73" s="863"/>
      <c r="CG73" s="864"/>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34"/>
    </row>
    <row r="74" spans="1:131" s="235" customFormat="1" ht="26.25" customHeight="1" x14ac:dyDescent="0.2">
      <c r="A74" s="249">
        <v>7</v>
      </c>
      <c r="B74" s="872"/>
      <c r="C74" s="873"/>
      <c r="D74" s="873"/>
      <c r="E74" s="873"/>
      <c r="F74" s="873"/>
      <c r="G74" s="873"/>
      <c r="H74" s="873"/>
      <c r="I74" s="873"/>
      <c r="J74" s="873"/>
      <c r="K74" s="873"/>
      <c r="L74" s="873"/>
      <c r="M74" s="873"/>
      <c r="N74" s="873"/>
      <c r="O74" s="873"/>
      <c r="P74" s="874"/>
      <c r="Q74" s="875"/>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76"/>
      <c r="BA74" s="876"/>
      <c r="BB74" s="876"/>
      <c r="BC74" s="876"/>
      <c r="BD74" s="877"/>
      <c r="BE74" s="253"/>
      <c r="BF74" s="253"/>
      <c r="BG74" s="253"/>
      <c r="BH74" s="253"/>
      <c r="BI74" s="253"/>
      <c r="BJ74" s="253"/>
      <c r="BK74" s="253"/>
      <c r="BL74" s="253"/>
      <c r="BM74" s="253"/>
      <c r="BN74" s="253"/>
      <c r="BO74" s="253"/>
      <c r="BP74" s="253"/>
      <c r="BQ74" s="250">
        <v>68</v>
      </c>
      <c r="BR74" s="255"/>
      <c r="BS74" s="862"/>
      <c r="BT74" s="863"/>
      <c r="BU74" s="863"/>
      <c r="BV74" s="863"/>
      <c r="BW74" s="863"/>
      <c r="BX74" s="863"/>
      <c r="BY74" s="863"/>
      <c r="BZ74" s="863"/>
      <c r="CA74" s="863"/>
      <c r="CB74" s="863"/>
      <c r="CC74" s="863"/>
      <c r="CD74" s="863"/>
      <c r="CE74" s="863"/>
      <c r="CF74" s="863"/>
      <c r="CG74" s="864"/>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34"/>
    </row>
    <row r="75" spans="1:131" s="235" customFormat="1" ht="26.25" customHeight="1" x14ac:dyDescent="0.2">
      <c r="A75" s="249">
        <v>8</v>
      </c>
      <c r="B75" s="872"/>
      <c r="C75" s="873"/>
      <c r="D75" s="873"/>
      <c r="E75" s="873"/>
      <c r="F75" s="873"/>
      <c r="G75" s="873"/>
      <c r="H75" s="873"/>
      <c r="I75" s="873"/>
      <c r="J75" s="873"/>
      <c r="K75" s="873"/>
      <c r="L75" s="873"/>
      <c r="M75" s="873"/>
      <c r="N75" s="873"/>
      <c r="O75" s="873"/>
      <c r="P75" s="874"/>
      <c r="Q75" s="878"/>
      <c r="R75" s="879"/>
      <c r="S75" s="879"/>
      <c r="T75" s="879"/>
      <c r="U75" s="822"/>
      <c r="V75" s="880"/>
      <c r="W75" s="879"/>
      <c r="X75" s="879"/>
      <c r="Y75" s="879"/>
      <c r="Z75" s="822"/>
      <c r="AA75" s="880"/>
      <c r="AB75" s="879"/>
      <c r="AC75" s="879"/>
      <c r="AD75" s="879"/>
      <c r="AE75" s="822"/>
      <c r="AF75" s="880"/>
      <c r="AG75" s="879"/>
      <c r="AH75" s="879"/>
      <c r="AI75" s="879"/>
      <c r="AJ75" s="822"/>
      <c r="AK75" s="880"/>
      <c r="AL75" s="879"/>
      <c r="AM75" s="879"/>
      <c r="AN75" s="879"/>
      <c r="AO75" s="822"/>
      <c r="AP75" s="880"/>
      <c r="AQ75" s="879"/>
      <c r="AR75" s="879"/>
      <c r="AS75" s="879"/>
      <c r="AT75" s="822"/>
      <c r="AU75" s="880"/>
      <c r="AV75" s="879"/>
      <c r="AW75" s="879"/>
      <c r="AX75" s="879"/>
      <c r="AY75" s="822"/>
      <c r="AZ75" s="876"/>
      <c r="BA75" s="876"/>
      <c r="BB75" s="876"/>
      <c r="BC75" s="876"/>
      <c r="BD75" s="877"/>
      <c r="BE75" s="253"/>
      <c r="BF75" s="253"/>
      <c r="BG75" s="253"/>
      <c r="BH75" s="253"/>
      <c r="BI75" s="253"/>
      <c r="BJ75" s="253"/>
      <c r="BK75" s="253"/>
      <c r="BL75" s="253"/>
      <c r="BM75" s="253"/>
      <c r="BN75" s="253"/>
      <c r="BO75" s="253"/>
      <c r="BP75" s="253"/>
      <c r="BQ75" s="250">
        <v>69</v>
      </c>
      <c r="BR75" s="255"/>
      <c r="BS75" s="862"/>
      <c r="BT75" s="863"/>
      <c r="BU75" s="863"/>
      <c r="BV75" s="863"/>
      <c r="BW75" s="863"/>
      <c r="BX75" s="863"/>
      <c r="BY75" s="863"/>
      <c r="BZ75" s="863"/>
      <c r="CA75" s="863"/>
      <c r="CB75" s="863"/>
      <c r="CC75" s="863"/>
      <c r="CD75" s="863"/>
      <c r="CE75" s="863"/>
      <c r="CF75" s="863"/>
      <c r="CG75" s="864"/>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34"/>
    </row>
    <row r="76" spans="1:131" s="235" customFormat="1" ht="26.25" customHeight="1" x14ac:dyDescent="0.2">
      <c r="A76" s="249">
        <v>9</v>
      </c>
      <c r="B76" s="872"/>
      <c r="C76" s="873"/>
      <c r="D76" s="873"/>
      <c r="E76" s="873"/>
      <c r="F76" s="873"/>
      <c r="G76" s="873"/>
      <c r="H76" s="873"/>
      <c r="I76" s="873"/>
      <c r="J76" s="873"/>
      <c r="K76" s="873"/>
      <c r="L76" s="873"/>
      <c r="M76" s="873"/>
      <c r="N76" s="873"/>
      <c r="O76" s="873"/>
      <c r="P76" s="874"/>
      <c r="Q76" s="878"/>
      <c r="R76" s="879"/>
      <c r="S76" s="879"/>
      <c r="T76" s="879"/>
      <c r="U76" s="822"/>
      <c r="V76" s="880"/>
      <c r="W76" s="879"/>
      <c r="X76" s="879"/>
      <c r="Y76" s="879"/>
      <c r="Z76" s="822"/>
      <c r="AA76" s="880"/>
      <c r="AB76" s="879"/>
      <c r="AC76" s="879"/>
      <c r="AD76" s="879"/>
      <c r="AE76" s="822"/>
      <c r="AF76" s="880"/>
      <c r="AG76" s="879"/>
      <c r="AH76" s="879"/>
      <c r="AI76" s="879"/>
      <c r="AJ76" s="822"/>
      <c r="AK76" s="880"/>
      <c r="AL76" s="879"/>
      <c r="AM76" s="879"/>
      <c r="AN76" s="879"/>
      <c r="AO76" s="822"/>
      <c r="AP76" s="880"/>
      <c r="AQ76" s="879"/>
      <c r="AR76" s="879"/>
      <c r="AS76" s="879"/>
      <c r="AT76" s="822"/>
      <c r="AU76" s="880"/>
      <c r="AV76" s="879"/>
      <c r="AW76" s="879"/>
      <c r="AX76" s="879"/>
      <c r="AY76" s="822"/>
      <c r="AZ76" s="876"/>
      <c r="BA76" s="876"/>
      <c r="BB76" s="876"/>
      <c r="BC76" s="876"/>
      <c r="BD76" s="877"/>
      <c r="BE76" s="253"/>
      <c r="BF76" s="253"/>
      <c r="BG76" s="253"/>
      <c r="BH76" s="253"/>
      <c r="BI76" s="253"/>
      <c r="BJ76" s="253"/>
      <c r="BK76" s="253"/>
      <c r="BL76" s="253"/>
      <c r="BM76" s="253"/>
      <c r="BN76" s="253"/>
      <c r="BO76" s="253"/>
      <c r="BP76" s="253"/>
      <c r="BQ76" s="250">
        <v>70</v>
      </c>
      <c r="BR76" s="255"/>
      <c r="BS76" s="862"/>
      <c r="BT76" s="863"/>
      <c r="BU76" s="863"/>
      <c r="BV76" s="863"/>
      <c r="BW76" s="863"/>
      <c r="BX76" s="863"/>
      <c r="BY76" s="863"/>
      <c r="BZ76" s="863"/>
      <c r="CA76" s="863"/>
      <c r="CB76" s="863"/>
      <c r="CC76" s="863"/>
      <c r="CD76" s="863"/>
      <c r="CE76" s="863"/>
      <c r="CF76" s="863"/>
      <c r="CG76" s="864"/>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34"/>
    </row>
    <row r="77" spans="1:131" s="235" customFormat="1" ht="26.25" customHeight="1" x14ac:dyDescent="0.2">
      <c r="A77" s="249">
        <v>10</v>
      </c>
      <c r="B77" s="872"/>
      <c r="C77" s="873"/>
      <c r="D77" s="873"/>
      <c r="E77" s="873"/>
      <c r="F77" s="873"/>
      <c r="G77" s="873"/>
      <c r="H77" s="873"/>
      <c r="I77" s="873"/>
      <c r="J77" s="873"/>
      <c r="K77" s="873"/>
      <c r="L77" s="873"/>
      <c r="M77" s="873"/>
      <c r="N77" s="873"/>
      <c r="O77" s="873"/>
      <c r="P77" s="874"/>
      <c r="Q77" s="878"/>
      <c r="R77" s="879"/>
      <c r="S77" s="879"/>
      <c r="T77" s="879"/>
      <c r="U77" s="822"/>
      <c r="V77" s="880"/>
      <c r="W77" s="879"/>
      <c r="X77" s="879"/>
      <c r="Y77" s="879"/>
      <c r="Z77" s="822"/>
      <c r="AA77" s="880"/>
      <c r="AB77" s="879"/>
      <c r="AC77" s="879"/>
      <c r="AD77" s="879"/>
      <c r="AE77" s="822"/>
      <c r="AF77" s="880"/>
      <c r="AG77" s="879"/>
      <c r="AH77" s="879"/>
      <c r="AI77" s="879"/>
      <c r="AJ77" s="822"/>
      <c r="AK77" s="880"/>
      <c r="AL77" s="879"/>
      <c r="AM77" s="879"/>
      <c r="AN77" s="879"/>
      <c r="AO77" s="822"/>
      <c r="AP77" s="880"/>
      <c r="AQ77" s="879"/>
      <c r="AR77" s="879"/>
      <c r="AS77" s="879"/>
      <c r="AT77" s="822"/>
      <c r="AU77" s="880"/>
      <c r="AV77" s="879"/>
      <c r="AW77" s="879"/>
      <c r="AX77" s="879"/>
      <c r="AY77" s="822"/>
      <c r="AZ77" s="876"/>
      <c r="BA77" s="876"/>
      <c r="BB77" s="876"/>
      <c r="BC77" s="876"/>
      <c r="BD77" s="877"/>
      <c r="BE77" s="253"/>
      <c r="BF77" s="253"/>
      <c r="BG77" s="253"/>
      <c r="BH77" s="253"/>
      <c r="BI77" s="253"/>
      <c r="BJ77" s="253"/>
      <c r="BK77" s="253"/>
      <c r="BL77" s="253"/>
      <c r="BM77" s="253"/>
      <c r="BN77" s="253"/>
      <c r="BO77" s="253"/>
      <c r="BP77" s="253"/>
      <c r="BQ77" s="250">
        <v>71</v>
      </c>
      <c r="BR77" s="255"/>
      <c r="BS77" s="862"/>
      <c r="BT77" s="863"/>
      <c r="BU77" s="863"/>
      <c r="BV77" s="863"/>
      <c r="BW77" s="863"/>
      <c r="BX77" s="863"/>
      <c r="BY77" s="863"/>
      <c r="BZ77" s="863"/>
      <c r="CA77" s="863"/>
      <c r="CB77" s="863"/>
      <c r="CC77" s="863"/>
      <c r="CD77" s="863"/>
      <c r="CE77" s="863"/>
      <c r="CF77" s="863"/>
      <c r="CG77" s="864"/>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34"/>
    </row>
    <row r="78" spans="1:131" s="235" customFormat="1" ht="26.25" customHeight="1" x14ac:dyDescent="0.2">
      <c r="A78" s="249">
        <v>11</v>
      </c>
      <c r="B78" s="872"/>
      <c r="C78" s="873"/>
      <c r="D78" s="873"/>
      <c r="E78" s="873"/>
      <c r="F78" s="873"/>
      <c r="G78" s="873"/>
      <c r="H78" s="873"/>
      <c r="I78" s="873"/>
      <c r="J78" s="873"/>
      <c r="K78" s="873"/>
      <c r="L78" s="873"/>
      <c r="M78" s="873"/>
      <c r="N78" s="873"/>
      <c r="O78" s="873"/>
      <c r="P78" s="874"/>
      <c r="Q78" s="875"/>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76"/>
      <c r="BA78" s="876"/>
      <c r="BB78" s="876"/>
      <c r="BC78" s="876"/>
      <c r="BD78" s="877"/>
      <c r="BE78" s="253"/>
      <c r="BF78" s="253"/>
      <c r="BG78" s="253"/>
      <c r="BH78" s="253"/>
      <c r="BI78" s="253"/>
      <c r="BJ78" s="256"/>
      <c r="BK78" s="256"/>
      <c r="BL78" s="256"/>
      <c r="BM78" s="256"/>
      <c r="BN78" s="256"/>
      <c r="BO78" s="253"/>
      <c r="BP78" s="253"/>
      <c r="BQ78" s="250">
        <v>72</v>
      </c>
      <c r="BR78" s="255"/>
      <c r="BS78" s="862"/>
      <c r="BT78" s="863"/>
      <c r="BU78" s="863"/>
      <c r="BV78" s="863"/>
      <c r="BW78" s="863"/>
      <c r="BX78" s="863"/>
      <c r="BY78" s="863"/>
      <c r="BZ78" s="863"/>
      <c r="CA78" s="863"/>
      <c r="CB78" s="863"/>
      <c r="CC78" s="863"/>
      <c r="CD78" s="863"/>
      <c r="CE78" s="863"/>
      <c r="CF78" s="863"/>
      <c r="CG78" s="864"/>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34"/>
    </row>
    <row r="79" spans="1:131" s="235" customFormat="1" ht="26.25" customHeight="1" x14ac:dyDescent="0.2">
      <c r="A79" s="249">
        <v>12</v>
      </c>
      <c r="B79" s="872"/>
      <c r="C79" s="873"/>
      <c r="D79" s="873"/>
      <c r="E79" s="873"/>
      <c r="F79" s="873"/>
      <c r="G79" s="873"/>
      <c r="H79" s="873"/>
      <c r="I79" s="873"/>
      <c r="J79" s="873"/>
      <c r="K79" s="873"/>
      <c r="L79" s="873"/>
      <c r="M79" s="873"/>
      <c r="N79" s="873"/>
      <c r="O79" s="873"/>
      <c r="P79" s="874"/>
      <c r="Q79" s="875"/>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76"/>
      <c r="BA79" s="876"/>
      <c r="BB79" s="876"/>
      <c r="BC79" s="876"/>
      <c r="BD79" s="877"/>
      <c r="BE79" s="253"/>
      <c r="BF79" s="253"/>
      <c r="BG79" s="253"/>
      <c r="BH79" s="253"/>
      <c r="BI79" s="253"/>
      <c r="BJ79" s="256"/>
      <c r="BK79" s="256"/>
      <c r="BL79" s="256"/>
      <c r="BM79" s="256"/>
      <c r="BN79" s="256"/>
      <c r="BO79" s="253"/>
      <c r="BP79" s="253"/>
      <c r="BQ79" s="250">
        <v>73</v>
      </c>
      <c r="BR79" s="255"/>
      <c r="BS79" s="862"/>
      <c r="BT79" s="863"/>
      <c r="BU79" s="863"/>
      <c r="BV79" s="863"/>
      <c r="BW79" s="863"/>
      <c r="BX79" s="863"/>
      <c r="BY79" s="863"/>
      <c r="BZ79" s="863"/>
      <c r="CA79" s="863"/>
      <c r="CB79" s="863"/>
      <c r="CC79" s="863"/>
      <c r="CD79" s="863"/>
      <c r="CE79" s="863"/>
      <c r="CF79" s="863"/>
      <c r="CG79" s="864"/>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34"/>
    </row>
    <row r="80" spans="1:131" s="235" customFormat="1" ht="26.25" customHeight="1" x14ac:dyDescent="0.2">
      <c r="A80" s="249">
        <v>13</v>
      </c>
      <c r="B80" s="872"/>
      <c r="C80" s="873"/>
      <c r="D80" s="873"/>
      <c r="E80" s="873"/>
      <c r="F80" s="873"/>
      <c r="G80" s="873"/>
      <c r="H80" s="873"/>
      <c r="I80" s="873"/>
      <c r="J80" s="873"/>
      <c r="K80" s="873"/>
      <c r="L80" s="873"/>
      <c r="M80" s="873"/>
      <c r="N80" s="873"/>
      <c r="O80" s="873"/>
      <c r="P80" s="874"/>
      <c r="Q80" s="875"/>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76"/>
      <c r="BA80" s="876"/>
      <c r="BB80" s="876"/>
      <c r="BC80" s="876"/>
      <c r="BD80" s="877"/>
      <c r="BE80" s="253"/>
      <c r="BF80" s="253"/>
      <c r="BG80" s="253"/>
      <c r="BH80" s="253"/>
      <c r="BI80" s="253"/>
      <c r="BJ80" s="253"/>
      <c r="BK80" s="253"/>
      <c r="BL80" s="253"/>
      <c r="BM80" s="253"/>
      <c r="BN80" s="253"/>
      <c r="BO80" s="253"/>
      <c r="BP80" s="253"/>
      <c r="BQ80" s="250">
        <v>74</v>
      </c>
      <c r="BR80" s="255"/>
      <c r="BS80" s="862"/>
      <c r="BT80" s="863"/>
      <c r="BU80" s="863"/>
      <c r="BV80" s="863"/>
      <c r="BW80" s="863"/>
      <c r="BX80" s="863"/>
      <c r="BY80" s="863"/>
      <c r="BZ80" s="863"/>
      <c r="CA80" s="863"/>
      <c r="CB80" s="863"/>
      <c r="CC80" s="863"/>
      <c r="CD80" s="863"/>
      <c r="CE80" s="863"/>
      <c r="CF80" s="863"/>
      <c r="CG80" s="864"/>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34"/>
    </row>
    <row r="81" spans="1:131" s="235" customFormat="1" ht="26.25" customHeight="1" x14ac:dyDescent="0.2">
      <c r="A81" s="249">
        <v>14</v>
      </c>
      <c r="B81" s="872"/>
      <c r="C81" s="873"/>
      <c r="D81" s="873"/>
      <c r="E81" s="873"/>
      <c r="F81" s="873"/>
      <c r="G81" s="873"/>
      <c r="H81" s="873"/>
      <c r="I81" s="873"/>
      <c r="J81" s="873"/>
      <c r="K81" s="873"/>
      <c r="L81" s="873"/>
      <c r="M81" s="873"/>
      <c r="N81" s="873"/>
      <c r="O81" s="873"/>
      <c r="P81" s="874"/>
      <c r="Q81" s="875"/>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76"/>
      <c r="BA81" s="876"/>
      <c r="BB81" s="876"/>
      <c r="BC81" s="876"/>
      <c r="BD81" s="877"/>
      <c r="BE81" s="253"/>
      <c r="BF81" s="253"/>
      <c r="BG81" s="253"/>
      <c r="BH81" s="253"/>
      <c r="BI81" s="253"/>
      <c r="BJ81" s="253"/>
      <c r="BK81" s="253"/>
      <c r="BL81" s="253"/>
      <c r="BM81" s="253"/>
      <c r="BN81" s="253"/>
      <c r="BO81" s="253"/>
      <c r="BP81" s="253"/>
      <c r="BQ81" s="250">
        <v>75</v>
      </c>
      <c r="BR81" s="255"/>
      <c r="BS81" s="862"/>
      <c r="BT81" s="863"/>
      <c r="BU81" s="863"/>
      <c r="BV81" s="863"/>
      <c r="BW81" s="863"/>
      <c r="BX81" s="863"/>
      <c r="BY81" s="863"/>
      <c r="BZ81" s="863"/>
      <c r="CA81" s="863"/>
      <c r="CB81" s="863"/>
      <c r="CC81" s="863"/>
      <c r="CD81" s="863"/>
      <c r="CE81" s="863"/>
      <c r="CF81" s="863"/>
      <c r="CG81" s="864"/>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34"/>
    </row>
    <row r="82" spans="1:131" s="235" customFormat="1" ht="26.25" customHeight="1" x14ac:dyDescent="0.2">
      <c r="A82" s="249">
        <v>15</v>
      </c>
      <c r="B82" s="872"/>
      <c r="C82" s="873"/>
      <c r="D82" s="873"/>
      <c r="E82" s="873"/>
      <c r="F82" s="873"/>
      <c r="G82" s="873"/>
      <c r="H82" s="873"/>
      <c r="I82" s="873"/>
      <c r="J82" s="873"/>
      <c r="K82" s="873"/>
      <c r="L82" s="873"/>
      <c r="M82" s="873"/>
      <c r="N82" s="873"/>
      <c r="O82" s="873"/>
      <c r="P82" s="874"/>
      <c r="Q82" s="875"/>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76"/>
      <c r="BA82" s="876"/>
      <c r="BB82" s="876"/>
      <c r="BC82" s="876"/>
      <c r="BD82" s="877"/>
      <c r="BE82" s="253"/>
      <c r="BF82" s="253"/>
      <c r="BG82" s="253"/>
      <c r="BH82" s="253"/>
      <c r="BI82" s="253"/>
      <c r="BJ82" s="253"/>
      <c r="BK82" s="253"/>
      <c r="BL82" s="253"/>
      <c r="BM82" s="253"/>
      <c r="BN82" s="253"/>
      <c r="BO82" s="253"/>
      <c r="BP82" s="253"/>
      <c r="BQ82" s="250">
        <v>76</v>
      </c>
      <c r="BR82" s="255"/>
      <c r="BS82" s="862"/>
      <c r="BT82" s="863"/>
      <c r="BU82" s="863"/>
      <c r="BV82" s="863"/>
      <c r="BW82" s="863"/>
      <c r="BX82" s="863"/>
      <c r="BY82" s="863"/>
      <c r="BZ82" s="863"/>
      <c r="CA82" s="863"/>
      <c r="CB82" s="863"/>
      <c r="CC82" s="863"/>
      <c r="CD82" s="863"/>
      <c r="CE82" s="863"/>
      <c r="CF82" s="863"/>
      <c r="CG82" s="864"/>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34"/>
    </row>
    <row r="83" spans="1:131" s="235" customFormat="1" ht="26.25" customHeight="1" x14ac:dyDescent="0.2">
      <c r="A83" s="249">
        <v>16</v>
      </c>
      <c r="B83" s="872"/>
      <c r="C83" s="873"/>
      <c r="D83" s="873"/>
      <c r="E83" s="873"/>
      <c r="F83" s="873"/>
      <c r="G83" s="873"/>
      <c r="H83" s="873"/>
      <c r="I83" s="873"/>
      <c r="J83" s="873"/>
      <c r="K83" s="873"/>
      <c r="L83" s="873"/>
      <c r="M83" s="873"/>
      <c r="N83" s="873"/>
      <c r="O83" s="873"/>
      <c r="P83" s="874"/>
      <c r="Q83" s="875"/>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76"/>
      <c r="BA83" s="876"/>
      <c r="BB83" s="876"/>
      <c r="BC83" s="876"/>
      <c r="BD83" s="877"/>
      <c r="BE83" s="253"/>
      <c r="BF83" s="253"/>
      <c r="BG83" s="253"/>
      <c r="BH83" s="253"/>
      <c r="BI83" s="253"/>
      <c r="BJ83" s="253"/>
      <c r="BK83" s="253"/>
      <c r="BL83" s="253"/>
      <c r="BM83" s="253"/>
      <c r="BN83" s="253"/>
      <c r="BO83" s="253"/>
      <c r="BP83" s="253"/>
      <c r="BQ83" s="250">
        <v>77</v>
      </c>
      <c r="BR83" s="255"/>
      <c r="BS83" s="862"/>
      <c r="BT83" s="863"/>
      <c r="BU83" s="863"/>
      <c r="BV83" s="863"/>
      <c r="BW83" s="863"/>
      <c r="BX83" s="863"/>
      <c r="BY83" s="863"/>
      <c r="BZ83" s="863"/>
      <c r="CA83" s="863"/>
      <c r="CB83" s="863"/>
      <c r="CC83" s="863"/>
      <c r="CD83" s="863"/>
      <c r="CE83" s="863"/>
      <c r="CF83" s="863"/>
      <c r="CG83" s="864"/>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34"/>
    </row>
    <row r="84" spans="1:131" s="235" customFormat="1" ht="26.25" customHeight="1" x14ac:dyDescent="0.2">
      <c r="A84" s="249">
        <v>17</v>
      </c>
      <c r="B84" s="872"/>
      <c r="C84" s="873"/>
      <c r="D84" s="873"/>
      <c r="E84" s="873"/>
      <c r="F84" s="873"/>
      <c r="G84" s="873"/>
      <c r="H84" s="873"/>
      <c r="I84" s="873"/>
      <c r="J84" s="873"/>
      <c r="K84" s="873"/>
      <c r="L84" s="873"/>
      <c r="M84" s="873"/>
      <c r="N84" s="873"/>
      <c r="O84" s="873"/>
      <c r="P84" s="874"/>
      <c r="Q84" s="875"/>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76"/>
      <c r="BA84" s="876"/>
      <c r="BB84" s="876"/>
      <c r="BC84" s="876"/>
      <c r="BD84" s="877"/>
      <c r="BE84" s="253"/>
      <c r="BF84" s="253"/>
      <c r="BG84" s="253"/>
      <c r="BH84" s="253"/>
      <c r="BI84" s="253"/>
      <c r="BJ84" s="253"/>
      <c r="BK84" s="253"/>
      <c r="BL84" s="253"/>
      <c r="BM84" s="253"/>
      <c r="BN84" s="253"/>
      <c r="BO84" s="253"/>
      <c r="BP84" s="253"/>
      <c r="BQ84" s="250">
        <v>78</v>
      </c>
      <c r="BR84" s="255"/>
      <c r="BS84" s="862"/>
      <c r="BT84" s="863"/>
      <c r="BU84" s="863"/>
      <c r="BV84" s="863"/>
      <c r="BW84" s="863"/>
      <c r="BX84" s="863"/>
      <c r="BY84" s="863"/>
      <c r="BZ84" s="863"/>
      <c r="CA84" s="863"/>
      <c r="CB84" s="863"/>
      <c r="CC84" s="863"/>
      <c r="CD84" s="863"/>
      <c r="CE84" s="863"/>
      <c r="CF84" s="863"/>
      <c r="CG84" s="864"/>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34"/>
    </row>
    <row r="85" spans="1:131" s="235" customFormat="1" ht="26.25" customHeight="1" x14ac:dyDescent="0.2">
      <c r="A85" s="249">
        <v>18</v>
      </c>
      <c r="B85" s="872"/>
      <c r="C85" s="873"/>
      <c r="D85" s="873"/>
      <c r="E85" s="873"/>
      <c r="F85" s="873"/>
      <c r="G85" s="873"/>
      <c r="H85" s="873"/>
      <c r="I85" s="873"/>
      <c r="J85" s="873"/>
      <c r="K85" s="873"/>
      <c r="L85" s="873"/>
      <c r="M85" s="873"/>
      <c r="N85" s="873"/>
      <c r="O85" s="873"/>
      <c r="P85" s="874"/>
      <c r="Q85" s="875"/>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76"/>
      <c r="BA85" s="876"/>
      <c r="BB85" s="876"/>
      <c r="BC85" s="876"/>
      <c r="BD85" s="877"/>
      <c r="BE85" s="253"/>
      <c r="BF85" s="253"/>
      <c r="BG85" s="253"/>
      <c r="BH85" s="253"/>
      <c r="BI85" s="253"/>
      <c r="BJ85" s="253"/>
      <c r="BK85" s="253"/>
      <c r="BL85" s="253"/>
      <c r="BM85" s="253"/>
      <c r="BN85" s="253"/>
      <c r="BO85" s="253"/>
      <c r="BP85" s="253"/>
      <c r="BQ85" s="250">
        <v>79</v>
      </c>
      <c r="BR85" s="255"/>
      <c r="BS85" s="862"/>
      <c r="BT85" s="863"/>
      <c r="BU85" s="863"/>
      <c r="BV85" s="863"/>
      <c r="BW85" s="863"/>
      <c r="BX85" s="863"/>
      <c r="BY85" s="863"/>
      <c r="BZ85" s="863"/>
      <c r="CA85" s="863"/>
      <c r="CB85" s="863"/>
      <c r="CC85" s="863"/>
      <c r="CD85" s="863"/>
      <c r="CE85" s="863"/>
      <c r="CF85" s="863"/>
      <c r="CG85" s="864"/>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34"/>
    </row>
    <row r="86" spans="1:131" s="235" customFormat="1" ht="26.25" customHeight="1" x14ac:dyDescent="0.2">
      <c r="A86" s="249">
        <v>19</v>
      </c>
      <c r="B86" s="872"/>
      <c r="C86" s="873"/>
      <c r="D86" s="873"/>
      <c r="E86" s="873"/>
      <c r="F86" s="873"/>
      <c r="G86" s="873"/>
      <c r="H86" s="873"/>
      <c r="I86" s="873"/>
      <c r="J86" s="873"/>
      <c r="K86" s="873"/>
      <c r="L86" s="873"/>
      <c r="M86" s="873"/>
      <c r="N86" s="873"/>
      <c r="O86" s="873"/>
      <c r="P86" s="874"/>
      <c r="Q86" s="875"/>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76"/>
      <c r="BA86" s="876"/>
      <c r="BB86" s="876"/>
      <c r="BC86" s="876"/>
      <c r="BD86" s="877"/>
      <c r="BE86" s="253"/>
      <c r="BF86" s="253"/>
      <c r="BG86" s="253"/>
      <c r="BH86" s="253"/>
      <c r="BI86" s="253"/>
      <c r="BJ86" s="253"/>
      <c r="BK86" s="253"/>
      <c r="BL86" s="253"/>
      <c r="BM86" s="253"/>
      <c r="BN86" s="253"/>
      <c r="BO86" s="253"/>
      <c r="BP86" s="253"/>
      <c r="BQ86" s="250">
        <v>80</v>
      </c>
      <c r="BR86" s="255"/>
      <c r="BS86" s="862"/>
      <c r="BT86" s="863"/>
      <c r="BU86" s="863"/>
      <c r="BV86" s="863"/>
      <c r="BW86" s="863"/>
      <c r="BX86" s="863"/>
      <c r="BY86" s="863"/>
      <c r="BZ86" s="863"/>
      <c r="CA86" s="863"/>
      <c r="CB86" s="863"/>
      <c r="CC86" s="863"/>
      <c r="CD86" s="863"/>
      <c r="CE86" s="863"/>
      <c r="CF86" s="863"/>
      <c r="CG86" s="864"/>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34"/>
    </row>
    <row r="87" spans="1:131" s="235" customFormat="1" ht="26.25" customHeight="1" x14ac:dyDescent="0.2">
      <c r="A87" s="257">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53"/>
      <c r="BF87" s="253"/>
      <c r="BG87" s="253"/>
      <c r="BH87" s="253"/>
      <c r="BI87" s="253"/>
      <c r="BJ87" s="253"/>
      <c r="BK87" s="253"/>
      <c r="BL87" s="253"/>
      <c r="BM87" s="253"/>
      <c r="BN87" s="253"/>
      <c r="BO87" s="253"/>
      <c r="BP87" s="253"/>
      <c r="BQ87" s="250">
        <v>81</v>
      </c>
      <c r="BR87" s="255"/>
      <c r="BS87" s="862"/>
      <c r="BT87" s="863"/>
      <c r="BU87" s="863"/>
      <c r="BV87" s="863"/>
      <c r="BW87" s="863"/>
      <c r="BX87" s="863"/>
      <c r="BY87" s="863"/>
      <c r="BZ87" s="863"/>
      <c r="CA87" s="863"/>
      <c r="CB87" s="863"/>
      <c r="CC87" s="863"/>
      <c r="CD87" s="863"/>
      <c r="CE87" s="863"/>
      <c r="CF87" s="863"/>
      <c r="CG87" s="864"/>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34"/>
    </row>
    <row r="88" spans="1:131" s="235" customFormat="1" ht="26.25" customHeight="1" thickBot="1" x14ac:dyDescent="0.25">
      <c r="A88" s="252" t="s">
        <v>368</v>
      </c>
      <c r="B88" s="780" t="s">
        <v>397</v>
      </c>
      <c r="C88" s="781"/>
      <c r="D88" s="781"/>
      <c r="E88" s="781"/>
      <c r="F88" s="781"/>
      <c r="G88" s="781"/>
      <c r="H88" s="781"/>
      <c r="I88" s="781"/>
      <c r="J88" s="781"/>
      <c r="K88" s="781"/>
      <c r="L88" s="781"/>
      <c r="M88" s="781"/>
      <c r="N88" s="781"/>
      <c r="O88" s="781"/>
      <c r="P88" s="782"/>
      <c r="Q88" s="830"/>
      <c r="R88" s="831"/>
      <c r="S88" s="831"/>
      <c r="T88" s="831"/>
      <c r="U88" s="831"/>
      <c r="V88" s="831"/>
      <c r="W88" s="831"/>
      <c r="X88" s="831"/>
      <c r="Y88" s="831"/>
      <c r="Z88" s="831"/>
      <c r="AA88" s="831"/>
      <c r="AB88" s="831"/>
      <c r="AC88" s="831"/>
      <c r="AD88" s="831"/>
      <c r="AE88" s="831"/>
      <c r="AF88" s="834">
        <v>60</v>
      </c>
      <c r="AG88" s="834"/>
      <c r="AH88" s="834"/>
      <c r="AI88" s="834"/>
      <c r="AJ88" s="834"/>
      <c r="AK88" s="831"/>
      <c r="AL88" s="831"/>
      <c r="AM88" s="831"/>
      <c r="AN88" s="831"/>
      <c r="AO88" s="831"/>
      <c r="AP88" s="834">
        <v>115</v>
      </c>
      <c r="AQ88" s="834"/>
      <c r="AR88" s="834"/>
      <c r="AS88" s="834"/>
      <c r="AT88" s="834"/>
      <c r="AU88" s="834">
        <v>52</v>
      </c>
      <c r="AV88" s="834"/>
      <c r="AW88" s="834"/>
      <c r="AX88" s="834"/>
      <c r="AY88" s="834"/>
      <c r="AZ88" s="846"/>
      <c r="BA88" s="846"/>
      <c r="BB88" s="846"/>
      <c r="BC88" s="846"/>
      <c r="BD88" s="847"/>
      <c r="BE88" s="253"/>
      <c r="BF88" s="253"/>
      <c r="BG88" s="253"/>
      <c r="BH88" s="253"/>
      <c r="BI88" s="253"/>
      <c r="BJ88" s="253"/>
      <c r="BK88" s="253"/>
      <c r="BL88" s="253"/>
      <c r="BM88" s="253"/>
      <c r="BN88" s="253"/>
      <c r="BO88" s="253"/>
      <c r="BP88" s="253"/>
      <c r="BQ88" s="250">
        <v>82</v>
      </c>
      <c r="BR88" s="255"/>
      <c r="BS88" s="862"/>
      <c r="BT88" s="863"/>
      <c r="BU88" s="863"/>
      <c r="BV88" s="863"/>
      <c r="BW88" s="863"/>
      <c r="BX88" s="863"/>
      <c r="BY88" s="863"/>
      <c r="BZ88" s="863"/>
      <c r="CA88" s="863"/>
      <c r="CB88" s="863"/>
      <c r="CC88" s="863"/>
      <c r="CD88" s="863"/>
      <c r="CE88" s="863"/>
      <c r="CF88" s="863"/>
      <c r="CG88" s="864"/>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62"/>
      <c r="BT89" s="863"/>
      <c r="BU89" s="863"/>
      <c r="BV89" s="863"/>
      <c r="BW89" s="863"/>
      <c r="BX89" s="863"/>
      <c r="BY89" s="863"/>
      <c r="BZ89" s="863"/>
      <c r="CA89" s="863"/>
      <c r="CB89" s="863"/>
      <c r="CC89" s="863"/>
      <c r="CD89" s="863"/>
      <c r="CE89" s="863"/>
      <c r="CF89" s="863"/>
      <c r="CG89" s="864"/>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62"/>
      <c r="BT90" s="863"/>
      <c r="BU90" s="863"/>
      <c r="BV90" s="863"/>
      <c r="BW90" s="863"/>
      <c r="BX90" s="863"/>
      <c r="BY90" s="863"/>
      <c r="BZ90" s="863"/>
      <c r="CA90" s="863"/>
      <c r="CB90" s="863"/>
      <c r="CC90" s="863"/>
      <c r="CD90" s="863"/>
      <c r="CE90" s="863"/>
      <c r="CF90" s="863"/>
      <c r="CG90" s="864"/>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62"/>
      <c r="BT91" s="863"/>
      <c r="BU91" s="863"/>
      <c r="BV91" s="863"/>
      <c r="BW91" s="863"/>
      <c r="BX91" s="863"/>
      <c r="BY91" s="863"/>
      <c r="BZ91" s="863"/>
      <c r="CA91" s="863"/>
      <c r="CB91" s="863"/>
      <c r="CC91" s="863"/>
      <c r="CD91" s="863"/>
      <c r="CE91" s="863"/>
      <c r="CF91" s="863"/>
      <c r="CG91" s="864"/>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62"/>
      <c r="BT92" s="863"/>
      <c r="BU92" s="863"/>
      <c r="BV92" s="863"/>
      <c r="BW92" s="863"/>
      <c r="BX92" s="863"/>
      <c r="BY92" s="863"/>
      <c r="BZ92" s="863"/>
      <c r="CA92" s="863"/>
      <c r="CB92" s="863"/>
      <c r="CC92" s="863"/>
      <c r="CD92" s="863"/>
      <c r="CE92" s="863"/>
      <c r="CF92" s="863"/>
      <c r="CG92" s="864"/>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62"/>
      <c r="BT93" s="863"/>
      <c r="BU93" s="863"/>
      <c r="BV93" s="863"/>
      <c r="BW93" s="863"/>
      <c r="BX93" s="863"/>
      <c r="BY93" s="863"/>
      <c r="BZ93" s="863"/>
      <c r="CA93" s="863"/>
      <c r="CB93" s="863"/>
      <c r="CC93" s="863"/>
      <c r="CD93" s="863"/>
      <c r="CE93" s="863"/>
      <c r="CF93" s="863"/>
      <c r="CG93" s="864"/>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62"/>
      <c r="BT94" s="863"/>
      <c r="BU94" s="863"/>
      <c r="BV94" s="863"/>
      <c r="BW94" s="863"/>
      <c r="BX94" s="863"/>
      <c r="BY94" s="863"/>
      <c r="BZ94" s="863"/>
      <c r="CA94" s="863"/>
      <c r="CB94" s="863"/>
      <c r="CC94" s="863"/>
      <c r="CD94" s="863"/>
      <c r="CE94" s="863"/>
      <c r="CF94" s="863"/>
      <c r="CG94" s="864"/>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62"/>
      <c r="BT95" s="863"/>
      <c r="BU95" s="863"/>
      <c r="BV95" s="863"/>
      <c r="BW95" s="863"/>
      <c r="BX95" s="863"/>
      <c r="BY95" s="863"/>
      <c r="BZ95" s="863"/>
      <c r="CA95" s="863"/>
      <c r="CB95" s="863"/>
      <c r="CC95" s="863"/>
      <c r="CD95" s="863"/>
      <c r="CE95" s="863"/>
      <c r="CF95" s="863"/>
      <c r="CG95" s="864"/>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62"/>
      <c r="BT96" s="863"/>
      <c r="BU96" s="863"/>
      <c r="BV96" s="863"/>
      <c r="BW96" s="863"/>
      <c r="BX96" s="863"/>
      <c r="BY96" s="863"/>
      <c r="BZ96" s="863"/>
      <c r="CA96" s="863"/>
      <c r="CB96" s="863"/>
      <c r="CC96" s="863"/>
      <c r="CD96" s="863"/>
      <c r="CE96" s="863"/>
      <c r="CF96" s="863"/>
      <c r="CG96" s="864"/>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62"/>
      <c r="BT97" s="863"/>
      <c r="BU97" s="863"/>
      <c r="BV97" s="863"/>
      <c r="BW97" s="863"/>
      <c r="BX97" s="863"/>
      <c r="BY97" s="863"/>
      <c r="BZ97" s="863"/>
      <c r="CA97" s="863"/>
      <c r="CB97" s="863"/>
      <c r="CC97" s="863"/>
      <c r="CD97" s="863"/>
      <c r="CE97" s="863"/>
      <c r="CF97" s="863"/>
      <c r="CG97" s="864"/>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62"/>
      <c r="BT98" s="863"/>
      <c r="BU98" s="863"/>
      <c r="BV98" s="863"/>
      <c r="BW98" s="863"/>
      <c r="BX98" s="863"/>
      <c r="BY98" s="863"/>
      <c r="BZ98" s="863"/>
      <c r="CA98" s="863"/>
      <c r="CB98" s="863"/>
      <c r="CC98" s="863"/>
      <c r="CD98" s="863"/>
      <c r="CE98" s="863"/>
      <c r="CF98" s="863"/>
      <c r="CG98" s="864"/>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62"/>
      <c r="BT99" s="863"/>
      <c r="BU99" s="863"/>
      <c r="BV99" s="863"/>
      <c r="BW99" s="863"/>
      <c r="BX99" s="863"/>
      <c r="BY99" s="863"/>
      <c r="BZ99" s="863"/>
      <c r="CA99" s="863"/>
      <c r="CB99" s="863"/>
      <c r="CC99" s="863"/>
      <c r="CD99" s="863"/>
      <c r="CE99" s="863"/>
      <c r="CF99" s="863"/>
      <c r="CG99" s="864"/>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62"/>
      <c r="BT100" s="863"/>
      <c r="BU100" s="863"/>
      <c r="BV100" s="863"/>
      <c r="BW100" s="863"/>
      <c r="BX100" s="863"/>
      <c r="BY100" s="863"/>
      <c r="BZ100" s="863"/>
      <c r="CA100" s="863"/>
      <c r="CB100" s="863"/>
      <c r="CC100" s="863"/>
      <c r="CD100" s="863"/>
      <c r="CE100" s="863"/>
      <c r="CF100" s="863"/>
      <c r="CG100" s="864"/>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62"/>
      <c r="BT101" s="863"/>
      <c r="BU101" s="863"/>
      <c r="BV101" s="863"/>
      <c r="BW101" s="863"/>
      <c r="BX101" s="863"/>
      <c r="BY101" s="863"/>
      <c r="BZ101" s="863"/>
      <c r="CA101" s="863"/>
      <c r="CB101" s="863"/>
      <c r="CC101" s="863"/>
      <c r="CD101" s="863"/>
      <c r="CE101" s="863"/>
      <c r="CF101" s="863"/>
      <c r="CG101" s="864"/>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368</v>
      </c>
      <c r="BR102" s="780" t="s">
        <v>398</v>
      </c>
      <c r="BS102" s="781"/>
      <c r="BT102" s="781"/>
      <c r="BU102" s="781"/>
      <c r="BV102" s="781"/>
      <c r="BW102" s="781"/>
      <c r="BX102" s="781"/>
      <c r="BY102" s="781"/>
      <c r="BZ102" s="781"/>
      <c r="CA102" s="781"/>
      <c r="CB102" s="781"/>
      <c r="CC102" s="781"/>
      <c r="CD102" s="781"/>
      <c r="CE102" s="781"/>
      <c r="CF102" s="781"/>
      <c r="CG102" s="782"/>
      <c r="CH102" s="888"/>
      <c r="CI102" s="889"/>
      <c r="CJ102" s="889"/>
      <c r="CK102" s="889"/>
      <c r="CL102" s="890"/>
      <c r="CM102" s="888"/>
      <c r="CN102" s="889"/>
      <c r="CO102" s="889"/>
      <c r="CP102" s="889"/>
      <c r="CQ102" s="890"/>
      <c r="CR102" s="891">
        <v>104900</v>
      </c>
      <c r="CS102" s="849"/>
      <c r="CT102" s="849"/>
      <c r="CU102" s="849"/>
      <c r="CV102" s="892"/>
      <c r="CW102" s="891">
        <v>13786</v>
      </c>
      <c r="CX102" s="849"/>
      <c r="CY102" s="849"/>
      <c r="CZ102" s="849"/>
      <c r="DA102" s="892"/>
      <c r="DB102" s="891">
        <v>12960</v>
      </c>
      <c r="DC102" s="849"/>
      <c r="DD102" s="849"/>
      <c r="DE102" s="849"/>
      <c r="DF102" s="892"/>
      <c r="DG102" s="891">
        <v>28054</v>
      </c>
      <c r="DH102" s="849"/>
      <c r="DI102" s="849"/>
      <c r="DJ102" s="849"/>
      <c r="DK102" s="892"/>
      <c r="DL102" s="891">
        <v>48462</v>
      </c>
      <c r="DM102" s="849"/>
      <c r="DN102" s="849"/>
      <c r="DO102" s="849"/>
      <c r="DP102" s="892"/>
      <c r="DQ102" s="891"/>
      <c r="DR102" s="849"/>
      <c r="DS102" s="849"/>
      <c r="DT102" s="849"/>
      <c r="DU102" s="892"/>
      <c r="DV102" s="915"/>
      <c r="DW102" s="916"/>
      <c r="DX102" s="916"/>
      <c r="DY102" s="916"/>
      <c r="DZ102" s="917"/>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18" t="s">
        <v>399</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19" t="s">
        <v>400</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401</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402</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20" t="s">
        <v>403</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404</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4" customFormat="1" ht="26.25" customHeight="1" x14ac:dyDescent="0.2">
      <c r="A109" s="913" t="s">
        <v>405</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406</v>
      </c>
      <c r="AB109" s="894"/>
      <c r="AC109" s="894"/>
      <c r="AD109" s="894"/>
      <c r="AE109" s="895"/>
      <c r="AF109" s="893" t="s">
        <v>293</v>
      </c>
      <c r="AG109" s="894"/>
      <c r="AH109" s="894"/>
      <c r="AI109" s="894"/>
      <c r="AJ109" s="895"/>
      <c r="AK109" s="893" t="s">
        <v>292</v>
      </c>
      <c r="AL109" s="894"/>
      <c r="AM109" s="894"/>
      <c r="AN109" s="894"/>
      <c r="AO109" s="895"/>
      <c r="AP109" s="893" t="s">
        <v>407</v>
      </c>
      <c r="AQ109" s="894"/>
      <c r="AR109" s="894"/>
      <c r="AS109" s="894"/>
      <c r="AT109" s="896"/>
      <c r="AU109" s="913" t="s">
        <v>405</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406</v>
      </c>
      <c r="BR109" s="894"/>
      <c r="BS109" s="894"/>
      <c r="BT109" s="894"/>
      <c r="BU109" s="895"/>
      <c r="BV109" s="893" t="s">
        <v>293</v>
      </c>
      <c r="BW109" s="894"/>
      <c r="BX109" s="894"/>
      <c r="BY109" s="894"/>
      <c r="BZ109" s="895"/>
      <c r="CA109" s="893" t="s">
        <v>292</v>
      </c>
      <c r="CB109" s="894"/>
      <c r="CC109" s="894"/>
      <c r="CD109" s="894"/>
      <c r="CE109" s="895"/>
      <c r="CF109" s="914" t="s">
        <v>407</v>
      </c>
      <c r="CG109" s="914"/>
      <c r="CH109" s="914"/>
      <c r="CI109" s="914"/>
      <c r="CJ109" s="914"/>
      <c r="CK109" s="893" t="s">
        <v>408</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406</v>
      </c>
      <c r="DH109" s="894"/>
      <c r="DI109" s="894"/>
      <c r="DJ109" s="894"/>
      <c r="DK109" s="895"/>
      <c r="DL109" s="893" t="s">
        <v>293</v>
      </c>
      <c r="DM109" s="894"/>
      <c r="DN109" s="894"/>
      <c r="DO109" s="894"/>
      <c r="DP109" s="895"/>
      <c r="DQ109" s="893" t="s">
        <v>292</v>
      </c>
      <c r="DR109" s="894"/>
      <c r="DS109" s="894"/>
      <c r="DT109" s="894"/>
      <c r="DU109" s="895"/>
      <c r="DV109" s="893" t="s">
        <v>407</v>
      </c>
      <c r="DW109" s="894"/>
      <c r="DX109" s="894"/>
      <c r="DY109" s="894"/>
      <c r="DZ109" s="896"/>
    </row>
    <row r="110" spans="1:131" s="234" customFormat="1" ht="26.25" customHeight="1" x14ac:dyDescent="0.2">
      <c r="A110" s="897" t="s">
        <v>409</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162882397</v>
      </c>
      <c r="AB110" s="901"/>
      <c r="AC110" s="901"/>
      <c r="AD110" s="901"/>
      <c r="AE110" s="902"/>
      <c r="AF110" s="903">
        <v>160958293</v>
      </c>
      <c r="AG110" s="901"/>
      <c r="AH110" s="901"/>
      <c r="AI110" s="901"/>
      <c r="AJ110" s="902"/>
      <c r="AK110" s="903">
        <v>171796285</v>
      </c>
      <c r="AL110" s="901"/>
      <c r="AM110" s="901"/>
      <c r="AN110" s="901"/>
      <c r="AO110" s="902"/>
      <c r="AP110" s="904">
        <v>19.399999999999999</v>
      </c>
      <c r="AQ110" s="905"/>
      <c r="AR110" s="905"/>
      <c r="AS110" s="905"/>
      <c r="AT110" s="906"/>
      <c r="AU110" s="907" t="s">
        <v>70</v>
      </c>
      <c r="AV110" s="908"/>
      <c r="AW110" s="908"/>
      <c r="AX110" s="908"/>
      <c r="AY110" s="908"/>
      <c r="AZ110" s="949" t="s">
        <v>410</v>
      </c>
      <c r="BA110" s="898"/>
      <c r="BB110" s="898"/>
      <c r="BC110" s="898"/>
      <c r="BD110" s="898"/>
      <c r="BE110" s="898"/>
      <c r="BF110" s="898"/>
      <c r="BG110" s="898"/>
      <c r="BH110" s="898"/>
      <c r="BI110" s="898"/>
      <c r="BJ110" s="898"/>
      <c r="BK110" s="898"/>
      <c r="BL110" s="898"/>
      <c r="BM110" s="898"/>
      <c r="BN110" s="898"/>
      <c r="BO110" s="898"/>
      <c r="BP110" s="899"/>
      <c r="BQ110" s="935">
        <v>5145504634</v>
      </c>
      <c r="BR110" s="936"/>
      <c r="BS110" s="936"/>
      <c r="BT110" s="936"/>
      <c r="BU110" s="936"/>
      <c r="BV110" s="936">
        <v>5201325861</v>
      </c>
      <c r="BW110" s="936"/>
      <c r="BX110" s="936"/>
      <c r="BY110" s="936"/>
      <c r="BZ110" s="936"/>
      <c r="CA110" s="936">
        <v>5273391514</v>
      </c>
      <c r="CB110" s="936"/>
      <c r="CC110" s="936"/>
      <c r="CD110" s="936"/>
      <c r="CE110" s="936"/>
      <c r="CF110" s="950">
        <v>594.29999999999995</v>
      </c>
      <c r="CG110" s="951"/>
      <c r="CH110" s="951"/>
      <c r="CI110" s="951"/>
      <c r="CJ110" s="951"/>
      <c r="CK110" s="952" t="s">
        <v>411</v>
      </c>
      <c r="CL110" s="953"/>
      <c r="CM110" s="932" t="s">
        <v>412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35">
        <v>2999022</v>
      </c>
      <c r="DH110" s="936"/>
      <c r="DI110" s="936"/>
      <c r="DJ110" s="936"/>
      <c r="DK110" s="936"/>
      <c r="DL110" s="936">
        <v>2871637</v>
      </c>
      <c r="DM110" s="936"/>
      <c r="DN110" s="936"/>
      <c r="DO110" s="936"/>
      <c r="DP110" s="936"/>
      <c r="DQ110" s="936">
        <v>2744183</v>
      </c>
      <c r="DR110" s="936"/>
      <c r="DS110" s="936"/>
      <c r="DT110" s="936"/>
      <c r="DU110" s="936"/>
      <c r="DV110" s="937">
        <v>0.3</v>
      </c>
      <c r="DW110" s="937"/>
      <c r="DX110" s="937"/>
      <c r="DY110" s="937"/>
      <c r="DZ110" s="938"/>
    </row>
    <row r="111" spans="1:131" s="234" customFormat="1" ht="26.25" customHeight="1" x14ac:dyDescent="0.2">
      <c r="A111" s="939" t="s">
        <v>413</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v>22489494</v>
      </c>
      <c r="AB111" s="943"/>
      <c r="AC111" s="943"/>
      <c r="AD111" s="943"/>
      <c r="AE111" s="944"/>
      <c r="AF111" s="945">
        <v>12661436</v>
      </c>
      <c r="AG111" s="943"/>
      <c r="AH111" s="943"/>
      <c r="AI111" s="943"/>
      <c r="AJ111" s="944"/>
      <c r="AK111" s="945">
        <v>8479371</v>
      </c>
      <c r="AL111" s="943"/>
      <c r="AM111" s="943"/>
      <c r="AN111" s="943"/>
      <c r="AO111" s="944"/>
      <c r="AP111" s="946">
        <v>1</v>
      </c>
      <c r="AQ111" s="947"/>
      <c r="AR111" s="947"/>
      <c r="AS111" s="947"/>
      <c r="AT111" s="948"/>
      <c r="AU111" s="909"/>
      <c r="AV111" s="910"/>
      <c r="AW111" s="910"/>
      <c r="AX111" s="910"/>
      <c r="AY111" s="910"/>
      <c r="AZ111" s="958" t="s">
        <v>414</v>
      </c>
      <c r="BA111" s="959"/>
      <c r="BB111" s="959"/>
      <c r="BC111" s="959"/>
      <c r="BD111" s="959"/>
      <c r="BE111" s="959"/>
      <c r="BF111" s="959"/>
      <c r="BG111" s="959"/>
      <c r="BH111" s="959"/>
      <c r="BI111" s="959"/>
      <c r="BJ111" s="959"/>
      <c r="BK111" s="959"/>
      <c r="BL111" s="959"/>
      <c r="BM111" s="959"/>
      <c r="BN111" s="959"/>
      <c r="BO111" s="959"/>
      <c r="BP111" s="960"/>
      <c r="BQ111" s="928">
        <v>22030630</v>
      </c>
      <c r="BR111" s="929"/>
      <c r="BS111" s="929"/>
      <c r="BT111" s="929"/>
      <c r="BU111" s="929"/>
      <c r="BV111" s="929">
        <v>21372866</v>
      </c>
      <c r="BW111" s="929"/>
      <c r="BX111" s="929"/>
      <c r="BY111" s="929"/>
      <c r="BZ111" s="929"/>
      <c r="CA111" s="929">
        <v>21498238</v>
      </c>
      <c r="CB111" s="929"/>
      <c r="CC111" s="929"/>
      <c r="CD111" s="929"/>
      <c r="CE111" s="929"/>
      <c r="CF111" s="923">
        <v>2.4</v>
      </c>
      <c r="CG111" s="924"/>
      <c r="CH111" s="924"/>
      <c r="CI111" s="924"/>
      <c r="CJ111" s="924"/>
      <c r="CK111" s="954"/>
      <c r="CL111" s="955"/>
      <c r="CM111" s="925" t="s">
        <v>415</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v>5731739</v>
      </c>
      <c r="DH111" s="929"/>
      <c r="DI111" s="929"/>
      <c r="DJ111" s="929"/>
      <c r="DK111" s="929"/>
      <c r="DL111" s="929">
        <v>5156556</v>
      </c>
      <c r="DM111" s="929"/>
      <c r="DN111" s="929"/>
      <c r="DO111" s="929"/>
      <c r="DP111" s="929"/>
      <c r="DQ111" s="929">
        <v>4581267</v>
      </c>
      <c r="DR111" s="929"/>
      <c r="DS111" s="929"/>
      <c r="DT111" s="929"/>
      <c r="DU111" s="929"/>
      <c r="DV111" s="930">
        <v>0.5</v>
      </c>
      <c r="DW111" s="930"/>
      <c r="DX111" s="930"/>
      <c r="DY111" s="930"/>
      <c r="DZ111" s="931"/>
    </row>
    <row r="112" spans="1:131" s="234" customFormat="1" ht="26.25" customHeight="1" x14ac:dyDescent="0.2">
      <c r="A112" s="968" t="s">
        <v>416</v>
      </c>
      <c r="B112" s="969"/>
      <c r="C112" s="959" t="s">
        <v>417</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61">
        <v>113158381</v>
      </c>
      <c r="AB112" s="962"/>
      <c r="AC112" s="962"/>
      <c r="AD112" s="962"/>
      <c r="AE112" s="963"/>
      <c r="AF112" s="964">
        <v>111760219</v>
      </c>
      <c r="AG112" s="962"/>
      <c r="AH112" s="962"/>
      <c r="AI112" s="962"/>
      <c r="AJ112" s="963"/>
      <c r="AK112" s="964">
        <v>110918791</v>
      </c>
      <c r="AL112" s="962"/>
      <c r="AM112" s="962"/>
      <c r="AN112" s="962"/>
      <c r="AO112" s="963"/>
      <c r="AP112" s="965">
        <v>12.5</v>
      </c>
      <c r="AQ112" s="966"/>
      <c r="AR112" s="966"/>
      <c r="AS112" s="966"/>
      <c r="AT112" s="967"/>
      <c r="AU112" s="909"/>
      <c r="AV112" s="910"/>
      <c r="AW112" s="910"/>
      <c r="AX112" s="910"/>
      <c r="AY112" s="910"/>
      <c r="AZ112" s="958" t="s">
        <v>418</v>
      </c>
      <c r="BA112" s="959"/>
      <c r="BB112" s="959"/>
      <c r="BC112" s="959"/>
      <c r="BD112" s="959"/>
      <c r="BE112" s="959"/>
      <c r="BF112" s="959"/>
      <c r="BG112" s="959"/>
      <c r="BH112" s="959"/>
      <c r="BI112" s="959"/>
      <c r="BJ112" s="959"/>
      <c r="BK112" s="959"/>
      <c r="BL112" s="959"/>
      <c r="BM112" s="959"/>
      <c r="BN112" s="959"/>
      <c r="BO112" s="959"/>
      <c r="BP112" s="960"/>
      <c r="BQ112" s="928">
        <v>105521177</v>
      </c>
      <c r="BR112" s="929"/>
      <c r="BS112" s="929"/>
      <c r="BT112" s="929"/>
      <c r="BU112" s="929"/>
      <c r="BV112" s="929">
        <v>110756674</v>
      </c>
      <c r="BW112" s="929"/>
      <c r="BX112" s="929"/>
      <c r="BY112" s="929"/>
      <c r="BZ112" s="929"/>
      <c r="CA112" s="929">
        <v>134660685</v>
      </c>
      <c r="CB112" s="929"/>
      <c r="CC112" s="929"/>
      <c r="CD112" s="929"/>
      <c r="CE112" s="929"/>
      <c r="CF112" s="923">
        <v>15.2</v>
      </c>
      <c r="CG112" s="924"/>
      <c r="CH112" s="924"/>
      <c r="CI112" s="924"/>
      <c r="CJ112" s="924"/>
      <c r="CK112" s="954"/>
      <c r="CL112" s="955"/>
      <c r="CM112" s="925" t="s">
        <v>419</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v>2008389</v>
      </c>
      <c r="DH112" s="929"/>
      <c r="DI112" s="929"/>
      <c r="DJ112" s="929"/>
      <c r="DK112" s="929"/>
      <c r="DL112" s="929">
        <v>1487644</v>
      </c>
      <c r="DM112" s="929"/>
      <c r="DN112" s="929"/>
      <c r="DO112" s="929"/>
      <c r="DP112" s="929"/>
      <c r="DQ112" s="929" t="s">
        <v>119</v>
      </c>
      <c r="DR112" s="929"/>
      <c r="DS112" s="929"/>
      <c r="DT112" s="929"/>
      <c r="DU112" s="929"/>
      <c r="DV112" s="930" t="s">
        <v>420</v>
      </c>
      <c r="DW112" s="930"/>
      <c r="DX112" s="930"/>
      <c r="DY112" s="930"/>
      <c r="DZ112" s="931"/>
    </row>
    <row r="113" spans="1:130" s="234" customFormat="1" ht="26.25" customHeight="1" x14ac:dyDescent="0.2">
      <c r="A113" s="970"/>
      <c r="B113" s="971"/>
      <c r="C113" s="959" t="s">
        <v>421</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61">
        <v>11646746</v>
      </c>
      <c r="AB113" s="962"/>
      <c r="AC113" s="962"/>
      <c r="AD113" s="962"/>
      <c r="AE113" s="963"/>
      <c r="AF113" s="964">
        <v>11405323</v>
      </c>
      <c r="AG113" s="962"/>
      <c r="AH113" s="962"/>
      <c r="AI113" s="962"/>
      <c r="AJ113" s="963"/>
      <c r="AK113" s="964">
        <v>15737966</v>
      </c>
      <c r="AL113" s="962"/>
      <c r="AM113" s="962"/>
      <c r="AN113" s="962"/>
      <c r="AO113" s="963"/>
      <c r="AP113" s="965">
        <v>1.8</v>
      </c>
      <c r="AQ113" s="966"/>
      <c r="AR113" s="966"/>
      <c r="AS113" s="966"/>
      <c r="AT113" s="967"/>
      <c r="AU113" s="909"/>
      <c r="AV113" s="910"/>
      <c r="AW113" s="910"/>
      <c r="AX113" s="910"/>
      <c r="AY113" s="910"/>
      <c r="AZ113" s="958" t="s">
        <v>422</v>
      </c>
      <c r="BA113" s="959"/>
      <c r="BB113" s="959"/>
      <c r="BC113" s="959"/>
      <c r="BD113" s="959"/>
      <c r="BE113" s="959"/>
      <c r="BF113" s="959"/>
      <c r="BG113" s="959"/>
      <c r="BH113" s="959"/>
      <c r="BI113" s="959"/>
      <c r="BJ113" s="959"/>
      <c r="BK113" s="959"/>
      <c r="BL113" s="959"/>
      <c r="BM113" s="959"/>
      <c r="BN113" s="959"/>
      <c r="BO113" s="959"/>
      <c r="BP113" s="960"/>
      <c r="BQ113" s="928">
        <v>58557</v>
      </c>
      <c r="BR113" s="929"/>
      <c r="BS113" s="929"/>
      <c r="BT113" s="929"/>
      <c r="BU113" s="929"/>
      <c r="BV113" s="929">
        <v>58950</v>
      </c>
      <c r="BW113" s="929"/>
      <c r="BX113" s="929"/>
      <c r="BY113" s="929"/>
      <c r="BZ113" s="929"/>
      <c r="CA113" s="929">
        <v>52066</v>
      </c>
      <c r="CB113" s="929"/>
      <c r="CC113" s="929"/>
      <c r="CD113" s="929"/>
      <c r="CE113" s="929"/>
      <c r="CF113" s="923">
        <v>0</v>
      </c>
      <c r="CG113" s="924"/>
      <c r="CH113" s="924"/>
      <c r="CI113" s="924"/>
      <c r="CJ113" s="924"/>
      <c r="CK113" s="954"/>
      <c r="CL113" s="955"/>
      <c r="CM113" s="925" t="s">
        <v>423</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28" t="s">
        <v>420</v>
      </c>
      <c r="DH113" s="929"/>
      <c r="DI113" s="929"/>
      <c r="DJ113" s="929"/>
      <c r="DK113" s="929"/>
      <c r="DL113" s="929" t="s">
        <v>119</v>
      </c>
      <c r="DM113" s="929"/>
      <c r="DN113" s="929"/>
      <c r="DO113" s="929"/>
      <c r="DP113" s="929"/>
      <c r="DQ113" s="929" t="s">
        <v>420</v>
      </c>
      <c r="DR113" s="929"/>
      <c r="DS113" s="929"/>
      <c r="DT113" s="929"/>
      <c r="DU113" s="929"/>
      <c r="DV113" s="930" t="s">
        <v>420</v>
      </c>
      <c r="DW113" s="930"/>
      <c r="DX113" s="930"/>
      <c r="DY113" s="930"/>
      <c r="DZ113" s="931"/>
    </row>
    <row r="114" spans="1:130" s="234" customFormat="1" ht="26.25" customHeight="1" x14ac:dyDescent="0.2">
      <c r="A114" s="970"/>
      <c r="B114" s="971"/>
      <c r="C114" s="959" t="s">
        <v>424</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61">
        <v>58</v>
      </c>
      <c r="AB114" s="962"/>
      <c r="AC114" s="962"/>
      <c r="AD114" s="962"/>
      <c r="AE114" s="963"/>
      <c r="AF114" s="964">
        <v>60</v>
      </c>
      <c r="AG114" s="962"/>
      <c r="AH114" s="962"/>
      <c r="AI114" s="962"/>
      <c r="AJ114" s="963"/>
      <c r="AK114" s="964">
        <v>7399</v>
      </c>
      <c r="AL114" s="962"/>
      <c r="AM114" s="962"/>
      <c r="AN114" s="962"/>
      <c r="AO114" s="963"/>
      <c r="AP114" s="965">
        <v>0</v>
      </c>
      <c r="AQ114" s="966"/>
      <c r="AR114" s="966"/>
      <c r="AS114" s="966"/>
      <c r="AT114" s="967"/>
      <c r="AU114" s="909"/>
      <c r="AV114" s="910"/>
      <c r="AW114" s="910"/>
      <c r="AX114" s="910"/>
      <c r="AY114" s="910"/>
      <c r="AZ114" s="958" t="s">
        <v>425</v>
      </c>
      <c r="BA114" s="959"/>
      <c r="BB114" s="959"/>
      <c r="BC114" s="959"/>
      <c r="BD114" s="959"/>
      <c r="BE114" s="959"/>
      <c r="BF114" s="959"/>
      <c r="BG114" s="959"/>
      <c r="BH114" s="959"/>
      <c r="BI114" s="959"/>
      <c r="BJ114" s="959"/>
      <c r="BK114" s="959"/>
      <c r="BL114" s="959"/>
      <c r="BM114" s="959"/>
      <c r="BN114" s="959"/>
      <c r="BO114" s="959"/>
      <c r="BP114" s="960"/>
      <c r="BQ114" s="928">
        <v>425366889</v>
      </c>
      <c r="BR114" s="929"/>
      <c r="BS114" s="929"/>
      <c r="BT114" s="929"/>
      <c r="BU114" s="929"/>
      <c r="BV114" s="929">
        <v>368737524</v>
      </c>
      <c r="BW114" s="929"/>
      <c r="BX114" s="929"/>
      <c r="BY114" s="929"/>
      <c r="BZ114" s="929"/>
      <c r="CA114" s="929">
        <v>345339310</v>
      </c>
      <c r="CB114" s="929"/>
      <c r="CC114" s="929"/>
      <c r="CD114" s="929"/>
      <c r="CE114" s="929"/>
      <c r="CF114" s="923">
        <v>38.9</v>
      </c>
      <c r="CG114" s="924"/>
      <c r="CH114" s="924"/>
      <c r="CI114" s="924"/>
      <c r="CJ114" s="924"/>
      <c r="CK114" s="954"/>
      <c r="CL114" s="955"/>
      <c r="CM114" s="925" t="s">
        <v>426</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28" t="s">
        <v>420</v>
      </c>
      <c r="DH114" s="929"/>
      <c r="DI114" s="929"/>
      <c r="DJ114" s="929"/>
      <c r="DK114" s="929"/>
      <c r="DL114" s="929" t="s">
        <v>420</v>
      </c>
      <c r="DM114" s="929"/>
      <c r="DN114" s="929"/>
      <c r="DO114" s="929"/>
      <c r="DP114" s="929"/>
      <c r="DQ114" s="929" t="s">
        <v>420</v>
      </c>
      <c r="DR114" s="929"/>
      <c r="DS114" s="929"/>
      <c r="DT114" s="929"/>
      <c r="DU114" s="929"/>
      <c r="DV114" s="930" t="s">
        <v>119</v>
      </c>
      <c r="DW114" s="930"/>
      <c r="DX114" s="930"/>
      <c r="DY114" s="930"/>
      <c r="DZ114" s="931"/>
    </row>
    <row r="115" spans="1:130" s="234" customFormat="1" ht="26.25" customHeight="1" x14ac:dyDescent="0.2">
      <c r="A115" s="970"/>
      <c r="B115" s="971"/>
      <c r="C115" s="959" t="s">
        <v>427</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61">
        <v>650920</v>
      </c>
      <c r="AB115" s="962"/>
      <c r="AC115" s="962"/>
      <c r="AD115" s="962"/>
      <c r="AE115" s="963"/>
      <c r="AF115" s="964">
        <v>731604</v>
      </c>
      <c r="AG115" s="962"/>
      <c r="AH115" s="962"/>
      <c r="AI115" s="962"/>
      <c r="AJ115" s="963"/>
      <c r="AK115" s="964">
        <v>103620</v>
      </c>
      <c r="AL115" s="962"/>
      <c r="AM115" s="962"/>
      <c r="AN115" s="962"/>
      <c r="AO115" s="963"/>
      <c r="AP115" s="965">
        <v>0</v>
      </c>
      <c r="AQ115" s="966"/>
      <c r="AR115" s="966"/>
      <c r="AS115" s="966"/>
      <c r="AT115" s="967"/>
      <c r="AU115" s="909"/>
      <c r="AV115" s="910"/>
      <c r="AW115" s="910"/>
      <c r="AX115" s="910"/>
      <c r="AY115" s="910"/>
      <c r="AZ115" s="958" t="s">
        <v>428</v>
      </c>
      <c r="BA115" s="959"/>
      <c r="BB115" s="959"/>
      <c r="BC115" s="959"/>
      <c r="BD115" s="959"/>
      <c r="BE115" s="959"/>
      <c r="BF115" s="959"/>
      <c r="BG115" s="959"/>
      <c r="BH115" s="959"/>
      <c r="BI115" s="959"/>
      <c r="BJ115" s="959"/>
      <c r="BK115" s="959"/>
      <c r="BL115" s="959"/>
      <c r="BM115" s="959"/>
      <c r="BN115" s="959"/>
      <c r="BO115" s="959"/>
      <c r="BP115" s="960"/>
      <c r="BQ115" s="928">
        <v>54139225</v>
      </c>
      <c r="BR115" s="929"/>
      <c r="BS115" s="929"/>
      <c r="BT115" s="929"/>
      <c r="BU115" s="929"/>
      <c r="BV115" s="929">
        <v>37443263</v>
      </c>
      <c r="BW115" s="929"/>
      <c r="BX115" s="929"/>
      <c r="BY115" s="929"/>
      <c r="BZ115" s="929"/>
      <c r="CA115" s="929">
        <v>38998922</v>
      </c>
      <c r="CB115" s="929"/>
      <c r="CC115" s="929"/>
      <c r="CD115" s="929"/>
      <c r="CE115" s="929"/>
      <c r="CF115" s="923">
        <v>4.4000000000000004</v>
      </c>
      <c r="CG115" s="924"/>
      <c r="CH115" s="924"/>
      <c r="CI115" s="924"/>
      <c r="CJ115" s="924"/>
      <c r="CK115" s="954"/>
      <c r="CL115" s="955"/>
      <c r="CM115" s="958" t="s">
        <v>429</v>
      </c>
      <c r="CN115" s="979"/>
      <c r="CO115" s="979"/>
      <c r="CP115" s="979"/>
      <c r="CQ115" s="979"/>
      <c r="CR115" s="979"/>
      <c r="CS115" s="979"/>
      <c r="CT115" s="979"/>
      <c r="CU115" s="979"/>
      <c r="CV115" s="979"/>
      <c r="CW115" s="979"/>
      <c r="CX115" s="979"/>
      <c r="CY115" s="979"/>
      <c r="CZ115" s="979"/>
      <c r="DA115" s="979"/>
      <c r="DB115" s="979"/>
      <c r="DC115" s="979"/>
      <c r="DD115" s="979"/>
      <c r="DE115" s="979"/>
      <c r="DF115" s="960"/>
      <c r="DG115" s="928">
        <v>10377000</v>
      </c>
      <c r="DH115" s="929"/>
      <c r="DI115" s="929"/>
      <c r="DJ115" s="929"/>
      <c r="DK115" s="929"/>
      <c r="DL115" s="929">
        <v>11003000</v>
      </c>
      <c r="DM115" s="929"/>
      <c r="DN115" s="929"/>
      <c r="DO115" s="929"/>
      <c r="DP115" s="929"/>
      <c r="DQ115" s="929">
        <v>13276000</v>
      </c>
      <c r="DR115" s="929"/>
      <c r="DS115" s="929"/>
      <c r="DT115" s="929"/>
      <c r="DU115" s="929"/>
      <c r="DV115" s="930">
        <v>1.5</v>
      </c>
      <c r="DW115" s="930"/>
      <c r="DX115" s="930"/>
      <c r="DY115" s="930"/>
      <c r="DZ115" s="931"/>
    </row>
    <row r="116" spans="1:130" s="234" customFormat="1" ht="26.25" customHeight="1" x14ac:dyDescent="0.2">
      <c r="A116" s="972"/>
      <c r="B116" s="973"/>
      <c r="C116" s="974" t="s">
        <v>430</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v>1770</v>
      </c>
      <c r="AB116" s="962"/>
      <c r="AC116" s="962"/>
      <c r="AD116" s="962"/>
      <c r="AE116" s="963"/>
      <c r="AF116" s="964">
        <v>5816</v>
      </c>
      <c r="AG116" s="962"/>
      <c r="AH116" s="962"/>
      <c r="AI116" s="962"/>
      <c r="AJ116" s="963"/>
      <c r="AK116" s="964">
        <v>4925</v>
      </c>
      <c r="AL116" s="962"/>
      <c r="AM116" s="962"/>
      <c r="AN116" s="962"/>
      <c r="AO116" s="963"/>
      <c r="AP116" s="965">
        <v>0</v>
      </c>
      <c r="AQ116" s="966"/>
      <c r="AR116" s="966"/>
      <c r="AS116" s="966"/>
      <c r="AT116" s="967"/>
      <c r="AU116" s="909"/>
      <c r="AV116" s="910"/>
      <c r="AW116" s="910"/>
      <c r="AX116" s="910"/>
      <c r="AY116" s="910"/>
      <c r="AZ116" s="976" t="s">
        <v>431</v>
      </c>
      <c r="BA116" s="977"/>
      <c r="BB116" s="977"/>
      <c r="BC116" s="977"/>
      <c r="BD116" s="977"/>
      <c r="BE116" s="977"/>
      <c r="BF116" s="977"/>
      <c r="BG116" s="977"/>
      <c r="BH116" s="977"/>
      <c r="BI116" s="977"/>
      <c r="BJ116" s="977"/>
      <c r="BK116" s="977"/>
      <c r="BL116" s="977"/>
      <c r="BM116" s="977"/>
      <c r="BN116" s="977"/>
      <c r="BO116" s="977"/>
      <c r="BP116" s="978"/>
      <c r="BQ116" s="928" t="s">
        <v>420</v>
      </c>
      <c r="BR116" s="929"/>
      <c r="BS116" s="929"/>
      <c r="BT116" s="929"/>
      <c r="BU116" s="929"/>
      <c r="BV116" s="929" t="s">
        <v>119</v>
      </c>
      <c r="BW116" s="929"/>
      <c r="BX116" s="929"/>
      <c r="BY116" s="929"/>
      <c r="BZ116" s="929"/>
      <c r="CA116" s="929" t="s">
        <v>420</v>
      </c>
      <c r="CB116" s="929"/>
      <c r="CC116" s="929"/>
      <c r="CD116" s="929"/>
      <c r="CE116" s="929"/>
      <c r="CF116" s="923" t="s">
        <v>119</v>
      </c>
      <c r="CG116" s="924"/>
      <c r="CH116" s="924"/>
      <c r="CI116" s="924"/>
      <c r="CJ116" s="924"/>
      <c r="CK116" s="954"/>
      <c r="CL116" s="955"/>
      <c r="CM116" s="925" t="s">
        <v>432</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28" t="s">
        <v>420</v>
      </c>
      <c r="DH116" s="929"/>
      <c r="DI116" s="929"/>
      <c r="DJ116" s="929"/>
      <c r="DK116" s="929"/>
      <c r="DL116" s="929" t="s">
        <v>420</v>
      </c>
      <c r="DM116" s="929"/>
      <c r="DN116" s="929"/>
      <c r="DO116" s="929"/>
      <c r="DP116" s="929"/>
      <c r="DQ116" s="929" t="s">
        <v>420</v>
      </c>
      <c r="DR116" s="929"/>
      <c r="DS116" s="929"/>
      <c r="DT116" s="929"/>
      <c r="DU116" s="929"/>
      <c r="DV116" s="930" t="s">
        <v>420</v>
      </c>
      <c r="DW116" s="930"/>
      <c r="DX116" s="930"/>
      <c r="DY116" s="930"/>
      <c r="DZ116" s="931"/>
    </row>
    <row r="117" spans="1:130" s="234" customFormat="1" ht="26.25" customHeight="1" x14ac:dyDescent="0.2">
      <c r="A117" s="913" t="s">
        <v>153</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84" t="s">
        <v>433</v>
      </c>
      <c r="Z117" s="895"/>
      <c r="AA117" s="985">
        <v>310829766</v>
      </c>
      <c r="AB117" s="986"/>
      <c r="AC117" s="986"/>
      <c r="AD117" s="986"/>
      <c r="AE117" s="987"/>
      <c r="AF117" s="988">
        <v>297522751</v>
      </c>
      <c r="AG117" s="986"/>
      <c r="AH117" s="986"/>
      <c r="AI117" s="986"/>
      <c r="AJ117" s="987"/>
      <c r="AK117" s="988">
        <v>307048357</v>
      </c>
      <c r="AL117" s="986"/>
      <c r="AM117" s="986"/>
      <c r="AN117" s="986"/>
      <c r="AO117" s="987"/>
      <c r="AP117" s="989"/>
      <c r="AQ117" s="990"/>
      <c r="AR117" s="990"/>
      <c r="AS117" s="990"/>
      <c r="AT117" s="991"/>
      <c r="AU117" s="909"/>
      <c r="AV117" s="910"/>
      <c r="AW117" s="910"/>
      <c r="AX117" s="910"/>
      <c r="AY117" s="910"/>
      <c r="AZ117" s="958" t="s">
        <v>434</v>
      </c>
      <c r="BA117" s="959"/>
      <c r="BB117" s="959"/>
      <c r="BC117" s="959"/>
      <c r="BD117" s="959"/>
      <c r="BE117" s="959"/>
      <c r="BF117" s="959"/>
      <c r="BG117" s="959"/>
      <c r="BH117" s="959"/>
      <c r="BI117" s="959"/>
      <c r="BJ117" s="959"/>
      <c r="BK117" s="959"/>
      <c r="BL117" s="959"/>
      <c r="BM117" s="959"/>
      <c r="BN117" s="959"/>
      <c r="BO117" s="959"/>
      <c r="BP117" s="960"/>
      <c r="BQ117" s="928" t="s">
        <v>119</v>
      </c>
      <c r="BR117" s="929"/>
      <c r="BS117" s="929"/>
      <c r="BT117" s="929"/>
      <c r="BU117" s="929"/>
      <c r="BV117" s="929" t="s">
        <v>420</v>
      </c>
      <c r="BW117" s="929"/>
      <c r="BX117" s="929"/>
      <c r="BY117" s="929"/>
      <c r="BZ117" s="929"/>
      <c r="CA117" s="929" t="s">
        <v>420</v>
      </c>
      <c r="CB117" s="929"/>
      <c r="CC117" s="929"/>
      <c r="CD117" s="929"/>
      <c r="CE117" s="929"/>
      <c r="CF117" s="923" t="s">
        <v>420</v>
      </c>
      <c r="CG117" s="924"/>
      <c r="CH117" s="924"/>
      <c r="CI117" s="924"/>
      <c r="CJ117" s="924"/>
      <c r="CK117" s="954"/>
      <c r="CL117" s="955"/>
      <c r="CM117" s="925" t="s">
        <v>435</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28" t="s">
        <v>119</v>
      </c>
      <c r="DH117" s="929"/>
      <c r="DI117" s="929"/>
      <c r="DJ117" s="929"/>
      <c r="DK117" s="929"/>
      <c r="DL117" s="929" t="s">
        <v>119</v>
      </c>
      <c r="DM117" s="929"/>
      <c r="DN117" s="929"/>
      <c r="DO117" s="929"/>
      <c r="DP117" s="929"/>
      <c r="DQ117" s="929" t="s">
        <v>420</v>
      </c>
      <c r="DR117" s="929"/>
      <c r="DS117" s="929"/>
      <c r="DT117" s="929"/>
      <c r="DU117" s="929"/>
      <c r="DV117" s="930" t="s">
        <v>119</v>
      </c>
      <c r="DW117" s="930"/>
      <c r="DX117" s="930"/>
      <c r="DY117" s="930"/>
      <c r="DZ117" s="931"/>
    </row>
    <row r="118" spans="1:130" s="234" customFormat="1" ht="26.25" customHeight="1" x14ac:dyDescent="0.2">
      <c r="A118" s="913" t="s">
        <v>408</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406</v>
      </c>
      <c r="AB118" s="894"/>
      <c r="AC118" s="894"/>
      <c r="AD118" s="894"/>
      <c r="AE118" s="895"/>
      <c r="AF118" s="893" t="s">
        <v>293</v>
      </c>
      <c r="AG118" s="894"/>
      <c r="AH118" s="894"/>
      <c r="AI118" s="894"/>
      <c r="AJ118" s="895"/>
      <c r="AK118" s="893" t="s">
        <v>292</v>
      </c>
      <c r="AL118" s="894"/>
      <c r="AM118" s="894"/>
      <c r="AN118" s="894"/>
      <c r="AO118" s="895"/>
      <c r="AP118" s="980" t="s">
        <v>407</v>
      </c>
      <c r="AQ118" s="981"/>
      <c r="AR118" s="981"/>
      <c r="AS118" s="981"/>
      <c r="AT118" s="982"/>
      <c r="AU118" s="909"/>
      <c r="AV118" s="910"/>
      <c r="AW118" s="910"/>
      <c r="AX118" s="910"/>
      <c r="AY118" s="910"/>
      <c r="AZ118" s="983" t="s">
        <v>436</v>
      </c>
      <c r="BA118" s="974"/>
      <c r="BB118" s="974"/>
      <c r="BC118" s="974"/>
      <c r="BD118" s="974"/>
      <c r="BE118" s="974"/>
      <c r="BF118" s="974"/>
      <c r="BG118" s="974"/>
      <c r="BH118" s="974"/>
      <c r="BI118" s="974"/>
      <c r="BJ118" s="974"/>
      <c r="BK118" s="974"/>
      <c r="BL118" s="974"/>
      <c r="BM118" s="974"/>
      <c r="BN118" s="974"/>
      <c r="BO118" s="974"/>
      <c r="BP118" s="975"/>
      <c r="BQ118" s="1000" t="s">
        <v>119</v>
      </c>
      <c r="BR118" s="1001"/>
      <c r="BS118" s="1001"/>
      <c r="BT118" s="1001"/>
      <c r="BU118" s="1001"/>
      <c r="BV118" s="1001" t="s">
        <v>119</v>
      </c>
      <c r="BW118" s="1001"/>
      <c r="BX118" s="1001"/>
      <c r="BY118" s="1001"/>
      <c r="BZ118" s="1001"/>
      <c r="CA118" s="1001" t="s">
        <v>119</v>
      </c>
      <c r="CB118" s="1001"/>
      <c r="CC118" s="1001"/>
      <c r="CD118" s="1001"/>
      <c r="CE118" s="1001"/>
      <c r="CF118" s="923" t="s">
        <v>119</v>
      </c>
      <c r="CG118" s="924"/>
      <c r="CH118" s="924"/>
      <c r="CI118" s="924"/>
      <c r="CJ118" s="924"/>
      <c r="CK118" s="954"/>
      <c r="CL118" s="955"/>
      <c r="CM118" s="925" t="s">
        <v>437</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28" t="s">
        <v>119</v>
      </c>
      <c r="DH118" s="929"/>
      <c r="DI118" s="929"/>
      <c r="DJ118" s="929"/>
      <c r="DK118" s="929"/>
      <c r="DL118" s="929" t="s">
        <v>119</v>
      </c>
      <c r="DM118" s="929"/>
      <c r="DN118" s="929"/>
      <c r="DO118" s="929"/>
      <c r="DP118" s="929"/>
      <c r="DQ118" s="929" t="s">
        <v>119</v>
      </c>
      <c r="DR118" s="929"/>
      <c r="DS118" s="929"/>
      <c r="DT118" s="929"/>
      <c r="DU118" s="929"/>
      <c r="DV118" s="930" t="s">
        <v>119</v>
      </c>
      <c r="DW118" s="930"/>
      <c r="DX118" s="930"/>
      <c r="DY118" s="930"/>
      <c r="DZ118" s="931"/>
    </row>
    <row r="119" spans="1:130" s="234" customFormat="1" ht="26.25" customHeight="1" x14ac:dyDescent="0.2">
      <c r="A119" s="1065" t="s">
        <v>411</v>
      </c>
      <c r="B119" s="953"/>
      <c r="C119" s="932" t="s">
        <v>412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00">
        <v>3075</v>
      </c>
      <c r="AB119" s="901"/>
      <c r="AC119" s="901"/>
      <c r="AD119" s="901"/>
      <c r="AE119" s="902"/>
      <c r="AF119" s="903">
        <v>32484</v>
      </c>
      <c r="AG119" s="901"/>
      <c r="AH119" s="901"/>
      <c r="AI119" s="901"/>
      <c r="AJ119" s="902"/>
      <c r="AK119" s="903">
        <v>31954</v>
      </c>
      <c r="AL119" s="901"/>
      <c r="AM119" s="901"/>
      <c r="AN119" s="901"/>
      <c r="AO119" s="902"/>
      <c r="AP119" s="904">
        <v>0</v>
      </c>
      <c r="AQ119" s="905"/>
      <c r="AR119" s="905"/>
      <c r="AS119" s="905"/>
      <c r="AT119" s="906"/>
      <c r="AU119" s="911"/>
      <c r="AV119" s="912"/>
      <c r="AW119" s="912"/>
      <c r="AX119" s="912"/>
      <c r="AY119" s="912"/>
      <c r="AZ119" s="265" t="s">
        <v>153</v>
      </c>
      <c r="BA119" s="265"/>
      <c r="BB119" s="265"/>
      <c r="BC119" s="265"/>
      <c r="BD119" s="265"/>
      <c r="BE119" s="265"/>
      <c r="BF119" s="265"/>
      <c r="BG119" s="265"/>
      <c r="BH119" s="265"/>
      <c r="BI119" s="265"/>
      <c r="BJ119" s="265"/>
      <c r="BK119" s="265"/>
      <c r="BL119" s="265"/>
      <c r="BM119" s="265"/>
      <c r="BN119" s="265"/>
      <c r="BO119" s="984" t="s">
        <v>438</v>
      </c>
      <c r="BP119" s="1008"/>
      <c r="BQ119" s="1000">
        <v>5752621112</v>
      </c>
      <c r="BR119" s="1001"/>
      <c r="BS119" s="1001"/>
      <c r="BT119" s="1001"/>
      <c r="BU119" s="1001"/>
      <c r="BV119" s="1001">
        <v>5739695138</v>
      </c>
      <c r="BW119" s="1001"/>
      <c r="BX119" s="1001"/>
      <c r="BY119" s="1001"/>
      <c r="BZ119" s="1001"/>
      <c r="CA119" s="1001">
        <v>5813940735</v>
      </c>
      <c r="CB119" s="1001"/>
      <c r="CC119" s="1001"/>
      <c r="CD119" s="1001"/>
      <c r="CE119" s="1001"/>
      <c r="CF119" s="1002"/>
      <c r="CG119" s="1003"/>
      <c r="CH119" s="1003"/>
      <c r="CI119" s="1003"/>
      <c r="CJ119" s="1004"/>
      <c r="CK119" s="956"/>
      <c r="CL119" s="957"/>
      <c r="CM119" s="1005" t="s">
        <v>439</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28">
        <v>914480</v>
      </c>
      <c r="DH119" s="929"/>
      <c r="DI119" s="929"/>
      <c r="DJ119" s="929"/>
      <c r="DK119" s="929"/>
      <c r="DL119" s="929">
        <v>854029</v>
      </c>
      <c r="DM119" s="929"/>
      <c r="DN119" s="929"/>
      <c r="DO119" s="929"/>
      <c r="DP119" s="929"/>
      <c r="DQ119" s="929">
        <v>896788</v>
      </c>
      <c r="DR119" s="929"/>
      <c r="DS119" s="929"/>
      <c r="DT119" s="929"/>
      <c r="DU119" s="929"/>
      <c r="DV119" s="930">
        <v>0.1</v>
      </c>
      <c r="DW119" s="930"/>
      <c r="DX119" s="930"/>
      <c r="DY119" s="930"/>
      <c r="DZ119" s="931"/>
    </row>
    <row r="120" spans="1:130" s="234" customFormat="1" ht="26.25" customHeight="1" x14ac:dyDescent="0.2">
      <c r="A120" s="1066"/>
      <c r="B120" s="955"/>
      <c r="C120" s="925" t="s">
        <v>415</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119</v>
      </c>
      <c r="AB120" s="962"/>
      <c r="AC120" s="962"/>
      <c r="AD120" s="962"/>
      <c r="AE120" s="963"/>
      <c r="AF120" s="964" t="s">
        <v>119</v>
      </c>
      <c r="AG120" s="962"/>
      <c r="AH120" s="962"/>
      <c r="AI120" s="962"/>
      <c r="AJ120" s="963"/>
      <c r="AK120" s="964" t="s">
        <v>119</v>
      </c>
      <c r="AL120" s="962"/>
      <c r="AM120" s="962"/>
      <c r="AN120" s="962"/>
      <c r="AO120" s="963"/>
      <c r="AP120" s="965" t="s">
        <v>119</v>
      </c>
      <c r="AQ120" s="966"/>
      <c r="AR120" s="966"/>
      <c r="AS120" s="966"/>
      <c r="AT120" s="967"/>
      <c r="AU120" s="992" t="s">
        <v>440</v>
      </c>
      <c r="AV120" s="993"/>
      <c r="AW120" s="993"/>
      <c r="AX120" s="993"/>
      <c r="AY120" s="994"/>
      <c r="AZ120" s="949" t="s">
        <v>441</v>
      </c>
      <c r="BA120" s="898"/>
      <c r="BB120" s="898"/>
      <c r="BC120" s="898"/>
      <c r="BD120" s="898"/>
      <c r="BE120" s="898"/>
      <c r="BF120" s="898"/>
      <c r="BG120" s="898"/>
      <c r="BH120" s="898"/>
      <c r="BI120" s="898"/>
      <c r="BJ120" s="898"/>
      <c r="BK120" s="898"/>
      <c r="BL120" s="898"/>
      <c r="BM120" s="898"/>
      <c r="BN120" s="898"/>
      <c r="BO120" s="898"/>
      <c r="BP120" s="899"/>
      <c r="BQ120" s="935">
        <v>318256425</v>
      </c>
      <c r="BR120" s="936"/>
      <c r="BS120" s="936"/>
      <c r="BT120" s="936"/>
      <c r="BU120" s="936"/>
      <c r="BV120" s="936">
        <v>372717674</v>
      </c>
      <c r="BW120" s="936"/>
      <c r="BX120" s="936"/>
      <c r="BY120" s="936"/>
      <c r="BZ120" s="936"/>
      <c r="CA120" s="936">
        <v>425225067</v>
      </c>
      <c r="CB120" s="936"/>
      <c r="CC120" s="936"/>
      <c r="CD120" s="936"/>
      <c r="CE120" s="936"/>
      <c r="CF120" s="950">
        <v>47.9</v>
      </c>
      <c r="CG120" s="951"/>
      <c r="CH120" s="951"/>
      <c r="CI120" s="951"/>
      <c r="CJ120" s="951"/>
      <c r="CK120" s="1009" t="s">
        <v>442</v>
      </c>
      <c r="CL120" s="1010"/>
      <c r="CM120" s="1010"/>
      <c r="CN120" s="1010"/>
      <c r="CO120" s="1011"/>
      <c r="CP120" s="1017" t="s">
        <v>386</v>
      </c>
      <c r="CQ120" s="1018"/>
      <c r="CR120" s="1018"/>
      <c r="CS120" s="1018"/>
      <c r="CT120" s="1018"/>
      <c r="CU120" s="1018"/>
      <c r="CV120" s="1018"/>
      <c r="CW120" s="1018"/>
      <c r="CX120" s="1018"/>
      <c r="CY120" s="1018"/>
      <c r="CZ120" s="1018"/>
      <c r="DA120" s="1018"/>
      <c r="DB120" s="1018"/>
      <c r="DC120" s="1018"/>
      <c r="DD120" s="1018"/>
      <c r="DE120" s="1018"/>
      <c r="DF120" s="1019"/>
      <c r="DG120" s="935">
        <v>69707477</v>
      </c>
      <c r="DH120" s="936"/>
      <c r="DI120" s="936"/>
      <c r="DJ120" s="936"/>
      <c r="DK120" s="936"/>
      <c r="DL120" s="936">
        <v>71791513</v>
      </c>
      <c r="DM120" s="936"/>
      <c r="DN120" s="936"/>
      <c r="DO120" s="936"/>
      <c r="DP120" s="936"/>
      <c r="DQ120" s="936">
        <v>87906994</v>
      </c>
      <c r="DR120" s="936"/>
      <c r="DS120" s="936"/>
      <c r="DT120" s="936"/>
      <c r="DU120" s="936"/>
      <c r="DV120" s="937">
        <v>9.9</v>
      </c>
      <c r="DW120" s="937"/>
      <c r="DX120" s="937"/>
      <c r="DY120" s="937"/>
      <c r="DZ120" s="938"/>
    </row>
    <row r="121" spans="1:130" s="234" customFormat="1" ht="26.25" customHeight="1" x14ac:dyDescent="0.2">
      <c r="A121" s="1066"/>
      <c r="B121" s="955"/>
      <c r="C121" s="976" t="s">
        <v>443</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1">
        <v>570017</v>
      </c>
      <c r="AB121" s="962"/>
      <c r="AC121" s="962"/>
      <c r="AD121" s="962"/>
      <c r="AE121" s="963"/>
      <c r="AF121" s="964">
        <v>625745</v>
      </c>
      <c r="AG121" s="962"/>
      <c r="AH121" s="962"/>
      <c r="AI121" s="962"/>
      <c r="AJ121" s="963"/>
      <c r="AK121" s="964" t="s">
        <v>119</v>
      </c>
      <c r="AL121" s="962"/>
      <c r="AM121" s="962"/>
      <c r="AN121" s="962"/>
      <c r="AO121" s="963"/>
      <c r="AP121" s="965" t="s">
        <v>119</v>
      </c>
      <c r="AQ121" s="966"/>
      <c r="AR121" s="966"/>
      <c r="AS121" s="966"/>
      <c r="AT121" s="967"/>
      <c r="AU121" s="995"/>
      <c r="AV121" s="996"/>
      <c r="AW121" s="996"/>
      <c r="AX121" s="996"/>
      <c r="AY121" s="997"/>
      <c r="AZ121" s="958" t="s">
        <v>444</v>
      </c>
      <c r="BA121" s="959"/>
      <c r="BB121" s="959"/>
      <c r="BC121" s="959"/>
      <c r="BD121" s="959"/>
      <c r="BE121" s="959"/>
      <c r="BF121" s="959"/>
      <c r="BG121" s="959"/>
      <c r="BH121" s="959"/>
      <c r="BI121" s="959"/>
      <c r="BJ121" s="959"/>
      <c r="BK121" s="959"/>
      <c r="BL121" s="959"/>
      <c r="BM121" s="959"/>
      <c r="BN121" s="959"/>
      <c r="BO121" s="959"/>
      <c r="BP121" s="960"/>
      <c r="BQ121" s="928">
        <v>216968311</v>
      </c>
      <c r="BR121" s="929"/>
      <c r="BS121" s="929"/>
      <c r="BT121" s="929"/>
      <c r="BU121" s="929"/>
      <c r="BV121" s="929">
        <v>208212476</v>
      </c>
      <c r="BW121" s="929"/>
      <c r="BX121" s="929"/>
      <c r="BY121" s="929"/>
      <c r="BZ121" s="929"/>
      <c r="CA121" s="929">
        <v>201722880</v>
      </c>
      <c r="CB121" s="929"/>
      <c r="CC121" s="929"/>
      <c r="CD121" s="929"/>
      <c r="CE121" s="929"/>
      <c r="CF121" s="923">
        <v>22.7</v>
      </c>
      <c r="CG121" s="924"/>
      <c r="CH121" s="924"/>
      <c r="CI121" s="924"/>
      <c r="CJ121" s="924"/>
      <c r="CK121" s="1012"/>
      <c r="CL121" s="1013"/>
      <c r="CM121" s="1013"/>
      <c r="CN121" s="1013"/>
      <c r="CO121" s="1014"/>
      <c r="CP121" s="1022" t="s">
        <v>387</v>
      </c>
      <c r="CQ121" s="1023"/>
      <c r="CR121" s="1023"/>
      <c r="CS121" s="1023"/>
      <c r="CT121" s="1023"/>
      <c r="CU121" s="1023"/>
      <c r="CV121" s="1023"/>
      <c r="CW121" s="1023"/>
      <c r="CX121" s="1023"/>
      <c r="CY121" s="1023"/>
      <c r="CZ121" s="1023"/>
      <c r="DA121" s="1023"/>
      <c r="DB121" s="1023"/>
      <c r="DC121" s="1023"/>
      <c r="DD121" s="1023"/>
      <c r="DE121" s="1023"/>
      <c r="DF121" s="1024"/>
      <c r="DG121" s="928" t="s">
        <v>119</v>
      </c>
      <c r="DH121" s="929"/>
      <c r="DI121" s="929"/>
      <c r="DJ121" s="929"/>
      <c r="DK121" s="929"/>
      <c r="DL121" s="929" t="s">
        <v>119</v>
      </c>
      <c r="DM121" s="929"/>
      <c r="DN121" s="929"/>
      <c r="DO121" s="929"/>
      <c r="DP121" s="929"/>
      <c r="DQ121" s="929">
        <v>46726271</v>
      </c>
      <c r="DR121" s="929"/>
      <c r="DS121" s="929"/>
      <c r="DT121" s="929"/>
      <c r="DU121" s="929"/>
      <c r="DV121" s="930">
        <v>5.3</v>
      </c>
      <c r="DW121" s="930"/>
      <c r="DX121" s="930"/>
      <c r="DY121" s="930"/>
      <c r="DZ121" s="931"/>
    </row>
    <row r="122" spans="1:130" s="234" customFormat="1" ht="26.25" customHeight="1" x14ac:dyDescent="0.2">
      <c r="A122" s="1066"/>
      <c r="B122" s="955"/>
      <c r="C122" s="925" t="s">
        <v>426</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119</v>
      </c>
      <c r="AB122" s="962"/>
      <c r="AC122" s="962"/>
      <c r="AD122" s="962"/>
      <c r="AE122" s="963"/>
      <c r="AF122" s="964" t="s">
        <v>119</v>
      </c>
      <c r="AG122" s="962"/>
      <c r="AH122" s="962"/>
      <c r="AI122" s="962"/>
      <c r="AJ122" s="963"/>
      <c r="AK122" s="964" t="s">
        <v>119</v>
      </c>
      <c r="AL122" s="962"/>
      <c r="AM122" s="962"/>
      <c r="AN122" s="962"/>
      <c r="AO122" s="963"/>
      <c r="AP122" s="965" t="s">
        <v>119</v>
      </c>
      <c r="AQ122" s="966"/>
      <c r="AR122" s="966"/>
      <c r="AS122" s="966"/>
      <c r="AT122" s="967"/>
      <c r="AU122" s="995"/>
      <c r="AV122" s="996"/>
      <c r="AW122" s="996"/>
      <c r="AX122" s="996"/>
      <c r="AY122" s="997"/>
      <c r="AZ122" s="983" t="s">
        <v>445</v>
      </c>
      <c r="BA122" s="974"/>
      <c r="BB122" s="974"/>
      <c r="BC122" s="974"/>
      <c r="BD122" s="974"/>
      <c r="BE122" s="974"/>
      <c r="BF122" s="974"/>
      <c r="BG122" s="974"/>
      <c r="BH122" s="974"/>
      <c r="BI122" s="974"/>
      <c r="BJ122" s="974"/>
      <c r="BK122" s="974"/>
      <c r="BL122" s="974"/>
      <c r="BM122" s="974"/>
      <c r="BN122" s="974"/>
      <c r="BO122" s="974"/>
      <c r="BP122" s="975"/>
      <c r="BQ122" s="1000">
        <v>2183299178</v>
      </c>
      <c r="BR122" s="1001"/>
      <c r="BS122" s="1001"/>
      <c r="BT122" s="1001"/>
      <c r="BU122" s="1001"/>
      <c r="BV122" s="1001">
        <v>2180897925</v>
      </c>
      <c r="BW122" s="1001"/>
      <c r="BX122" s="1001"/>
      <c r="BY122" s="1001"/>
      <c r="BZ122" s="1001"/>
      <c r="CA122" s="1001">
        <v>2176725338</v>
      </c>
      <c r="CB122" s="1001"/>
      <c r="CC122" s="1001"/>
      <c r="CD122" s="1001"/>
      <c r="CE122" s="1001"/>
      <c r="CF122" s="1020">
        <v>245.3</v>
      </c>
      <c r="CG122" s="1021"/>
      <c r="CH122" s="1021"/>
      <c r="CI122" s="1021"/>
      <c r="CJ122" s="1021"/>
      <c r="CK122" s="1012"/>
      <c r="CL122" s="1013"/>
      <c r="CM122" s="1013"/>
      <c r="CN122" s="1013"/>
      <c r="CO122" s="1014"/>
      <c r="CP122" s="1022" t="s">
        <v>381</v>
      </c>
      <c r="CQ122" s="1023"/>
      <c r="CR122" s="1023"/>
      <c r="CS122" s="1023"/>
      <c r="CT122" s="1023"/>
      <c r="CU122" s="1023"/>
      <c r="CV122" s="1023"/>
      <c r="CW122" s="1023"/>
      <c r="CX122" s="1023"/>
      <c r="CY122" s="1023"/>
      <c r="CZ122" s="1023"/>
      <c r="DA122" s="1023"/>
      <c r="DB122" s="1023"/>
      <c r="DC122" s="1023"/>
      <c r="DD122" s="1023"/>
      <c r="DE122" s="1023"/>
      <c r="DF122" s="1024"/>
      <c r="DG122" s="928">
        <v>107654</v>
      </c>
      <c r="DH122" s="929"/>
      <c r="DI122" s="929"/>
      <c r="DJ122" s="929"/>
      <c r="DK122" s="929"/>
      <c r="DL122" s="929">
        <v>62886</v>
      </c>
      <c r="DM122" s="929"/>
      <c r="DN122" s="929"/>
      <c r="DO122" s="929"/>
      <c r="DP122" s="929"/>
      <c r="DQ122" s="929">
        <v>27419</v>
      </c>
      <c r="DR122" s="929"/>
      <c r="DS122" s="929"/>
      <c r="DT122" s="929"/>
      <c r="DU122" s="929"/>
      <c r="DV122" s="930">
        <v>0</v>
      </c>
      <c r="DW122" s="930"/>
      <c r="DX122" s="930"/>
      <c r="DY122" s="930"/>
      <c r="DZ122" s="931"/>
    </row>
    <row r="123" spans="1:130" s="234" customFormat="1" ht="26.25" customHeight="1" x14ac:dyDescent="0.2">
      <c r="A123" s="1066"/>
      <c r="B123" s="955"/>
      <c r="C123" s="925" t="s">
        <v>432</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119</v>
      </c>
      <c r="AB123" s="962"/>
      <c r="AC123" s="962"/>
      <c r="AD123" s="962"/>
      <c r="AE123" s="963"/>
      <c r="AF123" s="964" t="s">
        <v>119</v>
      </c>
      <c r="AG123" s="962"/>
      <c r="AH123" s="962"/>
      <c r="AI123" s="962"/>
      <c r="AJ123" s="963"/>
      <c r="AK123" s="964" t="s">
        <v>119</v>
      </c>
      <c r="AL123" s="962"/>
      <c r="AM123" s="962"/>
      <c r="AN123" s="962"/>
      <c r="AO123" s="963"/>
      <c r="AP123" s="965" t="s">
        <v>119</v>
      </c>
      <c r="AQ123" s="966"/>
      <c r="AR123" s="966"/>
      <c r="AS123" s="966"/>
      <c r="AT123" s="967"/>
      <c r="AU123" s="998"/>
      <c r="AV123" s="999"/>
      <c r="AW123" s="999"/>
      <c r="AX123" s="999"/>
      <c r="AY123" s="999"/>
      <c r="AZ123" s="265" t="s">
        <v>153</v>
      </c>
      <c r="BA123" s="265"/>
      <c r="BB123" s="265"/>
      <c r="BC123" s="265"/>
      <c r="BD123" s="265"/>
      <c r="BE123" s="265"/>
      <c r="BF123" s="265"/>
      <c r="BG123" s="265"/>
      <c r="BH123" s="265"/>
      <c r="BI123" s="265"/>
      <c r="BJ123" s="265"/>
      <c r="BK123" s="265"/>
      <c r="BL123" s="265"/>
      <c r="BM123" s="265"/>
      <c r="BN123" s="265"/>
      <c r="BO123" s="984" t="s">
        <v>446</v>
      </c>
      <c r="BP123" s="1008"/>
      <c r="BQ123" s="1072">
        <v>2718523914</v>
      </c>
      <c r="BR123" s="1073"/>
      <c r="BS123" s="1073"/>
      <c r="BT123" s="1073"/>
      <c r="BU123" s="1073"/>
      <c r="BV123" s="1073">
        <v>2761828075</v>
      </c>
      <c r="BW123" s="1073"/>
      <c r="BX123" s="1073"/>
      <c r="BY123" s="1073"/>
      <c r="BZ123" s="1073"/>
      <c r="CA123" s="1073">
        <v>2803673285</v>
      </c>
      <c r="CB123" s="1073"/>
      <c r="CC123" s="1073"/>
      <c r="CD123" s="1073"/>
      <c r="CE123" s="1073"/>
      <c r="CF123" s="1002"/>
      <c r="CG123" s="1003"/>
      <c r="CH123" s="1003"/>
      <c r="CI123" s="1003"/>
      <c r="CJ123" s="1004"/>
      <c r="CK123" s="1012"/>
      <c r="CL123" s="1013"/>
      <c r="CM123" s="1013"/>
      <c r="CN123" s="1013"/>
      <c r="CO123" s="1014"/>
      <c r="CP123" s="1022" t="s">
        <v>385</v>
      </c>
      <c r="CQ123" s="1023"/>
      <c r="CR123" s="1023"/>
      <c r="CS123" s="1023"/>
      <c r="CT123" s="1023"/>
      <c r="CU123" s="1023"/>
      <c r="CV123" s="1023"/>
      <c r="CW123" s="1023"/>
      <c r="CX123" s="1023"/>
      <c r="CY123" s="1023"/>
      <c r="CZ123" s="1023"/>
      <c r="DA123" s="1023"/>
      <c r="DB123" s="1023"/>
      <c r="DC123" s="1023"/>
      <c r="DD123" s="1023"/>
      <c r="DE123" s="1023"/>
      <c r="DF123" s="1024"/>
      <c r="DG123" s="928" t="s">
        <v>119</v>
      </c>
      <c r="DH123" s="929"/>
      <c r="DI123" s="929"/>
      <c r="DJ123" s="929"/>
      <c r="DK123" s="929"/>
      <c r="DL123" s="929" t="s">
        <v>119</v>
      </c>
      <c r="DM123" s="929"/>
      <c r="DN123" s="929"/>
      <c r="DO123" s="929"/>
      <c r="DP123" s="929"/>
      <c r="DQ123" s="929" t="s">
        <v>119</v>
      </c>
      <c r="DR123" s="929"/>
      <c r="DS123" s="929"/>
      <c r="DT123" s="929"/>
      <c r="DU123" s="929"/>
      <c r="DV123" s="930" t="s">
        <v>119</v>
      </c>
      <c r="DW123" s="930"/>
      <c r="DX123" s="930"/>
      <c r="DY123" s="930"/>
      <c r="DZ123" s="931"/>
    </row>
    <row r="124" spans="1:130" s="234" customFormat="1" ht="26.25" customHeight="1" thickBot="1" x14ac:dyDescent="0.25">
      <c r="A124" s="1066"/>
      <c r="B124" s="955"/>
      <c r="C124" s="925" t="s">
        <v>435</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119</v>
      </c>
      <c r="AB124" s="962"/>
      <c r="AC124" s="962"/>
      <c r="AD124" s="962"/>
      <c r="AE124" s="963"/>
      <c r="AF124" s="964" t="s">
        <v>119</v>
      </c>
      <c r="AG124" s="962"/>
      <c r="AH124" s="962"/>
      <c r="AI124" s="962"/>
      <c r="AJ124" s="963"/>
      <c r="AK124" s="964" t="s">
        <v>119</v>
      </c>
      <c r="AL124" s="962"/>
      <c r="AM124" s="962"/>
      <c r="AN124" s="962"/>
      <c r="AO124" s="963"/>
      <c r="AP124" s="965" t="s">
        <v>119</v>
      </c>
      <c r="AQ124" s="966"/>
      <c r="AR124" s="966"/>
      <c r="AS124" s="966"/>
      <c r="AT124" s="967"/>
      <c r="AU124" s="1068" t="s">
        <v>447</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324.7</v>
      </c>
      <c r="BR124" s="1032"/>
      <c r="BS124" s="1032"/>
      <c r="BT124" s="1032"/>
      <c r="BU124" s="1032"/>
      <c r="BV124" s="1032">
        <v>335</v>
      </c>
      <c r="BW124" s="1032"/>
      <c r="BX124" s="1032"/>
      <c r="BY124" s="1032"/>
      <c r="BZ124" s="1032"/>
      <c r="CA124" s="1032">
        <v>339.2</v>
      </c>
      <c r="CB124" s="1032"/>
      <c r="CC124" s="1032"/>
      <c r="CD124" s="1032"/>
      <c r="CE124" s="1032"/>
      <c r="CF124" s="1033"/>
      <c r="CG124" s="1034"/>
      <c r="CH124" s="1034"/>
      <c r="CI124" s="1034"/>
      <c r="CJ124" s="1035"/>
      <c r="CK124" s="1015"/>
      <c r="CL124" s="1015"/>
      <c r="CM124" s="1015"/>
      <c r="CN124" s="1015"/>
      <c r="CO124" s="1016"/>
      <c r="CP124" s="1036" t="s">
        <v>448</v>
      </c>
      <c r="CQ124" s="1037"/>
      <c r="CR124" s="1037"/>
      <c r="CS124" s="1037"/>
      <c r="CT124" s="1037"/>
      <c r="CU124" s="1037"/>
      <c r="CV124" s="1037"/>
      <c r="CW124" s="1037"/>
      <c r="CX124" s="1037"/>
      <c r="CY124" s="1037"/>
      <c r="CZ124" s="1037"/>
      <c r="DA124" s="1037"/>
      <c r="DB124" s="1037"/>
      <c r="DC124" s="1037"/>
      <c r="DD124" s="1037"/>
      <c r="DE124" s="1037"/>
      <c r="DF124" s="1038"/>
      <c r="DG124" s="1000">
        <v>35706046</v>
      </c>
      <c r="DH124" s="1001"/>
      <c r="DI124" s="1001"/>
      <c r="DJ124" s="1001"/>
      <c r="DK124" s="1001"/>
      <c r="DL124" s="1001">
        <v>38902274</v>
      </c>
      <c r="DM124" s="1001"/>
      <c r="DN124" s="1001"/>
      <c r="DO124" s="1001"/>
      <c r="DP124" s="1001"/>
      <c r="DQ124" s="1001" t="s">
        <v>119</v>
      </c>
      <c r="DR124" s="1001"/>
      <c r="DS124" s="1001"/>
      <c r="DT124" s="1001"/>
      <c r="DU124" s="1001"/>
      <c r="DV124" s="1025" t="s">
        <v>119</v>
      </c>
      <c r="DW124" s="1025"/>
      <c r="DX124" s="1025"/>
      <c r="DY124" s="1025"/>
      <c r="DZ124" s="1026"/>
    </row>
    <row r="125" spans="1:130" s="234" customFormat="1" ht="26.25" customHeight="1" x14ac:dyDescent="0.2">
      <c r="A125" s="1066"/>
      <c r="B125" s="955"/>
      <c r="C125" s="925" t="s">
        <v>437</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119</v>
      </c>
      <c r="AB125" s="962"/>
      <c r="AC125" s="962"/>
      <c r="AD125" s="962"/>
      <c r="AE125" s="963"/>
      <c r="AF125" s="964" t="s">
        <v>119</v>
      </c>
      <c r="AG125" s="962"/>
      <c r="AH125" s="962"/>
      <c r="AI125" s="962"/>
      <c r="AJ125" s="963"/>
      <c r="AK125" s="964" t="s">
        <v>119</v>
      </c>
      <c r="AL125" s="962"/>
      <c r="AM125" s="962"/>
      <c r="AN125" s="962"/>
      <c r="AO125" s="963"/>
      <c r="AP125" s="965" t="s">
        <v>449</v>
      </c>
      <c r="AQ125" s="966"/>
      <c r="AR125" s="966"/>
      <c r="AS125" s="966"/>
      <c r="AT125" s="967"/>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27" t="s">
        <v>450</v>
      </c>
      <c r="CL125" s="1010"/>
      <c r="CM125" s="1010"/>
      <c r="CN125" s="1010"/>
      <c r="CO125" s="1011"/>
      <c r="CP125" s="949" t="s">
        <v>451</v>
      </c>
      <c r="CQ125" s="898"/>
      <c r="CR125" s="898"/>
      <c r="CS125" s="898"/>
      <c r="CT125" s="898"/>
      <c r="CU125" s="898"/>
      <c r="CV125" s="898"/>
      <c r="CW125" s="898"/>
      <c r="CX125" s="898"/>
      <c r="CY125" s="898"/>
      <c r="CZ125" s="898"/>
      <c r="DA125" s="898"/>
      <c r="DB125" s="898"/>
      <c r="DC125" s="898"/>
      <c r="DD125" s="898"/>
      <c r="DE125" s="898"/>
      <c r="DF125" s="899"/>
      <c r="DG125" s="935">
        <v>4966158</v>
      </c>
      <c r="DH125" s="936"/>
      <c r="DI125" s="936"/>
      <c r="DJ125" s="936"/>
      <c r="DK125" s="936"/>
      <c r="DL125" s="936">
        <v>1216153</v>
      </c>
      <c r="DM125" s="936"/>
      <c r="DN125" s="936"/>
      <c r="DO125" s="936"/>
      <c r="DP125" s="936"/>
      <c r="DQ125" s="936">
        <v>3369530</v>
      </c>
      <c r="DR125" s="936"/>
      <c r="DS125" s="936"/>
      <c r="DT125" s="936"/>
      <c r="DU125" s="936"/>
      <c r="DV125" s="937">
        <v>0.4</v>
      </c>
      <c r="DW125" s="937"/>
      <c r="DX125" s="937"/>
      <c r="DY125" s="937"/>
      <c r="DZ125" s="938"/>
    </row>
    <row r="126" spans="1:130" s="234" customFormat="1" ht="26.25" customHeight="1" thickBot="1" x14ac:dyDescent="0.25">
      <c r="A126" s="1066"/>
      <c r="B126" s="955"/>
      <c r="C126" s="925" t="s">
        <v>439</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v>63778</v>
      </c>
      <c r="AB126" s="962"/>
      <c r="AC126" s="962"/>
      <c r="AD126" s="962"/>
      <c r="AE126" s="963"/>
      <c r="AF126" s="964">
        <v>60451</v>
      </c>
      <c r="AG126" s="962"/>
      <c r="AH126" s="962"/>
      <c r="AI126" s="962"/>
      <c r="AJ126" s="963"/>
      <c r="AK126" s="964">
        <v>60887</v>
      </c>
      <c r="AL126" s="962"/>
      <c r="AM126" s="962"/>
      <c r="AN126" s="962"/>
      <c r="AO126" s="963"/>
      <c r="AP126" s="965">
        <v>0</v>
      </c>
      <c r="AQ126" s="966"/>
      <c r="AR126" s="966"/>
      <c r="AS126" s="966"/>
      <c r="AT126" s="967"/>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28"/>
      <c r="CL126" s="1013"/>
      <c r="CM126" s="1013"/>
      <c r="CN126" s="1013"/>
      <c r="CO126" s="1014"/>
      <c r="CP126" s="958" t="s">
        <v>452</v>
      </c>
      <c r="CQ126" s="959"/>
      <c r="CR126" s="959"/>
      <c r="CS126" s="959"/>
      <c r="CT126" s="959"/>
      <c r="CU126" s="959"/>
      <c r="CV126" s="959"/>
      <c r="CW126" s="959"/>
      <c r="CX126" s="959"/>
      <c r="CY126" s="959"/>
      <c r="CZ126" s="959"/>
      <c r="DA126" s="959"/>
      <c r="DB126" s="959"/>
      <c r="DC126" s="959"/>
      <c r="DD126" s="959"/>
      <c r="DE126" s="959"/>
      <c r="DF126" s="960"/>
      <c r="DG126" s="928">
        <v>10239397</v>
      </c>
      <c r="DH126" s="929"/>
      <c r="DI126" s="929"/>
      <c r="DJ126" s="929"/>
      <c r="DK126" s="929"/>
      <c r="DL126" s="929" t="s">
        <v>119</v>
      </c>
      <c r="DM126" s="929"/>
      <c r="DN126" s="929"/>
      <c r="DO126" s="929"/>
      <c r="DP126" s="929"/>
      <c r="DQ126" s="929" t="s">
        <v>119</v>
      </c>
      <c r="DR126" s="929"/>
      <c r="DS126" s="929"/>
      <c r="DT126" s="929"/>
      <c r="DU126" s="929"/>
      <c r="DV126" s="930" t="s">
        <v>119</v>
      </c>
      <c r="DW126" s="930"/>
      <c r="DX126" s="930"/>
      <c r="DY126" s="930"/>
      <c r="DZ126" s="931"/>
    </row>
    <row r="127" spans="1:130" s="234" customFormat="1" ht="26.25" customHeight="1" x14ac:dyDescent="0.2">
      <c r="A127" s="1067"/>
      <c r="B127" s="957"/>
      <c r="C127" s="1005" t="s">
        <v>453</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61">
        <v>14050</v>
      </c>
      <c r="AB127" s="962"/>
      <c r="AC127" s="962"/>
      <c r="AD127" s="962"/>
      <c r="AE127" s="963"/>
      <c r="AF127" s="964">
        <v>12924</v>
      </c>
      <c r="AG127" s="962"/>
      <c r="AH127" s="962"/>
      <c r="AI127" s="962"/>
      <c r="AJ127" s="963"/>
      <c r="AK127" s="964">
        <v>10779</v>
      </c>
      <c r="AL127" s="962"/>
      <c r="AM127" s="962"/>
      <c r="AN127" s="962"/>
      <c r="AO127" s="963"/>
      <c r="AP127" s="965">
        <v>0</v>
      </c>
      <c r="AQ127" s="966"/>
      <c r="AR127" s="966"/>
      <c r="AS127" s="966"/>
      <c r="AT127" s="967"/>
      <c r="AU127" s="270"/>
      <c r="AV127" s="270"/>
      <c r="AW127" s="270"/>
      <c r="AX127" s="1039" t="s">
        <v>454</v>
      </c>
      <c r="AY127" s="1040"/>
      <c r="AZ127" s="1040"/>
      <c r="BA127" s="1040"/>
      <c r="BB127" s="1040"/>
      <c r="BC127" s="1040"/>
      <c r="BD127" s="1040"/>
      <c r="BE127" s="1041"/>
      <c r="BF127" s="1042" t="s">
        <v>455</v>
      </c>
      <c r="BG127" s="1040"/>
      <c r="BH127" s="1040"/>
      <c r="BI127" s="1040"/>
      <c r="BJ127" s="1040"/>
      <c r="BK127" s="1040"/>
      <c r="BL127" s="1041"/>
      <c r="BM127" s="1042" t="s">
        <v>456</v>
      </c>
      <c r="BN127" s="1040"/>
      <c r="BO127" s="1040"/>
      <c r="BP127" s="1040"/>
      <c r="BQ127" s="1040"/>
      <c r="BR127" s="1040"/>
      <c r="BS127" s="1041"/>
      <c r="BT127" s="1042" t="s">
        <v>457</v>
      </c>
      <c r="BU127" s="1040"/>
      <c r="BV127" s="1040"/>
      <c r="BW127" s="1040"/>
      <c r="BX127" s="1040"/>
      <c r="BY127" s="1040"/>
      <c r="BZ127" s="1064"/>
      <c r="CA127" s="270"/>
      <c r="CB127" s="270"/>
      <c r="CC127" s="270"/>
      <c r="CD127" s="271"/>
      <c r="CE127" s="271"/>
      <c r="CF127" s="271"/>
      <c r="CG127" s="268"/>
      <c r="CH127" s="268"/>
      <c r="CI127" s="268"/>
      <c r="CJ127" s="269"/>
      <c r="CK127" s="1028"/>
      <c r="CL127" s="1013"/>
      <c r="CM127" s="1013"/>
      <c r="CN127" s="1013"/>
      <c r="CO127" s="1014"/>
      <c r="CP127" s="958" t="s">
        <v>458</v>
      </c>
      <c r="CQ127" s="959"/>
      <c r="CR127" s="959"/>
      <c r="CS127" s="959"/>
      <c r="CT127" s="959"/>
      <c r="CU127" s="959"/>
      <c r="CV127" s="959"/>
      <c r="CW127" s="959"/>
      <c r="CX127" s="959"/>
      <c r="CY127" s="959"/>
      <c r="CZ127" s="959"/>
      <c r="DA127" s="959"/>
      <c r="DB127" s="959"/>
      <c r="DC127" s="959"/>
      <c r="DD127" s="959"/>
      <c r="DE127" s="959"/>
      <c r="DF127" s="960"/>
      <c r="DG127" s="928" t="s">
        <v>119</v>
      </c>
      <c r="DH127" s="929"/>
      <c r="DI127" s="929"/>
      <c r="DJ127" s="929"/>
      <c r="DK127" s="929"/>
      <c r="DL127" s="929" t="s">
        <v>449</v>
      </c>
      <c r="DM127" s="929"/>
      <c r="DN127" s="929"/>
      <c r="DO127" s="929"/>
      <c r="DP127" s="929"/>
      <c r="DQ127" s="929" t="s">
        <v>119</v>
      </c>
      <c r="DR127" s="929"/>
      <c r="DS127" s="929"/>
      <c r="DT127" s="929"/>
      <c r="DU127" s="929"/>
      <c r="DV127" s="930" t="s">
        <v>119</v>
      </c>
      <c r="DW127" s="930"/>
      <c r="DX127" s="930"/>
      <c r="DY127" s="930"/>
      <c r="DZ127" s="931"/>
    </row>
    <row r="128" spans="1:130" s="234" customFormat="1" ht="26.25" customHeight="1" thickBot="1" x14ac:dyDescent="0.25">
      <c r="A128" s="1050" t="s">
        <v>459</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460</v>
      </c>
      <c r="X128" s="1052"/>
      <c r="Y128" s="1052"/>
      <c r="Z128" s="1053"/>
      <c r="AA128" s="1054">
        <v>12483473</v>
      </c>
      <c r="AB128" s="1055"/>
      <c r="AC128" s="1055"/>
      <c r="AD128" s="1055"/>
      <c r="AE128" s="1056"/>
      <c r="AF128" s="1057">
        <v>15880313</v>
      </c>
      <c r="AG128" s="1055"/>
      <c r="AH128" s="1055"/>
      <c r="AI128" s="1055"/>
      <c r="AJ128" s="1056"/>
      <c r="AK128" s="1057">
        <v>12374843</v>
      </c>
      <c r="AL128" s="1055"/>
      <c r="AM128" s="1055"/>
      <c r="AN128" s="1055"/>
      <c r="AO128" s="1056"/>
      <c r="AP128" s="1058"/>
      <c r="AQ128" s="1059"/>
      <c r="AR128" s="1059"/>
      <c r="AS128" s="1059"/>
      <c r="AT128" s="1060"/>
      <c r="AU128" s="270"/>
      <c r="AV128" s="270"/>
      <c r="AW128" s="270"/>
      <c r="AX128" s="897" t="s">
        <v>461</v>
      </c>
      <c r="AY128" s="898"/>
      <c r="AZ128" s="898"/>
      <c r="BA128" s="898"/>
      <c r="BB128" s="898"/>
      <c r="BC128" s="898"/>
      <c r="BD128" s="898"/>
      <c r="BE128" s="899"/>
      <c r="BF128" s="1061" t="s">
        <v>119</v>
      </c>
      <c r="BG128" s="1062"/>
      <c r="BH128" s="1062"/>
      <c r="BI128" s="1062"/>
      <c r="BJ128" s="1062"/>
      <c r="BK128" s="1062"/>
      <c r="BL128" s="1063"/>
      <c r="BM128" s="1061">
        <v>3.75</v>
      </c>
      <c r="BN128" s="1062"/>
      <c r="BO128" s="1062"/>
      <c r="BP128" s="1062"/>
      <c r="BQ128" s="1062"/>
      <c r="BR128" s="1062"/>
      <c r="BS128" s="1063"/>
      <c r="BT128" s="1061">
        <v>5</v>
      </c>
      <c r="BU128" s="1062"/>
      <c r="BV128" s="1062"/>
      <c r="BW128" s="1062"/>
      <c r="BX128" s="1062"/>
      <c r="BY128" s="1062"/>
      <c r="BZ128" s="1086"/>
      <c r="CA128" s="271"/>
      <c r="CB128" s="271"/>
      <c r="CC128" s="271"/>
      <c r="CD128" s="271"/>
      <c r="CE128" s="271"/>
      <c r="CF128" s="271"/>
      <c r="CG128" s="268"/>
      <c r="CH128" s="268"/>
      <c r="CI128" s="268"/>
      <c r="CJ128" s="269"/>
      <c r="CK128" s="1029"/>
      <c r="CL128" s="1030"/>
      <c r="CM128" s="1030"/>
      <c r="CN128" s="1030"/>
      <c r="CO128" s="1031"/>
      <c r="CP128" s="1043" t="s">
        <v>462</v>
      </c>
      <c r="CQ128" s="1044"/>
      <c r="CR128" s="1044"/>
      <c r="CS128" s="1044"/>
      <c r="CT128" s="1044"/>
      <c r="CU128" s="1044"/>
      <c r="CV128" s="1044"/>
      <c r="CW128" s="1044"/>
      <c r="CX128" s="1044"/>
      <c r="CY128" s="1044"/>
      <c r="CZ128" s="1044"/>
      <c r="DA128" s="1044"/>
      <c r="DB128" s="1044"/>
      <c r="DC128" s="1044"/>
      <c r="DD128" s="1044"/>
      <c r="DE128" s="1044"/>
      <c r="DF128" s="1045"/>
      <c r="DG128" s="1046">
        <v>38933670</v>
      </c>
      <c r="DH128" s="1047"/>
      <c r="DI128" s="1047"/>
      <c r="DJ128" s="1047"/>
      <c r="DK128" s="1047"/>
      <c r="DL128" s="1047">
        <v>36227110</v>
      </c>
      <c r="DM128" s="1047"/>
      <c r="DN128" s="1047"/>
      <c r="DO128" s="1047"/>
      <c r="DP128" s="1047"/>
      <c r="DQ128" s="1047">
        <v>35629392</v>
      </c>
      <c r="DR128" s="1047"/>
      <c r="DS128" s="1047"/>
      <c r="DT128" s="1047"/>
      <c r="DU128" s="1047"/>
      <c r="DV128" s="1048">
        <v>4</v>
      </c>
      <c r="DW128" s="1048"/>
      <c r="DX128" s="1048"/>
      <c r="DY128" s="1048"/>
      <c r="DZ128" s="1049"/>
    </row>
    <row r="129" spans="1:131" s="234" customFormat="1" ht="26.25" customHeight="1" x14ac:dyDescent="0.2">
      <c r="A129" s="939" t="s">
        <v>100</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80" t="s">
        <v>463</v>
      </c>
      <c r="X129" s="1081"/>
      <c r="Y129" s="1081"/>
      <c r="Z129" s="1082"/>
      <c r="AA129" s="961">
        <v>1097045253</v>
      </c>
      <c r="AB129" s="962"/>
      <c r="AC129" s="962"/>
      <c r="AD129" s="962"/>
      <c r="AE129" s="963"/>
      <c r="AF129" s="964">
        <v>1056013966</v>
      </c>
      <c r="AG129" s="962"/>
      <c r="AH129" s="962"/>
      <c r="AI129" s="962"/>
      <c r="AJ129" s="963"/>
      <c r="AK129" s="964">
        <v>1055786928</v>
      </c>
      <c r="AL129" s="962"/>
      <c r="AM129" s="962"/>
      <c r="AN129" s="962"/>
      <c r="AO129" s="963"/>
      <c r="AP129" s="1083"/>
      <c r="AQ129" s="1084"/>
      <c r="AR129" s="1084"/>
      <c r="AS129" s="1084"/>
      <c r="AT129" s="1085"/>
      <c r="AU129" s="272"/>
      <c r="AV129" s="272"/>
      <c r="AW129" s="272"/>
      <c r="AX129" s="1074" t="s">
        <v>464</v>
      </c>
      <c r="AY129" s="959"/>
      <c r="AZ129" s="959"/>
      <c r="BA129" s="959"/>
      <c r="BB129" s="959"/>
      <c r="BC129" s="959"/>
      <c r="BD129" s="959"/>
      <c r="BE129" s="960"/>
      <c r="BF129" s="1075" t="s">
        <v>119</v>
      </c>
      <c r="BG129" s="1076"/>
      <c r="BH129" s="1076"/>
      <c r="BI129" s="1076"/>
      <c r="BJ129" s="1076"/>
      <c r="BK129" s="1076"/>
      <c r="BL129" s="1077"/>
      <c r="BM129" s="1075">
        <v>8.75</v>
      </c>
      <c r="BN129" s="1076"/>
      <c r="BO129" s="1076"/>
      <c r="BP129" s="1076"/>
      <c r="BQ129" s="1076"/>
      <c r="BR129" s="1076"/>
      <c r="BS129" s="1077"/>
      <c r="BT129" s="1075">
        <v>15</v>
      </c>
      <c r="BU129" s="1078"/>
      <c r="BV129" s="1078"/>
      <c r="BW129" s="1078"/>
      <c r="BX129" s="1078"/>
      <c r="BY129" s="1078"/>
      <c r="BZ129" s="1079"/>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939" t="s">
        <v>465</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80" t="s">
        <v>466</v>
      </c>
      <c r="X130" s="1081"/>
      <c r="Y130" s="1081"/>
      <c r="Z130" s="1082"/>
      <c r="AA130" s="961">
        <v>162839738</v>
      </c>
      <c r="AB130" s="962"/>
      <c r="AC130" s="962"/>
      <c r="AD130" s="962"/>
      <c r="AE130" s="963"/>
      <c r="AF130" s="964">
        <v>167103047</v>
      </c>
      <c r="AG130" s="962"/>
      <c r="AH130" s="962"/>
      <c r="AI130" s="962"/>
      <c r="AJ130" s="963"/>
      <c r="AK130" s="964">
        <v>168402711</v>
      </c>
      <c r="AL130" s="962"/>
      <c r="AM130" s="962"/>
      <c r="AN130" s="962"/>
      <c r="AO130" s="963"/>
      <c r="AP130" s="1083"/>
      <c r="AQ130" s="1084"/>
      <c r="AR130" s="1084"/>
      <c r="AS130" s="1084"/>
      <c r="AT130" s="1085"/>
      <c r="AU130" s="272"/>
      <c r="AV130" s="272"/>
      <c r="AW130" s="272"/>
      <c r="AX130" s="1074" t="s">
        <v>467</v>
      </c>
      <c r="AY130" s="959"/>
      <c r="AZ130" s="959"/>
      <c r="BA130" s="959"/>
      <c r="BB130" s="959"/>
      <c r="BC130" s="959"/>
      <c r="BD130" s="959"/>
      <c r="BE130" s="960"/>
      <c r="BF130" s="1111">
        <v>13.8</v>
      </c>
      <c r="BG130" s="1112"/>
      <c r="BH130" s="1112"/>
      <c r="BI130" s="1112"/>
      <c r="BJ130" s="1112"/>
      <c r="BK130" s="1112"/>
      <c r="BL130" s="1113"/>
      <c r="BM130" s="1111">
        <v>25</v>
      </c>
      <c r="BN130" s="1112"/>
      <c r="BO130" s="1112"/>
      <c r="BP130" s="1112"/>
      <c r="BQ130" s="1112"/>
      <c r="BR130" s="1112"/>
      <c r="BS130" s="1113"/>
      <c r="BT130" s="1111">
        <v>35</v>
      </c>
      <c r="BU130" s="1114"/>
      <c r="BV130" s="1114"/>
      <c r="BW130" s="1114"/>
      <c r="BX130" s="1114"/>
      <c r="BY130" s="1114"/>
      <c r="BZ130" s="1115"/>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468</v>
      </c>
      <c r="X131" s="1119"/>
      <c r="Y131" s="1119"/>
      <c r="Z131" s="1120"/>
      <c r="AA131" s="1121">
        <v>934205515</v>
      </c>
      <c r="AB131" s="1122"/>
      <c r="AC131" s="1122"/>
      <c r="AD131" s="1122"/>
      <c r="AE131" s="1123"/>
      <c r="AF131" s="1124">
        <v>888910919</v>
      </c>
      <c r="AG131" s="1122"/>
      <c r="AH131" s="1122"/>
      <c r="AI131" s="1122"/>
      <c r="AJ131" s="1123"/>
      <c r="AK131" s="1124">
        <v>887384217</v>
      </c>
      <c r="AL131" s="1122"/>
      <c r="AM131" s="1122"/>
      <c r="AN131" s="1122"/>
      <c r="AO131" s="1123"/>
      <c r="AP131" s="1125"/>
      <c r="AQ131" s="1126"/>
      <c r="AR131" s="1126"/>
      <c r="AS131" s="1126"/>
      <c r="AT131" s="1127"/>
      <c r="AU131" s="272"/>
      <c r="AV131" s="272"/>
      <c r="AW131" s="272"/>
      <c r="AX131" s="1093" t="s">
        <v>469</v>
      </c>
      <c r="AY131" s="1044"/>
      <c r="AZ131" s="1044"/>
      <c r="BA131" s="1044"/>
      <c r="BB131" s="1044"/>
      <c r="BC131" s="1044"/>
      <c r="BD131" s="1044"/>
      <c r="BE131" s="1045"/>
      <c r="BF131" s="1094">
        <v>339.2</v>
      </c>
      <c r="BG131" s="1095"/>
      <c r="BH131" s="1095"/>
      <c r="BI131" s="1095"/>
      <c r="BJ131" s="1095"/>
      <c r="BK131" s="1095"/>
      <c r="BL131" s="1096"/>
      <c r="BM131" s="1094">
        <v>400</v>
      </c>
      <c r="BN131" s="1095"/>
      <c r="BO131" s="1095"/>
      <c r="BP131" s="1095"/>
      <c r="BQ131" s="1095"/>
      <c r="BR131" s="1095"/>
      <c r="BS131" s="1096"/>
      <c r="BT131" s="1097"/>
      <c r="BU131" s="1098"/>
      <c r="BV131" s="1098"/>
      <c r="BW131" s="1098"/>
      <c r="BX131" s="1098"/>
      <c r="BY131" s="1098"/>
      <c r="BZ131" s="1099"/>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1100" t="s">
        <v>470</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471</v>
      </c>
      <c r="W132" s="1104"/>
      <c r="X132" s="1104"/>
      <c r="Y132" s="1104"/>
      <c r="Z132" s="1105"/>
      <c r="AA132" s="1106">
        <v>14.50500482</v>
      </c>
      <c r="AB132" s="1107"/>
      <c r="AC132" s="1107"/>
      <c r="AD132" s="1107"/>
      <c r="AE132" s="1108"/>
      <c r="AF132" s="1109">
        <v>12.88536221</v>
      </c>
      <c r="AG132" s="1107"/>
      <c r="AH132" s="1107"/>
      <c r="AI132" s="1107"/>
      <c r="AJ132" s="1108"/>
      <c r="AK132" s="1109">
        <v>14.22955241</v>
      </c>
      <c r="AL132" s="1107"/>
      <c r="AM132" s="1107"/>
      <c r="AN132" s="1107"/>
      <c r="AO132" s="1108"/>
      <c r="AP132" s="1002"/>
      <c r="AQ132" s="1003"/>
      <c r="AR132" s="1003"/>
      <c r="AS132" s="1003"/>
      <c r="AT132" s="111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472</v>
      </c>
      <c r="W133" s="1087"/>
      <c r="X133" s="1087"/>
      <c r="Y133" s="1087"/>
      <c r="Z133" s="1088"/>
      <c r="AA133" s="1089">
        <v>16.100000000000001</v>
      </c>
      <c r="AB133" s="1090"/>
      <c r="AC133" s="1090"/>
      <c r="AD133" s="1090"/>
      <c r="AE133" s="1091"/>
      <c r="AF133" s="1089">
        <v>15.3</v>
      </c>
      <c r="AG133" s="1090"/>
      <c r="AH133" s="1090"/>
      <c r="AI133" s="1090"/>
      <c r="AJ133" s="1091"/>
      <c r="AK133" s="1089">
        <v>13.8</v>
      </c>
      <c r="AL133" s="1090"/>
      <c r="AM133" s="1090"/>
      <c r="AN133" s="1090"/>
      <c r="AO133" s="1091"/>
      <c r="AP133" s="1033"/>
      <c r="AQ133" s="1034"/>
      <c r="AR133" s="1034"/>
      <c r="AS133" s="1034"/>
      <c r="AT133" s="1092"/>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dCCbqpSFStr4Fx5XG+T5CpjD2HC8pLhRaeGp8ALgUfCS8gX9ty0IhcR1yAPEkhVDyTIxxlR1vuNvoO9BvnArzg==" saltValue="5cAFeSIuzKlvU6nfhbS8o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473</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VcnziW6uJUdypRQirOvQ0REmIidYIManvvP1xbG9lCGfNPhitF7/dKqG7AmwPxMdimK+Ak7hcr/+q4v1JFoMnQ==" saltValue="+sUvJGH61GGMk78SrCYl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474</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WGYSKdgBgVJEww+6xtoTWnnSPEnr8k46/gSbtv4IrjV3c8rUbwa82ZypTgJddE07HRpTpU6kzSP6bDZnKGlDCA==" saltValue="pBSrzetLBuVrKrDQ0hj+y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475</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476</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28" t="s">
        <v>477</v>
      </c>
      <c r="AP7" s="293"/>
      <c r="AQ7" s="294" t="s">
        <v>478</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29"/>
      <c r="AP8" s="299" t="s">
        <v>479</v>
      </c>
      <c r="AQ8" s="300" t="s">
        <v>480</v>
      </c>
      <c r="AR8" s="301" t="s">
        <v>481</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30" t="s">
        <v>482</v>
      </c>
      <c r="AL9" s="1131"/>
      <c r="AM9" s="1131"/>
      <c r="AN9" s="1132"/>
      <c r="AO9" s="302">
        <v>468001333</v>
      </c>
      <c r="AP9" s="302">
        <v>84012</v>
      </c>
      <c r="AQ9" s="303">
        <v>85403</v>
      </c>
      <c r="AR9" s="304">
        <v>-1.6</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30" t="s">
        <v>483</v>
      </c>
      <c r="AL10" s="1131"/>
      <c r="AM10" s="1131"/>
      <c r="AN10" s="1132"/>
      <c r="AO10" s="302">
        <v>753463</v>
      </c>
      <c r="AP10" s="302">
        <v>135</v>
      </c>
      <c r="AQ10" s="303">
        <v>187</v>
      </c>
      <c r="AR10" s="304">
        <v>-27.8</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30" t="s">
        <v>484</v>
      </c>
      <c r="AL11" s="1131"/>
      <c r="AM11" s="1131"/>
      <c r="AN11" s="1132"/>
      <c r="AO11" s="302" t="s">
        <v>485</v>
      </c>
      <c r="AP11" s="302" t="s">
        <v>485</v>
      </c>
      <c r="AQ11" s="303">
        <v>439</v>
      </c>
      <c r="AR11" s="304" t="s">
        <v>485</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30" t="s">
        <v>486</v>
      </c>
      <c r="AL12" s="1131"/>
      <c r="AM12" s="1131"/>
      <c r="AN12" s="1132"/>
      <c r="AO12" s="302" t="s">
        <v>485</v>
      </c>
      <c r="AP12" s="302" t="s">
        <v>485</v>
      </c>
      <c r="AQ12" s="303" t="s">
        <v>485</v>
      </c>
      <c r="AR12" s="304" t="s">
        <v>485</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30" t="s">
        <v>487</v>
      </c>
      <c r="AL13" s="1131"/>
      <c r="AM13" s="1131"/>
      <c r="AN13" s="1132"/>
      <c r="AO13" s="302" t="s">
        <v>485</v>
      </c>
      <c r="AP13" s="302" t="s">
        <v>485</v>
      </c>
      <c r="AQ13" s="303">
        <v>18</v>
      </c>
      <c r="AR13" s="304" t="s">
        <v>485</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30" t="s">
        <v>488</v>
      </c>
      <c r="AL14" s="1131"/>
      <c r="AM14" s="1131"/>
      <c r="AN14" s="1132"/>
      <c r="AO14" s="302">
        <v>6023951</v>
      </c>
      <c r="AP14" s="302">
        <v>1081</v>
      </c>
      <c r="AQ14" s="303">
        <v>1001</v>
      </c>
      <c r="AR14" s="304">
        <v>8</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30" t="s">
        <v>489</v>
      </c>
      <c r="AL15" s="1131"/>
      <c r="AM15" s="1131"/>
      <c r="AN15" s="1132"/>
      <c r="AO15" s="302">
        <v>-39560643</v>
      </c>
      <c r="AP15" s="302">
        <v>-7102</v>
      </c>
      <c r="AQ15" s="303">
        <v>-7401</v>
      </c>
      <c r="AR15" s="304">
        <v>-4</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6" t="s">
        <v>153</v>
      </c>
      <c r="AL16" s="1137"/>
      <c r="AM16" s="1137"/>
      <c r="AN16" s="1138"/>
      <c r="AO16" s="302">
        <v>435218104</v>
      </c>
      <c r="AP16" s="302">
        <v>78127</v>
      </c>
      <c r="AQ16" s="303">
        <v>79646</v>
      </c>
      <c r="AR16" s="304">
        <v>-1.9</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490</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491</v>
      </c>
      <c r="AP20" s="313" t="s">
        <v>492</v>
      </c>
      <c r="AQ20" s="314" t="s">
        <v>493</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39" t="s">
        <v>494</v>
      </c>
      <c r="AL21" s="1140"/>
      <c r="AM21" s="1140"/>
      <c r="AN21" s="1141"/>
      <c r="AO21" s="317">
        <v>847.05</v>
      </c>
      <c r="AP21" s="318">
        <v>878.91</v>
      </c>
      <c r="AQ21" s="319">
        <v>-31.86</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39" t="s">
        <v>495</v>
      </c>
      <c r="AL22" s="1140"/>
      <c r="AM22" s="1140"/>
      <c r="AN22" s="1141"/>
      <c r="AO22" s="322">
        <v>100.1</v>
      </c>
      <c r="AP22" s="323">
        <v>100.4</v>
      </c>
      <c r="AQ22" s="324">
        <v>-0.3</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496</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497</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498</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28" t="s">
        <v>477</v>
      </c>
      <c r="AP30" s="293"/>
      <c r="AQ30" s="294" t="s">
        <v>478</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29"/>
      <c r="AP31" s="299" t="s">
        <v>479</v>
      </c>
      <c r="AQ31" s="300" t="s">
        <v>480</v>
      </c>
      <c r="AR31" s="301" t="s">
        <v>481</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3" t="s">
        <v>499</v>
      </c>
      <c r="AL32" s="1134"/>
      <c r="AM32" s="1134"/>
      <c r="AN32" s="1135"/>
      <c r="AO32" s="302">
        <v>171796285</v>
      </c>
      <c r="AP32" s="302">
        <v>30840</v>
      </c>
      <c r="AQ32" s="303">
        <v>26912</v>
      </c>
      <c r="AR32" s="304">
        <v>14.6</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3" t="s">
        <v>500</v>
      </c>
      <c r="AL33" s="1134"/>
      <c r="AM33" s="1134"/>
      <c r="AN33" s="1135"/>
      <c r="AO33" s="302">
        <v>8479371</v>
      </c>
      <c r="AP33" s="302">
        <v>1522</v>
      </c>
      <c r="AQ33" s="303">
        <v>2365</v>
      </c>
      <c r="AR33" s="304">
        <v>-35.6</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3" t="s">
        <v>501</v>
      </c>
      <c r="AL34" s="1134"/>
      <c r="AM34" s="1134"/>
      <c r="AN34" s="1135"/>
      <c r="AO34" s="302">
        <v>110918791</v>
      </c>
      <c r="AP34" s="302">
        <v>19911</v>
      </c>
      <c r="AQ34" s="303">
        <v>18453</v>
      </c>
      <c r="AR34" s="304">
        <v>7.9</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3" t="s">
        <v>502</v>
      </c>
      <c r="AL35" s="1134"/>
      <c r="AM35" s="1134"/>
      <c r="AN35" s="1135"/>
      <c r="AO35" s="302">
        <v>15737966</v>
      </c>
      <c r="AP35" s="302">
        <v>2825</v>
      </c>
      <c r="AQ35" s="303">
        <v>957</v>
      </c>
      <c r="AR35" s="304">
        <v>195.2</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3" t="s">
        <v>503</v>
      </c>
      <c r="AL36" s="1134"/>
      <c r="AM36" s="1134"/>
      <c r="AN36" s="1135"/>
      <c r="AO36" s="302">
        <v>7399</v>
      </c>
      <c r="AP36" s="302">
        <v>1</v>
      </c>
      <c r="AQ36" s="303">
        <v>59</v>
      </c>
      <c r="AR36" s="304">
        <v>-98.3</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3" t="s">
        <v>504</v>
      </c>
      <c r="AL37" s="1134"/>
      <c r="AM37" s="1134"/>
      <c r="AN37" s="1135"/>
      <c r="AO37" s="302">
        <v>103620</v>
      </c>
      <c r="AP37" s="302">
        <v>19</v>
      </c>
      <c r="AQ37" s="303">
        <v>548</v>
      </c>
      <c r="AR37" s="304">
        <v>-96.5</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42" t="s">
        <v>505</v>
      </c>
      <c r="AL38" s="1143"/>
      <c r="AM38" s="1143"/>
      <c r="AN38" s="1144"/>
      <c r="AO38" s="332">
        <v>4925</v>
      </c>
      <c r="AP38" s="332">
        <v>1</v>
      </c>
      <c r="AQ38" s="333">
        <v>0</v>
      </c>
      <c r="AR38" s="324">
        <v>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42" t="s">
        <v>506</v>
      </c>
      <c r="AL39" s="1143"/>
      <c r="AM39" s="1143"/>
      <c r="AN39" s="1144"/>
      <c r="AO39" s="302">
        <v>-12374843</v>
      </c>
      <c r="AP39" s="302">
        <v>-2221</v>
      </c>
      <c r="AQ39" s="303">
        <v>-1814</v>
      </c>
      <c r="AR39" s="304">
        <v>22.4</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3" t="s">
        <v>507</v>
      </c>
      <c r="AL40" s="1134"/>
      <c r="AM40" s="1134"/>
      <c r="AN40" s="1135"/>
      <c r="AO40" s="302">
        <v>-168402711</v>
      </c>
      <c r="AP40" s="302">
        <v>-30231</v>
      </c>
      <c r="AQ40" s="303">
        <v>-28598</v>
      </c>
      <c r="AR40" s="304">
        <v>5.7</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6" t="s">
        <v>508</v>
      </c>
      <c r="AL41" s="1137"/>
      <c r="AM41" s="1137"/>
      <c r="AN41" s="1138"/>
      <c r="AO41" s="302">
        <v>126270803</v>
      </c>
      <c r="AP41" s="302">
        <v>22667</v>
      </c>
      <c r="AQ41" s="303">
        <v>18881</v>
      </c>
      <c r="AR41" s="304">
        <v>20.100000000000001</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509</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510</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5" t="s">
        <v>477</v>
      </c>
      <c r="AN49" s="1147" t="s">
        <v>511</v>
      </c>
      <c r="AO49" s="1148"/>
      <c r="AP49" s="1148"/>
      <c r="AQ49" s="1148"/>
      <c r="AR49" s="1149"/>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6"/>
      <c r="AN50" s="344" t="s">
        <v>512</v>
      </c>
      <c r="AO50" s="345" t="s">
        <v>513</v>
      </c>
      <c r="AP50" s="346" t="s">
        <v>514</v>
      </c>
      <c r="AQ50" s="347" t="s">
        <v>515</v>
      </c>
      <c r="AR50" s="348" t="s">
        <v>516</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517</v>
      </c>
      <c r="AL51" s="341"/>
      <c r="AM51" s="349">
        <v>221406605</v>
      </c>
      <c r="AN51" s="350">
        <v>39268</v>
      </c>
      <c r="AO51" s="351">
        <v>-5.8</v>
      </c>
      <c r="AP51" s="352">
        <v>35216</v>
      </c>
      <c r="AQ51" s="353">
        <v>2.4</v>
      </c>
      <c r="AR51" s="354">
        <v>-8.1999999999999993</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518</v>
      </c>
      <c r="AM52" s="357">
        <v>84874175</v>
      </c>
      <c r="AN52" s="358">
        <v>15053</v>
      </c>
      <c r="AO52" s="359">
        <v>17</v>
      </c>
      <c r="AP52" s="360">
        <v>12644</v>
      </c>
      <c r="AQ52" s="361">
        <v>15.8</v>
      </c>
      <c r="AR52" s="362">
        <v>1.2</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519</v>
      </c>
      <c r="AL53" s="341"/>
      <c r="AM53" s="349">
        <v>218889800</v>
      </c>
      <c r="AN53" s="350">
        <v>38941</v>
      </c>
      <c r="AO53" s="351">
        <v>-0.8</v>
      </c>
      <c r="AP53" s="352">
        <v>36736</v>
      </c>
      <c r="AQ53" s="353">
        <v>4.3</v>
      </c>
      <c r="AR53" s="354">
        <v>-5.0999999999999996</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518</v>
      </c>
      <c r="AM54" s="357">
        <v>97573387</v>
      </c>
      <c r="AN54" s="358">
        <v>17358</v>
      </c>
      <c r="AO54" s="359">
        <v>15.3</v>
      </c>
      <c r="AP54" s="360">
        <v>13410</v>
      </c>
      <c r="AQ54" s="361">
        <v>6.1</v>
      </c>
      <c r="AR54" s="362">
        <v>9.1999999999999993</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520</v>
      </c>
      <c r="AL55" s="341"/>
      <c r="AM55" s="349">
        <v>251746734</v>
      </c>
      <c r="AN55" s="350">
        <v>44902</v>
      </c>
      <c r="AO55" s="351">
        <v>15.3</v>
      </c>
      <c r="AP55" s="352">
        <v>38259</v>
      </c>
      <c r="AQ55" s="353">
        <v>4.0999999999999996</v>
      </c>
      <c r="AR55" s="354">
        <v>11.2</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518</v>
      </c>
      <c r="AM56" s="357">
        <v>117054722</v>
      </c>
      <c r="AN56" s="358">
        <v>20878</v>
      </c>
      <c r="AO56" s="359">
        <v>20.3</v>
      </c>
      <c r="AP56" s="360">
        <v>13379</v>
      </c>
      <c r="AQ56" s="361">
        <v>-0.2</v>
      </c>
      <c r="AR56" s="362">
        <v>20.5</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521</v>
      </c>
      <c r="AL57" s="341"/>
      <c r="AM57" s="349">
        <v>229520807</v>
      </c>
      <c r="AN57" s="350">
        <v>41061</v>
      </c>
      <c r="AO57" s="351">
        <v>-8.6</v>
      </c>
      <c r="AP57" s="352">
        <v>39075</v>
      </c>
      <c r="AQ57" s="353">
        <v>2.1</v>
      </c>
      <c r="AR57" s="354">
        <v>-10.7</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518</v>
      </c>
      <c r="AM58" s="357">
        <v>96226815</v>
      </c>
      <c r="AN58" s="358">
        <v>17215</v>
      </c>
      <c r="AO58" s="359">
        <v>-17.5</v>
      </c>
      <c r="AP58" s="360">
        <v>13441</v>
      </c>
      <c r="AQ58" s="361">
        <v>0.5</v>
      </c>
      <c r="AR58" s="362">
        <v>-18</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522</v>
      </c>
      <c r="AL59" s="341"/>
      <c r="AM59" s="349">
        <v>225805368</v>
      </c>
      <c r="AN59" s="350">
        <v>40535</v>
      </c>
      <c r="AO59" s="351">
        <v>-1.3</v>
      </c>
      <c r="AP59" s="352">
        <v>39072</v>
      </c>
      <c r="AQ59" s="353">
        <v>0</v>
      </c>
      <c r="AR59" s="354">
        <v>-1.3</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518</v>
      </c>
      <c r="AM60" s="357">
        <v>91296591</v>
      </c>
      <c r="AN60" s="358">
        <v>16389</v>
      </c>
      <c r="AO60" s="359">
        <v>-4.8</v>
      </c>
      <c r="AP60" s="360">
        <v>14106</v>
      </c>
      <c r="AQ60" s="361">
        <v>4.9000000000000004</v>
      </c>
      <c r="AR60" s="362">
        <v>-9.6999999999999993</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523</v>
      </c>
      <c r="AL61" s="363"/>
      <c r="AM61" s="364">
        <v>229473863</v>
      </c>
      <c r="AN61" s="365">
        <v>40941</v>
      </c>
      <c r="AO61" s="366">
        <v>-0.2</v>
      </c>
      <c r="AP61" s="367">
        <v>37672</v>
      </c>
      <c r="AQ61" s="368">
        <v>2.6</v>
      </c>
      <c r="AR61" s="354">
        <v>-2.8</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518</v>
      </c>
      <c r="AM62" s="357">
        <v>97405138</v>
      </c>
      <c r="AN62" s="358">
        <v>17379</v>
      </c>
      <c r="AO62" s="359">
        <v>6.1</v>
      </c>
      <c r="AP62" s="360">
        <v>13396</v>
      </c>
      <c r="AQ62" s="361">
        <v>5.4</v>
      </c>
      <c r="AR62" s="362">
        <v>0.7</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5XkZw4mLyJN3P+s7k+SxusgAHJKl8vz5eSi1Cha76XLYnl37Ug04LvWRNtCdzXdp8SpD8ms7hI+eC1XguOHurA==" saltValue="c4j1TUZJFAqJRoew5/rLf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524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cqDipchu9F53YgOOJO95EzMd2JEZqMKt+YIq8tuREE/OAtBpYyJ/XUi08ZIj4z8VXPsY7l/x11mXFeWgG1JYg==" saltValue="fva3pSIeulPF2rL6eEM3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525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Tprq6FbN+2hwrXY07yzj7gcG4q37K4dqODderQKNZrW03qkKVF1hBOW28VrbVmJjBSVbL1hTjwi5Wl5dqVP7A==" saltValue="qrhEPzVMfctyp9mxRLX7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526</v>
      </c>
      <c r="G46" s="372" t="s">
        <v>527</v>
      </c>
      <c r="H46" s="372" t="s">
        <v>528</v>
      </c>
      <c r="I46" s="372" t="s">
        <v>529</v>
      </c>
      <c r="J46" s="373" t="s">
        <v>530</v>
      </c>
    </row>
    <row r="47" spans="2:10" ht="57.75" customHeight="1" x14ac:dyDescent="0.2">
      <c r="B47" s="7"/>
      <c r="C47" s="1150" t="s">
        <v>3</v>
      </c>
      <c r="D47" s="1150"/>
      <c r="E47" s="1151"/>
      <c r="F47" s="374">
        <v>0.12</v>
      </c>
      <c r="G47" s="375">
        <v>0.15</v>
      </c>
      <c r="H47" s="375">
        <v>0.19</v>
      </c>
      <c r="I47" s="375">
        <v>0.23</v>
      </c>
      <c r="J47" s="376">
        <v>0.28000000000000003</v>
      </c>
    </row>
    <row r="48" spans="2:10" ht="57.75" customHeight="1" x14ac:dyDescent="0.2">
      <c r="B48" s="8"/>
      <c r="C48" s="1152" t="s">
        <v>4</v>
      </c>
      <c r="D48" s="1152"/>
      <c r="E48" s="1153"/>
      <c r="F48" s="377">
        <v>0.2</v>
      </c>
      <c r="G48" s="378">
        <v>0.08</v>
      </c>
      <c r="H48" s="378">
        <v>0.17</v>
      </c>
      <c r="I48" s="378">
        <v>0.11</v>
      </c>
      <c r="J48" s="379">
        <v>0.11</v>
      </c>
    </row>
    <row r="49" spans="2:10" ht="57.75" customHeight="1" thickBot="1" x14ac:dyDescent="0.25">
      <c r="B49" s="9"/>
      <c r="C49" s="1154" t="s">
        <v>5</v>
      </c>
      <c r="D49" s="1154"/>
      <c r="E49" s="1155"/>
      <c r="F49" s="380">
        <v>1.37</v>
      </c>
      <c r="G49" s="381">
        <v>2.11</v>
      </c>
      <c r="H49" s="381">
        <v>1.21</v>
      </c>
      <c r="I49" s="381">
        <v>0.81</v>
      </c>
      <c r="J49" s="382">
        <v>0.28000000000000003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jiVW7LfJsiOjnLgtlSz3+JEXtdpkks5Dv0PRTVhArCmVtNofVKzDcCZ0blWt0pGTP/fgL6n5a3jKEljDSpaFBg==" saltValue="/ewj6GPPz41260rJHXmk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526</v>
      </c>
      <c r="G33" s="17" t="s">
        <v>527</v>
      </c>
      <c r="H33" s="17" t="s">
        <v>528</v>
      </c>
      <c r="I33" s="17" t="s">
        <v>529</v>
      </c>
      <c r="J33" s="18" t="s">
        <v>530</v>
      </c>
      <c r="K33" s="10"/>
      <c r="L33" s="10"/>
      <c r="M33" s="10"/>
      <c r="N33" s="10"/>
      <c r="O33" s="10"/>
      <c r="P33" s="10"/>
    </row>
    <row r="34" spans="1:16" ht="39" customHeight="1" x14ac:dyDescent="0.2">
      <c r="A34" s="10"/>
      <c r="B34" s="19"/>
      <c r="C34" s="1162" t="s">
        <v>531</v>
      </c>
      <c r="D34" s="1162"/>
      <c r="E34" s="1163"/>
      <c r="F34" s="20">
        <v>1.21</v>
      </c>
      <c r="G34" s="21">
        <v>1.1599999999999999</v>
      </c>
      <c r="H34" s="21">
        <v>0.97</v>
      </c>
      <c r="I34" s="21">
        <v>1.1200000000000001</v>
      </c>
      <c r="J34" s="22">
        <v>1.22</v>
      </c>
      <c r="K34" s="10"/>
      <c r="L34" s="10"/>
      <c r="M34" s="10"/>
      <c r="N34" s="10"/>
      <c r="O34" s="10"/>
      <c r="P34" s="10"/>
    </row>
    <row r="35" spans="1:16" ht="39" customHeight="1" x14ac:dyDescent="0.2">
      <c r="A35" s="10"/>
      <c r="B35" s="23"/>
      <c r="C35" s="1156" t="s">
        <v>532</v>
      </c>
      <c r="D35" s="1157"/>
      <c r="E35" s="1158"/>
      <c r="F35" s="24">
        <v>0.95</v>
      </c>
      <c r="G35" s="25">
        <v>0.98</v>
      </c>
      <c r="H35" s="25">
        <v>0.96</v>
      </c>
      <c r="I35" s="25">
        <v>1.08</v>
      </c>
      <c r="J35" s="26">
        <v>1.17</v>
      </c>
      <c r="K35" s="10"/>
      <c r="L35" s="10"/>
      <c r="M35" s="10"/>
      <c r="N35" s="10"/>
      <c r="O35" s="10"/>
      <c r="P35" s="10"/>
    </row>
    <row r="36" spans="1:16" ht="39" customHeight="1" x14ac:dyDescent="0.2">
      <c r="A36" s="10"/>
      <c r="B36" s="23"/>
      <c r="C36" s="1156" t="s">
        <v>533</v>
      </c>
      <c r="D36" s="1157"/>
      <c r="E36" s="1158"/>
      <c r="F36" s="24" t="s">
        <v>485</v>
      </c>
      <c r="G36" s="25" t="s">
        <v>485</v>
      </c>
      <c r="H36" s="25" t="s">
        <v>485</v>
      </c>
      <c r="I36" s="25" t="s">
        <v>485</v>
      </c>
      <c r="J36" s="26">
        <v>0.9</v>
      </c>
      <c r="K36" s="10"/>
      <c r="L36" s="10"/>
      <c r="M36" s="10"/>
      <c r="N36" s="10"/>
      <c r="O36" s="10"/>
      <c r="P36" s="10"/>
    </row>
    <row r="37" spans="1:16" ht="39" customHeight="1" x14ac:dyDescent="0.2">
      <c r="A37" s="10"/>
      <c r="B37" s="23"/>
      <c r="C37" s="1156" t="s">
        <v>534</v>
      </c>
      <c r="D37" s="1157"/>
      <c r="E37" s="1158"/>
      <c r="F37" s="24">
        <v>0.65</v>
      </c>
      <c r="G37" s="25">
        <v>0.56999999999999995</v>
      </c>
      <c r="H37" s="25">
        <v>0.43</v>
      </c>
      <c r="I37" s="25">
        <v>0.2</v>
      </c>
      <c r="J37" s="26">
        <v>0.38</v>
      </c>
      <c r="K37" s="10"/>
      <c r="L37" s="10"/>
      <c r="M37" s="10"/>
      <c r="N37" s="10"/>
      <c r="O37" s="10"/>
      <c r="P37" s="10"/>
    </row>
    <row r="38" spans="1:16" ht="39" customHeight="1" x14ac:dyDescent="0.2">
      <c r="A38" s="10"/>
      <c r="B38" s="23"/>
      <c r="C38" s="1156" t="s">
        <v>535</v>
      </c>
      <c r="D38" s="1157"/>
      <c r="E38" s="1158"/>
      <c r="F38" s="24">
        <v>0.34</v>
      </c>
      <c r="G38" s="25">
        <v>0.27</v>
      </c>
      <c r="H38" s="25">
        <v>0.37</v>
      </c>
      <c r="I38" s="25">
        <v>0.5</v>
      </c>
      <c r="J38" s="26">
        <v>0.35</v>
      </c>
      <c r="K38" s="10"/>
      <c r="L38" s="10"/>
      <c r="M38" s="10"/>
      <c r="N38" s="10"/>
      <c r="O38" s="10"/>
      <c r="P38" s="10"/>
    </row>
    <row r="39" spans="1:16" ht="39" customHeight="1" x14ac:dyDescent="0.2">
      <c r="A39" s="10"/>
      <c r="B39" s="23"/>
      <c r="C39" s="1156" t="s">
        <v>536</v>
      </c>
      <c r="D39" s="1157"/>
      <c r="E39" s="1158"/>
      <c r="F39" s="24" t="s">
        <v>485</v>
      </c>
      <c r="G39" s="25" t="s">
        <v>485</v>
      </c>
      <c r="H39" s="25" t="s">
        <v>485</v>
      </c>
      <c r="I39" s="25" t="s">
        <v>485</v>
      </c>
      <c r="J39" s="26">
        <v>0.14000000000000001</v>
      </c>
      <c r="K39" s="10"/>
      <c r="L39" s="10"/>
      <c r="M39" s="10"/>
      <c r="N39" s="10"/>
      <c r="O39" s="10"/>
      <c r="P39" s="10"/>
    </row>
    <row r="40" spans="1:16" ht="39" customHeight="1" x14ac:dyDescent="0.2">
      <c r="A40" s="10"/>
      <c r="B40" s="23"/>
      <c r="C40" s="1156" t="s">
        <v>537</v>
      </c>
      <c r="D40" s="1157"/>
      <c r="E40" s="1158"/>
      <c r="F40" s="24">
        <v>7.0000000000000007E-2</v>
      </c>
      <c r="G40" s="25">
        <v>7.0000000000000007E-2</v>
      </c>
      <c r="H40" s="25">
        <v>7.0000000000000007E-2</v>
      </c>
      <c r="I40" s="25">
        <v>0.08</v>
      </c>
      <c r="J40" s="26">
        <v>0.06</v>
      </c>
      <c r="K40" s="10"/>
      <c r="L40" s="10"/>
      <c r="M40" s="10"/>
      <c r="N40" s="10"/>
      <c r="O40" s="10"/>
      <c r="P40" s="10"/>
    </row>
    <row r="41" spans="1:16" ht="39" customHeight="1" x14ac:dyDescent="0.2">
      <c r="A41" s="10"/>
      <c r="B41" s="23"/>
      <c r="C41" s="1156" t="s">
        <v>538</v>
      </c>
      <c r="D41" s="1157"/>
      <c r="E41" s="1158"/>
      <c r="F41" s="24">
        <v>0</v>
      </c>
      <c r="G41" s="25">
        <v>0</v>
      </c>
      <c r="H41" s="25">
        <v>0</v>
      </c>
      <c r="I41" s="25">
        <v>0.01</v>
      </c>
      <c r="J41" s="26">
        <v>0.04</v>
      </c>
      <c r="K41" s="10"/>
      <c r="L41" s="10"/>
      <c r="M41" s="10"/>
      <c r="N41" s="10"/>
      <c r="O41" s="10"/>
      <c r="P41" s="10"/>
    </row>
    <row r="42" spans="1:16" ht="39" customHeight="1" x14ac:dyDescent="0.2">
      <c r="A42" s="10"/>
      <c r="B42" s="27"/>
      <c r="C42" s="1156" t="s">
        <v>539</v>
      </c>
      <c r="D42" s="1157"/>
      <c r="E42" s="1158"/>
      <c r="F42" s="24" t="s">
        <v>485</v>
      </c>
      <c r="G42" s="25" t="s">
        <v>485</v>
      </c>
      <c r="H42" s="25" t="s">
        <v>485</v>
      </c>
      <c r="I42" s="25" t="s">
        <v>485</v>
      </c>
      <c r="J42" s="26" t="s">
        <v>485</v>
      </c>
      <c r="K42" s="10"/>
      <c r="L42" s="10"/>
      <c r="M42" s="10"/>
      <c r="N42" s="10"/>
      <c r="O42" s="10"/>
      <c r="P42" s="10"/>
    </row>
    <row r="43" spans="1:16" ht="39" customHeight="1" thickBot="1" x14ac:dyDescent="0.25">
      <c r="A43" s="10"/>
      <c r="B43" s="28"/>
      <c r="C43" s="1159" t="s">
        <v>540</v>
      </c>
      <c r="D43" s="1160"/>
      <c r="E43" s="1161"/>
      <c r="F43" s="29">
        <v>0.04</v>
      </c>
      <c r="G43" s="30">
        <v>0.02</v>
      </c>
      <c r="H43" s="30">
        <v>0.06</v>
      </c>
      <c r="I43" s="30">
        <v>0.01</v>
      </c>
      <c r="J43" s="31">
        <v>0.01</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zfrhvJwuVAIPph5ICoRh5q6mmQN8fD0GXZfYwlsAKP6YWcH3Z1UxPkftOCX+YgWT8RBBtsIuIUIwKjyyL55qNg==" saltValue="O6sf5l8Gj3NWJZ3fPlRW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526</v>
      </c>
      <c r="L44" s="44" t="s">
        <v>527</v>
      </c>
      <c r="M44" s="44" t="s">
        <v>528</v>
      </c>
      <c r="N44" s="44" t="s">
        <v>529</v>
      </c>
      <c r="O44" s="45" t="s">
        <v>530</v>
      </c>
      <c r="P44" s="36"/>
      <c r="Q44" s="36"/>
      <c r="R44" s="36"/>
      <c r="S44" s="36"/>
      <c r="T44" s="36"/>
      <c r="U44" s="36"/>
    </row>
    <row r="45" spans="1:21" ht="30.75" customHeight="1" x14ac:dyDescent="0.2">
      <c r="A45" s="36"/>
      <c r="B45" s="1164" t="s">
        <v>9</v>
      </c>
      <c r="C45" s="1165"/>
      <c r="D45" s="46"/>
      <c r="E45" s="1170" t="s">
        <v>10</v>
      </c>
      <c r="F45" s="1170"/>
      <c r="G45" s="1170"/>
      <c r="H45" s="1170"/>
      <c r="I45" s="1170"/>
      <c r="J45" s="1171"/>
      <c r="K45" s="47">
        <v>160710</v>
      </c>
      <c r="L45" s="48">
        <v>169296</v>
      </c>
      <c r="M45" s="48">
        <v>162882</v>
      </c>
      <c r="N45" s="48">
        <v>160958</v>
      </c>
      <c r="O45" s="49">
        <v>171796</v>
      </c>
      <c r="P45" s="36"/>
      <c r="Q45" s="36"/>
      <c r="R45" s="36"/>
      <c r="S45" s="36"/>
      <c r="T45" s="36"/>
      <c r="U45" s="36"/>
    </row>
    <row r="46" spans="1:21" ht="30.75" customHeight="1" x14ac:dyDescent="0.2">
      <c r="A46" s="36"/>
      <c r="B46" s="1166"/>
      <c r="C46" s="1167"/>
      <c r="D46" s="50"/>
      <c r="E46" s="1172" t="s">
        <v>11</v>
      </c>
      <c r="F46" s="1172"/>
      <c r="G46" s="1172"/>
      <c r="H46" s="1172"/>
      <c r="I46" s="1172"/>
      <c r="J46" s="1173"/>
      <c r="K46" s="51">
        <v>11478</v>
      </c>
      <c r="L46" s="52">
        <v>50683</v>
      </c>
      <c r="M46" s="52">
        <v>22489</v>
      </c>
      <c r="N46" s="52">
        <v>12661</v>
      </c>
      <c r="O46" s="53">
        <v>8479</v>
      </c>
      <c r="P46" s="36"/>
      <c r="Q46" s="36"/>
      <c r="R46" s="36"/>
      <c r="S46" s="36"/>
      <c r="T46" s="36"/>
      <c r="U46" s="36"/>
    </row>
    <row r="47" spans="1:21" ht="30.75" customHeight="1" x14ac:dyDescent="0.2">
      <c r="A47" s="36"/>
      <c r="B47" s="1166"/>
      <c r="C47" s="1167"/>
      <c r="D47" s="50"/>
      <c r="E47" s="1172" t="s">
        <v>12</v>
      </c>
      <c r="F47" s="1172"/>
      <c r="G47" s="1172"/>
      <c r="H47" s="1172"/>
      <c r="I47" s="1172"/>
      <c r="J47" s="1173"/>
      <c r="K47" s="51">
        <v>126277</v>
      </c>
      <c r="L47" s="52">
        <v>117464</v>
      </c>
      <c r="M47" s="52">
        <v>113158</v>
      </c>
      <c r="N47" s="52">
        <v>111760</v>
      </c>
      <c r="O47" s="53">
        <v>110919</v>
      </c>
      <c r="P47" s="36"/>
      <c r="Q47" s="36"/>
      <c r="R47" s="36"/>
      <c r="S47" s="36"/>
      <c r="T47" s="36"/>
      <c r="U47" s="36"/>
    </row>
    <row r="48" spans="1:21" ht="30.75" customHeight="1" x14ac:dyDescent="0.2">
      <c r="A48" s="36"/>
      <c r="B48" s="1166"/>
      <c r="C48" s="1167"/>
      <c r="D48" s="50"/>
      <c r="E48" s="1172" t="s">
        <v>13</v>
      </c>
      <c r="F48" s="1172"/>
      <c r="G48" s="1172"/>
      <c r="H48" s="1172"/>
      <c r="I48" s="1172"/>
      <c r="J48" s="1173"/>
      <c r="K48" s="51">
        <v>9284</v>
      </c>
      <c r="L48" s="52">
        <v>8463</v>
      </c>
      <c r="M48" s="52">
        <v>11647</v>
      </c>
      <c r="N48" s="52">
        <v>11405</v>
      </c>
      <c r="O48" s="53">
        <v>15738</v>
      </c>
      <c r="P48" s="36"/>
      <c r="Q48" s="36"/>
      <c r="R48" s="36"/>
      <c r="S48" s="36"/>
      <c r="T48" s="36"/>
      <c r="U48" s="36"/>
    </row>
    <row r="49" spans="1:21" ht="30.75" customHeight="1" x14ac:dyDescent="0.2">
      <c r="A49" s="36"/>
      <c r="B49" s="1166"/>
      <c r="C49" s="1167"/>
      <c r="D49" s="50"/>
      <c r="E49" s="1172" t="s">
        <v>14</v>
      </c>
      <c r="F49" s="1172"/>
      <c r="G49" s="1172"/>
      <c r="H49" s="1172"/>
      <c r="I49" s="1172"/>
      <c r="J49" s="1173"/>
      <c r="K49" s="51" t="s">
        <v>485</v>
      </c>
      <c r="L49" s="52" t="s">
        <v>485</v>
      </c>
      <c r="M49" s="52">
        <v>0</v>
      </c>
      <c r="N49" s="52">
        <v>0</v>
      </c>
      <c r="O49" s="53">
        <v>7</v>
      </c>
      <c r="P49" s="36"/>
      <c r="Q49" s="36"/>
      <c r="R49" s="36"/>
      <c r="S49" s="36"/>
      <c r="T49" s="36"/>
      <c r="U49" s="36"/>
    </row>
    <row r="50" spans="1:21" ht="30.75" customHeight="1" x14ac:dyDescent="0.2">
      <c r="A50" s="36"/>
      <c r="B50" s="1166"/>
      <c r="C50" s="1167"/>
      <c r="D50" s="50"/>
      <c r="E50" s="1172" t="s">
        <v>15</v>
      </c>
      <c r="F50" s="1172"/>
      <c r="G50" s="1172"/>
      <c r="H50" s="1172"/>
      <c r="I50" s="1172"/>
      <c r="J50" s="1173"/>
      <c r="K50" s="51">
        <v>1232</v>
      </c>
      <c r="L50" s="52">
        <v>637</v>
      </c>
      <c r="M50" s="52">
        <v>651</v>
      </c>
      <c r="N50" s="52">
        <v>732</v>
      </c>
      <c r="O50" s="53">
        <v>104</v>
      </c>
      <c r="P50" s="36"/>
      <c r="Q50" s="36"/>
      <c r="R50" s="36"/>
      <c r="S50" s="36"/>
      <c r="T50" s="36"/>
      <c r="U50" s="36"/>
    </row>
    <row r="51" spans="1:21" ht="30.75" customHeight="1" x14ac:dyDescent="0.2">
      <c r="A51" s="36"/>
      <c r="B51" s="1168"/>
      <c r="C51" s="1169"/>
      <c r="D51" s="54"/>
      <c r="E51" s="1172" t="s">
        <v>16</v>
      </c>
      <c r="F51" s="1172"/>
      <c r="G51" s="1172"/>
      <c r="H51" s="1172"/>
      <c r="I51" s="1172"/>
      <c r="J51" s="1173"/>
      <c r="K51" s="51">
        <v>56</v>
      </c>
      <c r="L51" s="52">
        <v>64</v>
      </c>
      <c r="M51" s="52">
        <v>2</v>
      </c>
      <c r="N51" s="52">
        <v>6</v>
      </c>
      <c r="O51" s="53">
        <v>5</v>
      </c>
      <c r="P51" s="36"/>
      <c r="Q51" s="36"/>
      <c r="R51" s="36"/>
      <c r="S51" s="36"/>
      <c r="T51" s="36"/>
      <c r="U51" s="36"/>
    </row>
    <row r="52" spans="1:21" ht="30.75" customHeight="1" x14ac:dyDescent="0.2">
      <c r="A52" s="36"/>
      <c r="B52" s="1174" t="s">
        <v>17</v>
      </c>
      <c r="C52" s="1175"/>
      <c r="D52" s="54"/>
      <c r="E52" s="1172" t="s">
        <v>18</v>
      </c>
      <c r="F52" s="1172"/>
      <c r="G52" s="1172"/>
      <c r="H52" s="1172"/>
      <c r="I52" s="1172"/>
      <c r="J52" s="1173"/>
      <c r="K52" s="51">
        <v>168612</v>
      </c>
      <c r="L52" s="52">
        <v>173463</v>
      </c>
      <c r="M52" s="52">
        <v>175322</v>
      </c>
      <c r="N52" s="52">
        <v>182984</v>
      </c>
      <c r="O52" s="53">
        <v>180778</v>
      </c>
      <c r="P52" s="36"/>
      <c r="Q52" s="36"/>
      <c r="R52" s="36"/>
      <c r="S52" s="36"/>
      <c r="T52" s="36"/>
      <c r="U52" s="36"/>
    </row>
    <row r="53" spans="1:21" ht="30.75" customHeight="1" thickBot="1" x14ac:dyDescent="0.25">
      <c r="A53" s="36"/>
      <c r="B53" s="1176" t="s">
        <v>19</v>
      </c>
      <c r="C53" s="1177"/>
      <c r="D53" s="55"/>
      <c r="E53" s="1178" t="s">
        <v>20</v>
      </c>
      <c r="F53" s="1178"/>
      <c r="G53" s="1178"/>
      <c r="H53" s="1178"/>
      <c r="I53" s="1178"/>
      <c r="J53" s="1179"/>
      <c r="K53" s="56">
        <v>140425</v>
      </c>
      <c r="L53" s="57">
        <v>173144</v>
      </c>
      <c r="M53" s="57">
        <v>135507</v>
      </c>
      <c r="N53" s="57">
        <v>114538</v>
      </c>
      <c r="O53" s="58">
        <v>126270</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541</v>
      </c>
      <c r="L55" s="65" t="s">
        <v>542</v>
      </c>
      <c r="M55" s="65" t="s">
        <v>543</v>
      </c>
      <c r="N55" s="65" t="s">
        <v>544</v>
      </c>
      <c r="O55" s="66" t="s">
        <v>545</v>
      </c>
      <c r="P55" s="36"/>
      <c r="Q55" s="36"/>
      <c r="R55" s="36"/>
      <c r="S55" s="36"/>
      <c r="T55" s="36"/>
      <c r="U55" s="36"/>
    </row>
    <row r="56" spans="1:21" ht="30.75" customHeight="1" x14ac:dyDescent="0.2">
      <c r="A56" s="36"/>
      <c r="B56" s="1180" t="s">
        <v>22</v>
      </c>
      <c r="C56" s="1181"/>
      <c r="D56" s="1184" t="s">
        <v>23</v>
      </c>
      <c r="E56" s="1185"/>
      <c r="F56" s="1185"/>
      <c r="G56" s="1185"/>
      <c r="H56" s="1185"/>
      <c r="I56" s="1185"/>
      <c r="J56" s="1186"/>
      <c r="K56" s="67">
        <v>571993</v>
      </c>
      <c r="L56" s="68">
        <v>376178</v>
      </c>
      <c r="M56" s="68">
        <v>352435</v>
      </c>
      <c r="N56" s="68">
        <v>386553</v>
      </c>
      <c r="O56" s="69">
        <v>441136</v>
      </c>
      <c r="P56" s="36"/>
      <c r="Q56" s="36"/>
      <c r="R56" s="36"/>
      <c r="S56" s="36"/>
      <c r="T56" s="36"/>
      <c r="U56" s="36"/>
    </row>
    <row r="57" spans="1:21" ht="30.75" customHeight="1" thickBot="1" x14ac:dyDescent="0.25">
      <c r="A57" s="36"/>
      <c r="B57" s="1182"/>
      <c r="C57" s="1183"/>
      <c r="D57" s="1187" t="s">
        <v>24</v>
      </c>
      <c r="E57" s="1188"/>
      <c r="F57" s="1188"/>
      <c r="G57" s="1188"/>
      <c r="H57" s="1188"/>
      <c r="I57" s="1188"/>
      <c r="J57" s="1189"/>
      <c r="K57" s="70">
        <v>627834</v>
      </c>
      <c r="L57" s="71">
        <v>612827</v>
      </c>
      <c r="M57" s="71">
        <v>585653</v>
      </c>
      <c r="N57" s="71">
        <v>574497</v>
      </c>
      <c r="O57" s="72">
        <v>585461</v>
      </c>
      <c r="P57" s="36"/>
      <c r="Q57" s="36"/>
      <c r="R57" s="36"/>
      <c r="S57" s="36"/>
      <c r="T57" s="36"/>
      <c r="U57" s="36"/>
    </row>
    <row r="58" spans="1:21" ht="17.25" customHeight="1" x14ac:dyDescent="0.2">
      <c r="A58" s="36"/>
      <c r="B58" s="73"/>
      <c r="C58" s="73"/>
      <c r="D58" s="74" t="s">
        <v>25</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26</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xuGTjtss0t22FmxvYwkj1BSAFF5Ti8V4QitpT/fS4FTG2Q6eykqRZL9Z5UeGqXKAKsS7RI6pPn3FXCDZPWMy7A==" saltValue="zEx6qlkxC6TiHF75h5Vis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7</v>
      </c>
    </row>
    <row r="40" spans="2:13" ht="27.75" customHeight="1" thickBot="1" x14ac:dyDescent="0.3">
      <c r="B40" s="79" t="s">
        <v>8</v>
      </c>
      <c r="C40" s="80"/>
      <c r="D40" s="80"/>
      <c r="E40" s="81"/>
      <c r="F40" s="81"/>
      <c r="G40" s="81"/>
      <c r="H40" s="82" t="s">
        <v>2</v>
      </c>
      <c r="I40" s="383" t="s">
        <v>526</v>
      </c>
      <c r="J40" s="384" t="s">
        <v>527</v>
      </c>
      <c r="K40" s="384" t="s">
        <v>528</v>
      </c>
      <c r="L40" s="384" t="s">
        <v>529</v>
      </c>
      <c r="M40" s="385" t="s">
        <v>530</v>
      </c>
    </row>
    <row r="41" spans="2:13" ht="27.75" customHeight="1" x14ac:dyDescent="0.2">
      <c r="B41" s="1190" t="s">
        <v>27</v>
      </c>
      <c r="C41" s="1191"/>
      <c r="D41" s="83"/>
      <c r="E41" s="1196" t="s">
        <v>28</v>
      </c>
      <c r="F41" s="1196"/>
      <c r="G41" s="1196"/>
      <c r="H41" s="1197"/>
      <c r="I41" s="386">
        <v>5006871</v>
      </c>
      <c r="J41" s="387">
        <v>5012642</v>
      </c>
      <c r="K41" s="387">
        <v>5145505</v>
      </c>
      <c r="L41" s="387">
        <v>5201326</v>
      </c>
      <c r="M41" s="388">
        <v>5273392</v>
      </c>
    </row>
    <row r="42" spans="2:13" ht="27.75" customHeight="1" x14ac:dyDescent="0.2">
      <c r="B42" s="1192"/>
      <c r="C42" s="1193"/>
      <c r="D42" s="84"/>
      <c r="E42" s="1198" t="s">
        <v>29</v>
      </c>
      <c r="F42" s="1198"/>
      <c r="G42" s="1198"/>
      <c r="H42" s="1199"/>
      <c r="I42" s="389">
        <v>27816</v>
      </c>
      <c r="J42" s="390">
        <v>25616</v>
      </c>
      <c r="K42" s="390">
        <v>22031</v>
      </c>
      <c r="L42" s="390">
        <v>21373</v>
      </c>
      <c r="M42" s="391">
        <v>21498</v>
      </c>
    </row>
    <row r="43" spans="2:13" ht="27.75" customHeight="1" x14ac:dyDescent="0.2">
      <c r="B43" s="1192"/>
      <c r="C43" s="1193"/>
      <c r="D43" s="84"/>
      <c r="E43" s="1198" t="s">
        <v>30</v>
      </c>
      <c r="F43" s="1198"/>
      <c r="G43" s="1198"/>
      <c r="H43" s="1199"/>
      <c r="I43" s="389">
        <v>93880</v>
      </c>
      <c r="J43" s="390">
        <v>97812</v>
      </c>
      <c r="K43" s="390">
        <v>105521</v>
      </c>
      <c r="L43" s="390">
        <v>110757</v>
      </c>
      <c r="M43" s="391">
        <v>134661</v>
      </c>
    </row>
    <row r="44" spans="2:13" ht="27.75" customHeight="1" x14ac:dyDescent="0.2">
      <c r="B44" s="1192"/>
      <c r="C44" s="1193"/>
      <c r="D44" s="84"/>
      <c r="E44" s="1198" t="s">
        <v>31</v>
      </c>
      <c r="F44" s="1198"/>
      <c r="G44" s="1198"/>
      <c r="H44" s="1199"/>
      <c r="I44" s="389" t="s">
        <v>485</v>
      </c>
      <c r="J44" s="390">
        <v>59</v>
      </c>
      <c r="K44" s="390">
        <v>59</v>
      </c>
      <c r="L44" s="390">
        <v>59</v>
      </c>
      <c r="M44" s="391">
        <v>52</v>
      </c>
    </row>
    <row r="45" spans="2:13" ht="27.75" customHeight="1" x14ac:dyDescent="0.2">
      <c r="B45" s="1192"/>
      <c r="C45" s="1193"/>
      <c r="D45" s="84"/>
      <c r="E45" s="1198" t="s">
        <v>32</v>
      </c>
      <c r="F45" s="1198"/>
      <c r="G45" s="1198"/>
      <c r="H45" s="1199"/>
      <c r="I45" s="389">
        <v>463503</v>
      </c>
      <c r="J45" s="390">
        <v>436144</v>
      </c>
      <c r="K45" s="390">
        <v>425367</v>
      </c>
      <c r="L45" s="390">
        <v>368738</v>
      </c>
      <c r="M45" s="391">
        <v>345339</v>
      </c>
    </row>
    <row r="46" spans="2:13" ht="27.75" customHeight="1" x14ac:dyDescent="0.2">
      <c r="B46" s="1192"/>
      <c r="C46" s="1193"/>
      <c r="D46" s="85"/>
      <c r="E46" s="1200" t="s">
        <v>33</v>
      </c>
      <c r="F46" s="1200"/>
      <c r="G46" s="1200"/>
      <c r="H46" s="1201"/>
      <c r="I46" s="389">
        <v>73755</v>
      </c>
      <c r="J46" s="390">
        <v>69035</v>
      </c>
      <c r="K46" s="390">
        <v>54139</v>
      </c>
      <c r="L46" s="390">
        <v>37443</v>
      </c>
      <c r="M46" s="391">
        <v>38999</v>
      </c>
    </row>
    <row r="47" spans="2:13" ht="27.75" customHeight="1" x14ac:dyDescent="0.2">
      <c r="B47" s="1192"/>
      <c r="C47" s="1193"/>
      <c r="D47" s="86"/>
      <c r="E47" s="1202" t="s">
        <v>34</v>
      </c>
      <c r="F47" s="1203"/>
      <c r="G47" s="1203"/>
      <c r="H47" s="1204"/>
      <c r="I47" s="389" t="s">
        <v>485</v>
      </c>
      <c r="J47" s="390" t="s">
        <v>485</v>
      </c>
      <c r="K47" s="390" t="s">
        <v>485</v>
      </c>
      <c r="L47" s="390" t="s">
        <v>485</v>
      </c>
      <c r="M47" s="391" t="s">
        <v>485</v>
      </c>
    </row>
    <row r="48" spans="2:13" ht="27.75" customHeight="1" x14ac:dyDescent="0.2">
      <c r="B48" s="1192"/>
      <c r="C48" s="1193"/>
      <c r="D48" s="84"/>
      <c r="E48" s="1198" t="s">
        <v>35</v>
      </c>
      <c r="F48" s="1198"/>
      <c r="G48" s="1198"/>
      <c r="H48" s="1199"/>
      <c r="I48" s="389" t="s">
        <v>485</v>
      </c>
      <c r="J48" s="390" t="s">
        <v>485</v>
      </c>
      <c r="K48" s="390" t="s">
        <v>485</v>
      </c>
      <c r="L48" s="390" t="s">
        <v>485</v>
      </c>
      <c r="M48" s="391" t="s">
        <v>485</v>
      </c>
    </row>
    <row r="49" spans="2:13" ht="27.75" customHeight="1" x14ac:dyDescent="0.2">
      <c r="B49" s="1194"/>
      <c r="C49" s="1195"/>
      <c r="D49" s="84"/>
      <c r="E49" s="1198" t="s">
        <v>36</v>
      </c>
      <c r="F49" s="1198"/>
      <c r="G49" s="1198"/>
      <c r="H49" s="1199"/>
      <c r="I49" s="389" t="s">
        <v>485</v>
      </c>
      <c r="J49" s="390" t="s">
        <v>485</v>
      </c>
      <c r="K49" s="390" t="s">
        <v>485</v>
      </c>
      <c r="L49" s="390" t="s">
        <v>485</v>
      </c>
      <c r="M49" s="391" t="s">
        <v>485</v>
      </c>
    </row>
    <row r="50" spans="2:13" ht="27.75" customHeight="1" x14ac:dyDescent="0.2">
      <c r="B50" s="1205" t="s">
        <v>37</v>
      </c>
      <c r="C50" s="1206"/>
      <c r="D50" s="87"/>
      <c r="E50" s="1198" t="s">
        <v>38</v>
      </c>
      <c r="F50" s="1198"/>
      <c r="G50" s="1198"/>
      <c r="H50" s="1199"/>
      <c r="I50" s="389">
        <v>305419</v>
      </c>
      <c r="J50" s="390">
        <v>273113</v>
      </c>
      <c r="K50" s="390">
        <v>318256</v>
      </c>
      <c r="L50" s="390">
        <v>372718</v>
      </c>
      <c r="M50" s="391">
        <v>425225</v>
      </c>
    </row>
    <row r="51" spans="2:13" ht="27.75" customHeight="1" x14ac:dyDescent="0.2">
      <c r="B51" s="1192"/>
      <c r="C51" s="1193"/>
      <c r="D51" s="84"/>
      <c r="E51" s="1198" t="s">
        <v>39</v>
      </c>
      <c r="F51" s="1198"/>
      <c r="G51" s="1198"/>
      <c r="H51" s="1199"/>
      <c r="I51" s="389">
        <v>233160</v>
      </c>
      <c r="J51" s="390">
        <v>226501</v>
      </c>
      <c r="K51" s="390">
        <v>216968</v>
      </c>
      <c r="L51" s="390">
        <v>208212</v>
      </c>
      <c r="M51" s="391">
        <v>201723</v>
      </c>
    </row>
    <row r="52" spans="2:13" ht="27.75" customHeight="1" x14ac:dyDescent="0.2">
      <c r="B52" s="1194"/>
      <c r="C52" s="1195"/>
      <c r="D52" s="84"/>
      <c r="E52" s="1198" t="s">
        <v>40</v>
      </c>
      <c r="F52" s="1198"/>
      <c r="G52" s="1198"/>
      <c r="H52" s="1199"/>
      <c r="I52" s="389">
        <v>2107733</v>
      </c>
      <c r="J52" s="390">
        <v>2146164</v>
      </c>
      <c r="K52" s="390">
        <v>2183299</v>
      </c>
      <c r="L52" s="390">
        <v>2180898</v>
      </c>
      <c r="M52" s="391">
        <v>2176725</v>
      </c>
    </row>
    <row r="53" spans="2:13" ht="27.75" customHeight="1" thickBot="1" x14ac:dyDescent="0.25">
      <c r="B53" s="1207" t="s">
        <v>41</v>
      </c>
      <c r="C53" s="1208"/>
      <c r="D53" s="88"/>
      <c r="E53" s="1209" t="s">
        <v>42</v>
      </c>
      <c r="F53" s="1209"/>
      <c r="G53" s="1209"/>
      <c r="H53" s="1210"/>
      <c r="I53" s="392">
        <v>3019513</v>
      </c>
      <c r="J53" s="393">
        <v>2995530</v>
      </c>
      <c r="K53" s="393">
        <v>3034097</v>
      </c>
      <c r="L53" s="393">
        <v>2977867</v>
      </c>
      <c r="M53" s="394">
        <v>3010267</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9lg+c/4XeYELTtJ2dw1m9QqdIYOBJLIU5Jea8S1vQqF75NivsuCulGLZpgLaEyNYGCfJdg2iJ9RFW0VgvHdcQ==" saltValue="XrU5huJWOBB87KI1WkFM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43</v>
      </c>
    </row>
    <row r="54" spans="2:8" ht="29.25" customHeight="1" thickBot="1" x14ac:dyDescent="0.35">
      <c r="B54" s="93" t="s">
        <v>1</v>
      </c>
      <c r="C54" s="94"/>
      <c r="D54" s="94"/>
      <c r="E54" s="95" t="s">
        <v>2</v>
      </c>
      <c r="F54" s="96" t="s">
        <v>528</v>
      </c>
      <c r="G54" s="96" t="s">
        <v>529</v>
      </c>
      <c r="H54" s="97" t="s">
        <v>530</v>
      </c>
    </row>
    <row r="55" spans="2:8" ht="52.5" customHeight="1" x14ac:dyDescent="0.2">
      <c r="B55" s="98"/>
      <c r="C55" s="1219" t="s">
        <v>44</v>
      </c>
      <c r="D55" s="1219"/>
      <c r="E55" s="1220"/>
      <c r="F55" s="99">
        <v>2047</v>
      </c>
      <c r="G55" s="99">
        <v>2473</v>
      </c>
      <c r="H55" s="100">
        <v>2919</v>
      </c>
    </row>
    <row r="56" spans="2:8" ht="52.5" customHeight="1" x14ac:dyDescent="0.2">
      <c r="B56" s="101"/>
      <c r="C56" s="1221" t="s">
        <v>45</v>
      </c>
      <c r="D56" s="1221"/>
      <c r="E56" s="1222"/>
      <c r="F56" s="102" t="s">
        <v>485</v>
      </c>
      <c r="G56" s="102" t="s">
        <v>485</v>
      </c>
      <c r="H56" s="103" t="s">
        <v>485</v>
      </c>
    </row>
    <row r="57" spans="2:8" ht="53.25" customHeight="1" x14ac:dyDescent="0.2">
      <c r="B57" s="101"/>
      <c r="C57" s="1223" t="s">
        <v>46</v>
      </c>
      <c r="D57" s="1223"/>
      <c r="E57" s="1224"/>
      <c r="F57" s="104">
        <v>41304</v>
      </c>
      <c r="G57" s="104">
        <v>36744</v>
      </c>
      <c r="H57" s="105">
        <v>38099</v>
      </c>
    </row>
    <row r="58" spans="2:8" ht="45.75" customHeight="1" x14ac:dyDescent="0.2">
      <c r="B58" s="106"/>
      <c r="C58" s="1211" t="s">
        <v>546</v>
      </c>
      <c r="D58" s="1212"/>
      <c r="E58" s="1213"/>
      <c r="F58" s="107">
        <v>14003</v>
      </c>
      <c r="G58" s="107">
        <v>15265</v>
      </c>
      <c r="H58" s="108">
        <v>16829</v>
      </c>
    </row>
    <row r="59" spans="2:8" ht="45.75" customHeight="1" x14ac:dyDescent="0.2">
      <c r="B59" s="106"/>
      <c r="C59" s="1211" t="s">
        <v>547</v>
      </c>
      <c r="D59" s="1212"/>
      <c r="E59" s="1213"/>
      <c r="F59" s="107">
        <v>5508</v>
      </c>
      <c r="G59" s="107">
        <v>5614</v>
      </c>
      <c r="H59" s="108">
        <v>5616</v>
      </c>
    </row>
    <row r="60" spans="2:8" ht="45.75" customHeight="1" x14ac:dyDescent="0.2">
      <c r="B60" s="106"/>
      <c r="C60" s="1211" t="s">
        <v>548</v>
      </c>
      <c r="D60" s="1212"/>
      <c r="E60" s="1213"/>
      <c r="F60" s="107">
        <v>5530</v>
      </c>
      <c r="G60" s="107">
        <v>5531</v>
      </c>
      <c r="H60" s="108">
        <v>5532</v>
      </c>
    </row>
    <row r="61" spans="2:8" ht="45.75" customHeight="1" x14ac:dyDescent="0.2">
      <c r="B61" s="106"/>
      <c r="C61" s="1211" t="s">
        <v>549</v>
      </c>
      <c r="D61" s="1212"/>
      <c r="E61" s="1213"/>
      <c r="F61" s="107">
        <v>3479</v>
      </c>
      <c r="G61" s="107">
        <v>3480</v>
      </c>
      <c r="H61" s="108">
        <v>3506</v>
      </c>
    </row>
    <row r="62" spans="2:8" ht="45.75" customHeight="1" thickBot="1" x14ac:dyDescent="0.25">
      <c r="B62" s="109"/>
      <c r="C62" s="1214" t="s">
        <v>550</v>
      </c>
      <c r="D62" s="1215"/>
      <c r="E62" s="1216"/>
      <c r="F62" s="110">
        <v>3423</v>
      </c>
      <c r="G62" s="110">
        <v>2242</v>
      </c>
      <c r="H62" s="111">
        <v>1209</v>
      </c>
    </row>
    <row r="63" spans="2:8" ht="52.5" customHeight="1" thickBot="1" x14ac:dyDescent="0.25">
      <c r="B63" s="112"/>
      <c r="C63" s="1217" t="s">
        <v>47</v>
      </c>
      <c r="D63" s="1217"/>
      <c r="E63" s="1218"/>
      <c r="F63" s="113">
        <v>43351</v>
      </c>
      <c r="G63" s="113">
        <v>39218</v>
      </c>
      <c r="H63" s="114">
        <v>41018</v>
      </c>
    </row>
    <row r="64" spans="2:8" ht="15" customHeight="1" x14ac:dyDescent="0.2"/>
    <row r="65" ht="0" hidden="1" customHeight="1" x14ac:dyDescent="0.2"/>
    <row r="66" ht="0" hidden="1" customHeight="1" x14ac:dyDescent="0.2"/>
  </sheetData>
  <sheetProtection algorithmName="SHA-512" hashValue="Q6AeELf3O6p95oMVLh/KGRubGKAS6M2DoAdW3r68R+yeCIqXMLGKpwohoW9m0De6FlPHKvIDkOsnvHvltx8Qbg==" saltValue="pYHY0EMLp/bYZEvcR/ki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7" customWidth="1"/>
    <col min="2" max="107" width="2.453125" style="1227" customWidth="1"/>
    <col min="108" max="108" width="6.08984375" style="1235" customWidth="1"/>
    <col min="109" max="109" width="5.90625" style="1234"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25"/>
      <c r="B1" s="1226"/>
      <c r="DD1" s="1227"/>
      <c r="DE1" s="1227"/>
    </row>
    <row r="2" spans="1:143" ht="25.5" customHeight="1" x14ac:dyDescent="0.2">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1227"/>
      <c r="DE2" s="1227"/>
    </row>
    <row r="3" spans="1:143" ht="25.5" customHeight="1" x14ac:dyDescent="0.2">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1227"/>
      <c r="DE3" s="1227"/>
    </row>
    <row r="4" spans="1:143" s="278" customFormat="1" ht="13" x14ac:dyDescent="0.2">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c r="DF10" s="279"/>
      <c r="DG10" s="279"/>
      <c r="DH10" s="279"/>
      <c r="DI10" s="279"/>
      <c r="DJ10" s="279"/>
      <c r="DK10" s="279"/>
      <c r="DL10" s="279"/>
      <c r="DM10" s="279"/>
      <c r="DN10" s="279"/>
      <c r="DO10" s="279"/>
      <c r="DP10" s="279"/>
      <c r="DQ10" s="279"/>
      <c r="DR10" s="279"/>
      <c r="DS10" s="279"/>
      <c r="DT10" s="279"/>
      <c r="DU10" s="279"/>
      <c r="DV10" s="279"/>
      <c r="DW10" s="279"/>
      <c r="EM10" s="278" t="s">
        <v>604</v>
      </c>
    </row>
    <row r="11" spans="1:143" s="278" customFormat="1" ht="13" x14ac:dyDescent="0.2">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279"/>
      <c r="DG12" s="279"/>
      <c r="DH12" s="279"/>
      <c r="DI12" s="279"/>
      <c r="DJ12" s="279"/>
      <c r="DK12" s="279"/>
      <c r="DL12" s="279"/>
      <c r="DM12" s="279"/>
      <c r="DN12" s="279"/>
      <c r="DO12" s="279"/>
      <c r="DP12" s="279"/>
      <c r="DQ12" s="279"/>
      <c r="DR12" s="279"/>
      <c r="DS12" s="279"/>
      <c r="DT12" s="279"/>
      <c r="DU12" s="279"/>
      <c r="DV12" s="279"/>
      <c r="DW12" s="279"/>
      <c r="EM12" s="278" t="s">
        <v>604</v>
      </c>
    </row>
    <row r="13" spans="1:143" s="278" customFormat="1" ht="13" x14ac:dyDescent="0.2">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7"/>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7"/>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7"/>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7"/>
      <c r="DE19" s="1227"/>
    </row>
    <row r="20" spans="1:351" ht="13" x14ac:dyDescent="0.2">
      <c r="DD20" s="1227"/>
      <c r="DE20" s="1227"/>
    </row>
    <row r="21" spans="1:351" ht="16.5" x14ac:dyDescent="0.2">
      <c r="B21" s="1229"/>
      <c r="C21" s="1230"/>
      <c r="D21" s="1230"/>
      <c r="E21" s="1230"/>
      <c r="F21" s="1230"/>
      <c r="G21" s="1230"/>
      <c r="H21" s="1230"/>
      <c r="I21" s="1230"/>
      <c r="J21" s="1230"/>
      <c r="K21" s="1230"/>
      <c r="L21" s="1230"/>
      <c r="M21" s="1230"/>
      <c r="N21" s="1231"/>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1"/>
      <c r="AU21" s="1230"/>
      <c r="AV21" s="1230"/>
      <c r="AW21" s="1230"/>
      <c r="AX21" s="1230"/>
      <c r="AY21" s="1230"/>
      <c r="AZ21" s="1230"/>
      <c r="BA21" s="1230"/>
      <c r="BB21" s="1230"/>
      <c r="BC21" s="1230"/>
      <c r="BD21" s="1230"/>
      <c r="BE21" s="1230"/>
      <c r="BF21" s="1231"/>
      <c r="BG21" s="1230"/>
      <c r="BH21" s="1230"/>
      <c r="BI21" s="1230"/>
      <c r="BJ21" s="1230"/>
      <c r="BK21" s="1230"/>
      <c r="BL21" s="1230"/>
      <c r="BM21" s="1230"/>
      <c r="BN21" s="1230"/>
      <c r="BO21" s="1230"/>
      <c r="BP21" s="1230"/>
      <c r="BQ21" s="1230"/>
      <c r="BR21" s="1231"/>
      <c r="BS21" s="1230"/>
      <c r="BT21" s="1230"/>
      <c r="BU21" s="1230"/>
      <c r="BV21" s="1230"/>
      <c r="BW21" s="1230"/>
      <c r="BX21" s="1230"/>
      <c r="BY21" s="1230"/>
      <c r="BZ21" s="1230"/>
      <c r="CA21" s="1230"/>
      <c r="CB21" s="1230"/>
      <c r="CC21" s="1230"/>
      <c r="CD21" s="1231"/>
      <c r="CE21" s="1230"/>
      <c r="CF21" s="1230"/>
      <c r="CG21" s="1230"/>
      <c r="CH21" s="1230"/>
      <c r="CI21" s="1230"/>
      <c r="CJ21" s="1230"/>
      <c r="CK21" s="1230"/>
      <c r="CL21" s="1230"/>
      <c r="CM21" s="1230"/>
      <c r="CN21" s="1230"/>
      <c r="CO21" s="1230"/>
      <c r="CP21" s="1231"/>
      <c r="CQ21" s="1230"/>
      <c r="CR21" s="1230"/>
      <c r="CS21" s="1230"/>
      <c r="CT21" s="1230"/>
      <c r="CU21" s="1230"/>
      <c r="CV21" s="1230"/>
      <c r="CW21" s="1230"/>
      <c r="CX21" s="1230"/>
      <c r="CY21" s="1230"/>
      <c r="CZ21" s="1230"/>
      <c r="DA21" s="1230"/>
      <c r="DB21" s="1231"/>
      <c r="DC21" s="1230"/>
      <c r="DD21" s="1232"/>
      <c r="DE21" s="1227"/>
      <c r="MM21" s="1233"/>
    </row>
    <row r="22" spans="1:351" ht="16.5" x14ac:dyDescent="0.2">
      <c r="B22" s="1234"/>
      <c r="MM22" s="1233"/>
    </row>
    <row r="23" spans="1:351" ht="13" x14ac:dyDescent="0.2">
      <c r="B23" s="1234"/>
    </row>
    <row r="24" spans="1:351" ht="13" x14ac:dyDescent="0.2">
      <c r="B24" s="1234"/>
    </row>
    <row r="25" spans="1:351" ht="13" x14ac:dyDescent="0.2">
      <c r="B25" s="1234"/>
    </row>
    <row r="26" spans="1:351" ht="13" x14ac:dyDescent="0.2">
      <c r="B26" s="1234"/>
    </row>
    <row r="27" spans="1:351" ht="13" x14ac:dyDescent="0.2">
      <c r="B27" s="1234"/>
    </row>
    <row r="28" spans="1:351" ht="13" x14ac:dyDescent="0.2">
      <c r="B28" s="1234"/>
    </row>
    <row r="29" spans="1:351" ht="13" x14ac:dyDescent="0.2">
      <c r="B29" s="1234"/>
    </row>
    <row r="30" spans="1:351" ht="13" x14ac:dyDescent="0.2">
      <c r="B30" s="1234"/>
    </row>
    <row r="31" spans="1:351" ht="13" x14ac:dyDescent="0.2">
      <c r="B31" s="1234"/>
    </row>
    <row r="32" spans="1:351" ht="13" x14ac:dyDescent="0.2">
      <c r="B32" s="1234"/>
    </row>
    <row r="33" spans="2:109" ht="13" x14ac:dyDescent="0.2">
      <c r="B33" s="1234"/>
    </row>
    <row r="34" spans="2:109" ht="13" x14ac:dyDescent="0.2">
      <c r="B34" s="1234"/>
    </row>
    <row r="35" spans="2:109" ht="13" x14ac:dyDescent="0.2">
      <c r="B35" s="1234"/>
    </row>
    <row r="36" spans="2:109" ht="13" x14ac:dyDescent="0.2">
      <c r="B36" s="1234"/>
    </row>
    <row r="37" spans="2:109" ht="13" x14ac:dyDescent="0.2">
      <c r="B37" s="1234"/>
    </row>
    <row r="38" spans="2:109" ht="13" x14ac:dyDescent="0.2">
      <c r="B38" s="1234"/>
    </row>
    <row r="39" spans="2:109" ht="13" x14ac:dyDescent="0.2">
      <c r="B39" s="1236"/>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8"/>
    </row>
    <row r="40" spans="2:109" ht="13" x14ac:dyDescent="0.2">
      <c r="B40" s="1239"/>
      <c r="DD40" s="1239"/>
      <c r="DE40" s="1227"/>
    </row>
    <row r="41" spans="2:109" ht="16.5" x14ac:dyDescent="0.2">
      <c r="B41" s="1240" t="s">
        <v>605</v>
      </c>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c r="CB41" s="1230"/>
      <c r="CC41" s="1230"/>
      <c r="CD41" s="1230"/>
      <c r="CE41" s="1230"/>
      <c r="CF41" s="1230"/>
      <c r="CG41" s="1230"/>
      <c r="CH41" s="1230"/>
      <c r="CI41" s="1230"/>
      <c r="CJ41" s="1230"/>
      <c r="CK41" s="1230"/>
      <c r="CL41" s="1230"/>
      <c r="CM41" s="1230"/>
      <c r="CN41" s="1230"/>
      <c r="CO41" s="1230"/>
      <c r="CP41" s="1230"/>
      <c r="CQ41" s="1230"/>
      <c r="CR41" s="1230"/>
      <c r="CS41" s="1230"/>
      <c r="CT41" s="1230"/>
      <c r="CU41" s="1230"/>
      <c r="CV41" s="1230"/>
      <c r="CW41" s="1230"/>
      <c r="CX41" s="1230"/>
      <c r="CY41" s="1230"/>
      <c r="CZ41" s="1230"/>
      <c r="DA41" s="1230"/>
      <c r="DB41" s="1230"/>
      <c r="DC41" s="1230"/>
      <c r="DD41" s="1232"/>
    </row>
    <row r="42" spans="2:109" ht="13" x14ac:dyDescent="0.2">
      <c r="B42" s="1234"/>
      <c r="G42" s="1241"/>
      <c r="I42" s="1242"/>
      <c r="J42" s="1242"/>
      <c r="K42" s="1242"/>
      <c r="AM42" s="1241"/>
      <c r="AN42" s="1241" t="s">
        <v>606</v>
      </c>
      <c r="AP42" s="1242"/>
      <c r="AQ42" s="1242"/>
      <c r="AR42" s="1242"/>
      <c r="AY42" s="1241"/>
      <c r="BA42" s="1242"/>
      <c r="BB42" s="1242"/>
      <c r="BC42" s="1242"/>
      <c r="BK42" s="1241"/>
      <c r="BM42" s="1242"/>
      <c r="BN42" s="1242"/>
      <c r="BO42" s="1242"/>
      <c r="BW42" s="1241"/>
      <c r="BY42" s="1242"/>
      <c r="BZ42" s="1242"/>
      <c r="CA42" s="1242"/>
      <c r="CI42" s="1241"/>
      <c r="CK42" s="1242"/>
      <c r="CL42" s="1242"/>
      <c r="CM42" s="1242"/>
      <c r="CU42" s="1241"/>
      <c r="CW42" s="1242"/>
      <c r="CX42" s="1242"/>
      <c r="CY42" s="1242"/>
    </row>
    <row r="43" spans="2:109" ht="13.5" customHeight="1" x14ac:dyDescent="0.2">
      <c r="B43" s="1234"/>
      <c r="AN43" s="1243" t="s">
        <v>607</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ht="13" x14ac:dyDescent="0.2">
      <c r="B44" s="1234"/>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ht="13" x14ac:dyDescent="0.2">
      <c r="B45" s="1234"/>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ht="13" x14ac:dyDescent="0.2">
      <c r="B46" s="1234"/>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ht="13" x14ac:dyDescent="0.2">
      <c r="B47" s="1234"/>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ht="13" x14ac:dyDescent="0.2">
      <c r="B48" s="1234"/>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 x14ac:dyDescent="0.2">
      <c r="B49" s="1234"/>
      <c r="AN49" s="1227" t="s">
        <v>608</v>
      </c>
    </row>
    <row r="50" spans="1:109" ht="13" x14ac:dyDescent="0.2">
      <c r="B50" s="1234"/>
      <c r="G50" s="1253"/>
      <c r="H50" s="1253"/>
      <c r="I50" s="1253"/>
      <c r="J50" s="1253"/>
      <c r="K50" s="1254"/>
      <c r="L50" s="1254"/>
      <c r="M50" s="1255"/>
      <c r="N50" s="1255"/>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526</v>
      </c>
      <c r="BQ50" s="1259"/>
      <c r="BR50" s="1259"/>
      <c r="BS50" s="1259"/>
      <c r="BT50" s="1259"/>
      <c r="BU50" s="1259"/>
      <c r="BV50" s="1259"/>
      <c r="BW50" s="1259"/>
      <c r="BX50" s="1259" t="s">
        <v>527</v>
      </c>
      <c r="BY50" s="1259"/>
      <c r="BZ50" s="1259"/>
      <c r="CA50" s="1259"/>
      <c r="CB50" s="1259"/>
      <c r="CC50" s="1259"/>
      <c r="CD50" s="1259"/>
      <c r="CE50" s="1259"/>
      <c r="CF50" s="1259" t="s">
        <v>528</v>
      </c>
      <c r="CG50" s="1259"/>
      <c r="CH50" s="1259"/>
      <c r="CI50" s="1259"/>
      <c r="CJ50" s="1259"/>
      <c r="CK50" s="1259"/>
      <c r="CL50" s="1259"/>
      <c r="CM50" s="1259"/>
      <c r="CN50" s="1259" t="s">
        <v>529</v>
      </c>
      <c r="CO50" s="1259"/>
      <c r="CP50" s="1259"/>
      <c r="CQ50" s="1259"/>
      <c r="CR50" s="1259"/>
      <c r="CS50" s="1259"/>
      <c r="CT50" s="1259"/>
      <c r="CU50" s="1259"/>
      <c r="CV50" s="1259" t="s">
        <v>530</v>
      </c>
      <c r="CW50" s="1259"/>
      <c r="CX50" s="1259"/>
      <c r="CY50" s="1259"/>
      <c r="CZ50" s="1259"/>
      <c r="DA50" s="1259"/>
      <c r="DB50" s="1259"/>
      <c r="DC50" s="1259"/>
    </row>
    <row r="51" spans="1:109" ht="13.5" customHeight="1" x14ac:dyDescent="0.2">
      <c r="B51" s="1234"/>
      <c r="G51" s="1260"/>
      <c r="H51" s="1260"/>
      <c r="I51" s="1261"/>
      <c r="J51" s="1261"/>
      <c r="K51" s="1262"/>
      <c r="L51" s="1262"/>
      <c r="M51" s="1262"/>
      <c r="N51" s="1262"/>
      <c r="AM51" s="1252"/>
      <c r="AN51" s="1263" t="s">
        <v>609</v>
      </c>
      <c r="AO51" s="1263"/>
      <c r="AP51" s="1263"/>
      <c r="AQ51" s="1263"/>
      <c r="AR51" s="1263"/>
      <c r="AS51" s="1263"/>
      <c r="AT51" s="1263"/>
      <c r="AU51" s="1263"/>
      <c r="AV51" s="1263"/>
      <c r="AW51" s="1263"/>
      <c r="AX51" s="1263"/>
      <c r="AY51" s="1263"/>
      <c r="AZ51" s="1263"/>
      <c r="BA51" s="1263"/>
      <c r="BB51" s="1263" t="s">
        <v>610</v>
      </c>
      <c r="BC51" s="1263"/>
      <c r="BD51" s="1263"/>
      <c r="BE51" s="1263"/>
      <c r="BF51" s="1263"/>
      <c r="BG51" s="1263"/>
      <c r="BH51" s="1263"/>
      <c r="BI51" s="1263"/>
      <c r="BJ51" s="1263"/>
      <c r="BK51" s="1263"/>
      <c r="BL51" s="1263"/>
      <c r="BM51" s="1263"/>
      <c r="BN51" s="1263"/>
      <c r="BO51" s="1263"/>
      <c r="BP51" s="1264"/>
      <c r="BQ51" s="1265"/>
      <c r="BR51" s="1265"/>
      <c r="BS51" s="1265"/>
      <c r="BT51" s="1265"/>
      <c r="BU51" s="1265"/>
      <c r="BV51" s="1265"/>
      <c r="BW51" s="1265"/>
      <c r="BX51" s="1264"/>
      <c r="BY51" s="1265"/>
      <c r="BZ51" s="1265"/>
      <c r="CA51" s="1265"/>
      <c r="CB51" s="1265"/>
      <c r="CC51" s="1265"/>
      <c r="CD51" s="1265"/>
      <c r="CE51" s="1265"/>
      <c r="CF51" s="1265">
        <v>324.7</v>
      </c>
      <c r="CG51" s="1265"/>
      <c r="CH51" s="1265"/>
      <c r="CI51" s="1265"/>
      <c r="CJ51" s="1265"/>
      <c r="CK51" s="1265"/>
      <c r="CL51" s="1265"/>
      <c r="CM51" s="1265"/>
      <c r="CN51" s="1265">
        <v>335</v>
      </c>
      <c r="CO51" s="1265"/>
      <c r="CP51" s="1265"/>
      <c r="CQ51" s="1265"/>
      <c r="CR51" s="1265"/>
      <c r="CS51" s="1265"/>
      <c r="CT51" s="1265"/>
      <c r="CU51" s="1265"/>
      <c r="CV51" s="1265">
        <v>339.2</v>
      </c>
      <c r="CW51" s="1265"/>
      <c r="CX51" s="1265"/>
      <c r="CY51" s="1265"/>
      <c r="CZ51" s="1265"/>
      <c r="DA51" s="1265"/>
      <c r="DB51" s="1265"/>
      <c r="DC51" s="1265"/>
    </row>
    <row r="52" spans="1:109" ht="13" x14ac:dyDescent="0.2">
      <c r="B52" s="1234"/>
      <c r="G52" s="1260"/>
      <c r="H52" s="1260"/>
      <c r="I52" s="1261"/>
      <c r="J52" s="1261"/>
      <c r="K52" s="1262"/>
      <c r="L52" s="1262"/>
      <c r="M52" s="1262"/>
      <c r="N52" s="1262"/>
      <c r="AM52" s="1252"/>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 x14ac:dyDescent="0.2">
      <c r="A53" s="1242"/>
      <c r="B53" s="1234"/>
      <c r="G53" s="1260"/>
      <c r="H53" s="1260"/>
      <c r="I53" s="1253"/>
      <c r="J53" s="1253"/>
      <c r="K53" s="1262"/>
      <c r="L53" s="1262"/>
      <c r="M53" s="1262"/>
      <c r="N53" s="1262"/>
      <c r="AM53" s="1252"/>
      <c r="AN53" s="1263"/>
      <c r="AO53" s="1263"/>
      <c r="AP53" s="1263"/>
      <c r="AQ53" s="1263"/>
      <c r="AR53" s="1263"/>
      <c r="AS53" s="1263"/>
      <c r="AT53" s="1263"/>
      <c r="AU53" s="1263"/>
      <c r="AV53" s="1263"/>
      <c r="AW53" s="1263"/>
      <c r="AX53" s="1263"/>
      <c r="AY53" s="1263"/>
      <c r="AZ53" s="1263"/>
      <c r="BA53" s="1263"/>
      <c r="BB53" s="1263" t="s">
        <v>611</v>
      </c>
      <c r="BC53" s="1263"/>
      <c r="BD53" s="1263"/>
      <c r="BE53" s="1263"/>
      <c r="BF53" s="1263"/>
      <c r="BG53" s="1263"/>
      <c r="BH53" s="1263"/>
      <c r="BI53" s="1263"/>
      <c r="BJ53" s="1263"/>
      <c r="BK53" s="1263"/>
      <c r="BL53" s="1263"/>
      <c r="BM53" s="1263"/>
      <c r="BN53" s="1263"/>
      <c r="BO53" s="1263"/>
      <c r="BP53" s="1264"/>
      <c r="BQ53" s="1265"/>
      <c r="BR53" s="1265"/>
      <c r="BS53" s="1265"/>
      <c r="BT53" s="1265"/>
      <c r="BU53" s="1265"/>
      <c r="BV53" s="1265"/>
      <c r="BW53" s="1265"/>
      <c r="BX53" s="1264"/>
      <c r="BY53" s="1265"/>
      <c r="BZ53" s="1265"/>
      <c r="CA53" s="1265"/>
      <c r="CB53" s="1265"/>
      <c r="CC53" s="1265"/>
      <c r="CD53" s="1265"/>
      <c r="CE53" s="1265"/>
      <c r="CF53" s="1265">
        <v>63</v>
      </c>
      <c r="CG53" s="1265"/>
      <c r="CH53" s="1265"/>
      <c r="CI53" s="1265"/>
      <c r="CJ53" s="1265"/>
      <c r="CK53" s="1265"/>
      <c r="CL53" s="1265"/>
      <c r="CM53" s="1265"/>
      <c r="CN53" s="1265">
        <v>63.7</v>
      </c>
      <c r="CO53" s="1265"/>
      <c r="CP53" s="1265"/>
      <c r="CQ53" s="1265"/>
      <c r="CR53" s="1265"/>
      <c r="CS53" s="1265"/>
      <c r="CT53" s="1265"/>
      <c r="CU53" s="1265"/>
      <c r="CV53" s="1265">
        <v>64.3</v>
      </c>
      <c r="CW53" s="1265"/>
      <c r="CX53" s="1265"/>
      <c r="CY53" s="1265"/>
      <c r="CZ53" s="1265"/>
      <c r="DA53" s="1265"/>
      <c r="DB53" s="1265"/>
      <c r="DC53" s="1265"/>
    </row>
    <row r="54" spans="1:109" ht="13" x14ac:dyDescent="0.2">
      <c r="A54" s="1242"/>
      <c r="B54" s="1234"/>
      <c r="G54" s="1260"/>
      <c r="H54" s="1260"/>
      <c r="I54" s="1253"/>
      <c r="J54" s="1253"/>
      <c r="K54" s="1262"/>
      <c r="L54" s="1262"/>
      <c r="M54" s="1262"/>
      <c r="N54" s="1262"/>
      <c r="AM54" s="1252"/>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 x14ac:dyDescent="0.2">
      <c r="A55" s="1242"/>
      <c r="B55" s="1234"/>
      <c r="G55" s="1253"/>
      <c r="H55" s="1253"/>
      <c r="I55" s="1253"/>
      <c r="J55" s="1253"/>
      <c r="K55" s="1262"/>
      <c r="L55" s="1262"/>
      <c r="M55" s="1262"/>
      <c r="N55" s="1262"/>
      <c r="AN55" s="1259" t="s">
        <v>612</v>
      </c>
      <c r="AO55" s="1259"/>
      <c r="AP55" s="1259"/>
      <c r="AQ55" s="1259"/>
      <c r="AR55" s="1259"/>
      <c r="AS55" s="1259"/>
      <c r="AT55" s="1259"/>
      <c r="AU55" s="1259"/>
      <c r="AV55" s="1259"/>
      <c r="AW55" s="1259"/>
      <c r="AX55" s="1259"/>
      <c r="AY55" s="1259"/>
      <c r="AZ55" s="1259"/>
      <c r="BA55" s="1259"/>
      <c r="BB55" s="1263" t="s">
        <v>610</v>
      </c>
      <c r="BC55" s="1263"/>
      <c r="BD55" s="1263"/>
      <c r="BE55" s="1263"/>
      <c r="BF55" s="1263"/>
      <c r="BG55" s="1263"/>
      <c r="BH55" s="1263"/>
      <c r="BI55" s="1263"/>
      <c r="BJ55" s="1263"/>
      <c r="BK55" s="1263"/>
      <c r="BL55" s="1263"/>
      <c r="BM55" s="1263"/>
      <c r="BN55" s="1263"/>
      <c r="BO55" s="1263"/>
      <c r="BP55" s="1264"/>
      <c r="BQ55" s="1265"/>
      <c r="BR55" s="1265"/>
      <c r="BS55" s="1265"/>
      <c r="BT55" s="1265"/>
      <c r="BU55" s="1265"/>
      <c r="BV55" s="1265"/>
      <c r="BW55" s="1265"/>
      <c r="BX55" s="1264"/>
      <c r="BY55" s="1265"/>
      <c r="BZ55" s="1265"/>
      <c r="CA55" s="1265"/>
      <c r="CB55" s="1265"/>
      <c r="CC55" s="1265"/>
      <c r="CD55" s="1265"/>
      <c r="CE55" s="1265"/>
      <c r="CF55" s="1265">
        <v>196.2</v>
      </c>
      <c r="CG55" s="1265"/>
      <c r="CH55" s="1265"/>
      <c r="CI55" s="1265"/>
      <c r="CJ55" s="1265"/>
      <c r="CK55" s="1265"/>
      <c r="CL55" s="1265"/>
      <c r="CM55" s="1265"/>
      <c r="CN55" s="1265">
        <v>198</v>
      </c>
      <c r="CO55" s="1265"/>
      <c r="CP55" s="1265"/>
      <c r="CQ55" s="1265"/>
      <c r="CR55" s="1265"/>
      <c r="CS55" s="1265"/>
      <c r="CT55" s="1265"/>
      <c r="CU55" s="1265"/>
      <c r="CV55" s="1265">
        <v>195.2</v>
      </c>
      <c r="CW55" s="1265"/>
      <c r="CX55" s="1265"/>
      <c r="CY55" s="1265"/>
      <c r="CZ55" s="1265"/>
      <c r="DA55" s="1265"/>
      <c r="DB55" s="1265"/>
      <c r="DC55" s="1265"/>
    </row>
    <row r="56" spans="1:109" ht="13" x14ac:dyDescent="0.2">
      <c r="A56" s="1242"/>
      <c r="B56" s="1234"/>
      <c r="G56" s="1253"/>
      <c r="H56" s="1253"/>
      <c r="I56" s="1253"/>
      <c r="J56" s="1253"/>
      <c r="K56" s="1262"/>
      <c r="L56" s="1262"/>
      <c r="M56" s="1262"/>
      <c r="N56" s="1262"/>
      <c r="AN56" s="1259"/>
      <c r="AO56" s="1259"/>
      <c r="AP56" s="1259"/>
      <c r="AQ56" s="1259"/>
      <c r="AR56" s="1259"/>
      <c r="AS56" s="1259"/>
      <c r="AT56" s="1259"/>
      <c r="AU56" s="1259"/>
      <c r="AV56" s="1259"/>
      <c r="AW56" s="1259"/>
      <c r="AX56" s="1259"/>
      <c r="AY56" s="1259"/>
      <c r="AZ56" s="1259"/>
      <c r="BA56" s="1259"/>
      <c r="BB56" s="1263"/>
      <c r="BC56" s="1263"/>
      <c r="BD56" s="1263"/>
      <c r="BE56" s="1263"/>
      <c r="BF56" s="1263"/>
      <c r="BG56" s="1263"/>
      <c r="BH56" s="1263"/>
      <c r="BI56" s="1263"/>
      <c r="BJ56" s="1263"/>
      <c r="BK56" s="1263"/>
      <c r="BL56" s="1263"/>
      <c r="BM56" s="1263"/>
      <c r="BN56" s="1263"/>
      <c r="BO56" s="1263"/>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1242" customFormat="1" ht="13" x14ac:dyDescent="0.2">
      <c r="B57" s="1266"/>
      <c r="G57" s="1253"/>
      <c r="H57" s="1253"/>
      <c r="I57" s="1267"/>
      <c r="J57" s="1267"/>
      <c r="K57" s="1262"/>
      <c r="L57" s="1262"/>
      <c r="M57" s="1262"/>
      <c r="N57" s="1262"/>
      <c r="AM57" s="1227"/>
      <c r="AN57" s="1259"/>
      <c r="AO57" s="1259"/>
      <c r="AP57" s="1259"/>
      <c r="AQ57" s="1259"/>
      <c r="AR57" s="1259"/>
      <c r="AS57" s="1259"/>
      <c r="AT57" s="1259"/>
      <c r="AU57" s="1259"/>
      <c r="AV57" s="1259"/>
      <c r="AW57" s="1259"/>
      <c r="AX57" s="1259"/>
      <c r="AY57" s="1259"/>
      <c r="AZ57" s="1259"/>
      <c r="BA57" s="1259"/>
      <c r="BB57" s="1263" t="s">
        <v>611</v>
      </c>
      <c r="BC57" s="1263"/>
      <c r="BD57" s="1263"/>
      <c r="BE57" s="1263"/>
      <c r="BF57" s="1263"/>
      <c r="BG57" s="1263"/>
      <c r="BH57" s="1263"/>
      <c r="BI57" s="1263"/>
      <c r="BJ57" s="1263"/>
      <c r="BK57" s="1263"/>
      <c r="BL57" s="1263"/>
      <c r="BM57" s="1263"/>
      <c r="BN57" s="1263"/>
      <c r="BO57" s="1263"/>
      <c r="BP57" s="1264"/>
      <c r="BQ57" s="1265"/>
      <c r="BR57" s="1265"/>
      <c r="BS57" s="1265"/>
      <c r="BT57" s="1265"/>
      <c r="BU57" s="1265"/>
      <c r="BV57" s="1265"/>
      <c r="BW57" s="1265"/>
      <c r="BX57" s="1264"/>
      <c r="BY57" s="1265"/>
      <c r="BZ57" s="1265"/>
      <c r="CA57" s="1265"/>
      <c r="CB57" s="1265"/>
      <c r="CC57" s="1265"/>
      <c r="CD57" s="1265"/>
      <c r="CE57" s="1265"/>
      <c r="CF57" s="1265">
        <v>57.3</v>
      </c>
      <c r="CG57" s="1265"/>
      <c r="CH57" s="1265"/>
      <c r="CI57" s="1265"/>
      <c r="CJ57" s="1265"/>
      <c r="CK57" s="1265"/>
      <c r="CL57" s="1265"/>
      <c r="CM57" s="1265"/>
      <c r="CN57" s="1265">
        <v>60.1</v>
      </c>
      <c r="CO57" s="1265"/>
      <c r="CP57" s="1265"/>
      <c r="CQ57" s="1265"/>
      <c r="CR57" s="1265"/>
      <c r="CS57" s="1265"/>
      <c r="CT57" s="1265"/>
      <c r="CU57" s="1265"/>
      <c r="CV57" s="1265">
        <v>60.7</v>
      </c>
      <c r="CW57" s="1265"/>
      <c r="CX57" s="1265"/>
      <c r="CY57" s="1265"/>
      <c r="CZ57" s="1265"/>
      <c r="DA57" s="1265"/>
      <c r="DB57" s="1265"/>
      <c r="DC57" s="1265"/>
      <c r="DD57" s="1268"/>
      <c r="DE57" s="1266"/>
    </row>
    <row r="58" spans="1:109" s="1242" customFormat="1" ht="13" x14ac:dyDescent="0.2">
      <c r="A58" s="1227"/>
      <c r="B58" s="1266"/>
      <c r="G58" s="1253"/>
      <c r="H58" s="1253"/>
      <c r="I58" s="1267"/>
      <c r="J58" s="1267"/>
      <c r="K58" s="1262"/>
      <c r="L58" s="1262"/>
      <c r="M58" s="1262"/>
      <c r="N58" s="1262"/>
      <c r="AM58" s="1227"/>
      <c r="AN58" s="1259"/>
      <c r="AO58" s="1259"/>
      <c r="AP58" s="1259"/>
      <c r="AQ58" s="1259"/>
      <c r="AR58" s="1259"/>
      <c r="AS58" s="1259"/>
      <c r="AT58" s="1259"/>
      <c r="AU58" s="1259"/>
      <c r="AV58" s="1259"/>
      <c r="AW58" s="1259"/>
      <c r="AX58" s="1259"/>
      <c r="AY58" s="1259"/>
      <c r="AZ58" s="1259"/>
      <c r="BA58" s="1259"/>
      <c r="BB58" s="1263"/>
      <c r="BC58" s="1263"/>
      <c r="BD58" s="1263"/>
      <c r="BE58" s="1263"/>
      <c r="BF58" s="1263"/>
      <c r="BG58" s="1263"/>
      <c r="BH58" s="1263"/>
      <c r="BI58" s="1263"/>
      <c r="BJ58" s="1263"/>
      <c r="BK58" s="1263"/>
      <c r="BL58" s="1263"/>
      <c r="BM58" s="1263"/>
      <c r="BN58" s="1263"/>
      <c r="BO58" s="1263"/>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1268"/>
      <c r="DE58" s="1266"/>
    </row>
    <row r="59" spans="1:109" s="1242" customFormat="1" ht="13" x14ac:dyDescent="0.2">
      <c r="A59" s="1227"/>
      <c r="B59" s="1266"/>
      <c r="K59" s="1269"/>
      <c r="L59" s="1269"/>
      <c r="M59" s="1269"/>
      <c r="N59" s="1269"/>
      <c r="AQ59" s="1269"/>
      <c r="AR59" s="1269"/>
      <c r="AS59" s="1269"/>
      <c r="AT59" s="1269"/>
      <c r="BC59" s="1269"/>
      <c r="BD59" s="1269"/>
      <c r="BE59" s="1269"/>
      <c r="BF59" s="1269"/>
      <c r="BO59" s="1269"/>
      <c r="BP59" s="1269"/>
      <c r="BQ59" s="1269"/>
      <c r="BR59" s="1269"/>
      <c r="CA59" s="1269"/>
      <c r="CB59" s="1269"/>
      <c r="CC59" s="1269"/>
      <c r="CD59" s="1269"/>
      <c r="CM59" s="1269"/>
      <c r="CN59" s="1269"/>
      <c r="CO59" s="1269"/>
      <c r="CP59" s="1269"/>
      <c r="CY59" s="1269"/>
      <c r="CZ59" s="1269"/>
      <c r="DA59" s="1269"/>
      <c r="DB59" s="1269"/>
      <c r="DC59" s="1269"/>
      <c r="DD59" s="1268"/>
      <c r="DE59" s="1266"/>
    </row>
    <row r="60" spans="1:109" s="1242" customFormat="1" ht="13" x14ac:dyDescent="0.2">
      <c r="A60" s="1227"/>
      <c r="B60" s="1266"/>
      <c r="K60" s="1269"/>
      <c r="L60" s="1269"/>
      <c r="M60" s="1269"/>
      <c r="N60" s="1269"/>
      <c r="AQ60" s="1269"/>
      <c r="AR60" s="1269"/>
      <c r="AS60" s="1269"/>
      <c r="AT60" s="1269"/>
      <c r="BC60" s="1269"/>
      <c r="BD60" s="1269"/>
      <c r="BE60" s="1269"/>
      <c r="BF60" s="1269"/>
      <c r="BO60" s="1269"/>
      <c r="BP60" s="1269"/>
      <c r="BQ60" s="1269"/>
      <c r="BR60" s="1269"/>
      <c r="CA60" s="1269"/>
      <c r="CB60" s="1269"/>
      <c r="CC60" s="1269"/>
      <c r="CD60" s="1269"/>
      <c r="CM60" s="1269"/>
      <c r="CN60" s="1269"/>
      <c r="CO60" s="1269"/>
      <c r="CP60" s="1269"/>
      <c r="CY60" s="1269"/>
      <c r="CZ60" s="1269"/>
      <c r="DA60" s="1269"/>
      <c r="DB60" s="1269"/>
      <c r="DC60" s="1269"/>
      <c r="DD60" s="1268"/>
      <c r="DE60" s="1266"/>
    </row>
    <row r="61" spans="1:109" s="1242" customFormat="1" ht="13" x14ac:dyDescent="0.2">
      <c r="A61" s="1227"/>
      <c r="B61" s="1270"/>
      <c r="C61" s="1271"/>
      <c r="D61" s="1271"/>
      <c r="E61" s="1271"/>
      <c r="F61" s="1271"/>
      <c r="G61" s="1271"/>
      <c r="H61" s="1271"/>
      <c r="I61" s="1271"/>
      <c r="J61" s="1271"/>
      <c r="K61" s="1271"/>
      <c r="L61" s="1271"/>
      <c r="M61" s="1272"/>
      <c r="N61" s="1272"/>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2"/>
      <c r="AT61" s="1272"/>
      <c r="AU61" s="1271"/>
      <c r="AV61" s="1271"/>
      <c r="AW61" s="1271"/>
      <c r="AX61" s="1271"/>
      <c r="AY61" s="1271"/>
      <c r="AZ61" s="1271"/>
      <c r="BA61" s="1271"/>
      <c r="BB61" s="1271"/>
      <c r="BC61" s="1271"/>
      <c r="BD61" s="1271"/>
      <c r="BE61" s="1272"/>
      <c r="BF61" s="1272"/>
      <c r="BG61" s="1271"/>
      <c r="BH61" s="1271"/>
      <c r="BI61" s="1271"/>
      <c r="BJ61" s="1271"/>
      <c r="BK61" s="1271"/>
      <c r="BL61" s="1271"/>
      <c r="BM61" s="1271"/>
      <c r="BN61" s="1271"/>
      <c r="BO61" s="1271"/>
      <c r="BP61" s="1271"/>
      <c r="BQ61" s="1272"/>
      <c r="BR61" s="1272"/>
      <c r="BS61" s="1271"/>
      <c r="BT61" s="1271"/>
      <c r="BU61" s="1271"/>
      <c r="BV61" s="1271"/>
      <c r="BW61" s="1271"/>
      <c r="BX61" s="1271"/>
      <c r="BY61" s="1271"/>
      <c r="BZ61" s="1271"/>
      <c r="CA61" s="1271"/>
      <c r="CB61" s="1271"/>
      <c r="CC61" s="1272"/>
      <c r="CD61" s="1272"/>
      <c r="CE61" s="1271"/>
      <c r="CF61" s="1271"/>
      <c r="CG61" s="1271"/>
      <c r="CH61" s="1271"/>
      <c r="CI61" s="1271"/>
      <c r="CJ61" s="1271"/>
      <c r="CK61" s="1271"/>
      <c r="CL61" s="1271"/>
      <c r="CM61" s="1271"/>
      <c r="CN61" s="1271"/>
      <c r="CO61" s="1272"/>
      <c r="CP61" s="1272"/>
      <c r="CQ61" s="1271"/>
      <c r="CR61" s="1271"/>
      <c r="CS61" s="1271"/>
      <c r="CT61" s="1271"/>
      <c r="CU61" s="1271"/>
      <c r="CV61" s="1271"/>
      <c r="CW61" s="1271"/>
      <c r="CX61" s="1271"/>
      <c r="CY61" s="1271"/>
      <c r="CZ61" s="1271"/>
      <c r="DA61" s="1272"/>
      <c r="DB61" s="1272"/>
      <c r="DC61" s="1272"/>
      <c r="DD61" s="1273"/>
      <c r="DE61" s="1266"/>
    </row>
    <row r="62" spans="1:109" ht="13" x14ac:dyDescent="0.2">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227"/>
    </row>
    <row r="63" spans="1:109" ht="16.5" x14ac:dyDescent="0.2">
      <c r="B63" s="1274" t="s">
        <v>613</v>
      </c>
    </row>
    <row r="64" spans="1:109" ht="13" x14ac:dyDescent="0.2">
      <c r="B64" s="1234"/>
      <c r="G64" s="1241"/>
      <c r="I64" s="1275"/>
      <c r="J64" s="1275"/>
      <c r="K64" s="1275"/>
      <c r="L64" s="1275"/>
      <c r="M64" s="1275"/>
      <c r="N64" s="1276"/>
      <c r="AM64" s="1241"/>
      <c r="AN64" s="1241" t="s">
        <v>606</v>
      </c>
      <c r="AP64" s="1242"/>
      <c r="AQ64" s="1242"/>
      <c r="AR64" s="1242"/>
      <c r="AY64" s="1241"/>
      <c r="BA64" s="1242"/>
      <c r="BB64" s="1242"/>
      <c r="BC64" s="1242"/>
      <c r="BK64" s="1241"/>
      <c r="BM64" s="1242"/>
      <c r="BN64" s="1242"/>
      <c r="BO64" s="1242"/>
      <c r="BW64" s="1241"/>
      <c r="BY64" s="1242"/>
      <c r="BZ64" s="1242"/>
      <c r="CA64" s="1242"/>
      <c r="CI64" s="1241"/>
      <c r="CK64" s="1242"/>
      <c r="CL64" s="1242"/>
      <c r="CM64" s="1242"/>
      <c r="CU64" s="1241"/>
      <c r="CW64" s="1242"/>
      <c r="CX64" s="1242"/>
      <c r="CY64" s="1242"/>
    </row>
    <row r="65" spans="2:107" ht="13" x14ac:dyDescent="0.2">
      <c r="B65" s="1234"/>
      <c r="AN65" s="1243" t="s">
        <v>614</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ht="13" x14ac:dyDescent="0.2">
      <c r="B66" s="1234"/>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ht="13" x14ac:dyDescent="0.2">
      <c r="B67" s="1234"/>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ht="13" x14ac:dyDescent="0.2">
      <c r="B68" s="1234"/>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ht="13" x14ac:dyDescent="0.2">
      <c r="B69" s="1234"/>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ht="13" x14ac:dyDescent="0.2">
      <c r="B70" s="1234"/>
      <c r="H70" s="1277"/>
      <c r="I70" s="1277"/>
      <c r="J70" s="1278"/>
      <c r="K70" s="1278"/>
      <c r="L70" s="1279"/>
      <c r="M70" s="1278"/>
      <c r="N70" s="1279"/>
      <c r="AN70" s="1252"/>
      <c r="AO70" s="1252"/>
      <c r="AP70" s="1252"/>
      <c r="AZ70" s="1252"/>
      <c r="BA70" s="1252"/>
      <c r="BB70" s="1252"/>
      <c r="BL70" s="1252"/>
      <c r="BM70" s="1252"/>
      <c r="BN70" s="1252"/>
      <c r="BX70" s="1252"/>
      <c r="BY70" s="1252"/>
      <c r="BZ70" s="1252"/>
      <c r="CJ70" s="1252"/>
      <c r="CK70" s="1252"/>
      <c r="CL70" s="1252"/>
      <c r="CV70" s="1252"/>
      <c r="CW70" s="1252"/>
      <c r="CX70" s="1252"/>
    </row>
    <row r="71" spans="2:107" ht="13" x14ac:dyDescent="0.2">
      <c r="B71" s="1234"/>
      <c r="G71" s="1280"/>
      <c r="I71" s="1281"/>
      <c r="J71" s="1278"/>
      <c r="K71" s="1278"/>
      <c r="L71" s="1279"/>
      <c r="M71" s="1278"/>
      <c r="N71" s="1279"/>
      <c r="AM71" s="1280"/>
      <c r="AN71" s="1227" t="s">
        <v>608</v>
      </c>
    </row>
    <row r="72" spans="2:107" ht="13" x14ac:dyDescent="0.2">
      <c r="B72" s="1234"/>
      <c r="G72" s="1253"/>
      <c r="H72" s="1253"/>
      <c r="I72" s="1253"/>
      <c r="J72" s="1253"/>
      <c r="K72" s="1254"/>
      <c r="L72" s="1254"/>
      <c r="M72" s="1255"/>
      <c r="N72" s="1255"/>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526</v>
      </c>
      <c r="BQ72" s="1259"/>
      <c r="BR72" s="1259"/>
      <c r="BS72" s="1259"/>
      <c r="BT72" s="1259"/>
      <c r="BU72" s="1259"/>
      <c r="BV72" s="1259"/>
      <c r="BW72" s="1259"/>
      <c r="BX72" s="1259" t="s">
        <v>527</v>
      </c>
      <c r="BY72" s="1259"/>
      <c r="BZ72" s="1259"/>
      <c r="CA72" s="1259"/>
      <c r="CB72" s="1259"/>
      <c r="CC72" s="1259"/>
      <c r="CD72" s="1259"/>
      <c r="CE72" s="1259"/>
      <c r="CF72" s="1259" t="s">
        <v>528</v>
      </c>
      <c r="CG72" s="1259"/>
      <c r="CH72" s="1259"/>
      <c r="CI72" s="1259"/>
      <c r="CJ72" s="1259"/>
      <c r="CK72" s="1259"/>
      <c r="CL72" s="1259"/>
      <c r="CM72" s="1259"/>
      <c r="CN72" s="1259" t="s">
        <v>529</v>
      </c>
      <c r="CO72" s="1259"/>
      <c r="CP72" s="1259"/>
      <c r="CQ72" s="1259"/>
      <c r="CR72" s="1259"/>
      <c r="CS72" s="1259"/>
      <c r="CT72" s="1259"/>
      <c r="CU72" s="1259"/>
      <c r="CV72" s="1259" t="s">
        <v>530</v>
      </c>
      <c r="CW72" s="1259"/>
      <c r="CX72" s="1259"/>
      <c r="CY72" s="1259"/>
      <c r="CZ72" s="1259"/>
      <c r="DA72" s="1259"/>
      <c r="DB72" s="1259"/>
      <c r="DC72" s="1259"/>
    </row>
    <row r="73" spans="2:107" ht="13" x14ac:dyDescent="0.2">
      <c r="B73" s="1234"/>
      <c r="G73" s="1260"/>
      <c r="H73" s="1260"/>
      <c r="I73" s="1260"/>
      <c r="J73" s="1260"/>
      <c r="K73" s="1282"/>
      <c r="L73" s="1282"/>
      <c r="M73" s="1282"/>
      <c r="N73" s="1282"/>
      <c r="AM73" s="1252"/>
      <c r="AN73" s="1263" t="s">
        <v>609</v>
      </c>
      <c r="AO73" s="1263"/>
      <c r="AP73" s="1263"/>
      <c r="AQ73" s="1263"/>
      <c r="AR73" s="1263"/>
      <c r="AS73" s="1263"/>
      <c r="AT73" s="1263"/>
      <c r="AU73" s="1263"/>
      <c r="AV73" s="1263"/>
      <c r="AW73" s="1263"/>
      <c r="AX73" s="1263"/>
      <c r="AY73" s="1263"/>
      <c r="AZ73" s="1263"/>
      <c r="BA73" s="1263"/>
      <c r="BB73" s="1263" t="s">
        <v>610</v>
      </c>
      <c r="BC73" s="1263"/>
      <c r="BD73" s="1263"/>
      <c r="BE73" s="1263"/>
      <c r="BF73" s="1263"/>
      <c r="BG73" s="1263"/>
      <c r="BH73" s="1263"/>
      <c r="BI73" s="1263"/>
      <c r="BJ73" s="1263"/>
      <c r="BK73" s="1263"/>
      <c r="BL73" s="1263"/>
      <c r="BM73" s="1263"/>
      <c r="BN73" s="1263"/>
      <c r="BO73" s="1263"/>
      <c r="BP73" s="1265">
        <v>333</v>
      </c>
      <c r="BQ73" s="1265"/>
      <c r="BR73" s="1265"/>
      <c r="BS73" s="1265"/>
      <c r="BT73" s="1265"/>
      <c r="BU73" s="1265"/>
      <c r="BV73" s="1265"/>
      <c r="BW73" s="1265"/>
      <c r="BX73" s="1265">
        <v>320.60000000000002</v>
      </c>
      <c r="BY73" s="1265"/>
      <c r="BZ73" s="1265"/>
      <c r="CA73" s="1265"/>
      <c r="CB73" s="1265"/>
      <c r="CC73" s="1265"/>
      <c r="CD73" s="1265"/>
      <c r="CE73" s="1265"/>
      <c r="CF73" s="1265">
        <v>324.7</v>
      </c>
      <c r="CG73" s="1265"/>
      <c r="CH73" s="1265"/>
      <c r="CI73" s="1265"/>
      <c r="CJ73" s="1265"/>
      <c r="CK73" s="1265"/>
      <c r="CL73" s="1265"/>
      <c r="CM73" s="1265"/>
      <c r="CN73" s="1265">
        <v>335</v>
      </c>
      <c r="CO73" s="1265"/>
      <c r="CP73" s="1265"/>
      <c r="CQ73" s="1265"/>
      <c r="CR73" s="1265"/>
      <c r="CS73" s="1265"/>
      <c r="CT73" s="1265"/>
      <c r="CU73" s="1265"/>
      <c r="CV73" s="1265">
        <v>339.2</v>
      </c>
      <c r="CW73" s="1265"/>
      <c r="CX73" s="1265"/>
      <c r="CY73" s="1265"/>
      <c r="CZ73" s="1265"/>
      <c r="DA73" s="1265"/>
      <c r="DB73" s="1265"/>
      <c r="DC73" s="1265"/>
    </row>
    <row r="74" spans="2:107" ht="13" x14ac:dyDescent="0.2">
      <c r="B74" s="1234"/>
      <c r="G74" s="1260"/>
      <c r="H74" s="1260"/>
      <c r="I74" s="1260"/>
      <c r="J74" s="1260"/>
      <c r="K74" s="1282"/>
      <c r="L74" s="1282"/>
      <c r="M74" s="1282"/>
      <c r="N74" s="1282"/>
      <c r="AM74" s="1252"/>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 x14ac:dyDescent="0.2">
      <c r="B75" s="1234"/>
      <c r="G75" s="1260"/>
      <c r="H75" s="1260"/>
      <c r="I75" s="1253"/>
      <c r="J75" s="1253"/>
      <c r="K75" s="1262"/>
      <c r="L75" s="1262"/>
      <c r="M75" s="1262"/>
      <c r="N75" s="1262"/>
      <c r="AM75" s="1252"/>
      <c r="AN75" s="1263"/>
      <c r="AO75" s="1263"/>
      <c r="AP75" s="1263"/>
      <c r="AQ75" s="1263"/>
      <c r="AR75" s="1263"/>
      <c r="AS75" s="1263"/>
      <c r="AT75" s="1263"/>
      <c r="AU75" s="1263"/>
      <c r="AV75" s="1263"/>
      <c r="AW75" s="1263"/>
      <c r="AX75" s="1263"/>
      <c r="AY75" s="1263"/>
      <c r="AZ75" s="1263"/>
      <c r="BA75" s="1263"/>
      <c r="BB75" s="1263" t="s">
        <v>615</v>
      </c>
      <c r="BC75" s="1263"/>
      <c r="BD75" s="1263"/>
      <c r="BE75" s="1263"/>
      <c r="BF75" s="1263"/>
      <c r="BG75" s="1263"/>
      <c r="BH75" s="1263"/>
      <c r="BI75" s="1263"/>
      <c r="BJ75" s="1263"/>
      <c r="BK75" s="1263"/>
      <c r="BL75" s="1263"/>
      <c r="BM75" s="1263"/>
      <c r="BN75" s="1263"/>
      <c r="BO75" s="1263"/>
      <c r="BP75" s="1265">
        <v>15.8</v>
      </c>
      <c r="BQ75" s="1265"/>
      <c r="BR75" s="1265"/>
      <c r="BS75" s="1265"/>
      <c r="BT75" s="1265"/>
      <c r="BU75" s="1265"/>
      <c r="BV75" s="1265"/>
      <c r="BW75" s="1265"/>
      <c r="BX75" s="1265">
        <v>16.8</v>
      </c>
      <c r="BY75" s="1265"/>
      <c r="BZ75" s="1265"/>
      <c r="CA75" s="1265"/>
      <c r="CB75" s="1265"/>
      <c r="CC75" s="1265"/>
      <c r="CD75" s="1265"/>
      <c r="CE75" s="1265"/>
      <c r="CF75" s="1265">
        <v>16.100000000000001</v>
      </c>
      <c r="CG75" s="1265"/>
      <c r="CH75" s="1265"/>
      <c r="CI75" s="1265"/>
      <c r="CJ75" s="1265"/>
      <c r="CK75" s="1265"/>
      <c r="CL75" s="1265"/>
      <c r="CM75" s="1265"/>
      <c r="CN75" s="1265">
        <v>15.3</v>
      </c>
      <c r="CO75" s="1265"/>
      <c r="CP75" s="1265"/>
      <c r="CQ75" s="1265"/>
      <c r="CR75" s="1265"/>
      <c r="CS75" s="1265"/>
      <c r="CT75" s="1265"/>
      <c r="CU75" s="1265"/>
      <c r="CV75" s="1265">
        <v>13.8</v>
      </c>
      <c r="CW75" s="1265"/>
      <c r="CX75" s="1265"/>
      <c r="CY75" s="1265"/>
      <c r="CZ75" s="1265"/>
      <c r="DA75" s="1265"/>
      <c r="DB75" s="1265"/>
      <c r="DC75" s="1265"/>
    </row>
    <row r="76" spans="2:107" ht="13" x14ac:dyDescent="0.2">
      <c r="B76" s="1234"/>
      <c r="G76" s="1260"/>
      <c r="H76" s="1260"/>
      <c r="I76" s="1253"/>
      <c r="J76" s="1253"/>
      <c r="K76" s="1262"/>
      <c r="L76" s="1262"/>
      <c r="M76" s="1262"/>
      <c r="N76" s="1262"/>
      <c r="AM76" s="1252"/>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 x14ac:dyDescent="0.2">
      <c r="B77" s="1234"/>
      <c r="G77" s="1253"/>
      <c r="H77" s="1253"/>
      <c r="I77" s="1253"/>
      <c r="J77" s="1253"/>
      <c r="K77" s="1282"/>
      <c r="L77" s="1282"/>
      <c r="M77" s="1282"/>
      <c r="N77" s="1282"/>
      <c r="AN77" s="1259" t="s">
        <v>612</v>
      </c>
      <c r="AO77" s="1259"/>
      <c r="AP77" s="1259"/>
      <c r="AQ77" s="1259"/>
      <c r="AR77" s="1259"/>
      <c r="AS77" s="1259"/>
      <c r="AT77" s="1259"/>
      <c r="AU77" s="1259"/>
      <c r="AV77" s="1259"/>
      <c r="AW77" s="1259"/>
      <c r="AX77" s="1259"/>
      <c r="AY77" s="1259"/>
      <c r="AZ77" s="1259"/>
      <c r="BA77" s="1259"/>
      <c r="BB77" s="1263" t="s">
        <v>610</v>
      </c>
      <c r="BC77" s="1263"/>
      <c r="BD77" s="1263"/>
      <c r="BE77" s="1263"/>
      <c r="BF77" s="1263"/>
      <c r="BG77" s="1263"/>
      <c r="BH77" s="1263"/>
      <c r="BI77" s="1263"/>
      <c r="BJ77" s="1263"/>
      <c r="BK77" s="1263"/>
      <c r="BL77" s="1263"/>
      <c r="BM77" s="1263"/>
      <c r="BN77" s="1263"/>
      <c r="BO77" s="1263"/>
      <c r="BP77" s="1265">
        <v>209.6</v>
      </c>
      <c r="BQ77" s="1265"/>
      <c r="BR77" s="1265"/>
      <c r="BS77" s="1265"/>
      <c r="BT77" s="1265"/>
      <c r="BU77" s="1265"/>
      <c r="BV77" s="1265"/>
      <c r="BW77" s="1265"/>
      <c r="BX77" s="1265">
        <v>196.3</v>
      </c>
      <c r="BY77" s="1265"/>
      <c r="BZ77" s="1265"/>
      <c r="CA77" s="1265"/>
      <c r="CB77" s="1265"/>
      <c r="CC77" s="1265"/>
      <c r="CD77" s="1265"/>
      <c r="CE77" s="1265"/>
      <c r="CF77" s="1265">
        <v>196.2</v>
      </c>
      <c r="CG77" s="1265"/>
      <c r="CH77" s="1265"/>
      <c r="CI77" s="1265"/>
      <c r="CJ77" s="1265"/>
      <c r="CK77" s="1265"/>
      <c r="CL77" s="1265"/>
      <c r="CM77" s="1265"/>
      <c r="CN77" s="1265">
        <v>198</v>
      </c>
      <c r="CO77" s="1265"/>
      <c r="CP77" s="1265"/>
      <c r="CQ77" s="1265"/>
      <c r="CR77" s="1265"/>
      <c r="CS77" s="1265"/>
      <c r="CT77" s="1265"/>
      <c r="CU77" s="1265"/>
      <c r="CV77" s="1265">
        <v>195.2</v>
      </c>
      <c r="CW77" s="1265"/>
      <c r="CX77" s="1265"/>
      <c r="CY77" s="1265"/>
      <c r="CZ77" s="1265"/>
      <c r="DA77" s="1265"/>
      <c r="DB77" s="1265"/>
      <c r="DC77" s="1265"/>
    </row>
    <row r="78" spans="2:107" ht="13" x14ac:dyDescent="0.2">
      <c r="B78" s="1234"/>
      <c r="G78" s="1253"/>
      <c r="H78" s="1253"/>
      <c r="I78" s="1253"/>
      <c r="J78" s="1253"/>
      <c r="K78" s="1282"/>
      <c r="L78" s="1282"/>
      <c r="M78" s="1282"/>
      <c r="N78" s="1282"/>
      <c r="AN78" s="1259"/>
      <c r="AO78" s="1259"/>
      <c r="AP78" s="1259"/>
      <c r="AQ78" s="1259"/>
      <c r="AR78" s="1259"/>
      <c r="AS78" s="1259"/>
      <c r="AT78" s="1259"/>
      <c r="AU78" s="1259"/>
      <c r="AV78" s="1259"/>
      <c r="AW78" s="1259"/>
      <c r="AX78" s="1259"/>
      <c r="AY78" s="1259"/>
      <c r="AZ78" s="1259"/>
      <c r="BA78" s="1259"/>
      <c r="BB78" s="1263"/>
      <c r="BC78" s="1263"/>
      <c r="BD78" s="1263"/>
      <c r="BE78" s="1263"/>
      <c r="BF78" s="1263"/>
      <c r="BG78" s="1263"/>
      <c r="BH78" s="1263"/>
      <c r="BI78" s="1263"/>
      <c r="BJ78" s="1263"/>
      <c r="BK78" s="1263"/>
      <c r="BL78" s="1263"/>
      <c r="BM78" s="1263"/>
      <c r="BN78" s="1263"/>
      <c r="BO78" s="1263"/>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 x14ac:dyDescent="0.2">
      <c r="B79" s="1234"/>
      <c r="G79" s="1253"/>
      <c r="H79" s="1253"/>
      <c r="I79" s="1267"/>
      <c r="J79" s="1267"/>
      <c r="K79" s="1283"/>
      <c r="L79" s="1283"/>
      <c r="M79" s="1283"/>
      <c r="N79" s="1283"/>
      <c r="AN79" s="1259"/>
      <c r="AO79" s="1259"/>
      <c r="AP79" s="1259"/>
      <c r="AQ79" s="1259"/>
      <c r="AR79" s="1259"/>
      <c r="AS79" s="1259"/>
      <c r="AT79" s="1259"/>
      <c r="AU79" s="1259"/>
      <c r="AV79" s="1259"/>
      <c r="AW79" s="1259"/>
      <c r="AX79" s="1259"/>
      <c r="AY79" s="1259"/>
      <c r="AZ79" s="1259"/>
      <c r="BA79" s="1259"/>
      <c r="BB79" s="1263" t="s">
        <v>615</v>
      </c>
      <c r="BC79" s="1263"/>
      <c r="BD79" s="1263"/>
      <c r="BE79" s="1263"/>
      <c r="BF79" s="1263"/>
      <c r="BG79" s="1263"/>
      <c r="BH79" s="1263"/>
      <c r="BI79" s="1263"/>
      <c r="BJ79" s="1263"/>
      <c r="BK79" s="1263"/>
      <c r="BL79" s="1263"/>
      <c r="BM79" s="1263"/>
      <c r="BN79" s="1263"/>
      <c r="BO79" s="1263"/>
      <c r="BP79" s="1265">
        <v>14.3</v>
      </c>
      <c r="BQ79" s="1265"/>
      <c r="BR79" s="1265"/>
      <c r="BS79" s="1265"/>
      <c r="BT79" s="1265"/>
      <c r="BU79" s="1265"/>
      <c r="BV79" s="1265"/>
      <c r="BW79" s="1265"/>
      <c r="BX79" s="1265">
        <v>14</v>
      </c>
      <c r="BY79" s="1265"/>
      <c r="BZ79" s="1265"/>
      <c r="CA79" s="1265"/>
      <c r="CB79" s="1265"/>
      <c r="CC79" s="1265"/>
      <c r="CD79" s="1265"/>
      <c r="CE79" s="1265"/>
      <c r="CF79" s="1265">
        <v>13.3</v>
      </c>
      <c r="CG79" s="1265"/>
      <c r="CH79" s="1265"/>
      <c r="CI79" s="1265"/>
      <c r="CJ79" s="1265"/>
      <c r="CK79" s="1265"/>
      <c r="CL79" s="1265"/>
      <c r="CM79" s="1265"/>
      <c r="CN79" s="1265">
        <v>12.7</v>
      </c>
      <c r="CO79" s="1265"/>
      <c r="CP79" s="1265"/>
      <c r="CQ79" s="1265"/>
      <c r="CR79" s="1265"/>
      <c r="CS79" s="1265"/>
      <c r="CT79" s="1265"/>
      <c r="CU79" s="1265"/>
      <c r="CV79" s="1265">
        <v>12.3</v>
      </c>
      <c r="CW79" s="1265"/>
      <c r="CX79" s="1265"/>
      <c r="CY79" s="1265"/>
      <c r="CZ79" s="1265"/>
      <c r="DA79" s="1265"/>
      <c r="DB79" s="1265"/>
      <c r="DC79" s="1265"/>
    </row>
    <row r="80" spans="2:107" ht="13" x14ac:dyDescent="0.2">
      <c r="B80" s="1234"/>
      <c r="G80" s="1253"/>
      <c r="H80" s="1253"/>
      <c r="I80" s="1267"/>
      <c r="J80" s="1267"/>
      <c r="K80" s="1283"/>
      <c r="L80" s="1283"/>
      <c r="M80" s="1283"/>
      <c r="N80" s="1283"/>
      <c r="AN80" s="1259"/>
      <c r="AO80" s="1259"/>
      <c r="AP80" s="1259"/>
      <c r="AQ80" s="1259"/>
      <c r="AR80" s="1259"/>
      <c r="AS80" s="1259"/>
      <c r="AT80" s="1259"/>
      <c r="AU80" s="1259"/>
      <c r="AV80" s="1259"/>
      <c r="AW80" s="1259"/>
      <c r="AX80" s="1259"/>
      <c r="AY80" s="1259"/>
      <c r="AZ80" s="1259"/>
      <c r="BA80" s="1259"/>
      <c r="BB80" s="1263"/>
      <c r="BC80" s="1263"/>
      <c r="BD80" s="1263"/>
      <c r="BE80" s="1263"/>
      <c r="BF80" s="1263"/>
      <c r="BG80" s="1263"/>
      <c r="BH80" s="1263"/>
      <c r="BI80" s="1263"/>
      <c r="BJ80" s="1263"/>
      <c r="BK80" s="1263"/>
      <c r="BL80" s="1263"/>
      <c r="BM80" s="1263"/>
      <c r="BN80" s="1263"/>
      <c r="BO80" s="1263"/>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 x14ac:dyDescent="0.2">
      <c r="B81" s="1234"/>
    </row>
    <row r="82" spans="2:109" ht="16.5" x14ac:dyDescent="0.2">
      <c r="B82" s="1234"/>
      <c r="K82" s="1284"/>
      <c r="L82" s="1284"/>
      <c r="M82" s="1284"/>
      <c r="N82" s="1284"/>
      <c r="AQ82" s="1284"/>
      <c r="AR82" s="1284"/>
      <c r="AS82" s="1284"/>
      <c r="AT82" s="1284"/>
      <c r="BC82" s="1284"/>
      <c r="BD82" s="1284"/>
      <c r="BE82" s="1284"/>
      <c r="BF82" s="1284"/>
      <c r="BO82" s="1284"/>
      <c r="BP82" s="1284"/>
      <c r="BQ82" s="1284"/>
      <c r="BR82" s="1284"/>
      <c r="CA82" s="1284"/>
      <c r="CB82" s="1284"/>
      <c r="CC82" s="1284"/>
      <c r="CD82" s="1284"/>
      <c r="CM82" s="1284"/>
      <c r="CN82" s="1284"/>
      <c r="CO82" s="1284"/>
      <c r="CP82" s="1284"/>
      <c r="CY82" s="1284"/>
      <c r="CZ82" s="1284"/>
      <c r="DA82" s="1284"/>
      <c r="DB82" s="1284"/>
      <c r="DC82" s="1284"/>
    </row>
    <row r="83" spans="2:109" ht="13" x14ac:dyDescent="0.2">
      <c r="B83" s="1236"/>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8"/>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85"/>
      <c r="AQ87" s="1285"/>
      <c r="BC87" s="1285"/>
      <c r="BO87" s="1285"/>
      <c r="CA87" s="1285"/>
      <c r="CM87" s="1285"/>
      <c r="CY87" s="1285"/>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pans="108:109" ht="13.5" hidden="1" customHeight="1" x14ac:dyDescent="0.2">
      <c r="DD97" s="1227"/>
      <c r="DE97" s="1227"/>
    </row>
    <row r="98" spans="108:109" ht="13.5" hidden="1" customHeight="1" x14ac:dyDescent="0.2">
      <c r="DD98" s="1227"/>
      <c r="DE98" s="1227"/>
    </row>
    <row r="99" spans="108:109" ht="13.5" hidden="1" customHeight="1" x14ac:dyDescent="0.2">
      <c r="DD99" s="1227"/>
      <c r="DE99" s="1227"/>
    </row>
    <row r="100" spans="108:109" ht="13.5" hidden="1" customHeight="1" x14ac:dyDescent="0.2">
      <c r="DD100" s="1227"/>
      <c r="DE100" s="1227"/>
    </row>
    <row r="101" spans="108:109" ht="13.5" hidden="1" customHeight="1" x14ac:dyDescent="0.2">
      <c r="DD101" s="1227"/>
      <c r="DE101" s="1227"/>
    </row>
    <row r="102" spans="108:109" ht="13.5" hidden="1" customHeight="1" x14ac:dyDescent="0.2">
      <c r="DD102" s="1227"/>
      <c r="DE102" s="1227"/>
    </row>
    <row r="103" spans="108:109" ht="13.5" hidden="1" customHeight="1" x14ac:dyDescent="0.2">
      <c r="DD103" s="1227"/>
      <c r="DE103" s="1227"/>
    </row>
    <row r="104" spans="108:109" ht="13.5" hidden="1" customHeight="1" x14ac:dyDescent="0.2">
      <c r="DD104" s="1227"/>
      <c r="DE104" s="1227"/>
    </row>
    <row r="105" spans="108:109" ht="13.5" hidden="1" customHeight="1" x14ac:dyDescent="0.2">
      <c r="DD105" s="1227"/>
      <c r="DE105" s="1227"/>
    </row>
    <row r="106" spans="108:109" ht="13.5" hidden="1" customHeight="1" x14ac:dyDescent="0.2">
      <c r="DD106" s="1227"/>
      <c r="DE106" s="1227"/>
    </row>
    <row r="107" spans="108:109" ht="13.5" hidden="1" customHeight="1" x14ac:dyDescent="0.2">
      <c r="DD107" s="1227"/>
      <c r="DE107" s="1227"/>
    </row>
    <row r="108" spans="108:109" ht="13.5" hidden="1" customHeight="1" x14ac:dyDescent="0.2">
      <c r="DD108" s="1227"/>
      <c r="DE108" s="1227"/>
    </row>
    <row r="109" spans="108:109" ht="13.5" hidden="1" customHeight="1" x14ac:dyDescent="0.2">
      <c r="DD109" s="1227"/>
      <c r="DE109" s="1227"/>
    </row>
    <row r="110" spans="108:109" ht="13.5" hidden="1" customHeight="1" x14ac:dyDescent="0.2">
      <c r="DD110" s="1227"/>
      <c r="DE110" s="1227"/>
    </row>
    <row r="111" spans="108:109" ht="13.5" hidden="1" customHeight="1" x14ac:dyDescent="0.2">
      <c r="DD111" s="1227"/>
      <c r="DE111" s="1227"/>
    </row>
    <row r="112" spans="108:109" ht="13.5" hidden="1" customHeight="1" x14ac:dyDescent="0.2">
      <c r="DD112" s="1227"/>
      <c r="DE112" s="1227"/>
    </row>
    <row r="113" spans="108:109" ht="13.5" hidden="1" customHeight="1" x14ac:dyDescent="0.2">
      <c r="DD113" s="1227"/>
      <c r="DE113" s="1227"/>
    </row>
    <row r="114" spans="108:109" ht="13.5" hidden="1" customHeight="1" x14ac:dyDescent="0.2">
      <c r="DD114" s="1227"/>
      <c r="DE114" s="1227"/>
    </row>
    <row r="115" spans="108:109" ht="13.5" hidden="1" customHeight="1" x14ac:dyDescent="0.2">
      <c r="DD115" s="1227"/>
      <c r="DE115" s="1227"/>
    </row>
    <row r="116" spans="108:109" ht="13.5" hidden="1" customHeight="1" x14ac:dyDescent="0.2">
      <c r="DD116" s="1227"/>
      <c r="DE116" s="1227"/>
    </row>
    <row r="117" spans="108:109" ht="13.5" hidden="1" customHeight="1" x14ac:dyDescent="0.2">
      <c r="DD117" s="1227"/>
      <c r="DE117" s="1227"/>
    </row>
    <row r="118" spans="108:109" ht="13.5" hidden="1" customHeight="1" x14ac:dyDescent="0.2">
      <c r="DD118" s="1227"/>
      <c r="DE118" s="1227"/>
    </row>
    <row r="119" spans="108:109" ht="13.5" hidden="1" customHeight="1" x14ac:dyDescent="0.2">
      <c r="DD119" s="1227"/>
      <c r="DE119" s="1227"/>
    </row>
    <row r="120" spans="108:109" ht="13.5" hidden="1" customHeight="1" x14ac:dyDescent="0.2">
      <c r="DD120" s="1227"/>
      <c r="DE120" s="1227"/>
    </row>
    <row r="121" spans="108:109" ht="13.5" hidden="1" customHeight="1" x14ac:dyDescent="0.2">
      <c r="DD121" s="1227"/>
      <c r="DE121" s="1227"/>
    </row>
    <row r="122" spans="108:109" ht="13.5" hidden="1" customHeight="1" x14ac:dyDescent="0.2">
      <c r="DD122" s="1227"/>
      <c r="DE122" s="1227"/>
    </row>
    <row r="123" spans="108:109" ht="13.5" hidden="1" customHeight="1" x14ac:dyDescent="0.2">
      <c r="DD123" s="1227"/>
      <c r="DE123" s="1227"/>
    </row>
    <row r="124" spans="108:109" ht="13.5" hidden="1" customHeight="1" x14ac:dyDescent="0.2">
      <c r="DD124" s="1227"/>
      <c r="DE124" s="1227"/>
    </row>
    <row r="125" spans="108:109" ht="13.5" hidden="1" customHeight="1" x14ac:dyDescent="0.2">
      <c r="DD125" s="1227"/>
      <c r="DE125" s="1227"/>
    </row>
    <row r="126" spans="108:109" ht="13.5" hidden="1" customHeight="1" x14ac:dyDescent="0.2">
      <c r="DD126" s="1227"/>
      <c r="DE126" s="1227"/>
    </row>
    <row r="127" spans="108:109" ht="13.5" hidden="1" customHeight="1" x14ac:dyDescent="0.2">
      <c r="DD127" s="1227"/>
      <c r="DE127" s="1227"/>
    </row>
    <row r="128" spans="108:109" ht="13.5" hidden="1" customHeight="1" x14ac:dyDescent="0.2">
      <c r="DD128" s="1227"/>
      <c r="DE128" s="1227"/>
    </row>
    <row r="129" spans="108:109" ht="13.5" hidden="1" customHeight="1" x14ac:dyDescent="0.2">
      <c r="DD129" s="1227"/>
      <c r="DE129" s="1227"/>
    </row>
    <row r="130" spans="108:109" ht="13.5" hidden="1" customHeight="1" x14ac:dyDescent="0.2">
      <c r="DD130" s="1227"/>
      <c r="DE130" s="1227"/>
    </row>
    <row r="131" spans="108:109" ht="13.5" hidden="1" customHeight="1" x14ac:dyDescent="0.2">
      <c r="DD131" s="1227"/>
      <c r="DE131" s="1227"/>
    </row>
    <row r="132" spans="108:109" ht="13.5" hidden="1" customHeight="1" x14ac:dyDescent="0.2">
      <c r="DD132" s="1227"/>
      <c r="DE132" s="1227"/>
    </row>
    <row r="133" spans="108:109" ht="13.5" hidden="1" customHeight="1" x14ac:dyDescent="0.2">
      <c r="DD133" s="1227"/>
      <c r="DE133" s="1227"/>
    </row>
    <row r="134" spans="108:109" ht="13.5" hidden="1" customHeight="1" x14ac:dyDescent="0.2">
      <c r="DD134" s="1227"/>
      <c r="DE134" s="1227"/>
    </row>
    <row r="135" spans="108:109" ht="13.5" hidden="1" customHeight="1" x14ac:dyDescent="0.2">
      <c r="DD135" s="1227"/>
      <c r="DE135" s="1227"/>
    </row>
    <row r="136" spans="108:109" ht="13.5" hidden="1" customHeight="1" x14ac:dyDescent="0.2">
      <c r="DD136" s="1227"/>
      <c r="DE136" s="1227"/>
    </row>
    <row r="137" spans="108:109" ht="13.5" hidden="1" customHeight="1" x14ac:dyDescent="0.2">
      <c r="DD137" s="1227"/>
      <c r="DE137" s="1227"/>
    </row>
    <row r="138" spans="108:109" ht="13.5" hidden="1" customHeight="1" x14ac:dyDescent="0.2">
      <c r="DD138" s="1227"/>
      <c r="DE138" s="1227"/>
    </row>
    <row r="139" spans="108:109" ht="13.5" hidden="1" customHeight="1" x14ac:dyDescent="0.2">
      <c r="DD139" s="1227"/>
      <c r="DE139" s="1227"/>
    </row>
    <row r="140" spans="108:109" ht="13.5" hidden="1" customHeight="1" x14ac:dyDescent="0.2">
      <c r="DD140" s="1227"/>
      <c r="DE140" s="1227"/>
    </row>
    <row r="141" spans="108:109" ht="13.5" hidden="1" customHeight="1" x14ac:dyDescent="0.2">
      <c r="DD141" s="1227"/>
      <c r="DE141" s="1227"/>
    </row>
    <row r="142" spans="108:109" ht="13.5" hidden="1" customHeight="1" x14ac:dyDescent="0.2">
      <c r="DD142" s="1227"/>
      <c r="DE142" s="1227"/>
    </row>
    <row r="143" spans="108:109" ht="13.5" hidden="1" customHeight="1" x14ac:dyDescent="0.2">
      <c r="DD143" s="1227"/>
      <c r="DE143" s="1227"/>
    </row>
    <row r="144" spans="108:109" ht="13.5" hidden="1" customHeight="1" x14ac:dyDescent="0.2">
      <c r="DD144" s="1227"/>
      <c r="DE144" s="1227"/>
    </row>
    <row r="145" spans="108:109" ht="13.5" hidden="1" customHeight="1" x14ac:dyDescent="0.2">
      <c r="DD145" s="1227"/>
      <c r="DE145" s="1227"/>
    </row>
    <row r="146" spans="108:109" ht="13.5" hidden="1" customHeight="1" x14ac:dyDescent="0.2">
      <c r="DD146" s="1227"/>
      <c r="DE146" s="1227"/>
    </row>
    <row r="147" spans="108:109" ht="13.5" hidden="1" customHeight="1" x14ac:dyDescent="0.2">
      <c r="DD147" s="1227"/>
      <c r="DE147" s="1227"/>
    </row>
    <row r="148" spans="108:109" ht="13.5" hidden="1" customHeight="1" x14ac:dyDescent="0.2">
      <c r="DD148" s="1227"/>
      <c r="DE148" s="1227"/>
    </row>
    <row r="149" spans="108:109" ht="13.5" hidden="1" customHeight="1" x14ac:dyDescent="0.2">
      <c r="DD149" s="1227"/>
      <c r="DE149" s="1227"/>
    </row>
    <row r="150" spans="108:109" ht="13.5" hidden="1" customHeight="1" x14ac:dyDescent="0.2">
      <c r="DD150" s="1227"/>
      <c r="DE150" s="1227"/>
    </row>
    <row r="151" spans="108:109" ht="13.5" hidden="1" customHeight="1" x14ac:dyDescent="0.2">
      <c r="DD151" s="1227"/>
      <c r="DE151" s="1227"/>
    </row>
    <row r="152" spans="108:109" ht="13.5" hidden="1" customHeight="1" x14ac:dyDescent="0.2">
      <c r="DD152" s="1227"/>
      <c r="DE152" s="1227"/>
    </row>
    <row r="153" spans="108:109" ht="13.5" hidden="1" customHeight="1" x14ac:dyDescent="0.2">
      <c r="DD153" s="1227"/>
      <c r="DE153" s="1227"/>
    </row>
    <row r="154" spans="108:109" ht="13.5" hidden="1" customHeight="1" x14ac:dyDescent="0.2">
      <c r="DD154" s="1227"/>
      <c r="DE154" s="1227"/>
    </row>
    <row r="155" spans="108:109" ht="13.5" hidden="1" customHeight="1" x14ac:dyDescent="0.2">
      <c r="DD155" s="1227"/>
      <c r="DE155" s="1227"/>
    </row>
    <row r="156" spans="108:109" ht="13.5" hidden="1" customHeight="1" x14ac:dyDescent="0.2">
      <c r="DD156" s="1227"/>
      <c r="DE156" s="1227"/>
    </row>
    <row r="157" spans="108:109" ht="13.5" hidden="1" customHeight="1" x14ac:dyDescent="0.2">
      <c r="DD157" s="1227"/>
      <c r="DE157" s="1227"/>
    </row>
    <row r="158" spans="108:109" ht="13.5" hidden="1" customHeight="1" x14ac:dyDescent="0.2">
      <c r="DD158" s="1227"/>
      <c r="DE158" s="1227"/>
    </row>
    <row r="159" spans="108:109" ht="13.5" hidden="1" customHeight="1" x14ac:dyDescent="0.2">
      <c r="DD159" s="1227"/>
      <c r="DE159" s="1227"/>
    </row>
    <row r="160" spans="108:109" ht="13.5" hidden="1" customHeight="1" x14ac:dyDescent="0.2">
      <c r="DD160" s="1227"/>
      <c r="DE160" s="122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6xApShzuOB5xWSPkrBiB1q+rCLHf7X24OhwISNSgaYHcxVOx2dvX1yBbeYPIuUH6KXrI4oPjAwqW9OqsK1j/4Q==" saltValue="uV8sMO4+L6aHx11mBHCqi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473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pN3vyASo4+OgLGrgTzIGZOGVd3mGYK++QSvN8pbDwQNPWLKbOYDz8slrC32gndrNtTeq+wg7jeXA+NWCBxt7A==" saltValue="v5Dc1TmYHE8dCjcc1eS3u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473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Zzp3Zcq0S/QggGKms+dNxHUAzYCcW89RbaYHZc/G9N+jdY8vjzdl3s20wvU1c7wQDbx+QFxaI4/Grz3kfvafA==" saltValue="jIhLOg0NL+LMQKTxh6MZ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48</v>
      </c>
      <c r="E2" s="126"/>
      <c r="F2" s="127" t="s">
        <v>49</v>
      </c>
      <c r="G2" s="128"/>
      <c r="H2" s="129"/>
    </row>
    <row r="3" spans="1:8" x14ac:dyDescent="0.2">
      <c r="A3" s="125" t="s">
        <v>517</v>
      </c>
      <c r="B3" s="130"/>
      <c r="C3" s="131"/>
      <c r="D3" s="132">
        <v>39268</v>
      </c>
      <c r="E3" s="133"/>
      <c r="F3" s="134">
        <v>35216</v>
      </c>
      <c r="G3" s="135"/>
      <c r="H3" s="136"/>
    </row>
    <row r="4" spans="1:8" x14ac:dyDescent="0.2">
      <c r="A4" s="137"/>
      <c r="B4" s="138"/>
      <c r="C4" s="139"/>
      <c r="D4" s="140">
        <v>15053</v>
      </c>
      <c r="E4" s="141"/>
      <c r="F4" s="142">
        <v>12644</v>
      </c>
      <c r="G4" s="143"/>
      <c r="H4" s="144"/>
    </row>
    <row r="5" spans="1:8" x14ac:dyDescent="0.2">
      <c r="A5" s="125" t="s">
        <v>519</v>
      </c>
      <c r="B5" s="130"/>
      <c r="C5" s="131"/>
      <c r="D5" s="132">
        <v>38941</v>
      </c>
      <c r="E5" s="133"/>
      <c r="F5" s="134">
        <v>36736</v>
      </c>
      <c r="G5" s="135"/>
      <c r="H5" s="136"/>
    </row>
    <row r="6" spans="1:8" x14ac:dyDescent="0.2">
      <c r="A6" s="137"/>
      <c r="B6" s="138"/>
      <c r="C6" s="139"/>
      <c r="D6" s="140">
        <v>17358</v>
      </c>
      <c r="E6" s="141"/>
      <c r="F6" s="142">
        <v>13410</v>
      </c>
      <c r="G6" s="143"/>
      <c r="H6" s="144"/>
    </row>
    <row r="7" spans="1:8" x14ac:dyDescent="0.2">
      <c r="A7" s="125" t="s">
        <v>520</v>
      </c>
      <c r="B7" s="130"/>
      <c r="C7" s="131"/>
      <c r="D7" s="132">
        <v>44902</v>
      </c>
      <c r="E7" s="133"/>
      <c r="F7" s="134">
        <v>38259</v>
      </c>
      <c r="G7" s="135"/>
      <c r="H7" s="136"/>
    </row>
    <row r="8" spans="1:8" x14ac:dyDescent="0.2">
      <c r="A8" s="137"/>
      <c r="B8" s="138"/>
      <c r="C8" s="139"/>
      <c r="D8" s="140">
        <v>20878</v>
      </c>
      <c r="E8" s="141"/>
      <c r="F8" s="142">
        <v>13379</v>
      </c>
      <c r="G8" s="143"/>
      <c r="H8" s="144"/>
    </row>
    <row r="9" spans="1:8" x14ac:dyDescent="0.2">
      <c r="A9" s="125" t="s">
        <v>521</v>
      </c>
      <c r="B9" s="130"/>
      <c r="C9" s="131"/>
      <c r="D9" s="132">
        <v>41061</v>
      </c>
      <c r="E9" s="133"/>
      <c r="F9" s="134">
        <v>39075</v>
      </c>
      <c r="G9" s="135"/>
      <c r="H9" s="136"/>
    </row>
    <row r="10" spans="1:8" x14ac:dyDescent="0.2">
      <c r="A10" s="137"/>
      <c r="B10" s="138"/>
      <c r="C10" s="139"/>
      <c r="D10" s="140">
        <v>17215</v>
      </c>
      <c r="E10" s="141"/>
      <c r="F10" s="142">
        <v>13441</v>
      </c>
      <c r="G10" s="143"/>
      <c r="H10" s="144"/>
    </row>
    <row r="11" spans="1:8" x14ac:dyDescent="0.2">
      <c r="A11" s="125" t="s">
        <v>522</v>
      </c>
      <c r="B11" s="130"/>
      <c r="C11" s="131"/>
      <c r="D11" s="132">
        <v>40535</v>
      </c>
      <c r="E11" s="133"/>
      <c r="F11" s="134">
        <v>39072</v>
      </c>
      <c r="G11" s="135"/>
      <c r="H11" s="136"/>
    </row>
    <row r="12" spans="1:8" x14ac:dyDescent="0.2">
      <c r="A12" s="137"/>
      <c r="B12" s="138"/>
      <c r="C12" s="145"/>
      <c r="D12" s="140">
        <v>16389</v>
      </c>
      <c r="E12" s="141"/>
      <c r="F12" s="142">
        <v>14106</v>
      </c>
      <c r="G12" s="143"/>
      <c r="H12" s="144"/>
    </row>
    <row r="13" spans="1:8" x14ac:dyDescent="0.2">
      <c r="A13" s="125"/>
      <c r="B13" s="130"/>
      <c r="C13" s="146"/>
      <c r="D13" s="147">
        <v>40941</v>
      </c>
      <c r="E13" s="148"/>
      <c r="F13" s="149">
        <v>37672</v>
      </c>
      <c r="G13" s="150"/>
      <c r="H13" s="136"/>
    </row>
    <row r="14" spans="1:8" x14ac:dyDescent="0.2">
      <c r="A14" s="137"/>
      <c r="B14" s="138"/>
      <c r="C14" s="139"/>
      <c r="D14" s="140">
        <v>17379</v>
      </c>
      <c r="E14" s="141"/>
      <c r="F14" s="142">
        <v>13396</v>
      </c>
      <c r="G14" s="143"/>
      <c r="H14" s="144"/>
    </row>
    <row r="17" spans="1:11" x14ac:dyDescent="0.2">
      <c r="A17" s="121" t="s">
        <v>50</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51</v>
      </c>
      <c r="B19" s="151">
        <f>ROUND(VALUE(SUBSTITUTE(実質収支比率等に係る経年分析!F$48,"▲","-")),2)</f>
        <v>0.2</v>
      </c>
      <c r="C19" s="151">
        <f>ROUND(VALUE(SUBSTITUTE(実質収支比率等に係る経年分析!G$48,"▲","-")),2)</f>
        <v>0.08</v>
      </c>
      <c r="D19" s="151">
        <f>ROUND(VALUE(SUBSTITUTE(実質収支比率等に係る経年分析!H$48,"▲","-")),2)</f>
        <v>0.17</v>
      </c>
      <c r="E19" s="151">
        <f>ROUND(VALUE(SUBSTITUTE(実質収支比率等に係る経年分析!I$48,"▲","-")),2)</f>
        <v>0.11</v>
      </c>
      <c r="F19" s="151">
        <f>ROUND(VALUE(SUBSTITUTE(実質収支比率等に係る経年分析!J$48,"▲","-")),2)</f>
        <v>0.11</v>
      </c>
    </row>
    <row r="20" spans="1:11" x14ac:dyDescent="0.2">
      <c r="A20" s="151" t="s">
        <v>52</v>
      </c>
      <c r="B20" s="151">
        <f>ROUND(VALUE(SUBSTITUTE(実質収支比率等に係る経年分析!F$47,"▲","-")),2)</f>
        <v>0.12</v>
      </c>
      <c r="C20" s="151">
        <f>ROUND(VALUE(SUBSTITUTE(実質収支比率等に係る経年分析!G$47,"▲","-")),2)</f>
        <v>0.15</v>
      </c>
      <c r="D20" s="151">
        <f>ROUND(VALUE(SUBSTITUTE(実質収支比率等に係る経年分析!H$47,"▲","-")),2)</f>
        <v>0.19</v>
      </c>
      <c r="E20" s="151">
        <f>ROUND(VALUE(SUBSTITUTE(実質収支比率等に係る経年分析!I$47,"▲","-")),2)</f>
        <v>0.23</v>
      </c>
      <c r="F20" s="151">
        <f>ROUND(VALUE(SUBSTITUTE(実質収支比率等に係る経年分析!J$47,"▲","-")),2)</f>
        <v>0.28000000000000003</v>
      </c>
    </row>
    <row r="21" spans="1:11" x14ac:dyDescent="0.2">
      <c r="A21" s="151" t="s">
        <v>53</v>
      </c>
      <c r="B21" s="151">
        <f>IF(ISNUMBER(VALUE(SUBSTITUTE(実質収支比率等に係る経年分析!F$49,"▲","-"))),ROUND(VALUE(SUBSTITUTE(実質収支比率等に係る経年分析!F$49,"▲","-")),2),NA())</f>
        <v>1.37</v>
      </c>
      <c r="C21" s="151">
        <f>IF(ISNUMBER(VALUE(SUBSTITUTE(実質収支比率等に係る経年分析!G$49,"▲","-"))),ROUND(VALUE(SUBSTITUTE(実質収支比率等に係る経年分析!G$49,"▲","-")),2),NA())</f>
        <v>2.11</v>
      </c>
      <c r="D21" s="151">
        <f>IF(ISNUMBER(VALUE(SUBSTITUTE(実質収支比率等に係る経年分析!H$49,"▲","-"))),ROUND(VALUE(SUBSTITUTE(実質収支比率等に係る経年分析!H$49,"▲","-")),2),NA())</f>
        <v>1.21</v>
      </c>
      <c r="E21" s="151">
        <f>IF(ISNUMBER(VALUE(SUBSTITUTE(実質収支比率等に係る経年分析!I$49,"▲","-"))),ROUND(VALUE(SUBSTITUTE(実質収支比率等に係る経年分析!I$49,"▲","-")),2),NA())</f>
        <v>0.81</v>
      </c>
      <c r="F21" s="151">
        <f>IF(ISNUMBER(VALUE(SUBSTITUTE(実質収支比率等に係る経年分析!J$49,"▲","-"))),ROUND(VALUE(SUBSTITUTE(実質収支比率等に係る経年分析!J$49,"▲","-")),2),NA())</f>
        <v>0.28000000000000003</v>
      </c>
    </row>
    <row r="24" spans="1:11" x14ac:dyDescent="0.2">
      <c r="A24" s="121" t="s">
        <v>54</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55</v>
      </c>
      <c r="C26" s="152" t="s">
        <v>56</v>
      </c>
      <c r="D26" s="152" t="s">
        <v>55</v>
      </c>
      <c r="E26" s="152" t="s">
        <v>56</v>
      </c>
      <c r="F26" s="152" t="s">
        <v>55</v>
      </c>
      <c r="G26" s="152" t="s">
        <v>56</v>
      </c>
      <c r="H26" s="152" t="s">
        <v>55</v>
      </c>
      <c r="I26" s="152" t="s">
        <v>56</v>
      </c>
      <c r="J26" s="152" t="s">
        <v>55</v>
      </c>
      <c r="K26" s="152" t="s">
        <v>56</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0.04</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0.02</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0.06</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0.01</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0.01</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港湾整備事業特別会計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0.01</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0.04</v>
      </c>
    </row>
    <row r="30" spans="1:11" x14ac:dyDescent="0.2">
      <c r="A30" s="152" t="str">
        <f>IF(連結実質赤字比率に係る赤字・黒字の構成分析!C$40="",NA(),連結実質赤字比率に係る赤字・黒字の構成分析!C$40)</f>
        <v>一般会計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7.0000000000000007E-2</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7.0000000000000007E-2</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7.0000000000000007E-2</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0.08</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0.06</v>
      </c>
    </row>
    <row r="31" spans="1:11" x14ac:dyDescent="0.2">
      <c r="A31" s="152" t="str">
        <f>IF(連結実質赤字比率に係る赤字・黒字の構成分析!C$39="",NA(),連結実質赤字比率に係る赤字・黒字の構成分析!C$39)</f>
        <v>流域下水道事業会計</v>
      </c>
      <c r="B31" s="152" t="e">
        <f>IF(ROUND(VALUE(SUBSTITUTE(連結実質赤字比率に係る赤字・黒字の構成分析!F$39,"▲", "-")), 2) &lt; 0, ABS(ROUND(VALUE(SUBSTITUTE(連結実質赤字比率に係る赤字・黒字の構成分析!F$39,"▲", "-")), 2)), NA())</f>
        <v>#VALUE!</v>
      </c>
      <c r="C31" s="152" t="e">
        <f>IF(ROUND(VALUE(SUBSTITUTE(連結実質赤字比率に係る赤字・黒字の構成分析!F$39,"▲", "-")), 2) &gt;= 0, ABS(ROUND(VALUE(SUBSTITUTE(連結実質赤字比率に係る赤字・黒字の構成分析!F$39,"▲", "-")), 2)), NA())</f>
        <v>#VALUE!</v>
      </c>
      <c r="D31" s="152" t="e">
        <f>IF(ROUND(VALUE(SUBSTITUTE(連結実質赤字比率に係る赤字・黒字の構成分析!G$39,"▲", "-")), 2) &lt; 0, ABS(ROUND(VALUE(SUBSTITUTE(連結実質赤字比率に係る赤字・黒字の構成分析!G$39,"▲", "-")), 2)), NA())</f>
        <v>#VALUE!</v>
      </c>
      <c r="E31" s="152" t="e">
        <f>IF(ROUND(VALUE(SUBSTITUTE(連結実質赤字比率に係る赤字・黒字の構成分析!G$39,"▲", "-")), 2) &gt;= 0, ABS(ROUND(VALUE(SUBSTITUTE(連結実質赤字比率に係る赤字・黒字の構成分析!G$39,"▲", "-")), 2)), NA())</f>
        <v>#VALUE!</v>
      </c>
      <c r="F31" s="152" t="e">
        <f>IF(ROUND(VALUE(SUBSTITUTE(連結実質赤字比率に係る赤字・黒字の構成分析!H$39,"▲", "-")), 2) &lt; 0, ABS(ROUND(VALUE(SUBSTITUTE(連結実質赤字比率に係る赤字・黒字の構成分析!H$39,"▲", "-")), 2)), NA())</f>
        <v>#VALUE!</v>
      </c>
      <c r="G31" s="152" t="e">
        <f>IF(ROUND(VALUE(SUBSTITUTE(連結実質赤字比率に係る赤字・黒字の構成分析!H$39,"▲", "-")), 2) &gt;= 0, ABS(ROUND(VALUE(SUBSTITUTE(連結実質赤字比率に係る赤字・黒字の構成分析!H$39,"▲", "-")), 2)), NA())</f>
        <v>#VALUE!</v>
      </c>
      <c r="H31" s="152" t="e">
        <f>IF(ROUND(VALUE(SUBSTITUTE(連結実質赤字比率に係る赤字・黒字の構成分析!I$39,"▲", "-")), 2) &lt; 0, ABS(ROUND(VALUE(SUBSTITUTE(連結実質赤字比率に係る赤字・黒字の構成分析!I$39,"▲", "-")), 2)), NA())</f>
        <v>#VALUE!</v>
      </c>
      <c r="I31" s="152" t="e">
        <f>IF(ROUND(VALUE(SUBSTITUTE(連結実質赤字比率に係る赤字・黒字の構成分析!I$39,"▲", "-")), 2) &gt;= 0, ABS(ROUND(VALUE(SUBSTITUTE(連結実質赤字比率に係る赤字・黒字の構成分析!I$39,"▲", "-")), 2)), NA())</f>
        <v>#VALUE!</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0.14000000000000001</v>
      </c>
    </row>
    <row r="32" spans="1:11" x14ac:dyDescent="0.2">
      <c r="A32" s="152" t="str">
        <f>IF(連結実質赤字比率に係る赤字・黒字の構成分析!C$38="",NA(),連結実質赤字比率に係る赤字・黒字の構成分析!C$38)</f>
        <v>企業資産運用事業会計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0.34</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0.27</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0.37</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0.5</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0.35</v>
      </c>
    </row>
    <row r="33" spans="1:16" x14ac:dyDescent="0.2">
      <c r="A33" s="152" t="str">
        <f>IF(連結実質赤字比率に係る赤字・黒字の構成分析!C$37="",NA(),連結実質赤字比率に係る赤字・黒字の構成分析!C$37)</f>
        <v>病院事業会計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0.65</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0.56999999999999995</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0.43</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0.2</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0.38</v>
      </c>
    </row>
    <row r="34" spans="1:16" x14ac:dyDescent="0.2">
      <c r="A34" s="152" t="str">
        <f>IF(連結実質赤字比率に係る赤字・黒字の構成分析!C$36="",NA(),連結実質赤字比率に係る赤字・黒字の構成分析!C$36)</f>
        <v>国民健康保険事業特別会計</v>
      </c>
      <c r="B34" s="152" t="e">
        <f>IF(ROUND(VALUE(SUBSTITUTE(連結実質赤字比率に係る赤字・黒字の構成分析!F$36,"▲", "-")), 2) &lt; 0, ABS(ROUND(VALUE(SUBSTITUTE(連結実質赤字比率に係る赤字・黒字の構成分析!F$36,"▲", "-")), 2)), NA())</f>
        <v>#VALUE!</v>
      </c>
      <c r="C34" s="152" t="e">
        <f>IF(ROUND(VALUE(SUBSTITUTE(連結実質赤字比率に係る赤字・黒字の構成分析!F$36,"▲", "-")), 2) &gt;= 0, ABS(ROUND(VALUE(SUBSTITUTE(連結実質赤字比率に係る赤字・黒字の構成分析!F$36,"▲", "-")), 2)), NA())</f>
        <v>#VALUE!</v>
      </c>
      <c r="D34" s="152" t="e">
        <f>IF(ROUND(VALUE(SUBSTITUTE(連結実質赤字比率に係る赤字・黒字の構成分析!G$36,"▲", "-")), 2) &lt; 0, ABS(ROUND(VALUE(SUBSTITUTE(連結実質赤字比率に係る赤字・黒字の構成分析!G$36,"▲", "-")), 2)), NA())</f>
        <v>#VALUE!</v>
      </c>
      <c r="E34" s="152" t="e">
        <f>IF(ROUND(VALUE(SUBSTITUTE(連結実質赤字比率に係る赤字・黒字の構成分析!G$36,"▲", "-")), 2) &gt;= 0, ABS(ROUND(VALUE(SUBSTITUTE(連結実質赤字比率に係る赤字・黒字の構成分析!G$36,"▲", "-")), 2)), NA())</f>
        <v>#VALUE!</v>
      </c>
      <c r="F34" s="152" t="e">
        <f>IF(ROUND(VALUE(SUBSTITUTE(連結実質赤字比率に係る赤字・黒字の構成分析!H$36,"▲", "-")), 2) &lt; 0, ABS(ROUND(VALUE(SUBSTITUTE(連結実質赤字比率に係る赤字・黒字の構成分析!H$36,"▲", "-")), 2)), NA())</f>
        <v>#VALUE!</v>
      </c>
      <c r="G34" s="152" t="e">
        <f>IF(ROUND(VALUE(SUBSTITUTE(連結実質赤字比率に係る赤字・黒字の構成分析!H$36,"▲", "-")), 2) &gt;= 0, ABS(ROUND(VALUE(SUBSTITUTE(連結実質赤字比率に係る赤字・黒字の構成分析!H$36,"▲", "-")), 2)), NA())</f>
        <v>#VALUE!</v>
      </c>
      <c r="H34" s="152" t="e">
        <f>IF(ROUND(VALUE(SUBSTITUTE(連結実質赤字比率に係る赤字・黒字の構成分析!I$36,"▲", "-")), 2) &lt; 0, ABS(ROUND(VALUE(SUBSTITUTE(連結実質赤字比率に係る赤字・黒字の構成分析!I$36,"▲", "-")), 2)), NA())</f>
        <v>#VALUE!</v>
      </c>
      <c r="I34" s="152" t="e">
        <f>IF(ROUND(VALUE(SUBSTITUTE(連結実質赤字比率に係る赤字・黒字の構成分析!I$36,"▲", "-")), 2) &gt;= 0, ABS(ROUND(VALUE(SUBSTITUTE(連結実質赤字比率に係る赤字・黒字の構成分析!I$36,"▲", "-")), 2)), NA())</f>
        <v>#VALUE!</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0.9</v>
      </c>
    </row>
    <row r="35" spans="1:16" x14ac:dyDescent="0.2">
      <c r="A35" s="152" t="str">
        <f>IF(連結実質赤字比率に係る赤字・黒字の構成分析!C$35="",NA(),連結実質赤字比率に係る赤字・黒字の構成分析!C$35)</f>
        <v>工業用水道事業会計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0.95</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0.98</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0.96</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1.08</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1.17</v>
      </c>
    </row>
    <row r="36" spans="1:16" x14ac:dyDescent="0.2">
      <c r="A36" s="152" t="str">
        <f>IF(連結実質赤字比率に係る赤字・黒字の構成分析!C$34="",NA(),連結実質赤字比率に係る赤字・黒字の構成分析!C$34)</f>
        <v>水道用水供給事業会計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1.21</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1.1599999999999999</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0.97</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1.1200000000000001</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1.22</v>
      </c>
    </row>
    <row r="39" spans="1:16" x14ac:dyDescent="0.2">
      <c r="A39" s="121" t="s">
        <v>57</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58</v>
      </c>
      <c r="C41" s="153"/>
      <c r="D41" s="153" t="s">
        <v>59</v>
      </c>
      <c r="E41" s="153" t="s">
        <v>58</v>
      </c>
      <c r="F41" s="153"/>
      <c r="G41" s="153" t="s">
        <v>59</v>
      </c>
      <c r="H41" s="153" t="s">
        <v>58</v>
      </c>
      <c r="I41" s="153"/>
      <c r="J41" s="153" t="s">
        <v>59</v>
      </c>
      <c r="K41" s="153" t="s">
        <v>58</v>
      </c>
      <c r="L41" s="153"/>
      <c r="M41" s="153" t="s">
        <v>59</v>
      </c>
      <c r="N41" s="153" t="s">
        <v>58</v>
      </c>
      <c r="O41" s="153"/>
      <c r="P41" s="153" t="s">
        <v>59</v>
      </c>
    </row>
    <row r="42" spans="1:16" x14ac:dyDescent="0.2">
      <c r="A42" s="153" t="s">
        <v>60</v>
      </c>
      <c r="B42" s="153"/>
      <c r="C42" s="153"/>
      <c r="D42" s="153">
        <f>'実質公債費比率（分子）の構造'!K$52</f>
        <v>168612</v>
      </c>
      <c r="E42" s="153"/>
      <c r="F42" s="153"/>
      <c r="G42" s="153">
        <f>'実質公債費比率（分子）の構造'!L$52</f>
        <v>173463</v>
      </c>
      <c r="H42" s="153"/>
      <c r="I42" s="153"/>
      <c r="J42" s="153">
        <f>'実質公債費比率（分子）の構造'!M$52</f>
        <v>175322</v>
      </c>
      <c r="K42" s="153"/>
      <c r="L42" s="153"/>
      <c r="M42" s="153">
        <f>'実質公債費比率（分子）の構造'!N$52</f>
        <v>182984</v>
      </c>
      <c r="N42" s="153"/>
      <c r="O42" s="153"/>
      <c r="P42" s="153">
        <f>'実質公債費比率（分子）の構造'!O$52</f>
        <v>180778</v>
      </c>
    </row>
    <row r="43" spans="1:16" x14ac:dyDescent="0.2">
      <c r="A43" s="153" t="s">
        <v>61</v>
      </c>
      <c r="B43" s="153">
        <f>'実質公債費比率（分子）の構造'!K$51</f>
        <v>56</v>
      </c>
      <c r="C43" s="153"/>
      <c r="D43" s="153"/>
      <c r="E43" s="153">
        <f>'実質公債費比率（分子）の構造'!L$51</f>
        <v>64</v>
      </c>
      <c r="F43" s="153"/>
      <c r="G43" s="153"/>
      <c r="H43" s="153">
        <f>'実質公債費比率（分子）の構造'!M$51</f>
        <v>2</v>
      </c>
      <c r="I43" s="153"/>
      <c r="J43" s="153"/>
      <c r="K43" s="153">
        <f>'実質公債費比率（分子）の構造'!N$51</f>
        <v>6</v>
      </c>
      <c r="L43" s="153"/>
      <c r="M43" s="153"/>
      <c r="N43" s="153">
        <f>'実質公債費比率（分子）の構造'!O$51</f>
        <v>5</v>
      </c>
      <c r="O43" s="153"/>
      <c r="P43" s="153"/>
    </row>
    <row r="44" spans="1:16" x14ac:dyDescent="0.2">
      <c r="A44" s="153" t="s">
        <v>62</v>
      </c>
      <c r="B44" s="153">
        <f>'実質公債費比率（分子）の構造'!K$50</f>
        <v>1232</v>
      </c>
      <c r="C44" s="153"/>
      <c r="D44" s="153"/>
      <c r="E44" s="153">
        <f>'実質公債費比率（分子）の構造'!L$50</f>
        <v>637</v>
      </c>
      <c r="F44" s="153"/>
      <c r="G44" s="153"/>
      <c r="H44" s="153">
        <f>'実質公債費比率（分子）の構造'!M$50</f>
        <v>651</v>
      </c>
      <c r="I44" s="153"/>
      <c r="J44" s="153"/>
      <c r="K44" s="153">
        <f>'実質公債費比率（分子）の構造'!N$50</f>
        <v>732</v>
      </c>
      <c r="L44" s="153"/>
      <c r="M44" s="153"/>
      <c r="N44" s="153">
        <f>'実質公債費比率（分子）の構造'!O$50</f>
        <v>104</v>
      </c>
      <c r="O44" s="153"/>
      <c r="P44" s="153"/>
    </row>
    <row r="45" spans="1:16" x14ac:dyDescent="0.2">
      <c r="A45" s="153" t="s">
        <v>63</v>
      </c>
      <c r="B45" s="153" t="str">
        <f>'実質公債費比率（分子）の構造'!K$49</f>
        <v>-</v>
      </c>
      <c r="C45" s="153"/>
      <c r="D45" s="153"/>
      <c r="E45" s="153" t="str">
        <f>'実質公債費比率（分子）の構造'!L$49</f>
        <v>-</v>
      </c>
      <c r="F45" s="153"/>
      <c r="G45" s="153"/>
      <c r="H45" s="153">
        <f>'実質公債費比率（分子）の構造'!M$49</f>
        <v>0</v>
      </c>
      <c r="I45" s="153"/>
      <c r="J45" s="153"/>
      <c r="K45" s="153">
        <f>'実質公債費比率（分子）の構造'!N$49</f>
        <v>0</v>
      </c>
      <c r="L45" s="153"/>
      <c r="M45" s="153"/>
      <c r="N45" s="153">
        <f>'実質公債費比率（分子）の構造'!O$49</f>
        <v>7</v>
      </c>
      <c r="O45" s="153"/>
      <c r="P45" s="153"/>
    </row>
    <row r="46" spans="1:16" x14ac:dyDescent="0.2">
      <c r="A46" s="153" t="s">
        <v>64</v>
      </c>
      <c r="B46" s="153">
        <f>'実質公債費比率（分子）の構造'!K$48</f>
        <v>9284</v>
      </c>
      <c r="C46" s="153"/>
      <c r="D46" s="153"/>
      <c r="E46" s="153">
        <f>'実質公債費比率（分子）の構造'!L$48</f>
        <v>8463</v>
      </c>
      <c r="F46" s="153"/>
      <c r="G46" s="153"/>
      <c r="H46" s="153">
        <f>'実質公債費比率（分子）の構造'!M$48</f>
        <v>11647</v>
      </c>
      <c r="I46" s="153"/>
      <c r="J46" s="153"/>
      <c r="K46" s="153">
        <f>'実質公債費比率（分子）の構造'!N$48</f>
        <v>11405</v>
      </c>
      <c r="L46" s="153"/>
      <c r="M46" s="153"/>
      <c r="N46" s="153">
        <f>'実質公債費比率（分子）の構造'!O$48</f>
        <v>15738</v>
      </c>
      <c r="O46" s="153"/>
      <c r="P46" s="153"/>
    </row>
    <row r="47" spans="1:16" x14ac:dyDescent="0.2">
      <c r="A47" s="153" t="s">
        <v>65</v>
      </c>
      <c r="B47" s="153">
        <f>'実質公債費比率（分子）の構造'!K$47</f>
        <v>126277</v>
      </c>
      <c r="C47" s="153"/>
      <c r="D47" s="153"/>
      <c r="E47" s="153">
        <f>'実質公債費比率（分子）の構造'!L$47</f>
        <v>117464</v>
      </c>
      <c r="F47" s="153"/>
      <c r="G47" s="153"/>
      <c r="H47" s="153">
        <f>'実質公債費比率（分子）の構造'!M$47</f>
        <v>113158</v>
      </c>
      <c r="I47" s="153"/>
      <c r="J47" s="153"/>
      <c r="K47" s="153">
        <f>'実質公債費比率（分子）の構造'!N$47</f>
        <v>111760</v>
      </c>
      <c r="L47" s="153"/>
      <c r="M47" s="153"/>
      <c r="N47" s="153">
        <f>'実質公債費比率（分子）の構造'!O$47</f>
        <v>110919</v>
      </c>
      <c r="O47" s="153"/>
      <c r="P47" s="153"/>
    </row>
    <row r="48" spans="1:16" x14ac:dyDescent="0.2">
      <c r="A48" s="153" t="s">
        <v>66</v>
      </c>
      <c r="B48" s="153">
        <f>'実質公債費比率（分子）の構造'!K$46</f>
        <v>11478</v>
      </c>
      <c r="C48" s="153"/>
      <c r="D48" s="153"/>
      <c r="E48" s="153">
        <f>'実質公債費比率（分子）の構造'!L$46</f>
        <v>50683</v>
      </c>
      <c r="F48" s="153"/>
      <c r="G48" s="153"/>
      <c r="H48" s="153">
        <f>'実質公債費比率（分子）の構造'!M$46</f>
        <v>22489</v>
      </c>
      <c r="I48" s="153"/>
      <c r="J48" s="153"/>
      <c r="K48" s="153">
        <f>'実質公債費比率（分子）の構造'!N$46</f>
        <v>12661</v>
      </c>
      <c r="L48" s="153"/>
      <c r="M48" s="153"/>
      <c r="N48" s="153">
        <f>'実質公債費比率（分子）の構造'!O$46</f>
        <v>8479</v>
      </c>
      <c r="O48" s="153"/>
      <c r="P48" s="153"/>
    </row>
    <row r="49" spans="1:16" x14ac:dyDescent="0.2">
      <c r="A49" s="153" t="s">
        <v>67</v>
      </c>
      <c r="B49" s="153">
        <f>'実質公債費比率（分子）の構造'!K$45</f>
        <v>160710</v>
      </c>
      <c r="C49" s="153"/>
      <c r="D49" s="153"/>
      <c r="E49" s="153">
        <f>'実質公債費比率（分子）の構造'!L$45</f>
        <v>169296</v>
      </c>
      <c r="F49" s="153"/>
      <c r="G49" s="153"/>
      <c r="H49" s="153">
        <f>'実質公債費比率（分子）の構造'!M$45</f>
        <v>162882</v>
      </c>
      <c r="I49" s="153"/>
      <c r="J49" s="153"/>
      <c r="K49" s="153">
        <f>'実質公債費比率（分子）の構造'!N$45</f>
        <v>160958</v>
      </c>
      <c r="L49" s="153"/>
      <c r="M49" s="153"/>
      <c r="N49" s="153">
        <f>'実質公債費比率（分子）の構造'!O$45</f>
        <v>171796</v>
      </c>
      <c r="O49" s="153"/>
      <c r="P49" s="153"/>
    </row>
    <row r="50" spans="1:16" x14ac:dyDescent="0.2">
      <c r="A50" s="153" t="s">
        <v>68</v>
      </c>
      <c r="B50" s="153" t="e">
        <f>NA()</f>
        <v>#N/A</v>
      </c>
      <c r="C50" s="153">
        <f>IF(ISNUMBER('実質公債費比率（分子）の構造'!K$53),'実質公債費比率（分子）の構造'!K$53,NA())</f>
        <v>140425</v>
      </c>
      <c r="D50" s="153" t="e">
        <f>NA()</f>
        <v>#N/A</v>
      </c>
      <c r="E50" s="153" t="e">
        <f>NA()</f>
        <v>#N/A</v>
      </c>
      <c r="F50" s="153">
        <f>IF(ISNUMBER('実質公債費比率（分子）の構造'!L$53),'実質公債費比率（分子）の構造'!L$53,NA())</f>
        <v>173144</v>
      </c>
      <c r="G50" s="153" t="e">
        <f>NA()</f>
        <v>#N/A</v>
      </c>
      <c r="H50" s="153" t="e">
        <f>NA()</f>
        <v>#N/A</v>
      </c>
      <c r="I50" s="153">
        <f>IF(ISNUMBER('実質公債費比率（分子）の構造'!M$53),'実質公債費比率（分子）の構造'!M$53,NA())</f>
        <v>135507</v>
      </c>
      <c r="J50" s="153" t="e">
        <f>NA()</f>
        <v>#N/A</v>
      </c>
      <c r="K50" s="153" t="e">
        <f>NA()</f>
        <v>#N/A</v>
      </c>
      <c r="L50" s="153">
        <f>IF(ISNUMBER('実質公債費比率（分子）の構造'!N$53),'実質公債費比率（分子）の構造'!N$53,NA())</f>
        <v>114538</v>
      </c>
      <c r="M50" s="153" t="e">
        <f>NA()</f>
        <v>#N/A</v>
      </c>
      <c r="N50" s="153" t="e">
        <f>NA()</f>
        <v>#N/A</v>
      </c>
      <c r="O50" s="153">
        <f>IF(ISNUMBER('実質公債費比率（分子）の構造'!O$53),'実質公債費比率（分子）の構造'!O$53,NA())</f>
        <v>126270</v>
      </c>
      <c r="P50" s="153" t="e">
        <f>NA()</f>
        <v>#N/A</v>
      </c>
    </row>
    <row r="53" spans="1:16" x14ac:dyDescent="0.2">
      <c r="A53" s="121" t="s">
        <v>69</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2">
      <c r="A56" s="152" t="s">
        <v>40</v>
      </c>
      <c r="B56" s="152"/>
      <c r="C56" s="152"/>
      <c r="D56" s="152">
        <f>'将来負担比率（分子）の構造'!I$52</f>
        <v>2107733</v>
      </c>
      <c r="E56" s="152"/>
      <c r="F56" s="152"/>
      <c r="G56" s="152">
        <f>'将来負担比率（分子）の構造'!J$52</f>
        <v>2146164</v>
      </c>
      <c r="H56" s="152"/>
      <c r="I56" s="152"/>
      <c r="J56" s="152">
        <f>'将来負担比率（分子）の構造'!K$52</f>
        <v>2183299</v>
      </c>
      <c r="K56" s="152"/>
      <c r="L56" s="152"/>
      <c r="M56" s="152">
        <f>'将来負担比率（分子）の構造'!L$52</f>
        <v>2180898</v>
      </c>
      <c r="N56" s="152"/>
      <c r="O56" s="152"/>
      <c r="P56" s="152">
        <f>'将来負担比率（分子）の構造'!M$52</f>
        <v>2176725</v>
      </c>
    </row>
    <row r="57" spans="1:16" x14ac:dyDescent="0.2">
      <c r="A57" s="152" t="s">
        <v>39</v>
      </c>
      <c r="B57" s="152"/>
      <c r="C57" s="152"/>
      <c r="D57" s="152">
        <f>'将来負担比率（分子）の構造'!I$51</f>
        <v>233160</v>
      </c>
      <c r="E57" s="152"/>
      <c r="F57" s="152"/>
      <c r="G57" s="152">
        <f>'将来負担比率（分子）の構造'!J$51</f>
        <v>226501</v>
      </c>
      <c r="H57" s="152"/>
      <c r="I57" s="152"/>
      <c r="J57" s="152">
        <f>'将来負担比率（分子）の構造'!K$51</f>
        <v>216968</v>
      </c>
      <c r="K57" s="152"/>
      <c r="L57" s="152"/>
      <c r="M57" s="152">
        <f>'将来負担比率（分子）の構造'!L$51</f>
        <v>208212</v>
      </c>
      <c r="N57" s="152"/>
      <c r="O57" s="152"/>
      <c r="P57" s="152">
        <f>'将来負担比率（分子）の構造'!M$51</f>
        <v>201723</v>
      </c>
    </row>
    <row r="58" spans="1:16" x14ac:dyDescent="0.2">
      <c r="A58" s="152" t="s">
        <v>38</v>
      </c>
      <c r="B58" s="152"/>
      <c r="C58" s="152"/>
      <c r="D58" s="152">
        <f>'将来負担比率（分子）の構造'!I$50</f>
        <v>305419</v>
      </c>
      <c r="E58" s="152"/>
      <c r="F58" s="152"/>
      <c r="G58" s="152">
        <f>'将来負担比率（分子）の構造'!J$50</f>
        <v>273113</v>
      </c>
      <c r="H58" s="152"/>
      <c r="I58" s="152"/>
      <c r="J58" s="152">
        <f>'将来負担比率（分子）の構造'!K$50</f>
        <v>318256</v>
      </c>
      <c r="K58" s="152"/>
      <c r="L58" s="152"/>
      <c r="M58" s="152">
        <f>'将来負担比率（分子）の構造'!L$50</f>
        <v>372718</v>
      </c>
      <c r="N58" s="152"/>
      <c r="O58" s="152"/>
      <c r="P58" s="152">
        <f>'将来負担比率（分子）の構造'!M$50</f>
        <v>425225</v>
      </c>
    </row>
    <row r="59" spans="1:16" x14ac:dyDescent="0.2">
      <c r="A59" s="152" t="s">
        <v>36</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35</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33</v>
      </c>
      <c r="B61" s="152">
        <f>'将来負担比率（分子）の構造'!I$46</f>
        <v>73755</v>
      </c>
      <c r="C61" s="152"/>
      <c r="D61" s="152"/>
      <c r="E61" s="152">
        <f>'将来負担比率（分子）の構造'!J$46</f>
        <v>69035</v>
      </c>
      <c r="F61" s="152"/>
      <c r="G61" s="152"/>
      <c r="H61" s="152">
        <f>'将来負担比率（分子）の構造'!K$46</f>
        <v>54139</v>
      </c>
      <c r="I61" s="152"/>
      <c r="J61" s="152"/>
      <c r="K61" s="152">
        <f>'将来負担比率（分子）の構造'!L$46</f>
        <v>37443</v>
      </c>
      <c r="L61" s="152"/>
      <c r="M61" s="152"/>
      <c r="N61" s="152">
        <f>'将来負担比率（分子）の構造'!M$46</f>
        <v>38999</v>
      </c>
      <c r="O61" s="152"/>
      <c r="P61" s="152"/>
    </row>
    <row r="62" spans="1:16" x14ac:dyDescent="0.2">
      <c r="A62" s="152" t="s">
        <v>32</v>
      </c>
      <c r="B62" s="152">
        <f>'将来負担比率（分子）の構造'!I$45</f>
        <v>463503</v>
      </c>
      <c r="C62" s="152"/>
      <c r="D62" s="152"/>
      <c r="E62" s="152">
        <f>'将来負担比率（分子）の構造'!J$45</f>
        <v>436144</v>
      </c>
      <c r="F62" s="152"/>
      <c r="G62" s="152"/>
      <c r="H62" s="152">
        <f>'将来負担比率（分子）の構造'!K$45</f>
        <v>425367</v>
      </c>
      <c r="I62" s="152"/>
      <c r="J62" s="152"/>
      <c r="K62" s="152">
        <f>'将来負担比率（分子）の構造'!L$45</f>
        <v>368738</v>
      </c>
      <c r="L62" s="152"/>
      <c r="M62" s="152"/>
      <c r="N62" s="152">
        <f>'将来負担比率（分子）の構造'!M$45</f>
        <v>345339</v>
      </c>
      <c r="O62" s="152"/>
      <c r="P62" s="152"/>
    </row>
    <row r="63" spans="1:16" x14ac:dyDescent="0.2">
      <c r="A63" s="152" t="s">
        <v>31</v>
      </c>
      <c r="B63" s="152" t="str">
        <f>'将来負担比率（分子）の構造'!I$44</f>
        <v>-</v>
      </c>
      <c r="C63" s="152"/>
      <c r="D63" s="152"/>
      <c r="E63" s="152">
        <f>'将来負担比率（分子）の構造'!J$44</f>
        <v>59</v>
      </c>
      <c r="F63" s="152"/>
      <c r="G63" s="152"/>
      <c r="H63" s="152">
        <f>'将来負担比率（分子）の構造'!K$44</f>
        <v>59</v>
      </c>
      <c r="I63" s="152"/>
      <c r="J63" s="152"/>
      <c r="K63" s="152">
        <f>'将来負担比率（分子）の構造'!L$44</f>
        <v>59</v>
      </c>
      <c r="L63" s="152"/>
      <c r="M63" s="152"/>
      <c r="N63" s="152">
        <f>'将来負担比率（分子）の構造'!M$44</f>
        <v>52</v>
      </c>
      <c r="O63" s="152"/>
      <c r="P63" s="152"/>
    </row>
    <row r="64" spans="1:16" x14ac:dyDescent="0.2">
      <c r="A64" s="152" t="s">
        <v>30</v>
      </c>
      <c r="B64" s="152">
        <f>'将来負担比率（分子）の構造'!I$43</f>
        <v>93880</v>
      </c>
      <c r="C64" s="152"/>
      <c r="D64" s="152"/>
      <c r="E64" s="152">
        <f>'将来負担比率（分子）の構造'!J$43</f>
        <v>97812</v>
      </c>
      <c r="F64" s="152"/>
      <c r="G64" s="152"/>
      <c r="H64" s="152">
        <f>'将来負担比率（分子）の構造'!K$43</f>
        <v>105521</v>
      </c>
      <c r="I64" s="152"/>
      <c r="J64" s="152"/>
      <c r="K64" s="152">
        <f>'将来負担比率（分子）の構造'!L$43</f>
        <v>110757</v>
      </c>
      <c r="L64" s="152"/>
      <c r="M64" s="152"/>
      <c r="N64" s="152">
        <f>'将来負担比率（分子）の構造'!M$43</f>
        <v>134661</v>
      </c>
      <c r="O64" s="152"/>
      <c r="P64" s="152"/>
    </row>
    <row r="65" spans="1:16" x14ac:dyDescent="0.2">
      <c r="A65" s="152" t="s">
        <v>29</v>
      </c>
      <c r="B65" s="152">
        <f>'将来負担比率（分子）の構造'!I$42</f>
        <v>27816</v>
      </c>
      <c r="C65" s="152"/>
      <c r="D65" s="152"/>
      <c r="E65" s="152">
        <f>'将来負担比率（分子）の構造'!J$42</f>
        <v>25616</v>
      </c>
      <c r="F65" s="152"/>
      <c r="G65" s="152"/>
      <c r="H65" s="152">
        <f>'将来負担比率（分子）の構造'!K$42</f>
        <v>22031</v>
      </c>
      <c r="I65" s="152"/>
      <c r="J65" s="152"/>
      <c r="K65" s="152">
        <f>'将来負担比率（分子）の構造'!L$42</f>
        <v>21373</v>
      </c>
      <c r="L65" s="152"/>
      <c r="M65" s="152"/>
      <c r="N65" s="152">
        <f>'将来負担比率（分子）の構造'!M$42</f>
        <v>21498</v>
      </c>
      <c r="O65" s="152"/>
      <c r="P65" s="152"/>
    </row>
    <row r="66" spans="1:16" x14ac:dyDescent="0.2">
      <c r="A66" s="152" t="s">
        <v>28</v>
      </c>
      <c r="B66" s="152">
        <f>'将来負担比率（分子）の構造'!I$41</f>
        <v>5006871</v>
      </c>
      <c r="C66" s="152"/>
      <c r="D66" s="152"/>
      <c r="E66" s="152">
        <f>'将来負担比率（分子）の構造'!J$41</f>
        <v>5012642</v>
      </c>
      <c r="F66" s="152"/>
      <c r="G66" s="152"/>
      <c r="H66" s="152">
        <f>'将来負担比率（分子）の構造'!K$41</f>
        <v>5145505</v>
      </c>
      <c r="I66" s="152"/>
      <c r="J66" s="152"/>
      <c r="K66" s="152">
        <f>'将来負担比率（分子）の構造'!L$41</f>
        <v>5201326</v>
      </c>
      <c r="L66" s="152"/>
      <c r="M66" s="152"/>
      <c r="N66" s="152">
        <f>'将来負担比率（分子）の構造'!M$41</f>
        <v>5273392</v>
      </c>
      <c r="O66" s="152"/>
      <c r="P66" s="152"/>
    </row>
    <row r="67" spans="1:16" x14ac:dyDescent="0.2">
      <c r="A67" s="152" t="s">
        <v>72</v>
      </c>
      <c r="B67" s="152" t="e">
        <f>NA()</f>
        <v>#N/A</v>
      </c>
      <c r="C67" s="152">
        <f>IF(ISNUMBER('将来負担比率（分子）の構造'!I$53), IF('将来負担比率（分子）の構造'!I$53 &lt; 0, 0, '将来負担比率（分子）の構造'!I$53), NA())</f>
        <v>3019513</v>
      </c>
      <c r="D67" s="152" t="e">
        <f>NA()</f>
        <v>#N/A</v>
      </c>
      <c r="E67" s="152" t="e">
        <f>NA()</f>
        <v>#N/A</v>
      </c>
      <c r="F67" s="152">
        <f>IF(ISNUMBER('将来負担比率（分子）の構造'!J$53), IF('将来負担比率（分子）の構造'!J$53 &lt; 0, 0, '将来負担比率（分子）の構造'!J$53), NA())</f>
        <v>2995530</v>
      </c>
      <c r="G67" s="152" t="e">
        <f>NA()</f>
        <v>#N/A</v>
      </c>
      <c r="H67" s="152" t="e">
        <f>NA()</f>
        <v>#N/A</v>
      </c>
      <c r="I67" s="152">
        <f>IF(ISNUMBER('将来負担比率（分子）の構造'!K$53), IF('将来負担比率（分子）の構造'!K$53 &lt; 0, 0, '将来負担比率（分子）の構造'!K$53), NA())</f>
        <v>3034097</v>
      </c>
      <c r="J67" s="152" t="e">
        <f>NA()</f>
        <v>#N/A</v>
      </c>
      <c r="K67" s="152" t="e">
        <f>NA()</f>
        <v>#N/A</v>
      </c>
      <c r="L67" s="152">
        <f>IF(ISNUMBER('将来負担比率（分子）の構造'!L$53), IF('将来負担比率（分子）の構造'!L$53 &lt; 0, 0, '将来負担比率（分子）の構造'!L$53), NA())</f>
        <v>2977867</v>
      </c>
      <c r="M67" s="152" t="e">
        <f>NA()</f>
        <v>#N/A</v>
      </c>
      <c r="N67" s="152" t="e">
        <f>NA()</f>
        <v>#N/A</v>
      </c>
      <c r="O67" s="152">
        <f>IF(ISNUMBER('将来負担比率（分子）の構造'!M$53), IF('将来負担比率（分子）の構造'!M$53 &lt; 0, 0, '将来負担比率（分子）の構造'!M$53), NA())</f>
        <v>3010267</v>
      </c>
      <c r="P67" s="152" t="e">
        <f>NA()</f>
        <v>#N/A</v>
      </c>
    </row>
    <row r="70" spans="1:16" x14ac:dyDescent="0.2">
      <c r="A70" s="154" t="s">
        <v>73</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74</v>
      </c>
      <c r="B72" s="156">
        <f>基金残高に係る経年分析!F55</f>
        <v>2047</v>
      </c>
      <c r="C72" s="156">
        <f>基金残高に係る経年分析!G55</f>
        <v>2473</v>
      </c>
      <c r="D72" s="156">
        <f>基金残高に係る経年分析!H55</f>
        <v>2919</v>
      </c>
    </row>
    <row r="73" spans="1:16" x14ac:dyDescent="0.2">
      <c r="A73" s="155" t="s">
        <v>75</v>
      </c>
      <c r="B73" s="156" t="str">
        <f>基金残高に係る経年分析!F56</f>
        <v>-</v>
      </c>
      <c r="C73" s="156" t="str">
        <f>基金残高に係る経年分析!G56</f>
        <v>-</v>
      </c>
      <c r="D73" s="156" t="str">
        <f>基金残高に係る経年分析!H56</f>
        <v>-</v>
      </c>
    </row>
    <row r="74" spans="1:16" x14ac:dyDescent="0.2">
      <c r="A74" s="155" t="s">
        <v>76</v>
      </c>
      <c r="B74" s="156">
        <f>基金残高に係る経年分析!F57</f>
        <v>41304</v>
      </c>
      <c r="C74" s="156">
        <f>基金残高に係る経年分析!G57</f>
        <v>36744</v>
      </c>
      <c r="D74" s="156">
        <f>基金残高に係る経年分析!H57</f>
        <v>38099</v>
      </c>
    </row>
  </sheetData>
  <sheetProtection algorithmName="SHA-512" hashValue="2/G/t4Gvk59QhllxVynhJ1FxGwPYiBvgyOHidT6NTepvctMvUGKcP138NPE1xsgPG6JJwGo5eqnGqaP09CNiPQ==" saltValue="NJZn/w/g1+WuZ4zRub2C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2020-03-24T04:16:50Z</cp:lastPrinted>
  <dcterms:created xsi:type="dcterms:W3CDTF">2020-02-10T01:31:56Z</dcterms:created>
  <dcterms:modified xsi:type="dcterms:W3CDTF">2020-10-07T07:34:31Z</dcterms:modified>
  <cp:category/>
</cp:coreProperties>
</file>