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68" i="12"/>
  <c r="AA35" i="12" l="1"/>
  <c r="AA34" i="12"/>
  <c r="AA33" i="12"/>
  <c r="AA32" i="12"/>
  <c r="AA31" i="12"/>
  <c r="AA30" i="12"/>
  <c r="AA29" i="12"/>
  <c r="AA28" i="12"/>
  <c r="AA23" i="12" l="1"/>
  <c r="AA19" i="12" l="1"/>
  <c r="AA18" i="12"/>
  <c r="AA17" i="12"/>
  <c r="AA16" i="12"/>
  <c r="AA15" i="12"/>
  <c r="AA14" i="12"/>
  <c r="AA13" i="12"/>
  <c r="AA12" i="12"/>
  <c r="AA11" i="12"/>
  <c r="AA10" i="12"/>
  <c r="AA9" i="12"/>
  <c r="AA8" i="12"/>
  <c r="AA7" i="12"/>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U32" i="10"/>
  <c r="C31" i="10"/>
  <c r="C32" i="10" s="1"/>
  <c r="U31" i="10" l="1"/>
  <c r="AM31" i="10" s="1"/>
  <c r="AM32" i="10" s="1"/>
  <c r="AM33" i="10" s="1"/>
  <c r="AM34" i="10" s="1"/>
  <c r="C33" i="10"/>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 r="BW31" i="10"/>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<sst xmlns="http://schemas.openxmlformats.org/spreadsheetml/2006/main" count="1185" uniqueCount="645">
  <si>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</si>
  <si>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</si>
  <si>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</si>
  <si>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</si>
  <si>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</si>
  <si>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</si>
  <si>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</si>
  <si>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</si>
  <si>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</si>
  <si>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</si>
  <si>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</si>
  <si>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</si>
  <si>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</si>
  <si>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</si>
  <si>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</si>
  <si>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</si>
  <si>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</si>
  <si>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</si>
  <si>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</si>
  <si>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</si>
  <si>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</si>
  <si>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</si>
  <si>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</si>
  <si>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</si>
  <si>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</si>
  <si>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</si>
  <si>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</si>
  <si>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</si>
  <si>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</si>
  <si>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</si>
  <si>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</si>
  <si>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</si>
  <si>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</si>
  <si>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</si>
  <si>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</si>
  <si>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</si>
  <si>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</si>
  <si>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</si>
  <si>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</si>
  <si>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</si>
  <si>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</si>
  <si>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</si>
  <si>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</si>
  <si>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</si>
  <si>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</si>
  <si>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</si>
  <si>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</si>
  <si>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</si>
  <si>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</si>
  <si>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</si>
  <si>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</si>
  <si>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</si>
  <si>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</si>
  <si>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</si>
  <si>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</si>
  <si>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</si>
  <si>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</si>
  <si>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</si>
  <si>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</si>
  <si>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</si>
  <si>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</si>
  <si>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</si>
  <si>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</si>
  <si>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</si>
  <si>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</si>
  <si>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</si>
  <si>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</si>
  <si>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</si>
  <si>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</si>
  <si>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</si>
  <si>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</si>
  <si>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</si>
  <si>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</si>
  <si>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</si>
  <si>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</si>
  <si>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</si>
  <si>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</si>
  <si>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</si>
  <si>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</si>
  <si>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</si>
  <si>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</si>
  <si>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鳥取県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</si>
  <si>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</si>
  <si>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</si>
  <si>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</si>
  <si>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</si>
  <si>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</si>
  <si>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</si>
  <si>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</si>
  <si>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</si>
  <si>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</si>
  <si>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</si>
  <si>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</si>
  <si>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</si>
  <si>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</si>
  <si>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</si>
  <si>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</si>
  <si>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</si>
  <si>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</si>
  <si>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</si>
  <si>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</si>
  <si>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</si>
  <si>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</si>
  <si>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</si>
  <si>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</si>
  <si>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</si>
  <si>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</si>
  <si>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</si>
  <si>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</si>
  <si>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</si>
  <si>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</si>
  <si>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</si>
  <si>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</si>
  <si>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</si>
  <si>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</si>
  <si>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</si>
  <si>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</si>
  <si>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</si>
  <si>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</si>
  <si>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</si>
  <si>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</si>
  <si>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</si>
  <si>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</si>
  <si>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</si>
  <si>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</si>
  <si>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</si>
  <si>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</si>
  <si>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</si>
  <si>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</si>
  <si>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</si>
  <si>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</si>
  <si>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</si>
  <si>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</si>
  <si>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</si>
  <si>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</si>
  <si>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</si>
  <si>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</si>
  <si>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</si>
  <si>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</si>
  <si>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</si>
  <si>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</si>
  <si>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</si>
  <si>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</si>
  <si>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</si>
  <si>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</si>
  <si>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</si>
  <si>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</si>
  <si>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</si>
  <si>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</si>
  <si>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</si>
  <si>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</si>
  <si>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</si>
  <si>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</si>
  <si>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</si>
  <si>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</si>
  <si>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</si>
  <si>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</si>
  <si>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</si>
  <si>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</si>
  <si>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</si>
  <si>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</si>
  <si>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</si>
  <si>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</si>
  <si>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</si>
  <si>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</si>
  <si>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</si>
  <si>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</si>
  <si>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</si>
  <si>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</si>
  <si>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</si>
  <si>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</si>
  <si>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</si>
  <si>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</si>
  <si>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</si>
  <si>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</si>
  <si>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</si>
  <si>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</si>
  <si>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</si>
  <si>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</si>
  <si>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</si>
  <si>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</si>
  <si>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</si>
  <si>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</si>
  <si>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</si>
  <si>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</si>
  <si>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</si>
  <si>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鳥取県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</si>
  <si>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</si>
  <si>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</si>
  <si>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</si>
  <si>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</si>
  <si>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</si>
  <si>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</si>
  <si>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</si>
  <si>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</si>
  <si>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</si>
  <si>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</si>
  <si>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</si>
  <si>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</si>
  <si>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</si>
  <si>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</si>
  <si>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</si>
  <si>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</si>
  <si>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</si>
  <si>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</si>
  <si>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</si>
  <si>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</si>
  <si>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</si>
  <si>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</si>
  <si>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</si>
  <si>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</si>
  <si>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</si>
  <si>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</si>
  <si>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</si>
  <si>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</si>
  <si>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</si>
  <si>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</si>
  <si>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</si>
  <si>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</si>
  <si>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</si>
  <si>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</si>
  <si>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</si>
  <si>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</si>
  <si>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</si>
  <si>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</si>
  <si>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</si>
  <si>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t>
    <phoneticPr fontId="5"/>
  </si>
  <si>
    <t>-</t>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</si>
  <si>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</si>
  <si>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</si>
  <si>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</si>
  <si>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</si>
  <si>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</si>
  <si>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</si>
  <si>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</si>
  <si>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</si>
  <si>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</si>
  <si>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</si>
  <si>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</si>
  <si>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</si>
  <si>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</si>
  <si>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</si>
  <si>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</si>
  <si>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</si>
  <si>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</si>
  <si>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</si>
  <si>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</si>
  <si>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</si>
  <si>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</si>
  <si>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</si>
  <si>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</si>
  <si>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</si>
  <si>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</si>
  <si>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</si>
  <si>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</si>
  <si>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</si>
  <si>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</si>
  <si>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</si>
  <si>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</si>
  <si>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</si>
  <si>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</si>
  <si>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</si>
  <si>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</si>
  <si>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</si>
  <si>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</si>
  <si>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</si>
  <si>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</si>
  <si>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</si>
  <si>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</si>
  <si>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</si>
  <si>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</si>
  <si>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</si>
  <si>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</si>
  <si>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</si>
  <si>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</si>
  <si>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</si>
  <si>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</si>
  <si>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</si>
  <si>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</si>
  <si>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</si>
  <si>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</si>
  <si>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</si>
  <si>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</si>
  <si>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</si>
  <si>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</si>
  <si>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</si>
  <si>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</si>
  <si>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</si>
  <si>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</si>
  <si>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</si>
  <si>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</si>
  <si>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</si>
  <si>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</si>
  <si>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</si>
  <si>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</si>
  <si>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</si>
  <si>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</si>
  <si>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</si>
  <si>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</si>
  <si>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</si>
  <si>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</si>
  <si>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</si>
  <si>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</si>
  <si>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</si>
  <si>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</si>
  <si>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</si>
  <si>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</si>
  <si>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</si>
  <si>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</si>
  <si>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</si>
  <si>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</si>
  <si>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</si>
  <si>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</si>
  <si>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</si>
  <si>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</si>
  <si>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</si>
  <si>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</si>
  <si>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</si>
  <si>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</si>
  <si>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</si>
  <si>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</si>
  <si>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</si>
  <si>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</si>
  <si>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</si>
  <si>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</si>
  <si>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</si>
  <si>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</si>
  <si>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</si>
  <si>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</si>
  <si>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</si>
  <si>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</si>
  <si>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</si>
  <si>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</si>
  <si>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</si>
  <si>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</si>
  <si>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</si>
  <si>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</si>
  <si>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</si>
  <si>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</si>
  <si>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</si>
  <si>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</si>
  <si>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鳥取県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</si>
  <si>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</si>
  <si>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</si>
  <si>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</si>
  <si>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</si>
  <si>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</si>
  <si>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</si>
  <si>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</si>
  <si>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</si>
  <si>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</si>
  <si>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</si>
  <si>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</si>
  <si>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</si>
  <si>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</si>
  <si>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</si>
  <si>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</si>
  <si>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</si>
  <si>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</si>
  <si>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</si>
  <si>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</si>
  <si>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</si>
  <si>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鳥取県用品調達等集中管理事業特別会計</t>
    <phoneticPr fontId="5"/>
  </si>
  <si>
    <t>鳥取県収入証紙特別会計</t>
    <phoneticPr fontId="5"/>
  </si>
  <si>
    <t>鳥取県公債管理特別会計</t>
    <phoneticPr fontId="5"/>
  </si>
  <si>
    <t>-</t>
    <phoneticPr fontId="5"/>
  </si>
  <si>
    <t>鳥取県給与集中管理特別会計</t>
    <phoneticPr fontId="5"/>
  </si>
  <si>
    <t>-</t>
    <phoneticPr fontId="5"/>
  </si>
  <si>
    <t>鳥取県母子父子寡婦福祉資金貸付事業特別会計</t>
    <phoneticPr fontId="5"/>
  </si>
  <si>
    <t>-</t>
    <phoneticPr fontId="5"/>
  </si>
  <si>
    <t>鳥取県中小企業近代化資金助成事業特別会計</t>
    <phoneticPr fontId="5"/>
  </si>
  <si>
    <t>鳥取県沿岸漁業改善資金助成事業特別会計</t>
    <phoneticPr fontId="5"/>
  </si>
  <si>
    <t>鳥取県県営林事業特別会計</t>
    <phoneticPr fontId="5"/>
  </si>
  <si>
    <t>鳥取県林業・木材産業改善資金助成事業特別会計</t>
    <phoneticPr fontId="5"/>
  </si>
  <si>
    <t>鳥取県就農支援資金貸付事業特別会計</t>
    <phoneticPr fontId="5"/>
  </si>
  <si>
    <t>鳥取県県立学校農業実習特別会計</t>
    <phoneticPr fontId="5"/>
  </si>
  <si>
    <t>鳥取県育英奨学事業特別会計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</si>
  <si>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</si>
  <si>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</si>
  <si>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</si>
  <si>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</si>
  <si>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</si>
  <si>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</si>
  <si>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</si>
  <si>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</si>
  <si>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</si>
  <si>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</si>
  <si>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</si>
  <si>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</si>
  <si>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</si>
  <si>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</si>
  <si>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鳥取県国民健康保険運営事業特別会計</t>
    <phoneticPr fontId="5"/>
  </si>
  <si>
    <t>鳥取県営電気事業会計</t>
    <phoneticPr fontId="5"/>
  </si>
  <si>
    <t>法適用企業</t>
    <phoneticPr fontId="5"/>
  </si>
  <si>
    <t>鳥取県営工業用水道事業会計</t>
    <phoneticPr fontId="5"/>
  </si>
  <si>
    <t>法適用企業</t>
    <phoneticPr fontId="5"/>
  </si>
  <si>
    <t>鳥取県営病院事業会計</t>
    <phoneticPr fontId="5"/>
  </si>
  <si>
    <t>法適用企業</t>
    <phoneticPr fontId="5"/>
  </si>
  <si>
    <t>鳥取県営埋立事業会計</t>
    <phoneticPr fontId="5"/>
  </si>
  <si>
    <t>法適用企業</t>
    <phoneticPr fontId="5"/>
  </si>
  <si>
    <t>鳥取県天神川流域下水道事業特別会計</t>
    <phoneticPr fontId="5"/>
  </si>
  <si>
    <t>法非適用企業</t>
    <phoneticPr fontId="5"/>
  </si>
  <si>
    <t>鳥取県県営境港水産施設事業特別会計</t>
    <phoneticPr fontId="5"/>
  </si>
  <si>
    <t>法非適用企業</t>
    <phoneticPr fontId="5"/>
  </si>
  <si>
    <t>鳥取県港湾整備事業特別会計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</si>
  <si>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</si>
  <si>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</si>
  <si>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</si>
  <si>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</si>
  <si>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</si>
  <si>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</si>
  <si>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</si>
  <si>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</si>
  <si>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</si>
  <si>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</si>
  <si>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</si>
  <si>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</si>
  <si>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</si>
  <si>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</si>
  <si>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</si>
  <si>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</si>
  <si>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</si>
  <si>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</si>
  <si>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</si>
  <si>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</si>
  <si>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</si>
  <si>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</si>
  <si>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</si>
  <si>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</si>
  <si>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</si>
  <si>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</si>
  <si>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</si>
  <si>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</si>
  <si>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</si>
  <si>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</si>
  <si>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</si>
  <si>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</si>
  <si>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</si>
  <si>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</si>
  <si>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</si>
  <si>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</si>
  <si>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</si>
  <si>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</si>
  <si>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</si>
  <si>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</si>
  <si>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</si>
  <si>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</si>
  <si>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</si>
  <si>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</si>
  <si>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</si>
  <si>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</si>
  <si>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</si>
  <si>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</si>
  <si>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</si>
  <si>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</si>
  <si>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</si>
  <si>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</si>
  <si>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</si>
  <si>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</si>
  <si>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</si>
  <si>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</si>
  <si>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</si>
  <si>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</si>
  <si>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</si>
  <si>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</si>
  <si>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</si>
  <si>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</si>
  <si>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</si>
  <si>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鳥取県営病院事業会計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</si>
  <si>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</si>
  <si>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</si>
  <si>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鳥取県県営境港水産施設事業特別会計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</si>
  <si>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</si>
  <si>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鳥取県営工業用水道事業会計</t>
    <phoneticPr fontId="5"/>
  </si>
  <si>
    <t>-</t>
    <phoneticPr fontId="5"/>
  </si>
  <si>
    <t>-</t>
    <phoneticPr fontId="5"/>
  </si>
  <si>
    <t>(Ｆ)</t>
    <phoneticPr fontId="5"/>
  </si>
  <si>
    <t>鳥取県営電気事業会計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</si>
  <si>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</si>
  <si>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</si>
  <si>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</si>
  <si>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</si>
  <si>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</si>
  <si>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</si>
  <si>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</si>
  <si>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</si>
  <si>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</si>
  <si>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</si>
  <si>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</si>
  <si>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</si>
  <si>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</si>
  <si>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</si>
  <si>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</si>
  <si>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</si>
  <si>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</si>
  <si>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</si>
  <si>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</si>
  <si>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</si>
  <si>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</si>
  <si>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</si>
  <si>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</si>
  <si>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</si>
  <si>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</si>
  <si>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</si>
  <si>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</si>
  <si>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</si>
  <si>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</si>
  <si>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</si>
  <si>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</si>
  <si>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</si>
  <si>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</si>
  <si>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</si>
  <si>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</si>
  <si>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</si>
  <si>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</si>
  <si>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</si>
  <si>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</si>
  <si>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</si>
  <si>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</si>
  <si>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</si>
  <si>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</si>
  <si>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</si>
  <si>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</si>
  <si>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</si>
  <si>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</si>
  <si>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</si>
  <si>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</si>
  <si>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</si>
  <si>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</si>
  <si>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</si>
  <si>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</si>
  <si>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</si>
  <si>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</si>
  <si>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</si>
  <si>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</si>
  <si>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</si>
  <si>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</si>
  <si>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</si>
  <si>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</si>
  <si>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</si>
  <si>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</si>
  <si>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</si>
  <si>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</si>
  <si>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</si>
  <si>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</si>
  <si>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</si>
  <si>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</si>
  <si>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</si>
  <si>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</si>
  <si>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</si>
  <si>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</si>
  <si>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</si>
  <si>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</si>
  <si>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</si>
  <si>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</si>
  <si>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</si>
  <si>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</si>
  <si>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</si>
  <si>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</si>
  <si>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</si>
  <si>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</si>
  <si>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</si>
  <si>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</si>
  <si>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</si>
  <si>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</si>
  <si>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</si>
  <si>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0.09</t>
  </si>
  <si>
    <t>▲ 2.90</t>
  </si>
  <si>
    <t>▲ 0.36</t>
  </si>
  <si>
    <t>鳥取県営病院事業会計</t>
  </si>
  <si>
    <t>一般会計</t>
  </si>
  <si>
    <t>鳥取県営電気事業会計</t>
  </si>
  <si>
    <t>鳥取県営埋立事業会計</t>
  </si>
  <si>
    <t>鳥取県国民健康保険運営事業特別会計</t>
  </si>
  <si>
    <t>鳥取県天神川流域下水道事業特別会計</t>
  </si>
  <si>
    <t>鳥取県営工業用水道事業会計</t>
  </si>
  <si>
    <t>鳥取県用品調達等集中管理事業特別会計</t>
  </si>
  <si>
    <t>その他会計（赤字）</t>
  </si>
  <si>
    <t>その他会計（黒字）</t>
  </si>
  <si>
    <t>H25末</t>
    <phoneticPr fontId="2"/>
  </si>
  <si>
    <t>H26末</t>
    <phoneticPr fontId="2"/>
  </si>
  <si>
    <t>H27末</t>
    <phoneticPr fontId="2"/>
  </si>
  <si>
    <t>H28末</t>
    <phoneticPr fontId="2"/>
  </si>
  <si>
    <t>H29末</t>
    <phoneticPr fontId="2"/>
  </si>
  <si>
    <t>基金繰入390</t>
    <rPh sb="0" eb="4">
      <t>キキンクリイレ</t>
    </rPh>
    <phoneticPr fontId="2"/>
  </si>
  <si>
    <t>境港管理組合（一般会計）</t>
    <rPh sb="0" eb="1">
      <t>サカイ</t>
    </rPh>
    <rPh sb="1" eb="2">
      <t>コウ</t>
    </rPh>
    <rPh sb="2" eb="4">
      <t>カンリ</t>
    </rPh>
    <rPh sb="4" eb="6">
      <t>クミアイ</t>
    </rPh>
    <rPh sb="7" eb="9">
      <t>イッパン</t>
    </rPh>
    <rPh sb="9" eb="11">
      <t>カイケイ</t>
    </rPh>
    <phoneticPr fontId="2"/>
  </si>
  <si>
    <t>境港管理組合（港湾整備事業特会）</t>
    <rPh sb="0" eb="1">
      <t>サカイ</t>
    </rPh>
    <rPh sb="1" eb="2">
      <t>コウ</t>
    </rPh>
    <rPh sb="2" eb="4">
      <t>カンリ</t>
    </rPh>
    <rPh sb="4" eb="6">
      <t>クミアイ</t>
    </rPh>
    <rPh sb="7" eb="9">
      <t>コウワン</t>
    </rPh>
    <rPh sb="9" eb="11">
      <t>セイビ</t>
    </rPh>
    <rPh sb="11" eb="13">
      <t>ジギョウ</t>
    </rPh>
    <rPh sb="13" eb="15">
      <t>トッカイ</t>
    </rPh>
    <phoneticPr fontId="2"/>
  </si>
  <si>
    <t>基金繰入12,053</t>
    <rPh sb="0" eb="2">
      <t>キキン</t>
    </rPh>
    <rPh sb="2" eb="4">
      <t>クリイレ</t>
    </rPh>
    <phoneticPr fontId="2"/>
  </si>
  <si>
    <t>鳥取県国際交流財団</t>
  </si>
  <si>
    <t>-</t>
    <phoneticPr fontId="2"/>
  </si>
  <si>
    <t>-</t>
    <phoneticPr fontId="2"/>
  </si>
  <si>
    <t>智頭急行</t>
  </si>
  <si>
    <t>米子空港ビル</t>
  </si>
  <si>
    <t>鳥取県文化振興財団</t>
  </si>
  <si>
    <t>中海水鳥国際交流基金財団</t>
  </si>
  <si>
    <t>因幡街道ふるさと振興財団</t>
  </si>
  <si>
    <t>鳥取県観光事業団</t>
  </si>
  <si>
    <t>とっとりコンベンションビューロー</t>
  </si>
  <si>
    <t>鳥取県臓器・アイバンク</t>
  </si>
  <si>
    <t>鳥取県環境管理事業センター</t>
  </si>
  <si>
    <t>鳥取県食鳥肉衛生協会</t>
  </si>
  <si>
    <t>鳥取県生活衛生営業指導センター</t>
  </si>
  <si>
    <t>鳥取県天神川流域下水道公社</t>
  </si>
  <si>
    <t>鳥取県産業振興機構</t>
  </si>
  <si>
    <t>ふるさと鳥取県定住機構</t>
  </si>
  <si>
    <t>鳥取県農業農村担い手育成機構</t>
  </si>
  <si>
    <t>鳥取県野菜価格安定基金協会</t>
  </si>
  <si>
    <t>鳥取県果実生産出荷安定基金協会</t>
  </si>
  <si>
    <t>-</t>
    <phoneticPr fontId="2"/>
  </si>
  <si>
    <t>鳥取県畜産推進機構</t>
  </si>
  <si>
    <t>鳥取県畜産振興協会</t>
  </si>
  <si>
    <t>鳥取県造林公社（林業公社）</t>
  </si>
  <si>
    <t>鳥取県林業担い手育成財団</t>
  </si>
  <si>
    <t>鳥取県栽培漁業協会</t>
  </si>
  <si>
    <t>鳥取県魚の豊かな川づくり基金</t>
  </si>
  <si>
    <t>鳥取県土地開発公社</t>
  </si>
  <si>
    <t>鳥取県住宅供給公社</t>
  </si>
  <si>
    <t>鳥取県暴力追放センター</t>
  </si>
  <si>
    <t>鳥取県教育文化財団</t>
  </si>
  <si>
    <t>鳥取県私学振興会</t>
  </si>
  <si>
    <t>史跡鳥取藩主池田家墓所保存会</t>
  </si>
  <si>
    <t>鳥取県体育協会</t>
  </si>
  <si>
    <t>鳥取県産業技術センター</t>
  </si>
  <si>
    <t>ＳＣ鳥取</t>
  </si>
  <si>
    <t>鳥取県情報センター</t>
  </si>
  <si>
    <t>公立大学法人公立鳥取環境大学</t>
  </si>
  <si>
    <t>とっとり県民活動活性化センター</t>
  </si>
  <si>
    <t>公益財団法人鳥取童謡・おもちゃ館</t>
  </si>
  <si>
    <t>県立公共施設等建設基金</t>
    <rPh sb="0" eb="2">
      <t>ケンリツ</t>
    </rPh>
    <rPh sb="2" eb="4">
      <t>コウキョウ</t>
    </rPh>
    <rPh sb="4" eb="6">
      <t>シセツ</t>
    </rPh>
    <rPh sb="6" eb="7">
      <t>トウ</t>
    </rPh>
    <rPh sb="7" eb="9">
      <t>ケンセツ</t>
    </rPh>
    <rPh sb="9" eb="11">
      <t>キキン</t>
    </rPh>
    <phoneticPr fontId="2"/>
  </si>
  <si>
    <t>環境学術等研究基金</t>
    <rPh sb="0" eb="2">
      <t>カンキョウ</t>
    </rPh>
    <rPh sb="2" eb="4">
      <t>ガクジュツ</t>
    </rPh>
    <rPh sb="4" eb="5">
      <t>トウ</t>
    </rPh>
    <rPh sb="5" eb="7">
      <t>ケンキュウ</t>
    </rPh>
    <rPh sb="7" eb="9">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</si>
  <si>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</si>
  <si>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大規模事業基金</t>
    <phoneticPr fontId="2"/>
  </si>
  <si>
    <t>長寿社会対策推進基金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</si>
  <si>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</si>
  <si>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</si>
  <si>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</si>
  <si>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県においては、県債の新規発行の抑制に努めるなどの財政運営を行いながら健全な財政運営に努めてきた。近年、将来負担比率は上昇の傾向にあるが、これは地方交付税の減少による標準財政規模の縮小の影響が大きいためである。
　一方、有形固定資産減価償却率は都道府県の平均値を上回っており、施設の老朽化が進んでいることから今後多くの更新投資が必要になるものと見込まれる。
　そのため一定の起債の発行が必要となるが、過度な将来負担が発生しないよう計画的に管理・更新を行っていく必要がある。</t>
    <rPh sb="50" eb="52">
      <t>キンネン</t>
    </rPh>
    <rPh sb="53" eb="55">
      <t>ショウライ</t>
    </rPh>
    <rPh sb="55" eb="57">
      <t>フタン</t>
    </rPh>
    <rPh sb="57" eb="59">
      <t>ヒリツ</t>
    </rPh>
    <rPh sb="60" eb="62">
      <t>ジョウショウ</t>
    </rPh>
    <rPh sb="63" eb="65">
      <t>ケイコウ</t>
    </rPh>
    <rPh sb="108" eb="110">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</si>
  <si>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</si>
  <si>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</si>
  <si>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</si>
  <si>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</si>
  <si>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</si>
  <si>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</si>
  <si>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県は、財政誘導目標を設定し、県債の新規発行の抑制に努めるなどの財政運営を行っており、平成30年度決算においてその目標を達成した結果、公債費の償還が進んだことなどにより単年度ベースの実質公債費比率は改善し、将来負担額も減少した。
　一方で、税収が伸び悩む中、地方交付税の減少による標準財政規模の縮小の影響が大きく、実質公債費比率は同水準で推移しており、将来負担比率については上昇の傾向にある。</t>
    <rPh sb="44" eb="46">
      <t>ヘイセイ</t>
    </rPh>
    <rPh sb="48" eb="50">
      <t>ネンド</t>
    </rPh>
    <rPh sb="50" eb="52">
      <t>ケッサン</t>
    </rPh>
    <rPh sb="58" eb="60">
      <t>モクヒョウ</t>
    </rPh>
    <rPh sb="61" eb="63">
      <t>タッセイ</t>
    </rPh>
    <rPh sb="65" eb="67">
      <t>ケッカ</t>
    </rPh>
    <rPh sb="68" eb="71">
      <t>コウサイヒ</t>
    </rPh>
    <rPh sb="72" eb="74">
      <t>ショウカン</t>
    </rPh>
    <rPh sb="75" eb="76">
      <t>スス</t>
    </rPh>
    <rPh sb="85" eb="88">
      <t>タンネンド</t>
    </rPh>
    <rPh sb="92" eb="94">
      <t>ジッシツ</t>
    </rPh>
    <rPh sb="94" eb="97">
      <t>コウサイヒ</t>
    </rPh>
    <rPh sb="97" eb="99">
      <t>ヒリツ</t>
    </rPh>
    <rPh sb="100" eb="102">
      <t>カイゼン</t>
    </rPh>
    <rPh sb="104" eb="106">
      <t>ショウライ</t>
    </rPh>
    <rPh sb="106" eb="109">
      <t>フタンガク</t>
    </rPh>
    <rPh sb="110" eb="112">
      <t>ゲンショウ</t>
    </rPh>
    <rPh sb="188" eb="190">
      <t>ジョウショウ</t>
    </rPh>
    <rPh sb="191" eb="193">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</si>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</sst>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5"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5"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93" xfId="15" applyNumberFormat="1" applyFont="1" applyFill="1" applyBorder="1" applyAlignment="1" applyProtection="1">
      <alignment horizontal="right" vertical="center" shrinkToFit="1"/>
      <protection locked="0"/>
    </xf>
    <xf numFmtId="177" fontId="29" fillId="0" borderId="94" xfId="15" applyNumberFormat="1" applyFont="1" applyFill="1" applyBorder="1" applyAlignment="1" applyProtection="1">
      <alignment horizontal="right" vertical="center" shrinkToFit="1"/>
      <protection locked="0"/>
    </xf>
    <xf numFmtId="177" fontId="29" fillId="0" borderId="95" xfId="15" applyNumberFormat="1" applyFont="1" applyFill="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9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2" applyNumberFormat="1" applyFont="1" applyBorder="1" applyAlignment="1" applyProtection="1">
      <alignment horizontal="righ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94"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4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2"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8"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0"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49"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1"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5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8" fontId="29" fillId="6" borderId="172"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2"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0"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6"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123663</c:v>
                </c:pt>
                <c:pt idx="1">
                  <c:v>119378</c:v>
                </c:pt>
                <c:pt idx="2">
                  <c:v>135728</c:v>
                </c:pt>
                <c:pt idx="3">
                  <c:v>139505</c:v>
                </c:pt>
                <c:pt idx="4">
                  <c:v>128232</c:v>
                </c:pt>
              </c:numCache>
            </c:numRef>
          </c:val>
          <c:smooth val="0"/>
          <c:extLst>
            <c:ext xmlns:c16="http://schemas.microsoft.com/office/drawing/2014/chart" uri="{C3380CC4-5D6E-409C-BE32-E72D297353CC}">
              <c16:uniqueId val="{00000000-FDFA-4C9B-818F-5DA5028373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125103</c:v>
                </c:pt>
                <c:pt idx="1">
                  <c:v>111084</c:v>
                </c:pt>
                <c:pt idx="2">
                  <c:v>120400</c:v>
                </c:pt>
                <c:pt idx="3">
                  <c:v>135164</c:v>
                </c:pt>
                <c:pt idx="4">
                  <c:v>115300</c:v>
                </c:pt>
              </c:numCache>
            </c:numRef>
          </c:val>
          <c:smooth val="0"/>
          <c:extLst>
            <c:ext xmlns:c16="http://schemas.microsoft.com/office/drawing/2014/chart" uri="{C3380CC4-5D6E-409C-BE32-E72D297353CC}">
              <c16:uniqueId val="{00000001-FDFA-4C9B-818F-5DA5028373FE}"/>
            </c:ext>
          </c:extLst>
        </c:ser>
        <c:dLbls>
          <c:showLegendKey val="0"/>
          <c:showVal val="0"/>
          <c:showCatName val="0"/>
          <c:showSerName val="0"/>
          <c:showPercent val="0"/>
          <c:showBubbleSize val="0"/>
        </c:dLbls>
        <c:marker val="1"/>
        <c:smooth val="0"/>
        <c:axId val="367660512"/>
        <c:axId val="367654240"/>
      </c:lineChart>
      <c:catAx>
        <c:axId val="36766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7654240"/>
        <c:crosses val="autoZero"/>
        <c:auto val="1"/>
        <c:lblAlgn val="ctr"/>
        <c:lblOffset val="100"/>
        <c:tickLblSkip val="1"/>
        <c:tickMarkSkip val="1"/>
        <c:noMultiLvlLbl val="0"/>
      </c:catAx>
      <c:valAx>
        <c:axId val="3676542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766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3.92</c:v>
                </c:pt>
                <c:pt idx="1">
                  <c:v>4.6500000000000004</c:v>
                </c:pt>
                <c:pt idx="2">
                  <c:v>1.69</c:v>
                </c:pt>
                <c:pt idx="3">
                  <c:v>1.37</c:v>
                </c:pt>
                <c:pt idx="4">
                  <c:v>2.13</c:v>
                </c:pt>
              </c:numCache>
            </c:numRef>
          </c:val>
          <c:extLst>
            <c:ext xmlns:c16="http://schemas.microsoft.com/office/drawing/2014/chart" uri="{C3380CC4-5D6E-409C-BE32-E72D297353CC}">
              <c16:uniqueId val="{00000000-155E-47C3-ADE2-7DA057DE00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1.85</c:v>
                </c:pt>
                <c:pt idx="1">
                  <c:v>1.81</c:v>
                </c:pt>
                <c:pt idx="2">
                  <c:v>1.84</c:v>
                </c:pt>
                <c:pt idx="3">
                  <c:v>1.88</c:v>
                </c:pt>
                <c:pt idx="4">
                  <c:v>1.9</c:v>
                </c:pt>
              </c:numCache>
            </c:numRef>
          </c:val>
          <c:extLst>
            <c:ext xmlns:c16="http://schemas.microsoft.com/office/drawing/2014/chart" uri="{C3380CC4-5D6E-409C-BE32-E72D297353CC}">
              <c16:uniqueId val="{00000001-155E-47C3-ADE2-7DA057DE003A}"/>
            </c:ext>
          </c:extLst>
        </c:ser>
        <c:dLbls>
          <c:showLegendKey val="0"/>
          <c:showVal val="0"/>
          <c:showCatName val="0"/>
          <c:showSerName val="0"/>
          <c:showPercent val="0"/>
          <c:showBubbleSize val="0"/>
        </c:dLbls>
        <c:gapWidth val="250"/>
        <c:overlap val="100"/>
        <c:axId val="367656592"/>
        <c:axId val="36765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-0.09</c:v>
                </c:pt>
                <c:pt idx="1">
                  <c:v>0.81</c:v>
                </c:pt>
                <c:pt idx="2">
                  <c:v>-2.9</c:v>
                </c:pt>
                <c:pt idx="3">
                  <c:v>-0.36</c:v>
                </c:pt>
                <c:pt idx="4">
                  <c:v>0.75</c:v>
                </c:pt>
              </c:numCache>
            </c:numRef>
          </c:val>
          <c:smooth val="0"/>
          <c:extLst>
            <c:ext xmlns:c16="http://schemas.microsoft.com/office/drawing/2014/chart" uri="{C3380CC4-5D6E-409C-BE32-E72D297353CC}">
              <c16:uniqueId val="{00000002-155E-47C3-ADE2-7DA057DE003A}"/>
            </c:ext>
          </c:extLst>
        </c:ser>
        <c:dLbls>
          <c:showLegendKey val="0"/>
          <c:showVal val="0"/>
          <c:showCatName val="0"/>
          <c:showSerName val="0"/>
          <c:showPercent val="0"/>
          <c:showBubbleSize val="0"/>
        </c:dLbls>
        <c:marker val="1"/>
        <c:smooth val="0"/>
        <c:axId val="367656592"/>
        <c:axId val="367655024"/>
      </c:lineChart>
      <c:catAx>
        <c:axId val="36765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655024"/>
        <c:crosses val="autoZero"/>
        <c:auto val="1"/>
        <c:lblAlgn val="ctr"/>
        <c:lblOffset val="100"/>
        <c:tickLblSkip val="1"/>
        <c:tickMarkSkip val="1"/>
        <c:noMultiLvlLbl val="0"/>
      </c:catAx>
      <c:valAx>
        <c:axId val="36765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65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0.1</c:v>
                </c:pt>
                <c:pt idx="4">
                  <c:v>#N/A</c:v>
                </c:pt>
                <c:pt idx="5">
                  <c:v>0.04</c:v>
                </c:pt>
                <c:pt idx="6">
                  <c:v>#N/A</c:v>
                </c:pt>
                <c:pt idx="7">
                  <c:v>0.04</c:v>
                </c:pt>
                <c:pt idx="8">
                  <c:v>#N/A</c:v>
                </c:pt>
                <c:pt idx="9">
                  <c:v>0.03</c:v>
                </c:pt>
              </c:numCache>
            </c:numRef>
          </c:val>
          <c:extLst>
            <c:ext xmlns:c16="http://schemas.microsoft.com/office/drawing/2014/chart" uri="{C3380CC4-5D6E-409C-BE32-E72D297353CC}">
              <c16:uniqueId val="{00000000-9290-4C44-9F1F-BDFBC36131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90-4C44-9F1F-BDFBC3613101}"/>
            </c:ext>
          </c:extLst>
        </c:ser>
        <c:ser>
          <c:idx val="2"/>
          <c:order val="2"/>
          <c:tx>
            <c:strRef>
              <c:f>データシート!$A$29</c:f>
              <c:strCache>
                <c:ptCount val="1"/>
                <c:pt idx="0">
                  <c:v>鳥取県用品調達等集中管理事業特別会計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0.08</c:v>
                </c:pt>
                <c:pt idx="4">
                  <c:v>#N/A</c:v>
                </c:pt>
                <c:pt idx="5">
                  <c:v>0.09</c:v>
                </c:pt>
                <c:pt idx="6">
                  <c:v>#N/A</c:v>
                </c:pt>
                <c:pt idx="7">
                  <c:v>0.11</c:v>
                </c:pt>
                <c:pt idx="8">
                  <c:v>#N/A</c:v>
                </c:pt>
                <c:pt idx="9">
                  <c:v>0.03</c:v>
                </c:pt>
              </c:numCache>
            </c:numRef>
          </c:val>
          <c:extLst>
            <c:ext xmlns:c16="http://schemas.microsoft.com/office/drawing/2014/chart" uri="{C3380CC4-5D6E-409C-BE32-E72D297353CC}">
              <c16:uniqueId val="{00000002-9290-4C44-9F1F-BDFBC3613101}"/>
            </c:ext>
          </c:extLst>
        </c:ser>
        <c:ser>
          <c:idx val="3"/>
          <c:order val="3"/>
          <c:tx>
            <c:strRef>
              <c:f>データシート!$A$30</c:f>
              <c:strCache>
                <c:ptCount val="1"/>
                <c:pt idx="0">
                  <c:v>鳥取県営工業用水道事業会計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c:v>
                </c:pt>
                <c:pt idx="4">
                  <c:v>#N/A</c:v>
                </c:pt>
                <c:pt idx="5">
                  <c:v>0.28000000000000003</c:v>
                </c:pt>
                <c:pt idx="6">
                  <c:v>#N/A</c:v>
                </c:pt>
                <c:pt idx="7">
                  <c:v>0.21</c:v>
                </c:pt>
                <c:pt idx="8">
                  <c:v>#N/A</c:v>
                </c:pt>
                <c:pt idx="9">
                  <c:v>0.15</c:v>
                </c:pt>
              </c:numCache>
            </c:numRef>
          </c:val>
          <c:extLst>
            <c:ext xmlns:c16="http://schemas.microsoft.com/office/drawing/2014/chart" uri="{C3380CC4-5D6E-409C-BE32-E72D297353CC}">
              <c16:uniqueId val="{00000003-9290-4C44-9F1F-BDFBC3613101}"/>
            </c:ext>
          </c:extLst>
        </c:ser>
        <c:ser>
          <c:idx val="4"/>
          <c:order val="4"/>
          <c:tx>
            <c:strRef>
              <c:f>データシート!$A$31</c:f>
              <c:strCache>
                <c:ptCount val="1"/>
                <c:pt idx="0">
                  <c:v>鳥取県天神川流域下水道事業特別会計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0.23</c:v>
                </c:pt>
                <c:pt idx="4">
                  <c:v>#N/A</c:v>
                </c:pt>
                <c:pt idx="5">
                  <c:v>0.22</c:v>
                </c:pt>
                <c:pt idx="6">
                  <c:v>#N/A</c:v>
                </c:pt>
                <c:pt idx="7">
                  <c:v>0.25</c:v>
                </c:pt>
                <c:pt idx="8">
                  <c:v>#N/A</c:v>
                </c:pt>
                <c:pt idx="9">
                  <c:v>0.17</c:v>
                </c:pt>
              </c:numCache>
            </c:numRef>
          </c:val>
          <c:extLst>
            <c:ext xmlns:c16="http://schemas.microsoft.com/office/drawing/2014/chart" uri="{C3380CC4-5D6E-409C-BE32-E72D297353CC}">
              <c16:uniqueId val="{00000004-9290-4C44-9F1F-BDFBC3613101}"/>
            </c:ext>
          </c:extLst>
        </c:ser>
        <c:ser>
          <c:idx val="5"/>
          <c:order val="5"/>
          <c:tx>
            <c:strRef>
              <c:f>データシート!$A$32</c:f>
              <c:strCache>
                <c:ptCount val="1"/>
                <c:pt idx="0">
                  <c:v>鳥取県国民健康保険運営事業特別会計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5-9290-4C44-9F1F-BDFBC3613101}"/>
            </c:ext>
          </c:extLst>
        </c:ser>
        <c:ser>
          <c:idx val="6"/>
          <c:order val="6"/>
          <c:tx>
            <c:strRef>
              <c:f>データシート!$A$33</c:f>
              <c:strCache>
                <c:ptCount val="1"/>
                <c:pt idx="0">
                  <c:v>鳥取県営埋立事業会計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1.24</c:v>
                </c:pt>
                <c:pt idx="2">
                  <c:v>#N/A</c:v>
                </c:pt>
                <c:pt idx="3">
                  <c:v>1.1599999999999999</c:v>
                </c:pt>
                <c:pt idx="4">
                  <c:v>#N/A</c:v>
                </c:pt>
                <c:pt idx="5">
                  <c:v>1.05</c:v>
                </c:pt>
                <c:pt idx="6">
                  <c:v>#N/A</c:v>
                </c:pt>
                <c:pt idx="7">
                  <c:v>0.78</c:v>
                </c:pt>
                <c:pt idx="8">
                  <c:v>#N/A</c:v>
                </c:pt>
                <c:pt idx="9">
                  <c:v>0.65</c:v>
                </c:pt>
              </c:numCache>
            </c:numRef>
          </c:val>
          <c:extLst>
            <c:ext xmlns:c16="http://schemas.microsoft.com/office/drawing/2014/chart" uri="{C3380CC4-5D6E-409C-BE32-E72D297353CC}">
              <c16:uniqueId val="{00000006-9290-4C44-9F1F-BDFBC3613101}"/>
            </c:ext>
          </c:extLst>
        </c:ser>
        <c:ser>
          <c:idx val="7"/>
          <c:order val="7"/>
          <c:tx>
            <c:strRef>
              <c:f>データシート!$A$34</c:f>
              <c:strCache>
                <c:ptCount val="1"/>
                <c:pt idx="0">
                  <c:v>鳥取県営電気事業会計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0.99</c:v>
                </c:pt>
                <c:pt idx="2">
                  <c:v>#N/A</c:v>
                </c:pt>
                <c:pt idx="3">
                  <c:v>1.07</c:v>
                </c:pt>
                <c:pt idx="4">
                  <c:v>#N/A</c:v>
                </c:pt>
                <c:pt idx="5">
                  <c:v>1.1599999999999999</c:v>
                </c:pt>
                <c:pt idx="6">
                  <c:v>#N/A</c:v>
                </c:pt>
                <c:pt idx="7">
                  <c:v>0.99</c:v>
                </c:pt>
                <c:pt idx="8">
                  <c:v>#N/A</c:v>
                </c:pt>
                <c:pt idx="9">
                  <c:v>0.8</c:v>
                </c:pt>
              </c:numCache>
            </c:numRef>
          </c:val>
          <c:extLst>
            <c:ext xmlns:c16="http://schemas.microsoft.com/office/drawing/2014/chart" uri="{C3380CC4-5D6E-409C-BE32-E72D297353CC}">
              <c16:uniqueId val="{00000007-9290-4C44-9F1F-BDFBC36131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3.82</c:v>
                </c:pt>
                <c:pt idx="2">
                  <c:v>#N/A</c:v>
                </c:pt>
                <c:pt idx="3">
                  <c:v>4.47</c:v>
                </c:pt>
                <c:pt idx="4">
                  <c:v>#N/A</c:v>
                </c:pt>
                <c:pt idx="5">
                  <c:v>1.55</c:v>
                </c:pt>
                <c:pt idx="6">
                  <c:v>#N/A</c:v>
                </c:pt>
                <c:pt idx="7">
                  <c:v>1.21</c:v>
                </c:pt>
                <c:pt idx="8">
                  <c:v>#N/A</c:v>
                </c:pt>
                <c:pt idx="9">
                  <c:v>2.0499999999999998</c:v>
                </c:pt>
              </c:numCache>
            </c:numRef>
          </c:val>
          <c:extLst>
            <c:ext xmlns:c16="http://schemas.microsoft.com/office/drawing/2014/chart" uri="{C3380CC4-5D6E-409C-BE32-E72D297353CC}">
              <c16:uniqueId val="{00000008-9290-4C44-9F1F-BDFBC3613101}"/>
            </c:ext>
          </c:extLst>
        </c:ser>
        <c:ser>
          <c:idx val="9"/>
          <c:order val="9"/>
          <c:tx>
            <c:strRef>
              <c:f>データシート!$A$36</c:f>
              <c:strCache>
                <c:ptCount val="1"/>
                <c:pt idx="0">
                  <c:v>鳥取県営病院事業会計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1.72</c:v>
                </c:pt>
                <c:pt idx="2">
                  <c:v>#N/A</c:v>
                </c:pt>
                <c:pt idx="3">
                  <c:v>3.46</c:v>
                </c:pt>
                <c:pt idx="4">
                  <c:v>#N/A</c:v>
                </c:pt>
                <c:pt idx="5">
                  <c:v>4.83</c:v>
                </c:pt>
                <c:pt idx="6">
                  <c:v>#N/A</c:v>
                </c:pt>
                <c:pt idx="7">
                  <c:v>5.47</c:v>
                </c:pt>
                <c:pt idx="8">
                  <c:v>#N/A</c:v>
                </c:pt>
                <c:pt idx="9">
                  <c:v>3.38</c:v>
                </c:pt>
              </c:numCache>
            </c:numRef>
          </c:val>
          <c:extLst>
            <c:ext xmlns:c16="http://schemas.microsoft.com/office/drawing/2014/chart" uri="{C3380CC4-5D6E-409C-BE32-E72D297353CC}">
              <c16:uniqueId val="{00000009-9290-4C44-9F1F-BDFBC3613101}"/>
            </c:ext>
          </c:extLst>
        </c:ser>
        <c:dLbls>
          <c:showLegendKey val="0"/>
          <c:showVal val="0"/>
          <c:showCatName val="0"/>
          <c:showSerName val="0"/>
          <c:showPercent val="0"/>
          <c:showBubbleSize val="0"/>
        </c:dLbls>
        <c:gapWidth val="150"/>
        <c:overlap val="100"/>
        <c:axId val="367656200"/>
        <c:axId val="367657376"/>
      </c:barChart>
      <c:catAx>
        <c:axId val="36765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657376"/>
        <c:crosses val="autoZero"/>
        <c:auto val="1"/>
        <c:lblAlgn val="ctr"/>
        <c:lblOffset val="100"/>
        <c:tickLblSkip val="1"/>
        <c:tickMarkSkip val="1"/>
        <c:noMultiLvlLbl val="0"/>
      </c:catAx>
      <c:valAx>
        <c:axId val="36765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656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42674</c:v>
                </c:pt>
                <c:pt idx="5">
                  <c:v>44020</c:v>
                </c:pt>
                <c:pt idx="8">
                  <c:v>43502</c:v>
                </c:pt>
                <c:pt idx="11">
                  <c:v>46873</c:v>
                </c:pt>
                <c:pt idx="14">
                  <c:v>44250</c:v>
                </c:pt>
              </c:numCache>
            </c:numRef>
          </c:val>
          <c:extLst>
            <c:ext xmlns:c16="http://schemas.microsoft.com/office/drawing/2014/chart" uri="{C3380CC4-5D6E-409C-BE32-E72D297353CC}">
              <c16:uniqueId val="{00000000-16A8-4463-BEA4-693D0C8F98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19</c:v>
                </c:pt>
                <c:pt idx="3">
                  <c:v>16</c:v>
                </c:pt>
                <c:pt idx="6">
                  <c:v>4</c:v>
                </c:pt>
                <c:pt idx="9">
                  <c:v>10</c:v>
                </c:pt>
                <c:pt idx="12">
                  <c:v>7</c:v>
                </c:pt>
              </c:numCache>
            </c:numRef>
          </c:val>
          <c:extLst>
            <c:ext xmlns:c16="http://schemas.microsoft.com/office/drawing/2014/chart" uri="{C3380CC4-5D6E-409C-BE32-E72D297353CC}">
              <c16:uniqueId val="{00000001-16A8-4463-BEA4-693D0C8F98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929</c:v>
                </c:pt>
                <c:pt idx="3">
                  <c:v>487</c:v>
                </c:pt>
                <c:pt idx="6">
                  <c:v>355</c:v>
                </c:pt>
                <c:pt idx="9">
                  <c:v>275</c:v>
                </c:pt>
                <c:pt idx="12">
                  <c:v>204</c:v>
                </c:pt>
              </c:numCache>
            </c:numRef>
          </c:val>
          <c:extLst>
            <c:ext xmlns:c16="http://schemas.microsoft.com/office/drawing/2014/chart" uri="{C3380CC4-5D6E-409C-BE32-E72D297353CC}">
              <c16:uniqueId val="{00000002-16A8-4463-BEA4-693D0C8F98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1204</c:v>
                </c:pt>
                <c:pt idx="3">
                  <c:v>1184</c:v>
                </c:pt>
                <c:pt idx="6">
                  <c:v>1153</c:v>
                </c:pt>
                <c:pt idx="9">
                  <c:v>1194</c:v>
                </c:pt>
                <c:pt idx="12">
                  <c:v>1184</c:v>
                </c:pt>
              </c:numCache>
            </c:numRef>
          </c:val>
          <c:extLst>
            <c:ext xmlns:c16="http://schemas.microsoft.com/office/drawing/2014/chart" uri="{C3380CC4-5D6E-409C-BE32-E72D297353CC}">
              <c16:uniqueId val="{00000003-16A8-4463-BEA4-693D0C8F98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1013</c:v>
                </c:pt>
                <c:pt idx="3">
                  <c:v>965</c:v>
                </c:pt>
                <c:pt idx="6">
                  <c:v>974</c:v>
                </c:pt>
                <c:pt idx="9">
                  <c:v>1042</c:v>
                </c:pt>
                <c:pt idx="12">
                  <c:v>999</c:v>
                </c:pt>
              </c:numCache>
            </c:numRef>
          </c:val>
          <c:extLst>
            <c:ext xmlns:c16="http://schemas.microsoft.com/office/drawing/2014/chart" uri="{C3380CC4-5D6E-409C-BE32-E72D297353CC}">
              <c16:uniqueId val="{00000004-16A8-4463-BEA4-693D0C8F98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515</c:v>
                </c:pt>
                <c:pt idx="3">
                  <c:v>470</c:v>
                </c:pt>
                <c:pt idx="6">
                  <c:v>427</c:v>
                </c:pt>
                <c:pt idx="9">
                  <c:v>331</c:v>
                </c:pt>
                <c:pt idx="12">
                  <c:v>288</c:v>
                </c:pt>
              </c:numCache>
            </c:numRef>
          </c:val>
          <c:extLst>
            <c:ext xmlns:c16="http://schemas.microsoft.com/office/drawing/2014/chart" uri="{C3380CC4-5D6E-409C-BE32-E72D297353CC}">
              <c16:uniqueId val="{00000005-16A8-4463-BEA4-693D0C8F98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A8-4463-BEA4-693D0C8F98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61319</c:v>
                </c:pt>
                <c:pt idx="3">
                  <c:v>61930</c:v>
                </c:pt>
                <c:pt idx="6">
                  <c:v>62904</c:v>
                </c:pt>
                <c:pt idx="9">
                  <c:v>66484</c:v>
                </c:pt>
                <c:pt idx="12">
                  <c:v>62264</c:v>
                </c:pt>
              </c:numCache>
            </c:numRef>
          </c:val>
          <c:extLst>
            <c:ext xmlns:c16="http://schemas.microsoft.com/office/drawing/2014/chart" uri="{C3380CC4-5D6E-409C-BE32-E72D297353CC}">
              <c16:uniqueId val="{00000007-16A8-4463-BEA4-693D0C8F984D}"/>
            </c:ext>
          </c:extLst>
        </c:ser>
        <c:dLbls>
          <c:showLegendKey val="0"/>
          <c:showVal val="0"/>
          <c:showCatName val="0"/>
          <c:showSerName val="0"/>
          <c:showPercent val="0"/>
          <c:showBubbleSize val="0"/>
        </c:dLbls>
        <c:gapWidth val="100"/>
        <c:overlap val="100"/>
        <c:axId val="454930344"/>
        <c:axId val="45493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22325</c:v>
                </c:pt>
                <c:pt idx="2">
                  <c:v>#N/A</c:v>
                </c:pt>
                <c:pt idx="3">
                  <c:v>#N/A</c:v>
                </c:pt>
                <c:pt idx="4">
                  <c:v>21032</c:v>
                </c:pt>
                <c:pt idx="5">
                  <c:v>#N/A</c:v>
                </c:pt>
                <c:pt idx="6">
                  <c:v>#N/A</c:v>
                </c:pt>
                <c:pt idx="7">
                  <c:v>22315</c:v>
                </c:pt>
                <c:pt idx="8">
                  <c:v>#N/A</c:v>
                </c:pt>
                <c:pt idx="9">
                  <c:v>#N/A</c:v>
                </c:pt>
                <c:pt idx="10">
                  <c:v>22463</c:v>
                </c:pt>
                <c:pt idx="11">
                  <c:v>#N/A</c:v>
                </c:pt>
                <c:pt idx="12">
                  <c:v>#N/A</c:v>
                </c:pt>
                <c:pt idx="13">
                  <c:v>20696</c:v>
                </c:pt>
                <c:pt idx="14">
                  <c:v>#N/A</c:v>
                </c:pt>
              </c:numCache>
            </c:numRef>
          </c:val>
          <c:smooth val="0"/>
          <c:extLst>
            <c:ext xmlns:c16="http://schemas.microsoft.com/office/drawing/2014/chart" uri="{C3380CC4-5D6E-409C-BE32-E72D297353CC}">
              <c16:uniqueId val="{00000008-16A8-4463-BEA4-693D0C8F984D}"/>
            </c:ext>
          </c:extLst>
        </c:ser>
        <c:dLbls>
          <c:showLegendKey val="0"/>
          <c:showVal val="0"/>
          <c:showCatName val="0"/>
          <c:showSerName val="0"/>
          <c:showPercent val="0"/>
          <c:showBubbleSize val="0"/>
        </c:dLbls>
        <c:marker val="1"/>
        <c:smooth val="0"/>
        <c:axId val="454930344"/>
        <c:axId val="454930736"/>
      </c:lineChart>
      <c:catAx>
        <c:axId val="45493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930736"/>
        <c:crosses val="autoZero"/>
        <c:auto val="1"/>
        <c:lblAlgn val="ctr"/>
        <c:lblOffset val="100"/>
        <c:tickLblSkip val="1"/>
        <c:tickMarkSkip val="1"/>
        <c:noMultiLvlLbl val="0"/>
      </c:catAx>
      <c:valAx>
        <c:axId val="45493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93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498667</c:v>
                </c:pt>
                <c:pt idx="5">
                  <c:v>490444</c:v>
                </c:pt>
                <c:pt idx="8">
                  <c:v>481721</c:v>
                </c:pt>
                <c:pt idx="11">
                  <c:v>474399</c:v>
                </c:pt>
                <c:pt idx="14">
                  <c:v>466916</c:v>
                </c:pt>
              </c:numCache>
            </c:numRef>
          </c:val>
          <c:extLst>
            <c:ext xmlns:c16="http://schemas.microsoft.com/office/drawing/2014/chart" uri="{C3380CC4-5D6E-409C-BE32-E72D297353CC}">
              <c16:uniqueId val="{00000000-7DC6-4102-94BD-BC124AEB79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10103</c:v>
                </c:pt>
                <c:pt idx="5">
                  <c:v>10238</c:v>
                </c:pt>
                <c:pt idx="8">
                  <c:v>12336</c:v>
                </c:pt>
                <c:pt idx="11">
                  <c:v>12331</c:v>
                </c:pt>
                <c:pt idx="14">
                  <c:v>10376</c:v>
                </c:pt>
              </c:numCache>
            </c:numRef>
          </c:val>
          <c:extLst>
            <c:ext xmlns:c16="http://schemas.microsoft.com/office/drawing/2014/chart" uri="{C3380CC4-5D6E-409C-BE32-E72D297353CC}">
              <c16:uniqueId val="{00000001-7DC6-4102-94BD-BC124AEB79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82157</c:v>
                </c:pt>
                <c:pt idx="5">
                  <c:v>77054</c:v>
                </c:pt>
                <c:pt idx="8">
                  <c:v>66616</c:v>
                </c:pt>
                <c:pt idx="11">
                  <c:v>57475</c:v>
                </c:pt>
                <c:pt idx="14">
                  <c:v>49424</c:v>
                </c:pt>
              </c:numCache>
            </c:numRef>
          </c:val>
          <c:extLst>
            <c:ext xmlns:c16="http://schemas.microsoft.com/office/drawing/2014/chart" uri="{C3380CC4-5D6E-409C-BE32-E72D297353CC}">
              <c16:uniqueId val="{00000002-7DC6-4102-94BD-BC124AEB79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C6-4102-94BD-BC124AEB79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C6-4102-94BD-BC124AEB79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5996</c:v>
                </c:pt>
                <c:pt idx="3">
                  <c:v>5894</c:v>
                </c:pt>
                <c:pt idx="6">
                  <c:v>6058</c:v>
                </c:pt>
                <c:pt idx="9">
                  <c:v>5846</c:v>
                </c:pt>
                <c:pt idx="12">
                  <c:v>5710</c:v>
                </c:pt>
              </c:numCache>
            </c:numRef>
          </c:val>
          <c:extLst>
            <c:ext xmlns:c16="http://schemas.microsoft.com/office/drawing/2014/chart" uri="{C3380CC4-5D6E-409C-BE32-E72D297353CC}">
              <c16:uniqueId val="{00000005-7DC6-4102-94BD-BC124AEB79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78528</c:v>
                </c:pt>
                <c:pt idx="3">
                  <c:v>77844</c:v>
                </c:pt>
                <c:pt idx="6">
                  <c:v>78003</c:v>
                </c:pt>
                <c:pt idx="9">
                  <c:v>73329</c:v>
                </c:pt>
                <c:pt idx="12">
                  <c:v>71503</c:v>
                </c:pt>
              </c:numCache>
            </c:numRef>
          </c:val>
          <c:extLst>
            <c:ext xmlns:c16="http://schemas.microsoft.com/office/drawing/2014/chart" uri="{C3380CC4-5D6E-409C-BE32-E72D297353CC}">
              <c16:uniqueId val="{00000006-7DC6-4102-94BD-BC124AEB79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13276</c:v>
                </c:pt>
                <c:pt idx="3">
                  <c:v>12952</c:v>
                </c:pt>
                <c:pt idx="6">
                  <c:v>12770</c:v>
                </c:pt>
                <c:pt idx="9">
                  <c:v>13173</c:v>
                </c:pt>
                <c:pt idx="12">
                  <c:v>14162</c:v>
                </c:pt>
              </c:numCache>
            </c:numRef>
          </c:val>
          <c:extLst>
            <c:ext xmlns:c16="http://schemas.microsoft.com/office/drawing/2014/chart" uri="{C3380CC4-5D6E-409C-BE32-E72D297353CC}">
              <c16:uniqueId val="{00000007-7DC6-4102-94BD-BC124AEB79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6840</c:v>
                </c:pt>
                <c:pt idx="3">
                  <c:v>6427</c:v>
                </c:pt>
                <c:pt idx="6">
                  <c:v>6730</c:v>
                </c:pt>
                <c:pt idx="9">
                  <c:v>10296</c:v>
                </c:pt>
                <c:pt idx="12">
                  <c:v>18576</c:v>
                </c:pt>
              </c:numCache>
            </c:numRef>
          </c:val>
          <c:extLst>
            <c:ext xmlns:c16="http://schemas.microsoft.com/office/drawing/2014/chart" uri="{C3380CC4-5D6E-409C-BE32-E72D297353CC}">
              <c16:uniqueId val="{00000008-7DC6-4102-94BD-BC124AEB79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1365</c:v>
                </c:pt>
                <c:pt idx="3">
                  <c:v>986</c:v>
                </c:pt>
                <c:pt idx="6">
                  <c:v>718</c:v>
                </c:pt>
                <c:pt idx="9">
                  <c:v>523</c:v>
                </c:pt>
                <c:pt idx="12">
                  <c:v>376</c:v>
                </c:pt>
              </c:numCache>
            </c:numRef>
          </c:val>
          <c:extLst>
            <c:ext xmlns:c16="http://schemas.microsoft.com/office/drawing/2014/chart" uri="{C3380CC4-5D6E-409C-BE32-E72D297353CC}">
              <c16:uniqueId val="{00000009-7DC6-4102-94BD-BC124AEB79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671570</c:v>
                </c:pt>
                <c:pt idx="3">
                  <c:v>660837</c:v>
                </c:pt>
                <c:pt idx="6">
                  <c:v>652277</c:v>
                </c:pt>
                <c:pt idx="9">
                  <c:v>643903</c:v>
                </c:pt>
                <c:pt idx="12">
                  <c:v>630774</c:v>
                </c:pt>
              </c:numCache>
            </c:numRef>
          </c:val>
          <c:extLst>
            <c:ext xmlns:c16="http://schemas.microsoft.com/office/drawing/2014/chart" uri="{C3380CC4-5D6E-409C-BE32-E72D297353CC}">
              <c16:uniqueId val="{0000000A-7DC6-4102-94BD-BC124AEB7902}"/>
            </c:ext>
          </c:extLst>
        </c:ser>
        <c:dLbls>
          <c:showLegendKey val="0"/>
          <c:showVal val="0"/>
          <c:showCatName val="0"/>
          <c:showSerName val="0"/>
          <c:showPercent val="0"/>
          <c:showBubbleSize val="0"/>
        </c:dLbls>
        <c:gapWidth val="100"/>
        <c:overlap val="100"/>
        <c:axId val="454933088"/>
        <c:axId val="45493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186649</c:v>
                </c:pt>
                <c:pt idx="2">
                  <c:v>#N/A</c:v>
                </c:pt>
                <c:pt idx="3">
                  <c:v>#N/A</c:v>
                </c:pt>
                <c:pt idx="4">
                  <c:v>187203</c:v>
                </c:pt>
                <c:pt idx="5">
                  <c:v>#N/A</c:v>
                </c:pt>
                <c:pt idx="6">
                  <c:v>#N/A</c:v>
                </c:pt>
                <c:pt idx="7">
                  <c:v>195883</c:v>
                </c:pt>
                <c:pt idx="8">
                  <c:v>#N/A</c:v>
                </c:pt>
                <c:pt idx="9">
                  <c:v>#N/A</c:v>
                </c:pt>
                <c:pt idx="10">
                  <c:v>202865</c:v>
                </c:pt>
                <c:pt idx="11">
                  <c:v>#N/A</c:v>
                </c:pt>
                <c:pt idx="12">
                  <c:v>#N/A</c:v>
                </c:pt>
                <c:pt idx="13">
                  <c:v>214385</c:v>
                </c:pt>
                <c:pt idx="14">
                  <c:v>#N/A</c:v>
                </c:pt>
              </c:numCache>
            </c:numRef>
          </c:val>
          <c:smooth val="0"/>
          <c:extLst>
            <c:ext xmlns:c16="http://schemas.microsoft.com/office/drawing/2014/chart" uri="{C3380CC4-5D6E-409C-BE32-E72D297353CC}">
              <c16:uniqueId val="{0000000B-7DC6-4102-94BD-BC124AEB7902}"/>
            </c:ext>
          </c:extLst>
        </c:ser>
        <c:dLbls>
          <c:showLegendKey val="0"/>
          <c:showVal val="0"/>
          <c:showCatName val="0"/>
          <c:showSerName val="0"/>
          <c:showPercent val="0"/>
          <c:showBubbleSize val="0"/>
        </c:dLbls>
        <c:marker val="1"/>
        <c:smooth val="0"/>
        <c:axId val="454933088"/>
        <c:axId val="454933872"/>
      </c:lineChart>
      <c:catAx>
        <c:axId val="45493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933872"/>
        <c:crosses val="autoZero"/>
        <c:auto val="1"/>
        <c:lblAlgn val="ctr"/>
        <c:lblOffset val="100"/>
        <c:tickLblSkip val="1"/>
        <c:tickMarkSkip val="1"/>
        <c:noMultiLvlLbl val="0"/>
      </c:catAx>
      <c:valAx>
        <c:axId val="45493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93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4002</c:v>
                </c:pt>
                <c:pt idx="1">
                  <c:v>4002</c:v>
                </c:pt>
                <c:pt idx="2">
                  <c:v>4003</c:v>
                </c:pt>
              </c:numCache>
            </c:numRef>
          </c:val>
          <c:extLst>
            <c:ext xmlns:c16="http://schemas.microsoft.com/office/drawing/2014/chart" uri="{C3380CC4-5D6E-409C-BE32-E72D297353CC}">
              <c16:uniqueId val="{00000000-16C2-47DF-B457-6A3B48388D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19659</c:v>
                </c:pt>
                <c:pt idx="1">
                  <c:v>18663</c:v>
                </c:pt>
                <c:pt idx="2">
                  <c:v>13750</c:v>
                </c:pt>
              </c:numCache>
            </c:numRef>
          </c:val>
          <c:extLst>
            <c:ext xmlns:c16="http://schemas.microsoft.com/office/drawing/2014/chart" uri="{C3380CC4-5D6E-409C-BE32-E72D297353CC}">
              <c16:uniqueId val="{00000001-16C2-47DF-B457-6A3B48388D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34874</c:v>
                </c:pt>
                <c:pt idx="1">
                  <c:v>31683</c:v>
                </c:pt>
                <c:pt idx="2">
                  <c:v>28770</c:v>
                </c:pt>
              </c:numCache>
            </c:numRef>
          </c:val>
          <c:extLst>
            <c:ext xmlns:c16="http://schemas.microsoft.com/office/drawing/2014/chart" uri="{C3380CC4-5D6E-409C-BE32-E72D297353CC}">
              <c16:uniqueId val="{00000002-16C2-47DF-B457-6A3B48388D3D}"/>
            </c:ext>
          </c:extLst>
        </c:ser>
        <c:dLbls>
          <c:showLegendKey val="0"/>
          <c:showVal val="0"/>
          <c:showCatName val="0"/>
          <c:showSerName val="0"/>
          <c:showPercent val="0"/>
          <c:showBubbleSize val="0"/>
        </c:dLbls>
        <c:gapWidth val="120"/>
        <c:overlap val="100"/>
        <c:axId val="454926424"/>
        <c:axId val="454928776"/>
      </c:barChart>
      <c:catAx>
        <c:axId val="45492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4928776"/>
        <c:crosses val="autoZero"/>
        <c:auto val="1"/>
        <c:lblAlgn val="ctr"/>
        <c:lblOffset val="100"/>
        <c:tickLblSkip val="1"/>
        <c:tickMarkSkip val="1"/>
        <c:noMultiLvlLbl val="0"/>
      </c:catAx>
      <c:valAx>
        <c:axId val="454928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492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{2D4D1CE1-BF6B-450B-87BF-18B27F1E4ECB}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5D6-4DA3-A42E-3F2E461812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{C98BAD53-6165-4AD6-81BE-692BDB32242B}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D6-4DA3-A42E-3F2E461812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{15B0387C-6A1E-484A-A4C2-029479AAC1DD}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D6-4DA3-A42E-3F2E461812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{D5037E9A-125F-485B-A2C5-B46B8C3F2336}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D6-4DA3-A42E-3F2E461812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{60F9D82A-92C0-486B-99B7-4E2CC1736352}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D6-4DA3-A42E-3F2E461812E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{AC25507C-4779-4A45-A42F-F9991E28D2BC}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5D6-4DA3-A42E-3F2E461812E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{0E651F35-B1F3-4A4E-B963-2A6DE8E59C54}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5D6-4DA3-A42E-3F2E461812E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{48968430-1821-4DE9-A605-10AC4D12BB5A}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5D6-4DA3-A42E-3F2E461812E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{2FE89DCF-297F-4CC5-BDFF-C4CFCBAFB2A4}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5D6-4DA3-A42E-3F2E461812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74.2</c:v>
                </c:pt>
                <c:pt idx="24">
                  <c:v>75.099999999999994</c:v>
                </c:pt>
                <c:pt idx="32">
                  <c:v>76</c:v>
                </c:pt>
              </c:numCache>
            </c:numRef>
          </c:xVal>
          <c:yVal>
            <c:numRef>
              <c:f>公会計指標分析・財政指標組合せ分析表!$BP$51:$DC$51</c:f>
              <c:numCache>
                <c:formatCode>#,##0.0;"▲ "#,##0.0</c:formatCode>
                <c:ptCount val="40"/>
                <c:pt idx="16">
                  <c:v>112.5</c:v>
                </c:pt>
                <c:pt idx="24">
                  <c:v>119.3</c:v>
                </c:pt>
                <c:pt idx="32">
                  <c:v>126.8</c:v>
                </c:pt>
              </c:numCache>
            </c:numRef>
          </c:yVal>
          <c:smooth val="0"/>
          <c:extLst>
            <c:ext xmlns:c16="http://schemas.microsoft.com/office/drawing/2014/chart" uri="{C3380CC4-5D6E-409C-BE32-E72D297353CC}">
              <c16:uniqueId val="{00000009-45D6-4DA3-A42E-3F2E461812E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{19A8B079-0306-46AF-BB7B-EB8BEB9A8FB0}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5D6-4DA3-A42E-3F2E461812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{EF560A4E-61D7-4E35-A227-4B02638CBA71}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D6-4DA3-A42E-3F2E461812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{1B5671AA-F18A-447A-B723-2CB32F98DD49}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D6-4DA3-A42E-3F2E461812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{95262303-9C8E-496E-8583-8169949674C2}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D6-4DA3-A42E-3F2E461812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{1F6A13AA-CEA6-4A85-8610-795878211559}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D6-4DA3-A42E-3F2E461812E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{19172D39-3B36-4580-BCD8-E494C9457FEF}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5D6-4DA3-A42E-3F2E461812E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{7EAE0C13-9356-4636-A773-01309FF36CB0}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5D6-4DA3-A42E-3F2E461812E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{7D7FBC86-D08E-42A4-A30D-4AD52D2E07B6}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5D6-4DA3-A42E-3F2E461812E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{85C6DAB9-D84C-4B3F-B762-762395BE3012}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5D6-4DA3-A42E-3F2E461812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71</c:v>
                </c:pt>
                <c:pt idx="24">
                  <c:v>71.7</c:v>
                </c:pt>
                <c:pt idx="32">
                  <c:v>76.099999999999994</c:v>
                </c:pt>
              </c:numCache>
            </c:numRef>
          </c:xVal>
          <c:yVal>
            <c:numRef>
              <c:f>公会計指標分析・財政指標組合せ分析表!$BP$55:$DC$55</c:f>
              <c:numCache>
                <c:formatCode>#,##0.0;"▲ "#,##0.0</c:formatCode>
                <c:ptCount val="40"/>
                <c:pt idx="16">
                  <c:v>152</c:v>
                </c:pt>
                <c:pt idx="24">
                  <c:v>159.1</c:v>
                </c:pt>
                <c:pt idx="32">
                  <c:v>163.80000000000001</c:v>
                </c:pt>
              </c:numCache>
            </c:numRef>
          </c:yVal>
          <c:smooth val="0"/>
          <c:extLst>
            <c:ext xmlns:c16="http://schemas.microsoft.com/office/drawing/2014/chart" uri="{C3380CC4-5D6E-409C-BE32-E72D297353CC}">
              <c16:uniqueId val="{00000013-45D6-4DA3-A42E-3F2E461812E0}"/>
            </c:ext>
          </c:extLst>
        </c:ser>
        <c:dLbls>
          <c:showLegendKey val="0"/>
          <c:showVal val="1"/>
          <c:showCatName val="0"/>
          <c:showSerName val="0"/>
          <c:showPercent val="0"/>
          <c:showBubbleSize val="0"/>
        </c:dLbls>
        <c:axId val="374228000"/>
        <c:axId val="374223688"/>
      </c:scatterChart>
      <c:valAx>
        <c:axId val="374228000"/>
        <c:scaling>
          <c:orientation val="minMax"/>
          <c:max val="76.599999999999994"/>
          <c:min val="7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223688"/>
        <c:crosses val="autoZero"/>
        <c:crossBetween val="midCat"/>
      </c:valAx>
      <c:valAx>
        <c:axId val="374223688"/>
        <c:scaling>
          <c:orientation val="minMax"/>
          <c:max val="173"/>
          <c:min val="1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228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{F08C00FD-6B2D-426B-9552-05FAC136E2FA}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CB3-440D-AAAD-CC7FD4AAFD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{2A6FFC36-F28E-4F74-8A71-1F1281BE100F}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B3-440D-AAAD-CC7FD4AAFD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{367A157B-DD05-4C28-B1A3-E66CF83B9836}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B3-440D-AAAD-CC7FD4AAFD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{91E88582-7F6B-4961-8F9C-ADAE386D69DE}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B3-440D-AAAD-CC7FD4AAFD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{139E9138-E49B-4F26-87BB-30894BE9DBD5}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B3-440D-AAAD-CC7FD4AAFD2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{C9AF0A08-3702-4A05-AFA2-1FADDD6D9000}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CB3-440D-AAAD-CC7FD4AAFD2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{4A4E1500-AA97-4167-AF71-29381E127581}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CB3-440D-AAAD-CC7FD4AAFD2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{D160DDB9-1EB8-4AD7-AB81-9AB8AD1DDA3B}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CB3-440D-AAAD-CC7FD4AAFD2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{86330CC4-BD33-490C-ADA8-2BE1CF19FEE2}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CB3-440D-AAAD-CC7FD4AAFD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12.4</c:v>
                </c:pt>
                <c:pt idx="16">
                  <c:v>12.5</c:v>
                </c:pt>
                <c:pt idx="24">
                  <c:v>12.6</c:v>
                </c:pt>
                <c:pt idx="32">
                  <c:v>12.7</c:v>
                </c:pt>
              </c:numCache>
            </c:numRef>
          </c:xVal>
          <c:yVal>
            <c:numRef>
              <c:f>公会計指標分析・財政指標組合せ分析表!$BP$73:$DC$73</c:f>
              <c:numCache>
                <c:formatCode>#,##0.0;"▲ "#,##0.0</c:formatCode>
                <c:ptCount val="40"/>
                <c:pt idx="0">
                  <c:v>107.2</c:v>
                </c:pt>
                <c:pt idx="8">
                  <c:v>105.6</c:v>
                </c:pt>
                <c:pt idx="16">
                  <c:v>112.5</c:v>
                </c:pt>
                <c:pt idx="24">
                  <c:v>119.3</c:v>
                </c:pt>
                <c:pt idx="32">
                  <c:v>126.8</c:v>
                </c:pt>
              </c:numCache>
            </c:numRef>
          </c:yVal>
          <c:smooth val="0"/>
          <c:extLst>
            <c:ext xmlns:c16="http://schemas.microsoft.com/office/drawing/2014/chart" uri="{C3380CC4-5D6E-409C-BE32-E72D297353CC}">
              <c16:uniqueId val="{00000009-7CB3-440D-AAAD-CC7FD4AAFD2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{1B62BC58-47DA-4484-9CAB-96AED274FE3C}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CB3-440D-AAAD-CC7FD4AAFD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{DC1CC183-E9B5-4154-BB98-B9E312EB287C}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B3-440D-AAAD-CC7FD4AAFD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{9D4D1150-F19D-49EE-84EA-A80A5DC5947B}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B3-440D-AAAD-CC7FD4AAFD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{5D3EFB52-B5BB-48E9-8E94-E950EE5D25AD}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B3-440D-AAAD-CC7FD4AAFD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{27355C22-0C72-44FA-B21D-ACC1ADCB0851}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B3-440D-AAAD-CC7FD4AAFD2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{242C8BC1-880C-4ADA-A3FE-C197564E4A79}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CB3-440D-AAAD-CC7FD4AAFD2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{F6D4905E-3034-4BBE-9409-6BAFE09FA010}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CB3-440D-AAAD-CC7FD4AAFD2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{E869C9BF-79CF-44A1-832A-CD3DB6D4B529}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CB3-440D-AAAD-CC7FD4AAFD2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{74F317AB-4C09-4D13-8B17-96BEE74154A2}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CB3-440D-AAAD-CC7FD4AAFD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13.7</c:v>
                </c:pt>
                <c:pt idx="8">
                  <c:v>12</c:v>
                </c:pt>
                <c:pt idx="16">
                  <c:v>9.9</c:v>
                </c:pt>
                <c:pt idx="24">
                  <c:v>9.5</c:v>
                </c:pt>
                <c:pt idx="32">
                  <c:v>9.6</c:v>
                </c:pt>
              </c:numCache>
            </c:numRef>
          </c:xVal>
          <c:yVal>
            <c:numRef>
              <c:f>公会計指標分析・財政指標組合せ分析表!$BP$77:$DC$77</c:f>
              <c:numCache>
                <c:formatCode>#,##0.0;"▲ "#,##0.0</c:formatCode>
                <c:ptCount val="40"/>
                <c:pt idx="0">
                  <c:v>151.9</c:v>
                </c:pt>
                <c:pt idx="8">
                  <c:v>173.8</c:v>
                </c:pt>
                <c:pt idx="16">
                  <c:v>152</c:v>
                </c:pt>
                <c:pt idx="24">
                  <c:v>159.1</c:v>
                </c:pt>
                <c:pt idx="32">
                  <c:v>163.80000000000001</c:v>
                </c:pt>
              </c:numCache>
            </c:numRef>
          </c:yVal>
          <c:smooth val="0"/>
          <c:extLst>
            <c:ext xmlns:c16="http://schemas.microsoft.com/office/drawing/2014/chart" uri="{C3380CC4-5D6E-409C-BE32-E72D297353CC}">
              <c16:uniqueId val="{00000013-7CB3-440D-AAAD-CC7FD4AAFD25}"/>
            </c:ext>
          </c:extLst>
        </c:ser>
        <c:dLbls>
          <c:showLegendKey val="0"/>
          <c:showVal val="1"/>
          <c:showCatName val="0"/>
          <c:showSerName val="0"/>
          <c:showPercent val="0"/>
          <c:showBubbleSize val="0"/>
        </c:dLbls>
        <c:axId val="374224864"/>
        <c:axId val="374222904"/>
      </c:scatterChart>
      <c:valAx>
        <c:axId val="374224864"/>
        <c:scaling>
          <c:orientation val="minMax"/>
          <c:max val="14.1"/>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222904"/>
        <c:crosses val="autoZero"/>
        <c:crossBetween val="midCat"/>
      </c:valAx>
      <c:valAx>
        <c:axId val="374222904"/>
        <c:scaling>
          <c:orientation val="minMax"/>
          <c:max val="186"/>
          <c:min val="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224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566,052
561,445
3,507.14
343,609,836
336,031,398
4,497,853
211,097,267
625,776,820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・県税収入</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は前年度</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から減少するなど</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財政基盤が弱く、交付税に依存する状況は引き続き続いており、必要な事業には積極的に取り組む一方で、真に必要な事業を精査するなど経費の節減合理化を図る等の歳出の徹底的な見直しを実施するとともに、県有施設の有効活用（</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年度～）、ふるさと納税（</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年度～）の活性化、広告事業（</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年度～）や債権回収などによる積極的な歳入確保に取り組むなど、財政の健全化に努めている。</a:t>
          </a:r>
          <a:endParaRPr kumimoji="0" lang="ja-JP"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40</xdr:row>
      <xdr:rowOff>127000</xdr:rowOff>
    </xdr:to>
    <xdr:cxnSp macro="">
      <xdr:nvCxnSpPr>
        <xdr:cNvPr id="62" name="直線コネクタ 61"/>
        <xdr:cNvCxnSpPr/>
      </xdr:nvCxnSpPr>
      <xdr:spPr>
        <a:xfrm flipV="1">
          <a:off x="4953000" y="6180667"/>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99077</xdr:rowOff>
    </xdr:from>
    <xdr:ext cx="762000" cy="259045"/>
    <xdr:sp macro="" textlink="">
      <xdr:nvSpPr>
        <xdr:cNvPr id="63" name="財政力最小値テキスト"/>
        <xdr:cNvSpPr txBox="1"/>
      </xdr:nvSpPr>
      <xdr:spPr>
        <a:xfrm>
          <a:off x="5041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127000</xdr:rowOff>
    </xdr:from>
    <xdr:to>
      <xdr:col>24</xdr:col>
      <xdr:colOff>12700</xdr:colOff>
      <xdr:row>40</xdr:row>
      <xdr:rowOff>127000</xdr:rowOff>
    </xdr:to>
    <xdr:cxnSp macro="">
      <xdr:nvCxnSpPr>
        <xdr:cNvPr id="64" name="直線コネクタ 63"/>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38</xdr:row>
      <xdr:rowOff>67733</xdr:rowOff>
    </xdr:to>
    <xdr:cxnSp macro="">
      <xdr:nvCxnSpPr>
        <xdr:cNvPr id="67" name="直線コネクタ 66"/>
        <xdr:cNvCxnSpPr/>
      </xdr:nvCxnSpPr>
      <xdr:spPr>
        <a:xfrm flipV="1">
          <a:off x="4114800" y="618066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160460</xdr:rowOff>
    </xdr:from>
    <xdr:ext cx="762000" cy="259045"/>
    <xdr:sp macro="" textlink="">
      <xdr:nvSpPr>
        <xdr:cNvPr id="68" name="財政力平均値テキスト"/>
        <xdr:cNvSpPr txBox="1"/>
      </xdr:nvSpPr>
      <xdr:spPr>
        <a:xfrm>
          <a:off x="5041900" y="650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69" name="フローチャート: 判断 68"/>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0" name="直線コネクタ 69"/>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43</xdr:row>
      <xdr:rowOff>14817</xdr:rowOff>
    </xdr:to>
    <xdr:cxnSp macro="">
      <xdr:nvCxnSpPr>
        <xdr:cNvPr id="73" name="直線コネクタ 72"/>
        <xdr:cNvCxnSpPr/>
      </xdr:nvCxnSpPr>
      <xdr:spPr>
        <a:xfrm flipV="1">
          <a:off x="2336800" y="6582833"/>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45</xdr:row>
      <xdr:rowOff>74083</xdr:rowOff>
    </xdr:to>
    <xdr:cxnSp macro="">
      <xdr:nvCxnSpPr>
        <xdr:cNvPr id="76" name="直線コネクタ 75"/>
        <xdr:cNvCxnSpPr/>
      </xdr:nvCxnSpPr>
      <xdr:spPr>
        <a:xfrm flipV="1">
          <a:off x="1447800" y="73871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6" name="楕円 85"/>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7" name="財政力該当値テキスト"/>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・歳入面で</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年度は、地方交付税</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億円減となっており</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、厳しい状況が続いている。</a:t>
          </a:r>
          <a:endPar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歳出面では、</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社会保障関係経費等は増加傾向であるが、</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給与の適正化を進めていること、公共事業の必要性を精査すること</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、不要不急な事業の削減により、</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結果として県債発行、ひいては公債費（起債の償還）を必要最小限に留めることなど、上昇を抑制する努力を</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行ってきた。</a:t>
          </a:r>
          <a:endPar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・これらの結果、歳入の減少よりも歳出の減少が大きく、経常収支比率は低下する結果となった。</a:t>
          </a:r>
          <a:endParaRPr kumimoji="0" lang="ja-JP"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42635</xdr:rowOff>
    </xdr:from>
    <xdr:to>
      <xdr:col>23</xdr:col>
      <xdr:colOff>133350</xdr:colOff>
      <xdr:row>66</xdr:row>
      <xdr:rowOff>151493</xdr:rowOff>
    </xdr:to>
    <xdr:cxnSp macro="">
      <xdr:nvCxnSpPr>
        <xdr:cNvPr id="125" name="直線コネクタ 124"/>
        <xdr:cNvCxnSpPr/>
      </xdr:nvCxnSpPr>
      <xdr:spPr>
        <a:xfrm flipV="1">
          <a:off x="4953000" y="10329635"/>
          <a:ext cx="0" cy="1137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123570</xdr:rowOff>
    </xdr:from>
    <xdr:ext cx="762000" cy="259045"/>
    <xdr:sp macro="" textlink="">
      <xdr:nvSpPr>
        <xdr:cNvPr id="126" name="財政構造の弾力性最小値テキスト"/>
        <xdr:cNvSpPr txBox="1"/>
      </xdr:nvSpPr>
      <xdr:spPr>
        <a:xfrm>
          <a:off x="5041900" y="114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151493</xdr:rowOff>
    </xdr:from>
    <xdr:to>
      <xdr:col>24</xdr:col>
      <xdr:colOff>12700</xdr:colOff>
      <xdr:row>66</xdr:row>
      <xdr:rowOff>151493</xdr:rowOff>
    </xdr:to>
    <xdr:cxnSp macro="">
      <xdr:nvCxnSpPr>
        <xdr:cNvPr id="127" name="直線コネクタ 126"/>
        <xdr:cNvCxnSpPr/>
      </xdr:nvCxnSpPr>
      <xdr:spPr>
        <a:xfrm>
          <a:off x="4864100" y="1146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129012</xdr:rowOff>
    </xdr:from>
    <xdr:ext cx="762000" cy="259045"/>
    <xdr:sp macro="" textlink="">
      <xdr:nvSpPr>
        <xdr:cNvPr id="128" name="財政構造の弾力性最大値テキスト"/>
        <xdr:cNvSpPr txBox="1"/>
      </xdr:nvSpPr>
      <xdr:spPr>
        <a:xfrm>
          <a:off x="5041900" y="1007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42635</xdr:rowOff>
    </xdr:from>
    <xdr:to>
      <xdr:col>24</xdr:col>
      <xdr:colOff>12700</xdr:colOff>
      <xdr:row>60</xdr:row>
      <xdr:rowOff>42635</xdr:rowOff>
    </xdr:to>
    <xdr:cxnSp macro="">
      <xdr:nvCxnSpPr>
        <xdr:cNvPr id="129" name="直線コネクタ 128"/>
        <xdr:cNvCxnSpPr/>
      </xdr:nvCxnSpPr>
      <xdr:spPr>
        <a:xfrm>
          <a:off x="4864100" y="1032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113393</xdr:rowOff>
    </xdr:to>
    <xdr:cxnSp macro="">
      <xdr:nvCxnSpPr>
        <xdr:cNvPr id="130" name="直線コネクタ 129"/>
        <xdr:cNvCxnSpPr/>
      </xdr:nvCxnSpPr>
      <xdr:spPr>
        <a:xfrm flipV="1">
          <a:off x="4114800" y="10433050"/>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61685</xdr:rowOff>
    </xdr:from>
    <xdr:to>
      <xdr:col>19</xdr:col>
      <xdr:colOff>133350</xdr:colOff>
      <xdr:row>62</xdr:row>
      <xdr:rowOff>113393</xdr:rowOff>
    </xdr:to>
    <xdr:cxnSp macro="">
      <xdr:nvCxnSpPr>
        <xdr:cNvPr id="133" name="直線コネクタ 132"/>
        <xdr:cNvCxnSpPr/>
      </xdr:nvCxnSpPr>
      <xdr:spPr>
        <a:xfrm>
          <a:off x="3225800" y="1069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5" name="テキスト ボックス 13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62</xdr:row>
      <xdr:rowOff>61685</xdr:rowOff>
    </xdr:to>
    <xdr:cxnSp macro="">
      <xdr:nvCxnSpPr>
        <xdr:cNvPr id="136" name="直線コネクタ 135"/>
        <xdr:cNvCxnSpPr/>
      </xdr:nvCxnSpPr>
      <xdr:spPr>
        <a:xfrm>
          <a:off x="2336800" y="10312400"/>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96157</xdr:rowOff>
    </xdr:from>
    <xdr:to>
      <xdr:col>15</xdr:col>
      <xdr:colOff>133350</xdr:colOff>
      <xdr:row>62</xdr:row>
      <xdr:rowOff>26307</xdr:rowOff>
    </xdr:to>
    <xdr:sp macro="" textlink="">
      <xdr:nvSpPr>
        <xdr:cNvPr id="137" name="フローチャート: 判断 136"/>
        <xdr:cNvSpPr/>
      </xdr:nvSpPr>
      <xdr:spPr>
        <a:xfrm>
          <a:off x="3175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36484</xdr:rowOff>
    </xdr:from>
    <xdr:ext cx="762000" cy="259045"/>
    <xdr:sp macro="" textlink="">
      <xdr:nvSpPr>
        <xdr:cNvPr id="138" name="テキスト ボックス 137"/>
        <xdr:cNvSpPr txBox="1"/>
      </xdr:nvSpPr>
      <xdr:spPr>
        <a:xfrm>
          <a:off x="2844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41728</xdr:rowOff>
    </xdr:from>
    <xdr:to>
      <xdr:col>11</xdr:col>
      <xdr:colOff>31750</xdr:colOff>
      <xdr:row>60</xdr:row>
      <xdr:rowOff>25400</xdr:rowOff>
    </xdr:to>
    <xdr:cxnSp macro="">
      <xdr:nvCxnSpPr>
        <xdr:cNvPr id="139" name="直線コネクタ 138"/>
        <xdr:cNvCxnSpPr/>
      </xdr:nvCxnSpPr>
      <xdr:spPr>
        <a:xfrm>
          <a:off x="1447800" y="1015727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0" name="フローチャート: 判断 139"/>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1" name="テキスト ボックス 140"/>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130628</xdr:rowOff>
    </xdr:from>
    <xdr:to>
      <xdr:col>7</xdr:col>
      <xdr:colOff>31750</xdr:colOff>
      <xdr:row>62</xdr:row>
      <xdr:rowOff>60778</xdr:rowOff>
    </xdr:to>
    <xdr:sp macro="" textlink="">
      <xdr:nvSpPr>
        <xdr:cNvPr id="142" name="フローチャート: 判断 141"/>
        <xdr:cNvSpPr/>
      </xdr:nvSpPr>
      <xdr:spPr>
        <a:xfrm>
          <a:off x="1397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45555</xdr:rowOff>
    </xdr:from>
    <xdr:ext cx="762000" cy="259045"/>
    <xdr:sp macro="" textlink="">
      <xdr:nvSpPr>
        <xdr:cNvPr id="143" name="テキスト ボックス 142"/>
        <xdr:cNvSpPr txBox="1"/>
      </xdr:nvSpPr>
      <xdr:spPr>
        <a:xfrm>
          <a:off x="1066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9" name="楕円 148"/>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16527</xdr:rowOff>
    </xdr:from>
    <xdr:ext cx="762000" cy="259045"/>
    <xdr:sp macro="" textlink="">
      <xdr:nvSpPr>
        <xdr:cNvPr id="150"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62593</xdr:rowOff>
    </xdr:from>
    <xdr:to>
      <xdr:col>19</xdr:col>
      <xdr:colOff>184150</xdr:colOff>
      <xdr:row>62</xdr:row>
      <xdr:rowOff>164193</xdr:rowOff>
    </xdr:to>
    <xdr:sp macro="" textlink="">
      <xdr:nvSpPr>
        <xdr:cNvPr id="151" name="楕円 150"/>
        <xdr:cNvSpPr/>
      </xdr:nvSpPr>
      <xdr:spPr>
        <a:xfrm>
          <a:off x="4064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2920</xdr:rowOff>
    </xdr:from>
    <xdr:ext cx="736600" cy="259045"/>
    <xdr:sp macro="" textlink="">
      <xdr:nvSpPr>
        <xdr:cNvPr id="152" name="テキスト ボックス 151"/>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3" name="楕円 152"/>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54" name="テキスト ボックス 153"/>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57" name="楕円 156"/>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58" name="テキスト ボックス 157"/>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・人口１人当たり人件費・物件費等決算額については、それぞれ規模のメリットが大きく反映される指標であり、人口最少の鳥取県においては、類似団体の中でも低い評価となる傾向がある。</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当初</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当初</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にかけて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人以上の定数削減を行うなどの内部努力や給与体制の見直しにより人件費の削減に努めている。</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時点で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の県有施設において指定管理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制度を導入しており、今後も引き続き内部管理経費の削減に努める。</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85</xdr:row>
      <xdr:rowOff>49268</xdr:rowOff>
    </xdr:from>
    <xdr:to>
      <xdr:col>23</xdr:col>
      <xdr:colOff>133350</xdr:colOff>
      <xdr:row>90</xdr:row>
      <xdr:rowOff>2014</xdr:rowOff>
    </xdr:to>
    <xdr:cxnSp macro="">
      <xdr:nvCxnSpPr>
        <xdr:cNvPr id="184" name="直線コネクタ 183"/>
        <xdr:cNvCxnSpPr/>
      </xdr:nvCxnSpPr>
      <xdr:spPr>
        <a:xfrm flipV="1">
          <a:off x="4953000" y="14622518"/>
          <a:ext cx="0" cy="8099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145541</xdr:rowOff>
    </xdr:from>
    <xdr:ext cx="762000" cy="259045"/>
    <xdr:sp macro="" textlink="">
      <xdr:nvSpPr>
        <xdr:cNvPr id="185" name="人件費・物件費等の状況最小値テキスト"/>
        <xdr:cNvSpPr txBox="1"/>
      </xdr:nvSpPr>
      <xdr:spPr>
        <a:xfrm>
          <a:off x="5041900" y="1540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2014</xdr:rowOff>
    </xdr:from>
    <xdr:to>
      <xdr:col>24</xdr:col>
      <xdr:colOff>12700</xdr:colOff>
      <xdr:row>90</xdr:row>
      <xdr:rowOff>2014</xdr:rowOff>
    </xdr:to>
    <xdr:cxnSp macro="">
      <xdr:nvCxnSpPr>
        <xdr:cNvPr id="186" name="直線コネクタ 185"/>
        <xdr:cNvCxnSpPr/>
      </xdr:nvCxnSpPr>
      <xdr:spPr>
        <a:xfrm>
          <a:off x="4864100" y="1543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135645</xdr:rowOff>
    </xdr:from>
    <xdr:ext cx="762000" cy="259045"/>
    <xdr:sp macro="" textlink="">
      <xdr:nvSpPr>
        <xdr:cNvPr id="187" name="人件費・物件費等の状況最大値テキスト"/>
        <xdr:cNvSpPr txBox="1"/>
      </xdr:nvSpPr>
      <xdr:spPr>
        <a:xfrm>
          <a:off x="5041900" y="1436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49268</xdr:rowOff>
    </xdr:from>
    <xdr:to>
      <xdr:col>24</xdr:col>
      <xdr:colOff>12700</xdr:colOff>
      <xdr:row>85</xdr:row>
      <xdr:rowOff>49268</xdr:rowOff>
    </xdr:to>
    <xdr:cxnSp macro="">
      <xdr:nvCxnSpPr>
        <xdr:cNvPr id="188" name="直線コネクタ 187"/>
        <xdr:cNvCxnSpPr/>
      </xdr:nvCxnSpPr>
      <xdr:spPr>
        <a:xfrm>
          <a:off x="4864100" y="1462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86754</xdr:rowOff>
    </xdr:from>
    <xdr:to>
      <xdr:col>23</xdr:col>
      <xdr:colOff>133350</xdr:colOff>
      <xdr:row>88</xdr:row>
      <xdr:rowOff>81269</xdr:rowOff>
    </xdr:to>
    <xdr:cxnSp macro="">
      <xdr:nvCxnSpPr>
        <xdr:cNvPr id="189" name="直線コネクタ 188"/>
        <xdr:cNvCxnSpPr/>
      </xdr:nvCxnSpPr>
      <xdr:spPr>
        <a:xfrm flipV="1">
          <a:off x="4114800" y="15002904"/>
          <a:ext cx="838200" cy="16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19130</xdr:rowOff>
    </xdr:from>
    <xdr:ext cx="762000" cy="259045"/>
    <xdr:sp macro="" textlink="">
      <xdr:nvSpPr>
        <xdr:cNvPr id="190" name="人件費・物件費等の状況平均値テキスト"/>
        <xdr:cNvSpPr txBox="1"/>
      </xdr:nvSpPr>
      <xdr:spPr>
        <a:xfrm>
          <a:off x="5041900" y="149352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47053</xdr:rowOff>
    </xdr:from>
    <xdr:to>
      <xdr:col>23</xdr:col>
      <xdr:colOff>184150</xdr:colOff>
      <xdr:row>87</xdr:row>
      <xdr:rowOff>148653</xdr:rowOff>
    </xdr:to>
    <xdr:sp macro="" textlink="">
      <xdr:nvSpPr>
        <xdr:cNvPr id="191" name="フローチャート: 判断 190"/>
        <xdr:cNvSpPr/>
      </xdr:nvSpPr>
      <xdr:spPr>
        <a:xfrm>
          <a:off x="4902200" y="1496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117205</xdr:rowOff>
    </xdr:from>
    <xdr:to>
      <xdr:col>19</xdr:col>
      <xdr:colOff>133350</xdr:colOff>
      <xdr:row>88</xdr:row>
      <xdr:rowOff>81269</xdr:rowOff>
    </xdr:to>
    <xdr:cxnSp macro="">
      <xdr:nvCxnSpPr>
        <xdr:cNvPr id="192" name="直線コネクタ 191"/>
        <xdr:cNvCxnSpPr/>
      </xdr:nvCxnSpPr>
      <xdr:spPr>
        <a:xfrm>
          <a:off x="3225800" y="15033355"/>
          <a:ext cx="889000" cy="1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48743</xdr:rowOff>
    </xdr:from>
    <xdr:to>
      <xdr:col>19</xdr:col>
      <xdr:colOff>184150</xdr:colOff>
      <xdr:row>87</xdr:row>
      <xdr:rowOff>150343</xdr:rowOff>
    </xdr:to>
    <xdr:sp macro="" textlink="">
      <xdr:nvSpPr>
        <xdr:cNvPr id="193" name="フローチャート: 判断 192"/>
        <xdr:cNvSpPr/>
      </xdr:nvSpPr>
      <xdr:spPr>
        <a:xfrm>
          <a:off x="4064000" y="1496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160520</xdr:rowOff>
    </xdr:from>
    <xdr:ext cx="736600" cy="259045"/>
    <xdr:sp macro="" textlink="">
      <xdr:nvSpPr>
        <xdr:cNvPr id="194" name="テキスト ボックス 193"/>
        <xdr:cNvSpPr txBox="1"/>
      </xdr:nvSpPr>
      <xdr:spPr>
        <a:xfrm>
          <a:off x="3733800" y="14733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117205</xdr:rowOff>
    </xdr:from>
    <xdr:to>
      <xdr:col>15</xdr:col>
      <xdr:colOff>82550</xdr:colOff>
      <xdr:row>89</xdr:row>
      <xdr:rowOff>86500</xdr:rowOff>
    </xdr:to>
    <xdr:cxnSp macro="">
      <xdr:nvCxnSpPr>
        <xdr:cNvPr id="195" name="直線コネクタ 194"/>
        <xdr:cNvCxnSpPr/>
      </xdr:nvCxnSpPr>
      <xdr:spPr>
        <a:xfrm flipV="1">
          <a:off x="2336800" y="15033355"/>
          <a:ext cx="889000" cy="3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96117</xdr:rowOff>
    </xdr:from>
    <xdr:to>
      <xdr:col>15</xdr:col>
      <xdr:colOff>133350</xdr:colOff>
      <xdr:row>87</xdr:row>
      <xdr:rowOff>26267</xdr:rowOff>
    </xdr:to>
    <xdr:sp macro="" textlink="">
      <xdr:nvSpPr>
        <xdr:cNvPr id="196" name="フローチャート: 判断 195"/>
        <xdr:cNvSpPr/>
      </xdr:nvSpPr>
      <xdr:spPr>
        <a:xfrm>
          <a:off x="3175000" y="148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36444</xdr:rowOff>
    </xdr:from>
    <xdr:ext cx="762000" cy="259045"/>
    <xdr:sp macro="" textlink="">
      <xdr:nvSpPr>
        <xdr:cNvPr id="197" name="テキスト ボックス 196"/>
        <xdr:cNvSpPr txBox="1"/>
      </xdr:nvSpPr>
      <xdr:spPr>
        <a:xfrm>
          <a:off x="2844800" y="1460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100092</xdr:rowOff>
    </xdr:from>
    <xdr:to>
      <xdr:col>11</xdr:col>
      <xdr:colOff>31750</xdr:colOff>
      <xdr:row>89</xdr:row>
      <xdr:rowOff>86500</xdr:rowOff>
    </xdr:to>
    <xdr:cxnSp macro="">
      <xdr:nvCxnSpPr>
        <xdr:cNvPr id="198" name="直線コネクタ 197"/>
        <xdr:cNvCxnSpPr/>
      </xdr:nvCxnSpPr>
      <xdr:spPr>
        <a:xfrm>
          <a:off x="1447800" y="15187692"/>
          <a:ext cx="889000" cy="1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84173</xdr:rowOff>
    </xdr:from>
    <xdr:to>
      <xdr:col>11</xdr:col>
      <xdr:colOff>82550</xdr:colOff>
      <xdr:row>83</xdr:row>
      <xdr:rowOff>14323</xdr:rowOff>
    </xdr:to>
    <xdr:sp macro="" textlink="">
      <xdr:nvSpPr>
        <xdr:cNvPr id="199" name="フローチャート: 判断 198"/>
        <xdr:cNvSpPr/>
      </xdr:nvSpPr>
      <xdr:spPr>
        <a:xfrm>
          <a:off x="2286000" y="141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24500</xdr:rowOff>
    </xdr:from>
    <xdr:ext cx="762000" cy="259045"/>
    <xdr:sp macro="" textlink="">
      <xdr:nvSpPr>
        <xdr:cNvPr id="200" name="テキスト ボックス 199"/>
        <xdr:cNvSpPr txBox="1"/>
      </xdr:nvSpPr>
      <xdr:spPr>
        <a:xfrm>
          <a:off x="1955800" y="1391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164232</xdr:rowOff>
    </xdr:from>
    <xdr:to>
      <xdr:col>7</xdr:col>
      <xdr:colOff>31750</xdr:colOff>
      <xdr:row>80</xdr:row>
      <xdr:rowOff>94382</xdr:rowOff>
    </xdr:to>
    <xdr:sp macro="" textlink="">
      <xdr:nvSpPr>
        <xdr:cNvPr id="201" name="フローチャート: 判断 200"/>
        <xdr:cNvSpPr/>
      </xdr:nvSpPr>
      <xdr:spPr>
        <a:xfrm>
          <a:off x="1397000" y="137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104559</xdr:rowOff>
    </xdr:from>
    <xdr:ext cx="762000" cy="259045"/>
    <xdr:sp macro="" textlink="">
      <xdr:nvSpPr>
        <xdr:cNvPr id="202" name="テキスト ボックス 201"/>
        <xdr:cNvSpPr txBox="1"/>
      </xdr:nvSpPr>
      <xdr:spPr>
        <a:xfrm>
          <a:off x="1066800" y="134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35954</xdr:rowOff>
    </xdr:from>
    <xdr:to>
      <xdr:col>23</xdr:col>
      <xdr:colOff>184150</xdr:colOff>
      <xdr:row>87</xdr:row>
      <xdr:rowOff>137554</xdr:rowOff>
    </xdr:to>
    <xdr:sp macro="" textlink="">
      <xdr:nvSpPr>
        <xdr:cNvPr id="208" name="楕円 207"/>
        <xdr:cNvSpPr/>
      </xdr:nvSpPr>
      <xdr:spPr>
        <a:xfrm>
          <a:off x="4902200" y="149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52481</xdr:rowOff>
    </xdr:from>
    <xdr:ext cx="762000" cy="259045"/>
    <xdr:sp macro="" textlink="">
      <xdr:nvSpPr>
        <xdr:cNvPr id="209" name="人件費・物件費等の状況該当値テキスト"/>
        <xdr:cNvSpPr txBox="1"/>
      </xdr:nvSpPr>
      <xdr:spPr>
        <a:xfrm>
          <a:off x="5041900" y="1479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30469</xdr:rowOff>
    </xdr:from>
    <xdr:to>
      <xdr:col>19</xdr:col>
      <xdr:colOff>184150</xdr:colOff>
      <xdr:row>88</xdr:row>
      <xdr:rowOff>132069</xdr:rowOff>
    </xdr:to>
    <xdr:sp macro="" textlink="">
      <xdr:nvSpPr>
        <xdr:cNvPr id="210" name="楕円 209"/>
        <xdr:cNvSpPr/>
      </xdr:nvSpPr>
      <xdr:spPr>
        <a:xfrm>
          <a:off x="4064000" y="151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116846</xdr:rowOff>
    </xdr:from>
    <xdr:ext cx="736600" cy="259045"/>
    <xdr:sp macro="" textlink="">
      <xdr:nvSpPr>
        <xdr:cNvPr id="211" name="テキスト ボックス 210"/>
        <xdr:cNvSpPr txBox="1"/>
      </xdr:nvSpPr>
      <xdr:spPr>
        <a:xfrm>
          <a:off x="3733800" y="1520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66405</xdr:rowOff>
    </xdr:from>
    <xdr:to>
      <xdr:col>15</xdr:col>
      <xdr:colOff>133350</xdr:colOff>
      <xdr:row>87</xdr:row>
      <xdr:rowOff>168005</xdr:rowOff>
    </xdr:to>
    <xdr:sp macro="" textlink="">
      <xdr:nvSpPr>
        <xdr:cNvPr id="212" name="楕円 211"/>
        <xdr:cNvSpPr/>
      </xdr:nvSpPr>
      <xdr:spPr>
        <a:xfrm>
          <a:off x="3175000" y="149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152782</xdr:rowOff>
    </xdr:from>
    <xdr:ext cx="762000" cy="259045"/>
    <xdr:sp macro="" textlink="">
      <xdr:nvSpPr>
        <xdr:cNvPr id="213" name="テキスト ボックス 212"/>
        <xdr:cNvSpPr txBox="1"/>
      </xdr:nvSpPr>
      <xdr:spPr>
        <a:xfrm>
          <a:off x="2844800" y="1506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35700</xdr:rowOff>
    </xdr:from>
    <xdr:to>
      <xdr:col>11</xdr:col>
      <xdr:colOff>82550</xdr:colOff>
      <xdr:row>89</xdr:row>
      <xdr:rowOff>137300</xdr:rowOff>
    </xdr:to>
    <xdr:sp macro="" textlink="">
      <xdr:nvSpPr>
        <xdr:cNvPr id="214" name="楕円 213"/>
        <xdr:cNvSpPr/>
      </xdr:nvSpPr>
      <xdr:spPr>
        <a:xfrm>
          <a:off x="2286000" y="152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122077</xdr:rowOff>
    </xdr:from>
    <xdr:ext cx="762000" cy="259045"/>
    <xdr:sp macro="" textlink="">
      <xdr:nvSpPr>
        <xdr:cNvPr id="215" name="テキスト ボックス 214"/>
        <xdr:cNvSpPr txBox="1"/>
      </xdr:nvSpPr>
      <xdr:spPr>
        <a:xfrm>
          <a:off x="1955800" y="153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49292</xdr:rowOff>
    </xdr:from>
    <xdr:to>
      <xdr:col>7</xdr:col>
      <xdr:colOff>31750</xdr:colOff>
      <xdr:row>88</xdr:row>
      <xdr:rowOff>150892</xdr:rowOff>
    </xdr:to>
    <xdr:sp macro="" textlink="">
      <xdr:nvSpPr>
        <xdr:cNvPr id="216" name="楕円 215"/>
        <xdr:cNvSpPr/>
      </xdr:nvSpPr>
      <xdr:spPr>
        <a:xfrm>
          <a:off x="1397000" y="15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135669</xdr:rowOff>
    </xdr:from>
    <xdr:ext cx="762000" cy="259045"/>
    <xdr:sp macro="" textlink="">
      <xdr:nvSpPr>
        <xdr:cNvPr id="217" name="テキスト ボックス 216"/>
        <xdr:cNvSpPr txBox="1"/>
      </xdr:nvSpPr>
      <xdr:spPr>
        <a:xfrm>
          <a:off x="1066800" y="15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県では時限的、特例的ないわゆる「給与カット」は現在行っていないが、「わたり」の廃止や諸手当の見直しなど県独自に給与制度自体の適正化を行い、あわせて民間の水準を考慮した給与改定を行うことにより、恒常的に給与カットと同等以上の人件費削減効果をあげてきたところであり、ラスパイレス指数（給与水準）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年４月１日現在全都道府県中最低の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62441</xdr:rowOff>
    </xdr:from>
    <xdr:to>
      <xdr:col>81</xdr:col>
      <xdr:colOff>44450</xdr:colOff>
      <xdr:row>88</xdr:row>
      <xdr:rowOff>40216</xdr:rowOff>
    </xdr:to>
    <xdr:cxnSp macro="">
      <xdr:nvCxnSpPr>
        <xdr:cNvPr id="244" name="直線コネクタ 243"/>
        <xdr:cNvCxnSpPr/>
      </xdr:nvCxnSpPr>
      <xdr:spPr>
        <a:xfrm flipV="1">
          <a:off x="17018000" y="14464241"/>
          <a:ext cx="0" cy="663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148818</xdr:rowOff>
    </xdr:from>
    <xdr:ext cx="762000" cy="259045"/>
    <xdr:sp macro="" textlink="">
      <xdr:nvSpPr>
        <xdr:cNvPr id="247" name="給与水準   （国との比較）最大値テキスト"/>
        <xdr:cNvSpPr txBox="1"/>
      </xdr:nvSpPr>
      <xdr:spPr>
        <a:xfrm>
          <a:off x="17106900" y="1420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62441</xdr:rowOff>
    </xdr:from>
    <xdr:to>
      <xdr:col>81</xdr:col>
      <xdr:colOff>133350</xdr:colOff>
      <xdr:row>84</xdr:row>
      <xdr:rowOff>62441</xdr:rowOff>
    </xdr:to>
    <xdr:cxnSp macro="">
      <xdr:nvCxnSpPr>
        <xdr:cNvPr id="248" name="直線コネクタ 247"/>
        <xdr:cNvCxnSpPr/>
      </xdr:nvCxnSpPr>
      <xdr:spPr>
        <a:xfrm>
          <a:off x="16929100" y="1446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62441</xdr:rowOff>
    </xdr:to>
    <xdr:cxnSp macro="">
      <xdr:nvCxnSpPr>
        <xdr:cNvPr id="249" name="直線コネクタ 248"/>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62441</xdr:rowOff>
    </xdr:to>
    <xdr:cxnSp macro="">
      <xdr:nvCxnSpPr>
        <xdr:cNvPr id="252" name="直線コネクタ 251"/>
        <xdr:cNvCxnSpPr/>
      </xdr:nvCxnSpPr>
      <xdr:spPr>
        <a:xfrm>
          <a:off x="15290800" y="143637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3" name="フローチャート: 判断 252"/>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54" name="テキスト ボックス 253"/>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83</xdr:row>
      <xdr:rowOff>133350</xdr:rowOff>
    </xdr:to>
    <xdr:cxnSp macro="">
      <xdr:nvCxnSpPr>
        <xdr:cNvPr id="255" name="直線コネクタ 254"/>
        <xdr:cNvCxnSpPr/>
      </xdr:nvCxnSpPr>
      <xdr:spPr>
        <a:xfrm>
          <a:off x="14401800" y="141425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6" name="フローチャート: 判断 25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7" name="テキスト ボックス 25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82</xdr:row>
      <xdr:rowOff>83609</xdr:rowOff>
    </xdr:to>
    <xdr:cxnSp macro="">
      <xdr:nvCxnSpPr>
        <xdr:cNvPr id="258" name="直線コネクタ 257"/>
        <xdr:cNvCxnSpPr/>
      </xdr:nvCxnSpPr>
      <xdr:spPr>
        <a:xfrm>
          <a:off x="13512800" y="13760450"/>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60325</xdr:rowOff>
    </xdr:from>
    <xdr:to>
      <xdr:col>68</xdr:col>
      <xdr:colOff>203200</xdr:colOff>
      <xdr:row>87</xdr:row>
      <xdr:rowOff>161925</xdr:rowOff>
    </xdr:to>
    <xdr:sp macro="" textlink="">
      <xdr:nvSpPr>
        <xdr:cNvPr id="259" name="フローチャート: 判断 258"/>
        <xdr:cNvSpPr/>
      </xdr:nvSpPr>
      <xdr:spPr>
        <a:xfrm>
          <a:off x="14351000" y="1497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60" name="テキスト ボックス 259"/>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1" name="フローチャート: 判断 260"/>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2" name="テキスト ボックス 261"/>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8" name="楕円 267"/>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104368</xdr:rowOff>
    </xdr:from>
    <xdr:ext cx="762000" cy="259045"/>
    <xdr:sp macro="" textlink="">
      <xdr:nvSpPr>
        <xdr:cNvPr id="269" name="給与水準   （国との比較）該当値テキスト"/>
        <xdr:cNvSpPr txBox="1"/>
      </xdr:nvSpPr>
      <xdr:spPr>
        <a:xfrm>
          <a:off x="17106900" y="143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0" name="楕円 269"/>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1" name="テキスト ボックス 270"/>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2" name="楕円 271"/>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3" name="テキスト ボックス 272"/>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74" name="楕円 273"/>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75" name="テキスト ボックス 274"/>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76" name="楕円 275"/>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77" name="テキスト ボックス 276"/>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当たり職員数については、それぞれ規模のメリットが大きく反映される指標であり、人口最少の鳥取県においては、全国最小レベルの職員数であっても低い評価となる傾向がある。（地方自治体の行政運営においては、人口にかかわらず固定の行政サービスを提供するために配置が義務付け又は必要な職員があること。また、地理的条件や地域特性によって対応すべき課題量は多種多様であることから、人口指標のみで分析及び評価することは困難である。）</a:t>
          </a: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年度当初までの取組により約</a:t>
          </a:r>
          <a:r>
            <a:rPr kumimoji="1" lang="en-US" altLang="ja-JP" sz="1050">
              <a:latin typeface="ＭＳ Ｐゴシック" panose="020B0600070205080204" pitchFamily="50" charset="-128"/>
              <a:ea typeface="ＭＳ Ｐゴシック" panose="020B0600070205080204" pitchFamily="50" charset="-128"/>
            </a:rPr>
            <a:t>670</a:t>
          </a:r>
          <a:r>
            <a:rPr kumimoji="1" lang="ja-JP" altLang="en-US" sz="1050">
              <a:latin typeface="ＭＳ Ｐゴシック" panose="020B0600070205080204" pitchFamily="50" charset="-128"/>
              <a:ea typeface="ＭＳ Ｐゴシック" panose="020B0600070205080204" pitchFamily="50" charset="-128"/>
            </a:rPr>
            <a:t>人の定数削減を実施したことに加え、平成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年度当初までの目標</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としてた定数の</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削減も達成した。</a:t>
          </a:r>
        </a:p>
        <a:p>
          <a:r>
            <a:rPr kumimoji="1" lang="ja-JP" altLang="en-US" sz="1050">
              <a:latin typeface="ＭＳ Ｐゴシック" panose="020B0600070205080204" pitchFamily="50" charset="-128"/>
              <a:ea typeface="ＭＳ Ｐゴシック" panose="020B0600070205080204" pitchFamily="50" charset="-128"/>
            </a:rPr>
            <a:t>・引き続き限られた人材を有効に活用しながら効率的な職員体制の構築に努めていく。</a:t>
          </a:r>
        </a:p>
        <a:p>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）定数削減目標：平成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年度当初職員定数　</a:t>
          </a:r>
          <a:r>
            <a:rPr kumimoji="1" lang="en-US" altLang="ja-JP" sz="1050">
              <a:latin typeface="ＭＳ Ｐゴシック" panose="020B0600070205080204" pitchFamily="50" charset="-128"/>
              <a:ea typeface="ＭＳ Ｐゴシック" panose="020B0600070205080204" pitchFamily="50" charset="-128"/>
            </a:rPr>
            <a:t>3,209</a:t>
          </a:r>
          <a:r>
            <a:rPr kumimoji="1" lang="ja-JP" altLang="en-US" sz="1050">
              <a:latin typeface="ＭＳ Ｐゴシック" panose="020B0600070205080204" pitchFamily="50" charset="-128"/>
              <a:ea typeface="ＭＳ Ｐゴシック" panose="020B0600070205080204" pitchFamily="50" charset="-128"/>
            </a:rPr>
            <a:t>人の１％</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人　→　実績：</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人</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69291</xdr:rowOff>
    </xdr:from>
    <xdr:to>
      <xdr:col>81</xdr:col>
      <xdr:colOff>44450</xdr:colOff>
      <xdr:row>66</xdr:row>
      <xdr:rowOff>12613</xdr:rowOff>
    </xdr:to>
    <xdr:cxnSp macro="">
      <xdr:nvCxnSpPr>
        <xdr:cNvPr id="305" name="直線コネクタ 304"/>
        <xdr:cNvCxnSpPr/>
      </xdr:nvCxnSpPr>
      <xdr:spPr>
        <a:xfrm flipV="1">
          <a:off x="17018000" y="11042091"/>
          <a:ext cx="0" cy="286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156140</xdr:rowOff>
    </xdr:from>
    <xdr:ext cx="762000" cy="259045"/>
    <xdr:sp macro="" textlink="">
      <xdr:nvSpPr>
        <xdr:cNvPr id="306" name="定員管理の状況最小値テキスト"/>
        <xdr:cNvSpPr txBox="1"/>
      </xdr:nvSpPr>
      <xdr:spPr>
        <a:xfrm>
          <a:off x="17106900" y="1130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12613</xdr:rowOff>
    </xdr:from>
    <xdr:to>
      <xdr:col>81</xdr:col>
      <xdr:colOff>133350</xdr:colOff>
      <xdr:row>66</xdr:row>
      <xdr:rowOff>12613</xdr:rowOff>
    </xdr:to>
    <xdr:cxnSp macro="">
      <xdr:nvCxnSpPr>
        <xdr:cNvPr id="307" name="直線コネクタ 306"/>
        <xdr:cNvCxnSpPr/>
      </xdr:nvCxnSpPr>
      <xdr:spPr>
        <a:xfrm>
          <a:off x="16929100" y="113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155668</xdr:rowOff>
    </xdr:from>
    <xdr:ext cx="762000" cy="259045"/>
    <xdr:sp macro="" textlink="">
      <xdr:nvSpPr>
        <xdr:cNvPr id="308" name="定員管理の状況最大値テキスト"/>
        <xdr:cNvSpPr txBox="1"/>
      </xdr:nvSpPr>
      <xdr:spPr>
        <a:xfrm>
          <a:off x="17106900" y="10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69291</xdr:rowOff>
    </xdr:from>
    <xdr:to>
      <xdr:col>81</xdr:col>
      <xdr:colOff>133350</xdr:colOff>
      <xdr:row>64</xdr:row>
      <xdr:rowOff>69291</xdr:rowOff>
    </xdr:to>
    <xdr:cxnSp macro="">
      <xdr:nvCxnSpPr>
        <xdr:cNvPr id="309" name="直線コネクタ 308"/>
        <xdr:cNvCxnSpPr/>
      </xdr:nvCxnSpPr>
      <xdr:spPr>
        <a:xfrm>
          <a:off x="16929100" y="1104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144859</xdr:rowOff>
    </xdr:from>
    <xdr:to>
      <xdr:col>81</xdr:col>
      <xdr:colOff>44450</xdr:colOff>
      <xdr:row>65</xdr:row>
      <xdr:rowOff>30235</xdr:rowOff>
    </xdr:to>
    <xdr:cxnSp macro="">
      <xdr:nvCxnSpPr>
        <xdr:cNvPr id="310" name="直線コネクタ 309"/>
        <xdr:cNvCxnSpPr/>
      </xdr:nvCxnSpPr>
      <xdr:spPr>
        <a:xfrm>
          <a:off x="16179800" y="11117659"/>
          <a:ext cx="8382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128310</xdr:rowOff>
    </xdr:from>
    <xdr:ext cx="762000" cy="259045"/>
    <xdr:sp macro="" textlink="">
      <xdr:nvSpPr>
        <xdr:cNvPr id="311" name="定員管理の状況平均値テキスト"/>
        <xdr:cNvSpPr txBox="1"/>
      </xdr:nvSpPr>
      <xdr:spPr>
        <a:xfrm>
          <a:off x="17106900" y="1110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156233</xdr:rowOff>
    </xdr:from>
    <xdr:to>
      <xdr:col>81</xdr:col>
      <xdr:colOff>95250</xdr:colOff>
      <xdr:row>65</xdr:row>
      <xdr:rowOff>86383</xdr:rowOff>
    </xdr:to>
    <xdr:sp macro="" textlink="">
      <xdr:nvSpPr>
        <xdr:cNvPr id="312" name="フローチャート: 判断 311"/>
        <xdr:cNvSpPr/>
      </xdr:nvSpPr>
      <xdr:spPr>
        <a:xfrm>
          <a:off x="16967200" y="111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144859</xdr:rowOff>
    </xdr:from>
    <xdr:to>
      <xdr:col>77</xdr:col>
      <xdr:colOff>44450</xdr:colOff>
      <xdr:row>64</xdr:row>
      <xdr:rowOff>149041</xdr:rowOff>
    </xdr:to>
    <xdr:cxnSp macro="">
      <xdr:nvCxnSpPr>
        <xdr:cNvPr id="313" name="直線コネクタ 312"/>
        <xdr:cNvCxnSpPr/>
      </xdr:nvCxnSpPr>
      <xdr:spPr>
        <a:xfrm flipV="1">
          <a:off x="15290800" y="11117659"/>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95024</xdr:rowOff>
    </xdr:from>
    <xdr:to>
      <xdr:col>77</xdr:col>
      <xdr:colOff>95250</xdr:colOff>
      <xdr:row>65</xdr:row>
      <xdr:rowOff>25174</xdr:rowOff>
    </xdr:to>
    <xdr:sp macro="" textlink="">
      <xdr:nvSpPr>
        <xdr:cNvPr id="314" name="フローチャート: 判断 313"/>
        <xdr:cNvSpPr/>
      </xdr:nvSpPr>
      <xdr:spPr>
        <a:xfrm>
          <a:off x="16129000" y="1106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9951</xdr:rowOff>
    </xdr:from>
    <xdr:ext cx="736600" cy="259045"/>
    <xdr:sp macro="" textlink="">
      <xdr:nvSpPr>
        <xdr:cNvPr id="315" name="テキスト ボックス 314"/>
        <xdr:cNvSpPr txBox="1"/>
      </xdr:nvSpPr>
      <xdr:spPr>
        <a:xfrm>
          <a:off x="15798800" y="11154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130259</xdr:rowOff>
    </xdr:from>
    <xdr:to>
      <xdr:col>72</xdr:col>
      <xdr:colOff>203200</xdr:colOff>
      <xdr:row>64</xdr:row>
      <xdr:rowOff>149041</xdr:rowOff>
    </xdr:to>
    <xdr:cxnSp macro="">
      <xdr:nvCxnSpPr>
        <xdr:cNvPr id="316" name="直線コネクタ 315"/>
        <xdr:cNvCxnSpPr/>
      </xdr:nvCxnSpPr>
      <xdr:spPr>
        <a:xfrm>
          <a:off x="14401800" y="11103059"/>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68360</xdr:rowOff>
    </xdr:from>
    <xdr:to>
      <xdr:col>73</xdr:col>
      <xdr:colOff>44450</xdr:colOff>
      <xdr:row>64</xdr:row>
      <xdr:rowOff>169960</xdr:rowOff>
    </xdr:to>
    <xdr:sp macro="" textlink="">
      <xdr:nvSpPr>
        <xdr:cNvPr id="317" name="フローチャート: 判断 316"/>
        <xdr:cNvSpPr/>
      </xdr:nvSpPr>
      <xdr:spPr>
        <a:xfrm>
          <a:off x="15240000" y="110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8687</xdr:rowOff>
    </xdr:from>
    <xdr:ext cx="762000" cy="259045"/>
    <xdr:sp macro="" textlink="">
      <xdr:nvSpPr>
        <xdr:cNvPr id="318" name="テキスト ボックス 317"/>
        <xdr:cNvSpPr txBox="1"/>
      </xdr:nvSpPr>
      <xdr:spPr>
        <a:xfrm>
          <a:off x="14909800" y="108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118677</xdr:rowOff>
    </xdr:from>
    <xdr:to>
      <xdr:col>68</xdr:col>
      <xdr:colOff>152400</xdr:colOff>
      <xdr:row>64</xdr:row>
      <xdr:rowOff>130259</xdr:rowOff>
    </xdr:to>
    <xdr:cxnSp macro="">
      <xdr:nvCxnSpPr>
        <xdr:cNvPr id="319" name="直線コネクタ 318"/>
        <xdr:cNvCxnSpPr/>
      </xdr:nvCxnSpPr>
      <xdr:spPr>
        <a:xfrm>
          <a:off x="13512800" y="11091477"/>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48914</xdr:rowOff>
    </xdr:from>
    <xdr:to>
      <xdr:col>68</xdr:col>
      <xdr:colOff>203200</xdr:colOff>
      <xdr:row>61</xdr:row>
      <xdr:rowOff>150514</xdr:rowOff>
    </xdr:to>
    <xdr:sp macro="" textlink="">
      <xdr:nvSpPr>
        <xdr:cNvPr id="320" name="フローチャート: 判断 319"/>
        <xdr:cNvSpPr/>
      </xdr:nvSpPr>
      <xdr:spPr>
        <a:xfrm>
          <a:off x="14351000" y="1050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160691</xdr:rowOff>
    </xdr:from>
    <xdr:ext cx="762000" cy="259045"/>
    <xdr:sp macro="" textlink="">
      <xdr:nvSpPr>
        <xdr:cNvPr id="321" name="テキスト ボックス 320"/>
        <xdr:cNvSpPr txBox="1"/>
      </xdr:nvSpPr>
      <xdr:spPr>
        <a:xfrm>
          <a:off x="14020800" y="1027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96664</xdr:rowOff>
    </xdr:from>
    <xdr:to>
      <xdr:col>64</xdr:col>
      <xdr:colOff>152400</xdr:colOff>
      <xdr:row>60</xdr:row>
      <xdr:rowOff>26814</xdr:rowOff>
    </xdr:to>
    <xdr:sp macro="" textlink="">
      <xdr:nvSpPr>
        <xdr:cNvPr id="322" name="フローチャート: 判断 321"/>
        <xdr:cNvSpPr/>
      </xdr:nvSpPr>
      <xdr:spPr>
        <a:xfrm>
          <a:off x="13462000" y="102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36991</xdr:rowOff>
    </xdr:from>
    <xdr:ext cx="762000" cy="259045"/>
    <xdr:sp macro="" textlink="">
      <xdr:nvSpPr>
        <xdr:cNvPr id="323" name="テキスト ボックス 322"/>
        <xdr:cNvSpPr txBox="1"/>
      </xdr:nvSpPr>
      <xdr:spPr>
        <a:xfrm>
          <a:off x="13131800" y="998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150885</xdr:rowOff>
    </xdr:from>
    <xdr:to>
      <xdr:col>81</xdr:col>
      <xdr:colOff>95250</xdr:colOff>
      <xdr:row>65</xdr:row>
      <xdr:rowOff>81035</xdr:rowOff>
    </xdr:to>
    <xdr:sp macro="" textlink="">
      <xdr:nvSpPr>
        <xdr:cNvPr id="329" name="楕円 328"/>
        <xdr:cNvSpPr/>
      </xdr:nvSpPr>
      <xdr:spPr>
        <a:xfrm>
          <a:off x="16967200" y="111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167412</xdr:rowOff>
    </xdr:from>
    <xdr:ext cx="762000" cy="259045"/>
    <xdr:sp macro="" textlink="">
      <xdr:nvSpPr>
        <xdr:cNvPr id="330" name="定員管理の状況該当値テキスト"/>
        <xdr:cNvSpPr txBox="1"/>
      </xdr:nvSpPr>
      <xdr:spPr>
        <a:xfrm>
          <a:off x="17106900" y="1096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94059</xdr:rowOff>
    </xdr:from>
    <xdr:to>
      <xdr:col>77</xdr:col>
      <xdr:colOff>95250</xdr:colOff>
      <xdr:row>65</xdr:row>
      <xdr:rowOff>24209</xdr:rowOff>
    </xdr:to>
    <xdr:sp macro="" textlink="">
      <xdr:nvSpPr>
        <xdr:cNvPr id="331" name="楕円 330"/>
        <xdr:cNvSpPr/>
      </xdr:nvSpPr>
      <xdr:spPr>
        <a:xfrm>
          <a:off x="16129000" y="110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34386</xdr:rowOff>
    </xdr:from>
    <xdr:ext cx="736600" cy="259045"/>
    <xdr:sp macro="" textlink="">
      <xdr:nvSpPr>
        <xdr:cNvPr id="332" name="テキスト ボックス 331"/>
        <xdr:cNvSpPr txBox="1"/>
      </xdr:nvSpPr>
      <xdr:spPr>
        <a:xfrm>
          <a:off x="15798800" y="10835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98241</xdr:rowOff>
    </xdr:from>
    <xdr:to>
      <xdr:col>73</xdr:col>
      <xdr:colOff>44450</xdr:colOff>
      <xdr:row>65</xdr:row>
      <xdr:rowOff>28391</xdr:rowOff>
    </xdr:to>
    <xdr:sp macro="" textlink="">
      <xdr:nvSpPr>
        <xdr:cNvPr id="333" name="楕円 332"/>
        <xdr:cNvSpPr/>
      </xdr:nvSpPr>
      <xdr:spPr>
        <a:xfrm>
          <a:off x="15240000" y="110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13168</xdr:rowOff>
    </xdr:from>
    <xdr:ext cx="762000" cy="259045"/>
    <xdr:sp macro="" textlink="">
      <xdr:nvSpPr>
        <xdr:cNvPr id="334" name="テキスト ボックス 333"/>
        <xdr:cNvSpPr txBox="1"/>
      </xdr:nvSpPr>
      <xdr:spPr>
        <a:xfrm>
          <a:off x="14909800" y="1115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79459</xdr:rowOff>
    </xdr:from>
    <xdr:to>
      <xdr:col>68</xdr:col>
      <xdr:colOff>203200</xdr:colOff>
      <xdr:row>65</xdr:row>
      <xdr:rowOff>9609</xdr:rowOff>
    </xdr:to>
    <xdr:sp macro="" textlink="">
      <xdr:nvSpPr>
        <xdr:cNvPr id="335" name="楕円 334"/>
        <xdr:cNvSpPr/>
      </xdr:nvSpPr>
      <xdr:spPr>
        <a:xfrm>
          <a:off x="14351000" y="110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165836</xdr:rowOff>
    </xdr:from>
    <xdr:ext cx="762000" cy="259045"/>
    <xdr:sp macro="" textlink="">
      <xdr:nvSpPr>
        <xdr:cNvPr id="336" name="テキスト ボックス 335"/>
        <xdr:cNvSpPr txBox="1"/>
      </xdr:nvSpPr>
      <xdr:spPr>
        <a:xfrm>
          <a:off x="14020800" y="1113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67877</xdr:rowOff>
    </xdr:from>
    <xdr:to>
      <xdr:col>64</xdr:col>
      <xdr:colOff>152400</xdr:colOff>
      <xdr:row>64</xdr:row>
      <xdr:rowOff>169477</xdr:rowOff>
    </xdr:to>
    <xdr:sp macro="" textlink="">
      <xdr:nvSpPr>
        <xdr:cNvPr id="337" name="楕円 336"/>
        <xdr:cNvSpPr/>
      </xdr:nvSpPr>
      <xdr:spPr>
        <a:xfrm>
          <a:off x="13462000" y="110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154254</xdr:rowOff>
    </xdr:from>
    <xdr:ext cx="762000" cy="259045"/>
    <xdr:sp macro="" textlink="">
      <xdr:nvSpPr>
        <xdr:cNvPr id="338" name="テキスト ボックス 337"/>
        <xdr:cNvSpPr txBox="1"/>
      </xdr:nvSpPr>
      <xdr:spPr>
        <a:xfrm>
          <a:off x="13131800" y="111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・過去の経済対策等に係る地方債償還の進捗や公債費負担の平準化を進めた結果、標準財政規模が減少する中で、近年同水準を保っている。類似団体平均より高いが、今後改善していく見込みである。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・県債の新規発行の抑制に努めるなどの財政運営を行うとともに、県債を財源とした事業実施において、交付税措置のある起債を有効活用していく。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155575</xdr:rowOff>
    </xdr:to>
    <xdr:cxnSp macro="">
      <xdr:nvCxnSpPr>
        <xdr:cNvPr id="366" name="直線コネクタ 365"/>
        <xdr:cNvCxnSpPr/>
      </xdr:nvCxnSpPr>
      <xdr:spPr>
        <a:xfrm flipV="1">
          <a:off x="17018000" y="62007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67"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68" name="直線コネクタ 367"/>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69"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0" name="直線コネクタ 369"/>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43</xdr:row>
      <xdr:rowOff>155575</xdr:rowOff>
    </xdr:to>
    <xdr:cxnSp macro="">
      <xdr:nvCxnSpPr>
        <xdr:cNvPr id="371" name="直線コネクタ 370"/>
        <xdr:cNvCxnSpPr/>
      </xdr:nvCxnSpPr>
      <xdr:spPr>
        <a:xfrm>
          <a:off x="16179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72"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3" name="フローチャート: 判断 37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115358</xdr:rowOff>
    </xdr:from>
    <xdr:to>
      <xdr:col>77</xdr:col>
      <xdr:colOff>44450</xdr:colOff>
      <xdr:row>43</xdr:row>
      <xdr:rowOff>135467</xdr:rowOff>
    </xdr:to>
    <xdr:cxnSp macro="">
      <xdr:nvCxnSpPr>
        <xdr:cNvPr id="374" name="直線コネクタ 373"/>
        <xdr:cNvCxnSpPr/>
      </xdr:nvCxnSpPr>
      <xdr:spPr>
        <a:xfrm>
          <a:off x="15290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147108</xdr:rowOff>
    </xdr:from>
    <xdr:to>
      <xdr:col>77</xdr:col>
      <xdr:colOff>95250</xdr:colOff>
      <xdr:row>40</xdr:row>
      <xdr:rowOff>77258</xdr:rowOff>
    </xdr:to>
    <xdr:sp macro="" textlink="">
      <xdr:nvSpPr>
        <xdr:cNvPr id="375" name="フローチャート: 判断 374"/>
        <xdr:cNvSpPr/>
      </xdr:nvSpPr>
      <xdr:spPr>
        <a:xfrm>
          <a:off x="16129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87435</xdr:rowOff>
    </xdr:from>
    <xdr:ext cx="736600" cy="259045"/>
    <xdr:sp macro="" textlink="">
      <xdr:nvSpPr>
        <xdr:cNvPr id="376" name="テキスト ボックス 375"/>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115358</xdr:rowOff>
    </xdr:to>
    <xdr:cxnSp macro="">
      <xdr:nvCxnSpPr>
        <xdr:cNvPr id="377" name="直線コネクタ 376"/>
        <xdr:cNvCxnSpPr/>
      </xdr:nvCxnSpPr>
      <xdr:spPr>
        <a:xfrm>
          <a:off x="14401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56092</xdr:rowOff>
    </xdr:from>
    <xdr:to>
      <xdr:col>73</xdr:col>
      <xdr:colOff>44450</xdr:colOff>
      <xdr:row>40</xdr:row>
      <xdr:rowOff>157692</xdr:rowOff>
    </xdr:to>
    <xdr:sp macro="" textlink="">
      <xdr:nvSpPr>
        <xdr:cNvPr id="378" name="フローチャート: 判断 377"/>
        <xdr:cNvSpPr/>
      </xdr:nvSpPr>
      <xdr:spPr>
        <a:xfrm>
          <a:off x="15240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167869</xdr:rowOff>
    </xdr:from>
    <xdr:ext cx="762000" cy="259045"/>
    <xdr:sp macro="" textlink="">
      <xdr:nvSpPr>
        <xdr:cNvPr id="379" name="テキスト ボックス 378"/>
        <xdr:cNvSpPr txBox="1"/>
      </xdr:nvSpPr>
      <xdr:spPr>
        <a:xfrm>
          <a:off x="14909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155575</xdr:rowOff>
    </xdr:to>
    <xdr:cxnSp macro="">
      <xdr:nvCxnSpPr>
        <xdr:cNvPr id="380" name="直線コネクタ 379"/>
        <xdr:cNvCxnSpPr/>
      </xdr:nvCxnSpPr>
      <xdr:spPr>
        <a:xfrm flipV="1">
          <a:off x="13512800" y="746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135467</xdr:rowOff>
    </xdr:from>
    <xdr:to>
      <xdr:col>68</xdr:col>
      <xdr:colOff>203200</xdr:colOff>
      <xdr:row>43</xdr:row>
      <xdr:rowOff>65617</xdr:rowOff>
    </xdr:to>
    <xdr:sp macro="" textlink="">
      <xdr:nvSpPr>
        <xdr:cNvPr id="381" name="フローチャート: 判断 380"/>
        <xdr:cNvSpPr/>
      </xdr:nvSpPr>
      <xdr:spPr>
        <a:xfrm>
          <a:off x="14351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75794</xdr:rowOff>
    </xdr:from>
    <xdr:ext cx="762000" cy="259045"/>
    <xdr:sp macro="" textlink="">
      <xdr:nvSpPr>
        <xdr:cNvPr id="382" name="テキスト ボックス 381"/>
        <xdr:cNvSpPr txBox="1"/>
      </xdr:nvSpPr>
      <xdr:spPr>
        <a:xfrm>
          <a:off x="14020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134408</xdr:rowOff>
    </xdr:from>
    <xdr:to>
      <xdr:col>64</xdr:col>
      <xdr:colOff>152400</xdr:colOff>
      <xdr:row>45</xdr:row>
      <xdr:rowOff>64558</xdr:rowOff>
    </xdr:to>
    <xdr:sp macro="" textlink="">
      <xdr:nvSpPr>
        <xdr:cNvPr id="383" name="フローチャート: 判断 382"/>
        <xdr:cNvSpPr/>
      </xdr:nvSpPr>
      <xdr:spPr>
        <a:xfrm>
          <a:off x="13462000" y="767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49335</xdr:rowOff>
    </xdr:from>
    <xdr:ext cx="762000" cy="259045"/>
    <xdr:sp macro="" textlink="">
      <xdr:nvSpPr>
        <xdr:cNvPr id="384" name="テキスト ボックス 383"/>
        <xdr:cNvSpPr txBox="1"/>
      </xdr:nvSpPr>
      <xdr:spPr>
        <a:xfrm>
          <a:off x="13131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104775</xdr:rowOff>
    </xdr:from>
    <xdr:to>
      <xdr:col>81</xdr:col>
      <xdr:colOff>95250</xdr:colOff>
      <xdr:row>44</xdr:row>
      <xdr:rowOff>34925</xdr:rowOff>
    </xdr:to>
    <xdr:sp macro="" textlink="">
      <xdr:nvSpPr>
        <xdr:cNvPr id="390" name="楕円 389"/>
        <xdr:cNvSpPr/>
      </xdr:nvSpPr>
      <xdr:spPr>
        <a:xfrm>
          <a:off x="16967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652</xdr:rowOff>
    </xdr:from>
    <xdr:ext cx="762000" cy="259045"/>
    <xdr:sp macro="" textlink="">
      <xdr:nvSpPr>
        <xdr:cNvPr id="391" name="公債費負担の状況該当値テキスト"/>
        <xdr:cNvSpPr txBox="1"/>
      </xdr:nvSpPr>
      <xdr:spPr>
        <a:xfrm>
          <a:off x="17106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392" name="楕円 391"/>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393" name="テキスト ボックス 392"/>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64558</xdr:rowOff>
    </xdr:from>
    <xdr:to>
      <xdr:col>73</xdr:col>
      <xdr:colOff>44450</xdr:colOff>
      <xdr:row>43</xdr:row>
      <xdr:rowOff>166158</xdr:rowOff>
    </xdr:to>
    <xdr:sp macro="" textlink="">
      <xdr:nvSpPr>
        <xdr:cNvPr id="394" name="楕円 393"/>
        <xdr:cNvSpPr/>
      </xdr:nvSpPr>
      <xdr:spPr>
        <a:xfrm>
          <a:off x="15240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150935</xdr:rowOff>
    </xdr:from>
    <xdr:ext cx="762000" cy="259045"/>
    <xdr:sp macro="" textlink="">
      <xdr:nvSpPr>
        <xdr:cNvPr id="395" name="テキスト ボックス 394"/>
        <xdr:cNvSpPr txBox="1"/>
      </xdr:nvSpPr>
      <xdr:spPr>
        <a:xfrm>
          <a:off x="14909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396" name="楕円 395"/>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397" name="テキスト ボックス 396"/>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104775</xdr:rowOff>
    </xdr:from>
    <xdr:to>
      <xdr:col>64</xdr:col>
      <xdr:colOff>152400</xdr:colOff>
      <xdr:row>44</xdr:row>
      <xdr:rowOff>34925</xdr:rowOff>
    </xdr:to>
    <xdr:sp macro="" textlink="">
      <xdr:nvSpPr>
        <xdr:cNvPr id="398" name="楕円 397"/>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45102</xdr:rowOff>
    </xdr:from>
    <xdr:ext cx="762000" cy="259045"/>
    <xdr:sp macro="" textlink="">
      <xdr:nvSpPr>
        <xdr:cNvPr id="399" name="テキスト ボックス 398"/>
        <xdr:cNvSpPr txBox="1"/>
      </xdr:nvSpPr>
      <xdr:spPr>
        <a:xfrm>
          <a:off x="13131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・県債の新規発行の抑制に努めるなどの財政運営を行い、平成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年度決算においてその目標を達成した結果、相対的に高い健全度を保っている。</a:t>
          </a:r>
        </a:p>
        <a:p>
          <a:r>
            <a:rPr kumimoji="1" lang="ja-JP" altLang="en-US" sz="1200">
              <a:latin typeface="ＭＳ Ｐゴシック" panose="020B0600070205080204" pitchFamily="50" charset="-128"/>
              <a:ea typeface="ＭＳ Ｐゴシック" panose="020B0600070205080204" pitchFamily="50" charset="-128"/>
            </a:rPr>
            <a:t>・一般会計等に係る地方債残高は減少傾向にあり、将来負担額は減少傾向にある一方、基金の取崩しや基準財政需要額算入見込額の減少により、充当可能財源等が減少した結果、将来負担比率は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・引き続き、財政誘導目標の達成に向けて、地方債残高の縮小、基金残高の維持に努める。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166370</xdr:rowOff>
    </xdr:from>
    <xdr:to>
      <xdr:col>81</xdr:col>
      <xdr:colOff>44450</xdr:colOff>
      <xdr:row>23</xdr:row>
      <xdr:rowOff>19897</xdr:rowOff>
    </xdr:to>
    <xdr:cxnSp macro="">
      <xdr:nvCxnSpPr>
        <xdr:cNvPr id="427" name="直線コネクタ 426"/>
        <xdr:cNvCxnSpPr/>
      </xdr:nvCxnSpPr>
      <xdr:spPr>
        <a:xfrm flipV="1">
          <a:off x="17018000" y="2909570"/>
          <a:ext cx="0" cy="10536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28"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29" name="直線コネクタ 428"/>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81297</xdr:rowOff>
    </xdr:from>
    <xdr:ext cx="762000" cy="259045"/>
    <xdr:sp macro="" textlink="">
      <xdr:nvSpPr>
        <xdr:cNvPr id="430" name="将来負担の状況最大値テキスト"/>
        <xdr:cNvSpPr txBox="1"/>
      </xdr:nvSpPr>
      <xdr:spPr>
        <a:xfrm>
          <a:off x="17106900" y="26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166370</xdr:rowOff>
    </xdr:from>
    <xdr:to>
      <xdr:col>81</xdr:col>
      <xdr:colOff>133350</xdr:colOff>
      <xdr:row>16</xdr:row>
      <xdr:rowOff>166370</xdr:rowOff>
    </xdr:to>
    <xdr:cxnSp macro="">
      <xdr:nvCxnSpPr>
        <xdr:cNvPr id="431" name="直線コネクタ 430"/>
        <xdr:cNvCxnSpPr/>
      </xdr:nvCxnSpPr>
      <xdr:spPr>
        <a:xfrm>
          <a:off x="16929100" y="290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15558</xdr:rowOff>
    </xdr:from>
    <xdr:to>
      <xdr:col>81</xdr:col>
      <xdr:colOff>44450</xdr:colOff>
      <xdr:row>16</xdr:row>
      <xdr:rowOff>166370</xdr:rowOff>
    </xdr:to>
    <xdr:cxnSp macro="">
      <xdr:nvCxnSpPr>
        <xdr:cNvPr id="432" name="直線コネクタ 431"/>
        <xdr:cNvCxnSpPr/>
      </xdr:nvCxnSpPr>
      <xdr:spPr>
        <a:xfrm>
          <a:off x="16179800" y="275875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145855</xdr:rowOff>
    </xdr:from>
    <xdr:ext cx="762000" cy="259045"/>
    <xdr:sp macro="" textlink="">
      <xdr:nvSpPr>
        <xdr:cNvPr id="433" name="将来負担の状況平均値テキスト"/>
        <xdr:cNvSpPr txBox="1"/>
      </xdr:nvSpPr>
      <xdr:spPr>
        <a:xfrm>
          <a:off x="17106900" y="357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2328</xdr:rowOff>
    </xdr:from>
    <xdr:to>
      <xdr:col>81</xdr:col>
      <xdr:colOff>95250</xdr:colOff>
      <xdr:row>21</xdr:row>
      <xdr:rowOff>103928</xdr:rowOff>
    </xdr:to>
    <xdr:sp macro="" textlink="">
      <xdr:nvSpPr>
        <xdr:cNvPr id="434" name="フローチャート: 判断 433"/>
        <xdr:cNvSpPr/>
      </xdr:nvSpPr>
      <xdr:spPr>
        <a:xfrm>
          <a:off x="16967200" y="360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50271</xdr:rowOff>
    </xdr:from>
    <xdr:to>
      <xdr:col>77</xdr:col>
      <xdr:colOff>44450</xdr:colOff>
      <xdr:row>16</xdr:row>
      <xdr:rowOff>15558</xdr:rowOff>
    </xdr:to>
    <xdr:cxnSp macro="">
      <xdr:nvCxnSpPr>
        <xdr:cNvPr id="435" name="直線コネクタ 434"/>
        <xdr:cNvCxnSpPr/>
      </xdr:nvCxnSpPr>
      <xdr:spPr>
        <a:xfrm>
          <a:off x="15290800" y="2622021"/>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79269</xdr:rowOff>
    </xdr:from>
    <xdr:to>
      <xdr:col>77</xdr:col>
      <xdr:colOff>95250</xdr:colOff>
      <xdr:row>21</xdr:row>
      <xdr:rowOff>9419</xdr:rowOff>
    </xdr:to>
    <xdr:sp macro="" textlink="">
      <xdr:nvSpPr>
        <xdr:cNvPr id="436" name="フローチャート: 判断 435"/>
        <xdr:cNvSpPr/>
      </xdr:nvSpPr>
      <xdr:spPr>
        <a:xfrm>
          <a:off x="16129000" y="350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165646</xdr:rowOff>
    </xdr:from>
    <xdr:ext cx="736600" cy="259045"/>
    <xdr:sp macro="" textlink="">
      <xdr:nvSpPr>
        <xdr:cNvPr id="437" name="テキスト ボックス 436"/>
        <xdr:cNvSpPr txBox="1"/>
      </xdr:nvSpPr>
      <xdr:spPr>
        <a:xfrm>
          <a:off x="15798800" y="359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82973</xdr:rowOff>
    </xdr:from>
    <xdr:to>
      <xdr:col>72</xdr:col>
      <xdr:colOff>203200</xdr:colOff>
      <xdr:row>15</xdr:row>
      <xdr:rowOff>50271</xdr:rowOff>
    </xdr:to>
    <xdr:cxnSp macro="">
      <xdr:nvCxnSpPr>
        <xdr:cNvPr id="438" name="直線コネクタ 437"/>
        <xdr:cNvCxnSpPr/>
      </xdr:nvCxnSpPr>
      <xdr:spPr>
        <a:xfrm>
          <a:off x="14401800" y="2483273"/>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107950</xdr:rowOff>
    </xdr:from>
    <xdr:to>
      <xdr:col>73</xdr:col>
      <xdr:colOff>44450</xdr:colOff>
      <xdr:row>20</xdr:row>
      <xdr:rowOff>38100</xdr:rowOff>
    </xdr:to>
    <xdr:sp macro="" textlink="">
      <xdr:nvSpPr>
        <xdr:cNvPr id="439" name="フローチャート: 判断 438"/>
        <xdr:cNvSpPr/>
      </xdr:nvSpPr>
      <xdr:spPr>
        <a:xfrm>
          <a:off x="15240000" y="336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22877</xdr:rowOff>
    </xdr:from>
    <xdr:ext cx="762000" cy="259045"/>
    <xdr:sp macro="" textlink="">
      <xdr:nvSpPr>
        <xdr:cNvPr id="440" name="テキスト ボックス 439"/>
        <xdr:cNvSpPr txBox="1"/>
      </xdr:nvSpPr>
      <xdr:spPr>
        <a:xfrm>
          <a:off x="14909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82973</xdr:rowOff>
    </xdr:from>
    <xdr:to>
      <xdr:col>68</xdr:col>
      <xdr:colOff>152400</xdr:colOff>
      <xdr:row>14</xdr:row>
      <xdr:rowOff>115147</xdr:rowOff>
    </xdr:to>
    <xdr:cxnSp macro="">
      <xdr:nvCxnSpPr>
        <xdr:cNvPr id="441" name="直線コネクタ 440"/>
        <xdr:cNvCxnSpPr/>
      </xdr:nvCxnSpPr>
      <xdr:spPr>
        <a:xfrm flipV="1">
          <a:off x="13512800" y="248327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22</xdr:row>
      <xdr:rowOff>31962</xdr:rowOff>
    </xdr:from>
    <xdr:to>
      <xdr:col>68</xdr:col>
      <xdr:colOff>203200</xdr:colOff>
      <xdr:row>22</xdr:row>
      <xdr:rowOff>133562</xdr:rowOff>
    </xdr:to>
    <xdr:sp macro="" textlink="">
      <xdr:nvSpPr>
        <xdr:cNvPr id="442" name="フローチャート: 判断 441"/>
        <xdr:cNvSpPr/>
      </xdr:nvSpPr>
      <xdr:spPr>
        <a:xfrm>
          <a:off x="14351000" y="380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118339</xdr:rowOff>
    </xdr:from>
    <xdr:ext cx="762000" cy="259045"/>
    <xdr:sp macro="" textlink="">
      <xdr:nvSpPr>
        <xdr:cNvPr id="443" name="テキスト ボックス 442"/>
        <xdr:cNvSpPr txBox="1"/>
      </xdr:nvSpPr>
      <xdr:spPr>
        <a:xfrm>
          <a:off x="14020800" y="389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105939</xdr:rowOff>
    </xdr:from>
    <xdr:to>
      <xdr:col>64</xdr:col>
      <xdr:colOff>152400</xdr:colOff>
      <xdr:row>20</xdr:row>
      <xdr:rowOff>36089</xdr:rowOff>
    </xdr:to>
    <xdr:sp macro="" textlink="">
      <xdr:nvSpPr>
        <xdr:cNvPr id="444" name="フローチャート: 判断 443"/>
        <xdr:cNvSpPr/>
      </xdr:nvSpPr>
      <xdr:spPr>
        <a:xfrm>
          <a:off x="13462000" y="33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20866</xdr:rowOff>
    </xdr:from>
    <xdr:ext cx="762000" cy="259045"/>
    <xdr:sp macro="" textlink="">
      <xdr:nvSpPr>
        <xdr:cNvPr id="445" name="テキスト ボックス 444"/>
        <xdr:cNvSpPr txBox="1"/>
      </xdr:nvSpPr>
      <xdr:spPr>
        <a:xfrm>
          <a:off x="13131800" y="344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115570</xdr:rowOff>
    </xdr:from>
    <xdr:to>
      <xdr:col>81</xdr:col>
      <xdr:colOff>95250</xdr:colOff>
      <xdr:row>17</xdr:row>
      <xdr:rowOff>45720</xdr:rowOff>
    </xdr:to>
    <xdr:sp macro="" textlink="">
      <xdr:nvSpPr>
        <xdr:cNvPr id="451" name="楕円 450"/>
        <xdr:cNvSpPr/>
      </xdr:nvSpPr>
      <xdr:spPr>
        <a:xfrm>
          <a:off x="169672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36847</xdr:rowOff>
    </xdr:from>
    <xdr:ext cx="762000" cy="259045"/>
    <xdr:sp macro="" textlink="">
      <xdr:nvSpPr>
        <xdr:cNvPr id="452" name="将来負担の状況該当値テキスト"/>
        <xdr:cNvSpPr txBox="1"/>
      </xdr:nvSpPr>
      <xdr:spPr>
        <a:xfrm>
          <a:off x="171069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136208</xdr:rowOff>
    </xdr:from>
    <xdr:to>
      <xdr:col>77</xdr:col>
      <xdr:colOff>95250</xdr:colOff>
      <xdr:row>16</xdr:row>
      <xdr:rowOff>66358</xdr:rowOff>
    </xdr:to>
    <xdr:sp macro="" textlink="">
      <xdr:nvSpPr>
        <xdr:cNvPr id="453" name="楕円 452"/>
        <xdr:cNvSpPr/>
      </xdr:nvSpPr>
      <xdr:spPr>
        <a:xfrm>
          <a:off x="16129000" y="27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76535</xdr:rowOff>
    </xdr:from>
    <xdr:ext cx="736600" cy="259045"/>
    <xdr:sp macro="" textlink="">
      <xdr:nvSpPr>
        <xdr:cNvPr id="454" name="テキスト ボックス 453"/>
        <xdr:cNvSpPr txBox="1"/>
      </xdr:nvSpPr>
      <xdr:spPr>
        <a:xfrm>
          <a:off x="15798800" y="2476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170921</xdr:rowOff>
    </xdr:from>
    <xdr:to>
      <xdr:col>73</xdr:col>
      <xdr:colOff>44450</xdr:colOff>
      <xdr:row>15</xdr:row>
      <xdr:rowOff>101071</xdr:rowOff>
    </xdr:to>
    <xdr:sp macro="" textlink="">
      <xdr:nvSpPr>
        <xdr:cNvPr id="455" name="楕円 454"/>
        <xdr:cNvSpPr/>
      </xdr:nvSpPr>
      <xdr:spPr>
        <a:xfrm>
          <a:off x="15240000" y="2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111248</xdr:rowOff>
    </xdr:from>
    <xdr:ext cx="762000" cy="259045"/>
    <xdr:sp macro="" textlink="">
      <xdr:nvSpPr>
        <xdr:cNvPr id="456" name="テキスト ボックス 455"/>
        <xdr:cNvSpPr txBox="1"/>
      </xdr:nvSpPr>
      <xdr:spPr>
        <a:xfrm>
          <a:off x="14909800" y="234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32173</xdr:rowOff>
    </xdr:from>
    <xdr:to>
      <xdr:col>68</xdr:col>
      <xdr:colOff>203200</xdr:colOff>
      <xdr:row>14</xdr:row>
      <xdr:rowOff>133773</xdr:rowOff>
    </xdr:to>
    <xdr:sp macro="" textlink="">
      <xdr:nvSpPr>
        <xdr:cNvPr id="457" name="楕円 456"/>
        <xdr:cNvSpPr/>
      </xdr:nvSpPr>
      <xdr:spPr>
        <a:xfrm>
          <a:off x="14351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143950</xdr:rowOff>
    </xdr:from>
    <xdr:ext cx="762000" cy="259045"/>
    <xdr:sp macro="" textlink="">
      <xdr:nvSpPr>
        <xdr:cNvPr id="458" name="テキスト ボックス 457"/>
        <xdr:cNvSpPr txBox="1"/>
      </xdr:nvSpPr>
      <xdr:spPr>
        <a:xfrm>
          <a:off x="14020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64347</xdr:rowOff>
    </xdr:from>
    <xdr:to>
      <xdr:col>64</xdr:col>
      <xdr:colOff>152400</xdr:colOff>
      <xdr:row>14</xdr:row>
      <xdr:rowOff>165947</xdr:rowOff>
    </xdr:to>
    <xdr:sp macro="" textlink="">
      <xdr:nvSpPr>
        <xdr:cNvPr id="459" name="楕円 458"/>
        <xdr:cNvSpPr/>
      </xdr:nvSpPr>
      <xdr:spPr>
        <a:xfrm>
          <a:off x="13462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4674</xdr:rowOff>
    </xdr:from>
    <xdr:ext cx="762000" cy="259045"/>
    <xdr:sp macro="" textlink="">
      <xdr:nvSpPr>
        <xdr:cNvPr id="460" name="テキスト ボックス 459"/>
        <xdr:cNvSpPr txBox="1"/>
      </xdr:nvSpPr>
      <xdr:spPr>
        <a:xfrm>
          <a:off x="13131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566,052
561,445
3,507.14
343,609,836
336,031,398
4,497,853
211,097,267
625,776,820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わたり」の廃止や諸手当の見直しなど県独自に給与制度自体の適正化を行い、あわせて民間の水準を考慮した給与改定を行ってきており、人件費に係る経常収支比率は低くなっている。今後も、引き続きトータルでの適正化に努めていく。</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当初</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当初</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にかけて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人以上の定数削減を行うなどの内部努力や給与体制の見直しにより人件費の削減に努めている。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46990</xdr:rowOff>
    </xdr:from>
    <xdr:to>
      <xdr:col>24</xdr:col>
      <xdr:colOff>25400</xdr:colOff>
      <xdr:row>39</xdr:row>
      <xdr:rowOff>92710</xdr:rowOff>
    </xdr:to>
    <xdr:cxnSp macro="">
      <xdr:nvCxnSpPr>
        <xdr:cNvPr id="58" name="直線コネクタ 57"/>
        <xdr:cNvCxnSpPr/>
      </xdr:nvCxnSpPr>
      <xdr:spPr>
        <a:xfrm flipV="1">
          <a:off x="4826000" y="6047740"/>
          <a:ext cx="0" cy="73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64787</xdr:rowOff>
    </xdr:from>
    <xdr:ext cx="762000" cy="259045"/>
    <xdr:sp macro="" textlink="">
      <xdr:nvSpPr>
        <xdr:cNvPr id="59" name="人件費最小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92710</xdr:rowOff>
    </xdr:from>
    <xdr:to>
      <xdr:col>24</xdr:col>
      <xdr:colOff>114300</xdr:colOff>
      <xdr:row>39</xdr:row>
      <xdr:rowOff>92710</xdr:rowOff>
    </xdr:to>
    <xdr:cxnSp macro="">
      <xdr:nvCxnSpPr>
        <xdr:cNvPr id="60" name="直線コネクタ 59"/>
        <xdr:cNvCxnSpPr/>
      </xdr:nvCxnSpPr>
      <xdr:spPr>
        <a:xfrm>
          <a:off x="4737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133367</xdr:rowOff>
    </xdr:from>
    <xdr:ext cx="762000" cy="259045"/>
    <xdr:sp macro="" textlink="">
      <xdr:nvSpPr>
        <xdr:cNvPr id="61" name="人件費最大値テキスト"/>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46990</xdr:rowOff>
    </xdr:from>
    <xdr:to>
      <xdr:col>24</xdr:col>
      <xdr:colOff>114300</xdr:colOff>
      <xdr:row>35</xdr:row>
      <xdr:rowOff>46990</xdr:rowOff>
    </xdr:to>
    <xdr:cxnSp macro="">
      <xdr:nvCxnSpPr>
        <xdr:cNvPr id="62" name="直線コネクタ 61"/>
        <xdr:cNvCxnSpPr/>
      </xdr:nvCxnSpPr>
      <xdr:spPr>
        <a:xfrm>
          <a:off x="4737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35</xdr:row>
      <xdr:rowOff>46990</xdr:rowOff>
    </xdr:to>
    <xdr:cxnSp macro="">
      <xdr:nvCxnSpPr>
        <xdr:cNvPr id="63" name="直線コネクタ 62"/>
        <xdr:cNvCxnSpPr/>
      </xdr:nvCxnSpPr>
      <xdr:spPr>
        <a:xfrm>
          <a:off x="3987800" y="57734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4"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5" name="フローチャート: 判断 64"/>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35</xdr:row>
      <xdr:rowOff>46990</xdr:rowOff>
    </xdr:to>
    <xdr:cxnSp macro="">
      <xdr:nvCxnSpPr>
        <xdr:cNvPr id="66" name="直線コネクタ 65"/>
        <xdr:cNvCxnSpPr/>
      </xdr:nvCxnSpPr>
      <xdr:spPr>
        <a:xfrm flipV="1">
          <a:off x="3098800" y="57734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8" name="テキスト ボックス 6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35</xdr:row>
      <xdr:rowOff>46990</xdr:rowOff>
    </xdr:to>
    <xdr:cxnSp macro="">
      <xdr:nvCxnSpPr>
        <xdr:cNvPr id="69" name="直線コネクタ 68"/>
        <xdr:cNvCxnSpPr/>
      </xdr:nvCxnSpPr>
      <xdr:spPr>
        <a:xfrm>
          <a:off x="2209800" y="57277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0" name="フローチャート: 判断 69"/>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1" name="テキスト ボックス 70"/>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161290</xdr:rowOff>
    </xdr:to>
    <xdr:cxnSp macro="">
      <xdr:nvCxnSpPr>
        <xdr:cNvPr id="72" name="直線コネクタ 71"/>
        <xdr:cNvCxnSpPr/>
      </xdr:nvCxnSpPr>
      <xdr:spPr>
        <a:xfrm flipV="1">
          <a:off x="1320800" y="5727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41910</xdr:rowOff>
    </xdr:from>
    <xdr:to>
      <xdr:col>11</xdr:col>
      <xdr:colOff>60325</xdr:colOff>
      <xdr:row>35</xdr:row>
      <xdr:rowOff>143510</xdr:rowOff>
    </xdr:to>
    <xdr:sp macro="" textlink="">
      <xdr:nvSpPr>
        <xdr:cNvPr id="73" name="フローチャート: 判断 72"/>
        <xdr:cNvSpPr/>
      </xdr:nvSpPr>
      <xdr:spPr>
        <a:xfrm>
          <a:off x="2159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74" name="テキスト ボックス 73"/>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75" name="フローチャート: 判断 74"/>
        <xdr:cNvSpPr/>
      </xdr:nvSpPr>
      <xdr:spPr>
        <a:xfrm>
          <a:off x="1270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76" name="テキスト ボックス 75"/>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2" name="楕円 81"/>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76217</xdr:rowOff>
    </xdr:from>
    <xdr:ext cx="762000" cy="259045"/>
    <xdr:sp macro="" textlink="">
      <xdr:nvSpPr>
        <xdr:cNvPr id="83" name="人件費該当値テキスト"/>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4" name="楕円 83"/>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5" name="テキスト ボックス 84"/>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6" name="楕円 85"/>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7" name="テキスト ボックス 86"/>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88" name="楕円 87"/>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89" name="テキスト ボックス 88"/>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0" name="楕円 89"/>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1" name="テキスト ボックス 90"/>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・物件費に係る経常収支比率は、類似団体平均と比較して高くなっており、今後も経費の節減合理化等を図っていく。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17</xdr:row>
      <xdr:rowOff>24130</xdr:rowOff>
    </xdr:to>
    <xdr:cxnSp macro="">
      <xdr:nvCxnSpPr>
        <xdr:cNvPr id="115" name="直線コネクタ 114"/>
        <xdr:cNvCxnSpPr/>
      </xdr:nvCxnSpPr>
      <xdr:spPr>
        <a:xfrm flipV="1">
          <a:off x="16510000" y="22529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167657</xdr:rowOff>
    </xdr:from>
    <xdr:ext cx="762000" cy="259045"/>
    <xdr:sp macro="" textlink="">
      <xdr:nvSpPr>
        <xdr:cNvPr id="116" name="物件費最小値テキスト"/>
        <xdr:cNvSpPr txBox="1"/>
      </xdr:nvSpPr>
      <xdr:spPr>
        <a:xfrm>
          <a:off x="16598900" y="291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17</xdr:row>
      <xdr:rowOff>24130</xdr:rowOff>
    </xdr:from>
    <xdr:to>
      <xdr:col>82</xdr:col>
      <xdr:colOff>196850</xdr:colOff>
      <xdr:row>17</xdr:row>
      <xdr:rowOff>24130</xdr:rowOff>
    </xdr:to>
    <xdr:cxnSp macro="">
      <xdr:nvCxnSpPr>
        <xdr:cNvPr id="117" name="直線コネクタ 116"/>
        <xdr:cNvCxnSpPr/>
      </xdr:nvCxnSpPr>
      <xdr:spPr>
        <a:xfrm>
          <a:off x="16421100" y="293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18"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19" name="直線コネクタ 118"/>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35560</xdr:rowOff>
    </xdr:to>
    <xdr:cxnSp macro="">
      <xdr:nvCxnSpPr>
        <xdr:cNvPr id="120" name="直線コネクタ 119"/>
        <xdr:cNvCxnSpPr/>
      </xdr:nvCxnSpPr>
      <xdr:spPr>
        <a:xfrm flipV="1">
          <a:off x="15671800" y="2938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58437</xdr:rowOff>
    </xdr:from>
    <xdr:ext cx="762000" cy="259045"/>
    <xdr:sp macro="" textlink="">
      <xdr:nvSpPr>
        <xdr:cNvPr id="121" name="物件費平均値テキスト"/>
        <xdr:cNvSpPr txBox="1"/>
      </xdr:nvSpPr>
      <xdr:spPr>
        <a:xfrm>
          <a:off x="16598900" y="245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22" name="フローチャート: 判断 121"/>
        <xdr:cNvSpPr/>
      </xdr:nvSpPr>
      <xdr:spPr>
        <a:xfrm>
          <a:off x="16459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20</xdr:row>
      <xdr:rowOff>12700</xdr:rowOff>
    </xdr:to>
    <xdr:cxnSp macro="">
      <xdr:nvCxnSpPr>
        <xdr:cNvPr id="123" name="直線コネクタ 122"/>
        <xdr:cNvCxnSpPr/>
      </xdr:nvCxnSpPr>
      <xdr:spPr>
        <a:xfrm flipV="1">
          <a:off x="14782800" y="3121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4" name="フローチャート: 判断 123"/>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25" name="テキスト ボックス 124"/>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20</xdr:row>
      <xdr:rowOff>12700</xdr:rowOff>
    </xdr:to>
    <xdr:cxnSp macro="">
      <xdr:nvCxnSpPr>
        <xdr:cNvPr id="126" name="直線コネクタ 125"/>
        <xdr:cNvCxnSpPr/>
      </xdr:nvCxnSpPr>
      <xdr:spPr>
        <a:xfrm>
          <a:off x="13893800" y="271018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7" name="フローチャート: 判断 126"/>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28" name="テキスト ボックス 127"/>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15</xdr:row>
      <xdr:rowOff>138430</xdr:rowOff>
    </xdr:to>
    <xdr:cxnSp macro="">
      <xdr:nvCxnSpPr>
        <xdr:cNvPr id="129" name="直線コネクタ 128"/>
        <xdr:cNvCxnSpPr/>
      </xdr:nvCxnSpPr>
      <xdr:spPr>
        <a:xfrm>
          <a:off x="13004800" y="24358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64770</xdr:rowOff>
    </xdr:from>
    <xdr:to>
      <xdr:col>69</xdr:col>
      <xdr:colOff>142875</xdr:colOff>
      <xdr:row>13</xdr:row>
      <xdr:rowOff>166370</xdr:rowOff>
    </xdr:to>
    <xdr:sp macro="" textlink="">
      <xdr:nvSpPr>
        <xdr:cNvPr id="130" name="フローチャート: 判断 129"/>
        <xdr:cNvSpPr/>
      </xdr:nvSpPr>
      <xdr:spPr>
        <a:xfrm>
          <a:off x="13843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31" name="テキスト ボックス 130"/>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32" name="フローチャート: 判断 131"/>
        <xdr:cNvSpPr/>
      </xdr:nvSpPr>
      <xdr:spPr>
        <a:xfrm>
          <a:off x="12954000" y="220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33" name="テキスト ボックス 132"/>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39" name="楕円 138"/>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53357</xdr:rowOff>
    </xdr:from>
    <xdr:ext cx="762000" cy="259045"/>
    <xdr:sp macro="" textlink="">
      <xdr:nvSpPr>
        <xdr:cNvPr id="140" name="物件費該当値テキスト"/>
        <xdr:cNvSpPr txBox="1"/>
      </xdr:nvSpPr>
      <xdr:spPr>
        <a:xfrm>
          <a:off x="165989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1" name="楕円 140"/>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2" name="テキスト ボックス 141"/>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3" name="楕円 142"/>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4" name="テキスト ボックス 143"/>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5" name="楕円 144"/>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46" name="テキスト ボックス 145"/>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47" name="楕円 146"/>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71137</xdr:rowOff>
    </xdr:from>
    <xdr:ext cx="762000" cy="259045"/>
    <xdr:sp macro="" textlink="">
      <xdr:nvSpPr>
        <xdr:cNvPr id="148" name="テキスト ボックス 147"/>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・町村の福祉事務所設置が進み生活保護費が減少したため、平成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年度の経常収支比率は低下したが、</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年度は一定水準で推移した。</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年度は児童措置費の増などにより上昇し、</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年度も同水準となったが、類似団体平均と比較すると、扶助費に係る経常収支比率は低くなっている。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61</xdr:row>
      <xdr:rowOff>146050</xdr:rowOff>
    </xdr:to>
    <xdr:cxnSp macro="">
      <xdr:nvCxnSpPr>
        <xdr:cNvPr id="174" name="直線コネクタ 173"/>
        <xdr:cNvCxnSpPr/>
      </xdr:nvCxnSpPr>
      <xdr:spPr>
        <a:xfrm flipV="1">
          <a:off x="4826000" y="9385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5"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6" name="直線コネクタ 175"/>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77"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78" name="直線コネクタ 177"/>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79" name="直線コネクタ 178"/>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80"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81" name="フローチャート: 判断 180"/>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2" name="直線コネクタ 181"/>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0</xdr:rowOff>
    </xdr:from>
    <xdr:to>
      <xdr:col>20</xdr:col>
      <xdr:colOff>38100</xdr:colOff>
      <xdr:row>58</xdr:row>
      <xdr:rowOff>101600</xdr:rowOff>
    </xdr:to>
    <xdr:sp macro="" textlink="">
      <xdr:nvSpPr>
        <xdr:cNvPr id="183" name="フローチャート: 判断 182"/>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184" name="テキスト ボックス 183"/>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127000</xdr:rowOff>
    </xdr:to>
    <xdr:cxnSp macro="">
      <xdr:nvCxnSpPr>
        <xdr:cNvPr id="185" name="直線コネクタ 184"/>
        <xdr:cNvCxnSpPr/>
      </xdr:nvCxnSpPr>
      <xdr:spPr>
        <a:xfrm>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6" name="フローチャート: 判断 18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87" name="テキスト ボックス 18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88" name="直線コネクタ 187"/>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1" name="フローチャート: 判断 190"/>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2" name="テキスト ボックス 19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8" name="楕円 197"/>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199"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0" name="楕円 199"/>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1" name="テキスト ボックス 200"/>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2" name="楕円 201"/>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3" name="テキスト ボックス 202"/>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4" name="楕円 203"/>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5" name="テキスト ボックス 204"/>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6" name="楕円 205"/>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7" name="テキスト ボックス 206"/>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・国民健康保険特別会計への移行による繰出金の増により、その他に係る経常収支比率は上昇したが、類似団体平均と比較して低くなっている。</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146050</xdr:rowOff>
    </xdr:from>
    <xdr:to>
      <xdr:col>82</xdr:col>
      <xdr:colOff>107950</xdr:colOff>
      <xdr:row>60</xdr:row>
      <xdr:rowOff>127000</xdr:rowOff>
    </xdr:to>
    <xdr:cxnSp macro="">
      <xdr:nvCxnSpPr>
        <xdr:cNvPr id="233" name="直線コネクタ 232"/>
        <xdr:cNvCxnSpPr/>
      </xdr:nvCxnSpPr>
      <xdr:spPr>
        <a:xfrm flipV="1">
          <a:off x="16510000" y="9918700"/>
          <a:ext cx="0" cy="49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5" name="直線コネクタ 23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36" name="その他最大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146050</xdr:rowOff>
    </xdr:from>
    <xdr:to>
      <xdr:col>82</xdr:col>
      <xdr:colOff>196850</xdr:colOff>
      <xdr:row>57</xdr:row>
      <xdr:rowOff>146050</xdr:rowOff>
    </xdr:to>
    <xdr:cxnSp macro="">
      <xdr:nvCxnSpPr>
        <xdr:cNvPr id="237" name="直線コネクタ 236"/>
        <xdr:cNvCxnSpPr/>
      </xdr:nvCxnSpPr>
      <xdr:spPr>
        <a:xfrm>
          <a:off x="16421100" y="991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146050</xdr:rowOff>
    </xdr:to>
    <xdr:cxnSp macro="">
      <xdr:nvCxnSpPr>
        <xdr:cNvPr id="238" name="直線コネクタ 237"/>
        <xdr:cNvCxnSpPr/>
      </xdr:nvCxnSpPr>
      <xdr:spPr>
        <a:xfrm>
          <a:off x="15671800" y="9613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67327</xdr:rowOff>
    </xdr:from>
    <xdr:ext cx="762000" cy="259045"/>
    <xdr:sp macro="" textlink="">
      <xdr:nvSpPr>
        <xdr:cNvPr id="239" name="その他平均値テキスト"/>
        <xdr:cNvSpPr txBox="1"/>
      </xdr:nvSpPr>
      <xdr:spPr>
        <a:xfrm>
          <a:off x="16598900" y="1018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40" name="フローチャート: 判断 239"/>
        <xdr:cNvSpPr/>
      </xdr:nvSpPr>
      <xdr:spPr>
        <a:xfrm>
          <a:off x="164592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56</xdr:row>
      <xdr:rowOff>12700</xdr:rowOff>
    </xdr:to>
    <xdr:cxnSp macro="">
      <xdr:nvCxnSpPr>
        <xdr:cNvPr id="241" name="直線コネクタ 240"/>
        <xdr:cNvCxnSpPr/>
      </xdr:nvCxnSpPr>
      <xdr:spPr>
        <a:xfrm>
          <a:off x="14782800" y="90043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42" name="フローチャート: 判断 241"/>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43" name="テキスト ボックス 242"/>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56</xdr:row>
      <xdr:rowOff>165100</xdr:rowOff>
    </xdr:to>
    <xdr:cxnSp macro="">
      <xdr:nvCxnSpPr>
        <xdr:cNvPr id="244" name="直線コネクタ 243"/>
        <xdr:cNvCxnSpPr/>
      </xdr:nvCxnSpPr>
      <xdr:spPr>
        <a:xfrm flipV="1">
          <a:off x="13893800" y="90043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45" name="フローチャート: 判断 244"/>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46" name="テキスト ボックス 245"/>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31750</xdr:rowOff>
    </xdr:to>
    <xdr:cxnSp macro="">
      <xdr:nvCxnSpPr>
        <xdr:cNvPr id="247" name="直線コネクタ 246"/>
        <xdr:cNvCxnSpPr/>
      </xdr:nvCxnSpPr>
      <xdr:spPr>
        <a:xfrm flipV="1">
          <a:off x="13004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152400</xdr:rowOff>
    </xdr:from>
    <xdr:to>
      <xdr:col>69</xdr:col>
      <xdr:colOff>142875</xdr:colOff>
      <xdr:row>55</xdr:row>
      <xdr:rowOff>82550</xdr:rowOff>
    </xdr:to>
    <xdr:sp macro="" textlink="">
      <xdr:nvSpPr>
        <xdr:cNvPr id="248" name="フローチャート: 判断 247"/>
        <xdr:cNvSpPr/>
      </xdr:nvSpPr>
      <xdr:spPr>
        <a:xfrm>
          <a:off x="13843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49" name="テキスト ボックス 248"/>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50" name="フローチャート: 判断 249"/>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51" name="テキスト ボックス 250"/>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7" name="楕円 256"/>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3827</xdr:rowOff>
    </xdr:from>
    <xdr:ext cx="762000" cy="259045"/>
    <xdr:sp macro="" textlink="">
      <xdr:nvSpPr>
        <xdr:cNvPr id="258" name="その他該当値テキスト"/>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59" name="楕円 258"/>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0" name="テキスト ボックス 25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38100</xdr:rowOff>
    </xdr:from>
    <xdr:to>
      <xdr:col>74</xdr:col>
      <xdr:colOff>31750</xdr:colOff>
      <xdr:row>52</xdr:row>
      <xdr:rowOff>139700</xdr:rowOff>
    </xdr:to>
    <xdr:sp macro="" textlink="">
      <xdr:nvSpPr>
        <xdr:cNvPr id="261" name="楕円 260"/>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62" name="テキスト ボックス 261"/>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63" name="楕円 262"/>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楕円 264"/>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・補助費等に係る経常収支比率は、類似団体平均と比較して低く</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推移している</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年度以降上昇している</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。これは、介護給付費等負担金等の社会保障関係経費等の増加によるものであり、今後もこの傾向は続くことが見込まれる</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が、平成</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年度は国民健康保険特別会計への移行（補助費等→繰出金）により減となっている。</a:t>
          </a:r>
          <a:endParaRPr kumimoji="0" lang="ja-JP"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・今後も必要な事業には積極的に取り組む一方で、真に必要な事業を精査するなど経費の節減合理化を図る等の徹底的な見直しを実施していく。</a:t>
          </a:r>
          <a:endParaRPr kumimoji="0" lang="ja-JP"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146050</xdr:rowOff>
    </xdr:from>
    <xdr:to>
      <xdr:col>82</xdr:col>
      <xdr:colOff>107950</xdr:colOff>
      <xdr:row>41</xdr:row>
      <xdr:rowOff>88900</xdr:rowOff>
    </xdr:to>
    <xdr:cxnSp macro="">
      <xdr:nvCxnSpPr>
        <xdr:cNvPr id="292" name="直線コネクタ 291"/>
        <xdr:cNvCxnSpPr/>
      </xdr:nvCxnSpPr>
      <xdr:spPr>
        <a:xfrm flipV="1">
          <a:off x="16510000" y="56324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293"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294" name="直線コネクタ 293"/>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60977</xdr:rowOff>
    </xdr:from>
    <xdr:ext cx="762000" cy="259045"/>
    <xdr:sp macro="" textlink="">
      <xdr:nvSpPr>
        <xdr:cNvPr id="295" name="補助費等最大値テキスト"/>
        <xdr:cNvSpPr txBox="1"/>
      </xdr:nvSpPr>
      <xdr:spPr>
        <a:xfrm>
          <a:off x="16598900" y="537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146050</xdr:rowOff>
    </xdr:from>
    <xdr:to>
      <xdr:col>82</xdr:col>
      <xdr:colOff>196850</xdr:colOff>
      <xdr:row>32</xdr:row>
      <xdr:rowOff>146050</xdr:rowOff>
    </xdr:to>
    <xdr:cxnSp macro="">
      <xdr:nvCxnSpPr>
        <xdr:cNvPr id="296" name="直線コネクタ 295"/>
        <xdr:cNvCxnSpPr/>
      </xdr:nvCxnSpPr>
      <xdr:spPr>
        <a:xfrm>
          <a:off x="16421100" y="563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37</xdr:row>
      <xdr:rowOff>127000</xdr:rowOff>
    </xdr:to>
    <xdr:cxnSp macro="">
      <xdr:nvCxnSpPr>
        <xdr:cNvPr id="297" name="直線コネクタ 296"/>
        <xdr:cNvCxnSpPr/>
      </xdr:nvCxnSpPr>
      <xdr:spPr>
        <a:xfrm flipV="1">
          <a:off x="15671800" y="61277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298"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299" name="フローチャート: 判断 298"/>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127000</xdr:rowOff>
    </xdr:to>
    <xdr:cxnSp macro="">
      <xdr:nvCxnSpPr>
        <xdr:cNvPr id="300" name="直線コネクタ 299"/>
        <xdr:cNvCxnSpPr/>
      </xdr:nvCxnSpPr>
      <xdr:spPr>
        <a:xfrm>
          <a:off x="14782800" y="6451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0</xdr:rowOff>
    </xdr:from>
    <xdr:to>
      <xdr:col>78</xdr:col>
      <xdr:colOff>120650</xdr:colOff>
      <xdr:row>38</xdr:row>
      <xdr:rowOff>101600</xdr:rowOff>
    </xdr:to>
    <xdr:sp macro="" textlink="">
      <xdr:nvSpPr>
        <xdr:cNvPr id="301" name="フローチャート: 判断 300"/>
        <xdr:cNvSpPr/>
      </xdr:nvSpPr>
      <xdr:spPr>
        <a:xfrm>
          <a:off x="15621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02" name="テキスト ボックス 301"/>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107950</xdr:rowOff>
    </xdr:to>
    <xdr:cxnSp macro="">
      <xdr:nvCxnSpPr>
        <xdr:cNvPr id="303" name="直線コネクタ 302"/>
        <xdr:cNvCxnSpPr/>
      </xdr:nvCxnSpPr>
      <xdr:spPr>
        <a:xfrm>
          <a:off x="13893800" y="629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0</xdr:rowOff>
    </xdr:from>
    <xdr:to>
      <xdr:col>74</xdr:col>
      <xdr:colOff>31750</xdr:colOff>
      <xdr:row>38</xdr:row>
      <xdr:rowOff>101600</xdr:rowOff>
    </xdr:to>
    <xdr:sp macro="" textlink="">
      <xdr:nvSpPr>
        <xdr:cNvPr id="304" name="フローチャート: 判断 303"/>
        <xdr:cNvSpPr/>
      </xdr:nvSpPr>
      <xdr:spPr>
        <a:xfrm>
          <a:off x="14732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05" name="テキスト ボックス 304"/>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127000</xdr:rowOff>
    </xdr:to>
    <xdr:cxnSp macro="">
      <xdr:nvCxnSpPr>
        <xdr:cNvPr id="306" name="直線コネクタ 305"/>
        <xdr:cNvCxnSpPr/>
      </xdr:nvCxnSpPr>
      <xdr:spPr>
        <a:xfrm>
          <a:off x="13004800" y="618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7" name="フローチャート: 判断 306"/>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08" name="テキスト ボックス 307"/>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09" name="フローチャート: 判断 308"/>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10" name="テキスト ボックス 309"/>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6" name="楕円 315"/>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92727</xdr:rowOff>
    </xdr:from>
    <xdr:ext cx="762000" cy="259045"/>
    <xdr:sp macro="" textlink="">
      <xdr:nvSpPr>
        <xdr:cNvPr id="317"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18" name="楕円 317"/>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9" name="テキスト ボックス 318"/>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20" name="楕円 319"/>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21" name="テキスト ボックス 320"/>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2" name="楕円 321"/>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楕円 323"/>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5" name="テキスト ボックス 32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・過年度の起債に係る公債費が増加</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は上昇傾向にあったが、今後は償還のピークが過ぎ、低下に転じる見込である。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県債の新規発行の抑制（</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691</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民間資金の借入において、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年度から入札による資金調達を導入するなど、低利な条件での資金調達にも努めている。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8" name="直線コネクタ 33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9" name="テキスト ボックス 338"/>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0" name="直線コネクタ 33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1" name="テキスト ボックス 340"/>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2" name="直線コネクタ 34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3" name="テキスト ボックス 342"/>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4" name="直線コネクタ 34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5" name="テキスト ボックス 344"/>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77</xdr:row>
      <xdr:rowOff>161289</xdr:rowOff>
    </xdr:to>
    <xdr:cxnSp macro="">
      <xdr:nvCxnSpPr>
        <xdr:cNvPr id="349" name="直線コネクタ 348"/>
        <xdr:cNvCxnSpPr/>
      </xdr:nvCxnSpPr>
      <xdr:spPr>
        <a:xfrm flipV="1">
          <a:off x="4826000" y="12448540"/>
          <a:ext cx="0" cy="914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133366</xdr:rowOff>
    </xdr:from>
    <xdr:ext cx="762000" cy="259045"/>
    <xdr:sp macro="" textlink="">
      <xdr:nvSpPr>
        <xdr:cNvPr id="350" name="公債費最小値テキスト"/>
        <xdr:cNvSpPr txBox="1"/>
      </xdr:nvSpPr>
      <xdr:spPr>
        <a:xfrm>
          <a:off x="4914900" y="1333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161289</xdr:rowOff>
    </xdr:from>
    <xdr:to>
      <xdr:col>24</xdr:col>
      <xdr:colOff>114300</xdr:colOff>
      <xdr:row>77</xdr:row>
      <xdr:rowOff>161289</xdr:rowOff>
    </xdr:to>
    <xdr:cxnSp macro="">
      <xdr:nvCxnSpPr>
        <xdr:cNvPr id="351" name="直線コネクタ 350"/>
        <xdr:cNvCxnSpPr/>
      </xdr:nvCxnSpPr>
      <xdr:spPr>
        <a:xfrm>
          <a:off x="4737100" y="1336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52"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53" name="直線コネクタ 352"/>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80</xdr:row>
      <xdr:rowOff>104139</xdr:rowOff>
    </xdr:to>
    <xdr:cxnSp macro="">
      <xdr:nvCxnSpPr>
        <xdr:cNvPr id="354" name="直線コネクタ 353"/>
        <xdr:cNvCxnSpPr/>
      </xdr:nvCxnSpPr>
      <xdr:spPr>
        <a:xfrm flipV="1">
          <a:off x="3987800" y="13362939"/>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12717</xdr:rowOff>
    </xdr:from>
    <xdr:ext cx="762000" cy="259045"/>
    <xdr:sp macro="" textlink="">
      <xdr:nvSpPr>
        <xdr:cNvPr id="355" name="公債費平均値テキスト"/>
        <xdr:cNvSpPr txBox="1"/>
      </xdr:nvSpPr>
      <xdr:spPr>
        <a:xfrm>
          <a:off x="4914900" y="1270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56" name="フローチャート: 判断 355"/>
        <xdr:cNvSpPr/>
      </xdr:nvSpPr>
      <xdr:spPr>
        <a:xfrm>
          <a:off x="47752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104139</xdr:rowOff>
    </xdr:from>
    <xdr:to>
      <xdr:col>19</xdr:col>
      <xdr:colOff>187325</xdr:colOff>
      <xdr:row>80</xdr:row>
      <xdr:rowOff>149861</xdr:rowOff>
    </xdr:to>
    <xdr:cxnSp macro="">
      <xdr:nvCxnSpPr>
        <xdr:cNvPr id="357" name="直線コネクタ 356"/>
        <xdr:cNvCxnSpPr/>
      </xdr:nvCxnSpPr>
      <xdr:spPr>
        <a:xfrm flipV="1">
          <a:off x="3098800" y="13820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58" name="フローチャート: 判断 357"/>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59" name="テキスト ボックス 358"/>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80</xdr:row>
      <xdr:rowOff>149861</xdr:rowOff>
    </xdr:to>
    <xdr:cxnSp macro="">
      <xdr:nvCxnSpPr>
        <xdr:cNvPr id="360" name="直線コネクタ 359"/>
        <xdr:cNvCxnSpPr/>
      </xdr:nvCxnSpPr>
      <xdr:spPr>
        <a:xfrm>
          <a:off x="2209800" y="13408661"/>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121920</xdr:rowOff>
    </xdr:from>
    <xdr:to>
      <xdr:col>15</xdr:col>
      <xdr:colOff>149225</xdr:colOff>
      <xdr:row>75</xdr:row>
      <xdr:rowOff>52070</xdr:rowOff>
    </xdr:to>
    <xdr:sp macro="" textlink="">
      <xdr:nvSpPr>
        <xdr:cNvPr id="361" name="フローチャート: 判断 360"/>
        <xdr:cNvSpPr/>
      </xdr:nvSpPr>
      <xdr:spPr>
        <a:xfrm>
          <a:off x="3048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62" name="テキスト ボックス 361"/>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35561</xdr:rowOff>
    </xdr:to>
    <xdr:cxnSp macro="">
      <xdr:nvCxnSpPr>
        <xdr:cNvPr id="363" name="直線コネクタ 362"/>
        <xdr:cNvCxnSpPr/>
      </xdr:nvCxnSpPr>
      <xdr:spPr>
        <a:xfrm>
          <a:off x="1320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4" name="フローチャート: 判断 363"/>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65" name="テキスト ボックス 364"/>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66" name="フローチャート: 判断 365"/>
        <xdr:cNvSpPr/>
      </xdr:nvSpPr>
      <xdr:spPr>
        <a:xfrm>
          <a:off x="1270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67" name="テキスト ボックス 366"/>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楕円 372"/>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19066</xdr:rowOff>
    </xdr:from>
    <xdr:ext cx="762000" cy="259045"/>
    <xdr:sp macro="" textlink="">
      <xdr:nvSpPr>
        <xdr:cNvPr id="374" name="公債費該当値テキスト"/>
        <xdr:cNvSpPr txBox="1"/>
      </xdr:nvSpPr>
      <xdr:spPr>
        <a:xfrm>
          <a:off x="4914900" y="1322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53339</xdr:rowOff>
    </xdr:from>
    <xdr:to>
      <xdr:col>20</xdr:col>
      <xdr:colOff>38100</xdr:colOff>
      <xdr:row>80</xdr:row>
      <xdr:rowOff>154939</xdr:rowOff>
    </xdr:to>
    <xdr:sp macro="" textlink="">
      <xdr:nvSpPr>
        <xdr:cNvPr id="375" name="楕円 374"/>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139716</xdr:rowOff>
    </xdr:from>
    <xdr:ext cx="736600" cy="259045"/>
    <xdr:sp macro="" textlink="">
      <xdr:nvSpPr>
        <xdr:cNvPr id="376" name="テキスト ボックス 375"/>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77" name="楕円 376"/>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78" name="テキスト ボックス 377"/>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79" name="楕円 378"/>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0" name="テキスト ボックス 379"/>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1" name="楕円 380"/>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2" name="テキスト ボックス 381"/>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類似団体平均と比較して低くなっている。今後も必要な事業には積極的に取り組む一方で、真に必要な事業を精査するなど経費の節減合理化を図る等の徹底的な見直しを実施していく。</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5" name="直線コネクタ 39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6" name="テキスト ボックス 39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7" name="直線コネクタ 39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8" name="テキスト ボックス 39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9" name="直線コネクタ 39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0" name="テキスト ボックス 39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1" name="直線コネクタ 40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2" name="テキスト ボックス 40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3" name="直線コネクタ 40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4" name="テキスト ボックス 40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5" name="直線コネクタ 40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6" name="テキスト ボックス 40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81</xdr:row>
      <xdr:rowOff>69850</xdr:rowOff>
    </xdr:to>
    <xdr:cxnSp macro="">
      <xdr:nvCxnSpPr>
        <xdr:cNvPr id="410" name="直線コネクタ 409"/>
        <xdr:cNvCxnSpPr/>
      </xdr:nvCxnSpPr>
      <xdr:spPr>
        <a:xfrm flipV="1">
          <a:off x="16510000" y="12651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1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12" name="直線コネクタ 41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3"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14" name="直線コネクタ 413"/>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135165</xdr:rowOff>
    </xdr:from>
    <xdr:to>
      <xdr:col>82</xdr:col>
      <xdr:colOff>107950</xdr:colOff>
      <xdr:row>74</xdr:row>
      <xdr:rowOff>94343</xdr:rowOff>
    </xdr:to>
    <xdr:cxnSp macro="">
      <xdr:nvCxnSpPr>
        <xdr:cNvPr id="415" name="直線コネクタ 414"/>
        <xdr:cNvCxnSpPr/>
      </xdr:nvCxnSpPr>
      <xdr:spPr>
        <a:xfrm flipV="1">
          <a:off x="15671800" y="12651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15620</xdr:rowOff>
    </xdr:from>
    <xdr:ext cx="762000" cy="259045"/>
    <xdr:sp macro="" textlink="">
      <xdr:nvSpPr>
        <xdr:cNvPr id="416" name="公債費以外平均値テキスト"/>
        <xdr:cNvSpPr txBox="1"/>
      </xdr:nvSpPr>
      <xdr:spPr>
        <a:xfrm>
          <a:off x="16598900" y="13045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43543</xdr:rowOff>
    </xdr:from>
    <xdr:to>
      <xdr:col>82</xdr:col>
      <xdr:colOff>158750</xdr:colOff>
      <xdr:row>76</xdr:row>
      <xdr:rowOff>145143</xdr:rowOff>
    </xdr:to>
    <xdr:sp macro="" textlink="">
      <xdr:nvSpPr>
        <xdr:cNvPr id="417" name="フローチャート: 判断 416"/>
        <xdr:cNvSpPr/>
      </xdr:nvSpPr>
      <xdr:spPr>
        <a:xfrm>
          <a:off x="16459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29028</xdr:rowOff>
    </xdr:from>
    <xdr:to>
      <xdr:col>78</xdr:col>
      <xdr:colOff>69850</xdr:colOff>
      <xdr:row>74</xdr:row>
      <xdr:rowOff>94343</xdr:rowOff>
    </xdr:to>
    <xdr:cxnSp macro="">
      <xdr:nvCxnSpPr>
        <xdr:cNvPr id="418" name="直線コネクタ 417"/>
        <xdr:cNvCxnSpPr/>
      </xdr:nvCxnSpPr>
      <xdr:spPr>
        <a:xfrm>
          <a:off x="14782800" y="12716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43543</xdr:rowOff>
    </xdr:from>
    <xdr:to>
      <xdr:col>78</xdr:col>
      <xdr:colOff>120650</xdr:colOff>
      <xdr:row>76</xdr:row>
      <xdr:rowOff>145143</xdr:rowOff>
    </xdr:to>
    <xdr:sp macro="" textlink="">
      <xdr:nvSpPr>
        <xdr:cNvPr id="419" name="フローチャート: 判断 418"/>
        <xdr:cNvSpPr/>
      </xdr:nvSpPr>
      <xdr:spPr>
        <a:xfrm>
          <a:off x="15621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129920</xdr:rowOff>
    </xdr:from>
    <xdr:ext cx="736600" cy="259045"/>
    <xdr:sp macro="" textlink="">
      <xdr:nvSpPr>
        <xdr:cNvPr id="420" name="テキスト ボックス 419"/>
        <xdr:cNvSpPr txBox="1"/>
      </xdr:nvSpPr>
      <xdr:spPr>
        <a:xfrm>
          <a:off x="15290800" y="1316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4535</xdr:rowOff>
    </xdr:from>
    <xdr:to>
      <xdr:col>73</xdr:col>
      <xdr:colOff>180975</xdr:colOff>
      <xdr:row>74</xdr:row>
      <xdr:rowOff>29028</xdr:rowOff>
    </xdr:to>
    <xdr:cxnSp macro="">
      <xdr:nvCxnSpPr>
        <xdr:cNvPr id="421" name="直線コネクタ 420"/>
        <xdr:cNvCxnSpPr/>
      </xdr:nvCxnSpPr>
      <xdr:spPr>
        <a:xfrm>
          <a:off x="13893800" y="125203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84365</xdr:rowOff>
    </xdr:from>
    <xdr:to>
      <xdr:col>74</xdr:col>
      <xdr:colOff>31750</xdr:colOff>
      <xdr:row>76</xdr:row>
      <xdr:rowOff>14514</xdr:rowOff>
    </xdr:to>
    <xdr:sp macro="" textlink="">
      <xdr:nvSpPr>
        <xdr:cNvPr id="422" name="フローチャート: 判断 421"/>
        <xdr:cNvSpPr/>
      </xdr:nvSpPr>
      <xdr:spPr>
        <a:xfrm>
          <a:off x="14732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170741</xdr:rowOff>
    </xdr:from>
    <xdr:ext cx="762000" cy="259045"/>
    <xdr:sp macro="" textlink="">
      <xdr:nvSpPr>
        <xdr:cNvPr id="423" name="テキスト ボックス 422"/>
        <xdr:cNvSpPr txBox="1"/>
      </xdr:nvSpPr>
      <xdr:spPr>
        <a:xfrm>
          <a:off x="14401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29028</xdr:rowOff>
    </xdr:from>
    <xdr:to>
      <xdr:col>69</xdr:col>
      <xdr:colOff>92075</xdr:colOff>
      <xdr:row>73</xdr:row>
      <xdr:rowOff>4535</xdr:rowOff>
    </xdr:to>
    <xdr:cxnSp macro="">
      <xdr:nvCxnSpPr>
        <xdr:cNvPr id="424" name="直線コネクタ 423"/>
        <xdr:cNvCxnSpPr/>
      </xdr:nvCxnSpPr>
      <xdr:spPr>
        <a:xfrm>
          <a:off x="13004800" y="12373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51707</xdr:rowOff>
    </xdr:from>
    <xdr:to>
      <xdr:col>69</xdr:col>
      <xdr:colOff>142875</xdr:colOff>
      <xdr:row>73</xdr:row>
      <xdr:rowOff>153307</xdr:rowOff>
    </xdr:to>
    <xdr:sp macro="" textlink="">
      <xdr:nvSpPr>
        <xdr:cNvPr id="425" name="フローチャート: 判断 424"/>
        <xdr:cNvSpPr/>
      </xdr:nvSpPr>
      <xdr:spPr>
        <a:xfrm>
          <a:off x="13843000" y="1256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138084</xdr:rowOff>
    </xdr:from>
    <xdr:ext cx="762000" cy="259045"/>
    <xdr:sp macro="" textlink="">
      <xdr:nvSpPr>
        <xdr:cNvPr id="426" name="テキスト ボックス 425"/>
        <xdr:cNvSpPr txBox="1"/>
      </xdr:nvSpPr>
      <xdr:spPr>
        <a:xfrm>
          <a:off x="13512800" y="1265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68035</xdr:rowOff>
    </xdr:from>
    <xdr:to>
      <xdr:col>65</xdr:col>
      <xdr:colOff>53975</xdr:colOff>
      <xdr:row>75</xdr:row>
      <xdr:rowOff>169636</xdr:rowOff>
    </xdr:to>
    <xdr:sp macro="" textlink="">
      <xdr:nvSpPr>
        <xdr:cNvPr id="427" name="フローチャート: 判断 426"/>
        <xdr:cNvSpPr/>
      </xdr:nvSpPr>
      <xdr:spPr>
        <a:xfrm>
          <a:off x="12954000" y="129267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154413</xdr:rowOff>
    </xdr:from>
    <xdr:ext cx="762000" cy="259045"/>
    <xdr:sp macro="" textlink="">
      <xdr:nvSpPr>
        <xdr:cNvPr id="428" name="テキスト ボックス 427"/>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84365</xdr:rowOff>
    </xdr:from>
    <xdr:to>
      <xdr:col>82</xdr:col>
      <xdr:colOff>158750</xdr:colOff>
      <xdr:row>74</xdr:row>
      <xdr:rowOff>14515</xdr:rowOff>
    </xdr:to>
    <xdr:sp macro="" textlink="">
      <xdr:nvSpPr>
        <xdr:cNvPr id="434" name="楕円 433"/>
        <xdr:cNvSpPr/>
      </xdr:nvSpPr>
      <xdr:spPr>
        <a:xfrm>
          <a:off x="16459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164392</xdr:rowOff>
    </xdr:from>
    <xdr:ext cx="762000" cy="259045"/>
    <xdr:sp macro="" textlink="">
      <xdr:nvSpPr>
        <xdr:cNvPr id="435" name="公債費以外該当値テキスト"/>
        <xdr:cNvSpPr txBox="1"/>
      </xdr:nvSpPr>
      <xdr:spPr>
        <a:xfrm>
          <a:off x="16598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43543</xdr:rowOff>
    </xdr:from>
    <xdr:to>
      <xdr:col>78</xdr:col>
      <xdr:colOff>120650</xdr:colOff>
      <xdr:row>74</xdr:row>
      <xdr:rowOff>145143</xdr:rowOff>
    </xdr:to>
    <xdr:sp macro="" textlink="">
      <xdr:nvSpPr>
        <xdr:cNvPr id="436" name="楕円 435"/>
        <xdr:cNvSpPr/>
      </xdr:nvSpPr>
      <xdr:spPr>
        <a:xfrm>
          <a:off x="15621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155320</xdr:rowOff>
    </xdr:from>
    <xdr:ext cx="736600" cy="259045"/>
    <xdr:sp macro="" textlink="">
      <xdr:nvSpPr>
        <xdr:cNvPr id="437" name="テキスト ボックス 436"/>
        <xdr:cNvSpPr txBox="1"/>
      </xdr:nvSpPr>
      <xdr:spPr>
        <a:xfrm>
          <a:off x="15290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149678</xdr:rowOff>
    </xdr:from>
    <xdr:to>
      <xdr:col>74</xdr:col>
      <xdr:colOff>31750</xdr:colOff>
      <xdr:row>74</xdr:row>
      <xdr:rowOff>79828</xdr:rowOff>
    </xdr:to>
    <xdr:sp macro="" textlink="">
      <xdr:nvSpPr>
        <xdr:cNvPr id="438" name="楕円 437"/>
        <xdr:cNvSpPr/>
      </xdr:nvSpPr>
      <xdr:spPr>
        <a:xfrm>
          <a:off x="14732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90005</xdr:rowOff>
    </xdr:from>
    <xdr:ext cx="762000" cy="259045"/>
    <xdr:sp macro="" textlink="">
      <xdr:nvSpPr>
        <xdr:cNvPr id="439" name="テキスト ボックス 438"/>
        <xdr:cNvSpPr txBox="1"/>
      </xdr:nvSpPr>
      <xdr:spPr>
        <a:xfrm>
          <a:off x="14401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125185</xdr:rowOff>
    </xdr:from>
    <xdr:to>
      <xdr:col>69</xdr:col>
      <xdr:colOff>142875</xdr:colOff>
      <xdr:row>73</xdr:row>
      <xdr:rowOff>55335</xdr:rowOff>
    </xdr:to>
    <xdr:sp macro="" textlink="">
      <xdr:nvSpPr>
        <xdr:cNvPr id="440" name="楕円 439"/>
        <xdr:cNvSpPr/>
      </xdr:nvSpPr>
      <xdr:spPr>
        <a:xfrm>
          <a:off x="13843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65512</xdr:rowOff>
    </xdr:from>
    <xdr:ext cx="762000" cy="259045"/>
    <xdr:sp macro="" textlink="">
      <xdr:nvSpPr>
        <xdr:cNvPr id="441" name="テキスト ボックス 440"/>
        <xdr:cNvSpPr txBox="1"/>
      </xdr:nvSpPr>
      <xdr:spPr>
        <a:xfrm>
          <a:off x="13512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71</xdr:row>
      <xdr:rowOff>149678</xdr:rowOff>
    </xdr:from>
    <xdr:to>
      <xdr:col>65</xdr:col>
      <xdr:colOff>53975</xdr:colOff>
      <xdr:row>72</xdr:row>
      <xdr:rowOff>79828</xdr:rowOff>
    </xdr:to>
    <xdr:sp macro="" textlink="">
      <xdr:nvSpPr>
        <xdr:cNvPr id="442" name="楕円 441"/>
        <xdr:cNvSpPr/>
      </xdr:nvSpPr>
      <xdr:spPr>
        <a:xfrm>
          <a:off x="12954000" y="123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90005</xdr:rowOff>
    </xdr:from>
    <xdr:ext cx="762000" cy="259045"/>
    <xdr:sp macro="" textlink="">
      <xdr:nvSpPr>
        <xdr:cNvPr id="443" name="テキスト ボックス 442"/>
        <xdr:cNvSpPr txBox="1"/>
      </xdr:nvSpPr>
      <xdr:spPr>
        <a:xfrm>
          <a:off x="12623800" y="120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9957</xdr:rowOff>
    </xdr:from>
    <xdr:to>
      <xdr:col>29</xdr:col>
      <xdr:colOff>127000</xdr:colOff>
      <xdr:row>16</xdr:row>
      <xdr:rowOff>13043</xdr:rowOff>
    </xdr:to>
    <xdr:cxnSp macro="">
      <xdr:nvCxnSpPr>
        <xdr:cNvPr id="45" name="直線コネクタ 44"/>
        <xdr:cNvCxnSpPr/>
      </xdr:nvCxnSpPr>
      <xdr:spPr bwMode="auto">
        <a:xfrm flipV="1">
          <a:off x="5651500" y="2286432"/>
          <a:ext cx="0" cy="517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156570</xdr:rowOff>
    </xdr:from>
    <xdr:ext cx="762000" cy="259045"/>
    <xdr:sp macro="" textlink="">
      <xdr:nvSpPr>
        <xdr:cNvPr id="46" name="人口1人当たり決算額の推移最小値テキスト130"/>
        <xdr:cNvSpPr txBox="1"/>
      </xdr:nvSpPr>
      <xdr:spPr>
        <a:xfrm>
          <a:off x="5740400" y="27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16</xdr:row>
      <xdr:rowOff>13043</xdr:rowOff>
    </xdr:from>
    <xdr:to>
      <xdr:col>30</xdr:col>
      <xdr:colOff>25400</xdr:colOff>
      <xdr:row>16</xdr:row>
      <xdr:rowOff>13043</xdr:rowOff>
    </xdr:to>
    <xdr:cxnSp macro="">
      <xdr:nvCxnSpPr>
        <xdr:cNvPr id="47" name="直線コネクタ 46"/>
        <xdr:cNvCxnSpPr/>
      </xdr:nvCxnSpPr>
      <xdr:spPr bwMode="auto">
        <a:xfrm>
          <a:off x="5562600" y="28038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96334</xdr:rowOff>
    </xdr:from>
    <xdr:ext cx="762000" cy="259045"/>
    <xdr:sp macro="" textlink="">
      <xdr:nvSpPr>
        <xdr:cNvPr id="48" name="人口1人当たり決算額の推移最大値テキスト130"/>
        <xdr:cNvSpPr txBox="1"/>
      </xdr:nvSpPr>
      <xdr:spPr>
        <a:xfrm>
          <a:off x="5740400" y="202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9957</xdr:rowOff>
    </xdr:from>
    <xdr:to>
      <xdr:col>30</xdr:col>
      <xdr:colOff>25400</xdr:colOff>
      <xdr:row>13</xdr:row>
      <xdr:rowOff>9957</xdr:rowOff>
    </xdr:to>
    <xdr:cxnSp macro="">
      <xdr:nvCxnSpPr>
        <xdr:cNvPr id="49" name="直線コネクタ 48"/>
        <xdr:cNvCxnSpPr/>
      </xdr:nvCxnSpPr>
      <xdr:spPr bwMode="auto">
        <a:xfrm>
          <a:off x="5562600" y="228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166243</xdr:rowOff>
    </xdr:from>
    <xdr:to>
      <xdr:col>29</xdr:col>
      <xdr:colOff>127000</xdr:colOff>
      <xdr:row>16</xdr:row>
      <xdr:rowOff>13043</xdr:rowOff>
    </xdr:to>
    <xdr:cxnSp macro="">
      <xdr:nvCxnSpPr>
        <xdr:cNvPr id="50" name="直線コネクタ 49"/>
        <xdr:cNvCxnSpPr/>
      </xdr:nvCxnSpPr>
      <xdr:spPr bwMode="auto">
        <a:xfrm>
          <a:off x="5003800" y="2785618"/>
          <a:ext cx="647700" cy="18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140504</xdr:rowOff>
    </xdr:from>
    <xdr:ext cx="762000" cy="259045"/>
    <xdr:sp macro="" textlink="">
      <xdr:nvSpPr>
        <xdr:cNvPr id="51" name="人口1人当たり決算額の推移平均値テキスト130"/>
        <xdr:cNvSpPr txBox="1"/>
      </xdr:nvSpPr>
      <xdr:spPr>
        <a:xfrm>
          <a:off x="5740400" y="2416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123977</xdr:rowOff>
    </xdr:from>
    <xdr:to>
      <xdr:col>29</xdr:col>
      <xdr:colOff>177800</xdr:colOff>
      <xdr:row>15</xdr:row>
      <xdr:rowOff>54127</xdr:rowOff>
    </xdr:to>
    <xdr:sp macro="" textlink="">
      <xdr:nvSpPr>
        <xdr:cNvPr id="52" name="フローチャート: 判断 51"/>
        <xdr:cNvSpPr/>
      </xdr:nvSpPr>
      <xdr:spPr bwMode="auto">
        <a:xfrm>
          <a:off x="5600700" y="2571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166243</xdr:rowOff>
    </xdr:from>
    <xdr:to>
      <xdr:col>26</xdr:col>
      <xdr:colOff>50800</xdr:colOff>
      <xdr:row>16</xdr:row>
      <xdr:rowOff>64364</xdr:rowOff>
    </xdr:to>
    <xdr:cxnSp macro="">
      <xdr:nvCxnSpPr>
        <xdr:cNvPr id="53" name="直線コネクタ 52"/>
        <xdr:cNvCxnSpPr/>
      </xdr:nvCxnSpPr>
      <xdr:spPr bwMode="auto">
        <a:xfrm flipV="1">
          <a:off x="4305300" y="2785618"/>
          <a:ext cx="698500" cy="6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152819</xdr:rowOff>
    </xdr:from>
    <xdr:to>
      <xdr:col>26</xdr:col>
      <xdr:colOff>101600</xdr:colOff>
      <xdr:row>15</xdr:row>
      <xdr:rowOff>82969</xdr:rowOff>
    </xdr:to>
    <xdr:sp macro="" textlink="">
      <xdr:nvSpPr>
        <xdr:cNvPr id="54" name="フローチャート: 判断 53"/>
        <xdr:cNvSpPr/>
      </xdr:nvSpPr>
      <xdr:spPr bwMode="auto">
        <a:xfrm>
          <a:off x="4953000" y="260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93146</xdr:rowOff>
    </xdr:from>
    <xdr:ext cx="736600" cy="259045"/>
    <xdr:sp macro="" textlink="">
      <xdr:nvSpPr>
        <xdr:cNvPr id="55" name="テキスト ボックス 54"/>
        <xdr:cNvSpPr txBox="1"/>
      </xdr:nvSpPr>
      <xdr:spPr>
        <a:xfrm>
          <a:off x="4622800" y="236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64364</xdr:rowOff>
    </xdr:from>
    <xdr:to>
      <xdr:col>22</xdr:col>
      <xdr:colOff>114300</xdr:colOff>
      <xdr:row>16</xdr:row>
      <xdr:rowOff>155880</xdr:rowOff>
    </xdr:to>
    <xdr:cxnSp macro="">
      <xdr:nvCxnSpPr>
        <xdr:cNvPr id="56" name="直線コネクタ 55"/>
        <xdr:cNvCxnSpPr/>
      </xdr:nvCxnSpPr>
      <xdr:spPr bwMode="auto">
        <a:xfrm flipV="1">
          <a:off x="3606800" y="2855189"/>
          <a:ext cx="698500" cy="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42977</xdr:rowOff>
    </xdr:from>
    <xdr:to>
      <xdr:col>22</xdr:col>
      <xdr:colOff>165100</xdr:colOff>
      <xdr:row>15</xdr:row>
      <xdr:rowOff>144577</xdr:rowOff>
    </xdr:to>
    <xdr:sp macro="" textlink="">
      <xdr:nvSpPr>
        <xdr:cNvPr id="57" name="フローチャート: 判断 56"/>
        <xdr:cNvSpPr/>
      </xdr:nvSpPr>
      <xdr:spPr bwMode="auto">
        <a:xfrm>
          <a:off x="4254500" y="2662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154754</xdr:rowOff>
    </xdr:from>
    <xdr:ext cx="762000" cy="259045"/>
    <xdr:sp macro="" textlink="">
      <xdr:nvSpPr>
        <xdr:cNvPr id="58" name="テキスト ボックス 57"/>
        <xdr:cNvSpPr txBox="1"/>
      </xdr:nvSpPr>
      <xdr:spPr>
        <a:xfrm>
          <a:off x="3924300" y="24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155880</xdr:rowOff>
    </xdr:from>
    <xdr:to>
      <xdr:col>18</xdr:col>
      <xdr:colOff>177800</xdr:colOff>
      <xdr:row>17</xdr:row>
      <xdr:rowOff>24511</xdr:rowOff>
    </xdr:to>
    <xdr:cxnSp macro="">
      <xdr:nvCxnSpPr>
        <xdr:cNvPr id="59" name="直線コネクタ 58"/>
        <xdr:cNvCxnSpPr/>
      </xdr:nvCxnSpPr>
      <xdr:spPr bwMode="auto">
        <a:xfrm flipV="1">
          <a:off x="2908300" y="2946705"/>
          <a:ext cx="698500" cy="4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58179</xdr:rowOff>
    </xdr:from>
    <xdr:to>
      <xdr:col>19</xdr:col>
      <xdr:colOff>38100</xdr:colOff>
      <xdr:row>17</xdr:row>
      <xdr:rowOff>159779</xdr:rowOff>
    </xdr:to>
    <xdr:sp macro="" textlink="">
      <xdr:nvSpPr>
        <xdr:cNvPr id="60" name="フローチャート: 判断 59"/>
        <xdr:cNvSpPr/>
      </xdr:nvSpPr>
      <xdr:spPr bwMode="auto">
        <a:xfrm>
          <a:off x="3556000" y="302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144556</xdr:rowOff>
    </xdr:from>
    <xdr:ext cx="762000" cy="259045"/>
    <xdr:sp macro="" textlink="">
      <xdr:nvSpPr>
        <xdr:cNvPr id="61" name="テキスト ボックス 60"/>
        <xdr:cNvSpPr txBox="1"/>
      </xdr:nvSpPr>
      <xdr:spPr>
        <a:xfrm>
          <a:off x="3225800" y="310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111328</xdr:rowOff>
    </xdr:from>
    <xdr:to>
      <xdr:col>15</xdr:col>
      <xdr:colOff>101600</xdr:colOff>
      <xdr:row>19</xdr:row>
      <xdr:rowOff>41478</xdr:rowOff>
    </xdr:to>
    <xdr:sp macro="" textlink="">
      <xdr:nvSpPr>
        <xdr:cNvPr id="62" name="フローチャート: 判断 61"/>
        <xdr:cNvSpPr/>
      </xdr:nvSpPr>
      <xdr:spPr bwMode="auto">
        <a:xfrm>
          <a:off x="2857500" y="3245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26255</xdr:rowOff>
    </xdr:from>
    <xdr:ext cx="762000" cy="259045"/>
    <xdr:sp macro="" textlink="">
      <xdr:nvSpPr>
        <xdr:cNvPr id="63" name="テキスト ボックス 62"/>
        <xdr:cNvSpPr txBox="1"/>
      </xdr:nvSpPr>
      <xdr:spPr>
        <a:xfrm>
          <a:off x="2527300" y="333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133693</xdr:rowOff>
    </xdr:from>
    <xdr:to>
      <xdr:col>29</xdr:col>
      <xdr:colOff>177800</xdr:colOff>
      <xdr:row>16</xdr:row>
      <xdr:rowOff>63843</xdr:rowOff>
    </xdr:to>
    <xdr:sp macro="" textlink="">
      <xdr:nvSpPr>
        <xdr:cNvPr id="69" name="楕円 68"/>
        <xdr:cNvSpPr/>
      </xdr:nvSpPr>
      <xdr:spPr bwMode="auto">
        <a:xfrm>
          <a:off x="5600700" y="275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42270</xdr:rowOff>
    </xdr:from>
    <xdr:ext cx="762000" cy="259045"/>
    <xdr:sp macro="" textlink="">
      <xdr:nvSpPr>
        <xdr:cNvPr id="70" name="人口1人当たり決算額の推移該当値テキスト130"/>
        <xdr:cNvSpPr txBox="1"/>
      </xdr:nvSpPr>
      <xdr:spPr>
        <a:xfrm>
          <a:off x="5740400" y="26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115443</xdr:rowOff>
    </xdr:from>
    <xdr:to>
      <xdr:col>26</xdr:col>
      <xdr:colOff>101600</xdr:colOff>
      <xdr:row>16</xdr:row>
      <xdr:rowOff>45593</xdr:rowOff>
    </xdr:to>
    <xdr:sp macro="" textlink="">
      <xdr:nvSpPr>
        <xdr:cNvPr id="71" name="楕円 70"/>
        <xdr:cNvSpPr/>
      </xdr:nvSpPr>
      <xdr:spPr bwMode="auto">
        <a:xfrm>
          <a:off x="4953000" y="273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30370</xdr:rowOff>
    </xdr:from>
    <xdr:ext cx="736600" cy="259045"/>
    <xdr:sp macro="" textlink="">
      <xdr:nvSpPr>
        <xdr:cNvPr id="72" name="テキスト ボックス 71"/>
        <xdr:cNvSpPr txBox="1"/>
      </xdr:nvSpPr>
      <xdr:spPr>
        <a:xfrm>
          <a:off x="4622800" y="2821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13564</xdr:rowOff>
    </xdr:from>
    <xdr:to>
      <xdr:col>22</xdr:col>
      <xdr:colOff>165100</xdr:colOff>
      <xdr:row>16</xdr:row>
      <xdr:rowOff>115164</xdr:rowOff>
    </xdr:to>
    <xdr:sp macro="" textlink="">
      <xdr:nvSpPr>
        <xdr:cNvPr id="73" name="楕円 72"/>
        <xdr:cNvSpPr/>
      </xdr:nvSpPr>
      <xdr:spPr bwMode="auto">
        <a:xfrm>
          <a:off x="4254500" y="2804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99941</xdr:rowOff>
    </xdr:from>
    <xdr:ext cx="762000" cy="259045"/>
    <xdr:sp macro="" textlink="">
      <xdr:nvSpPr>
        <xdr:cNvPr id="74" name="テキスト ボックス 73"/>
        <xdr:cNvSpPr txBox="1"/>
      </xdr:nvSpPr>
      <xdr:spPr>
        <a:xfrm>
          <a:off x="3924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105080</xdr:rowOff>
    </xdr:from>
    <xdr:to>
      <xdr:col>19</xdr:col>
      <xdr:colOff>38100</xdr:colOff>
      <xdr:row>17</xdr:row>
      <xdr:rowOff>35230</xdr:rowOff>
    </xdr:to>
    <xdr:sp macro="" textlink="">
      <xdr:nvSpPr>
        <xdr:cNvPr id="75" name="楕円 74"/>
        <xdr:cNvSpPr/>
      </xdr:nvSpPr>
      <xdr:spPr bwMode="auto">
        <a:xfrm>
          <a:off x="3556000" y="289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45407</xdr:rowOff>
    </xdr:from>
    <xdr:ext cx="762000" cy="259045"/>
    <xdr:sp macro="" textlink="">
      <xdr:nvSpPr>
        <xdr:cNvPr id="76" name="テキスト ボックス 75"/>
        <xdr:cNvSpPr txBox="1"/>
      </xdr:nvSpPr>
      <xdr:spPr>
        <a:xfrm>
          <a:off x="3225800" y="266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145161</xdr:rowOff>
    </xdr:from>
    <xdr:to>
      <xdr:col>15</xdr:col>
      <xdr:colOff>101600</xdr:colOff>
      <xdr:row>17</xdr:row>
      <xdr:rowOff>75311</xdr:rowOff>
    </xdr:to>
    <xdr:sp macro="" textlink="">
      <xdr:nvSpPr>
        <xdr:cNvPr id="77" name="楕円 76"/>
        <xdr:cNvSpPr/>
      </xdr:nvSpPr>
      <xdr:spPr bwMode="auto">
        <a:xfrm>
          <a:off x="2857500" y="293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85488</xdr:rowOff>
    </xdr:from>
    <xdr:ext cx="762000" cy="259045"/>
    <xdr:sp macro="" textlink="">
      <xdr:nvSpPr>
        <xdr:cNvPr id="78" name="テキスト ボックス 77"/>
        <xdr:cNvSpPr txBox="1"/>
      </xdr:nvSpPr>
      <xdr:spPr>
        <a:xfrm>
          <a:off x="25273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27102</xdr:rowOff>
    </xdr:from>
    <xdr:to>
      <xdr:col>29</xdr:col>
      <xdr:colOff>127000</xdr:colOff>
      <xdr:row>38</xdr:row>
      <xdr:rowOff>133096</xdr:rowOff>
    </xdr:to>
    <xdr:cxnSp macro="">
      <xdr:nvCxnSpPr>
        <xdr:cNvPr id="108" name="直線コネクタ 107"/>
        <xdr:cNvCxnSpPr/>
      </xdr:nvCxnSpPr>
      <xdr:spPr bwMode="auto">
        <a:xfrm flipV="1">
          <a:off x="5651500" y="6294552"/>
          <a:ext cx="0" cy="1306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105173</xdr:rowOff>
    </xdr:from>
    <xdr:ext cx="762000" cy="259045"/>
    <xdr:sp macro="" textlink="">
      <xdr:nvSpPr>
        <xdr:cNvPr id="109" name="人口1人当たり決算額の推移最小値テキスト445"/>
        <xdr:cNvSpPr txBox="1"/>
      </xdr:nvSpPr>
      <xdr:spPr>
        <a:xfrm>
          <a:off x="5740400" y="757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133096</xdr:rowOff>
    </xdr:from>
    <xdr:to>
      <xdr:col>30</xdr:col>
      <xdr:colOff>25400</xdr:colOff>
      <xdr:row>38</xdr:row>
      <xdr:rowOff>133096</xdr:rowOff>
    </xdr:to>
    <xdr:cxnSp macro="">
      <xdr:nvCxnSpPr>
        <xdr:cNvPr id="110" name="直線コネクタ 109"/>
        <xdr:cNvCxnSpPr/>
      </xdr:nvCxnSpPr>
      <xdr:spPr bwMode="auto">
        <a:xfrm>
          <a:off x="5562600" y="760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113479</xdr:rowOff>
    </xdr:from>
    <xdr:ext cx="762000" cy="259045"/>
    <xdr:sp macro="" textlink="">
      <xdr:nvSpPr>
        <xdr:cNvPr id="111" name="人口1人当たり決算額の推移最大値テキスト445"/>
        <xdr:cNvSpPr txBox="1"/>
      </xdr:nvSpPr>
      <xdr:spPr>
        <a:xfrm>
          <a:off x="5740400" y="60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27102</xdr:rowOff>
    </xdr:from>
    <xdr:to>
      <xdr:col>30</xdr:col>
      <xdr:colOff>25400</xdr:colOff>
      <xdr:row>34</xdr:row>
      <xdr:rowOff>27102</xdr:rowOff>
    </xdr:to>
    <xdr:cxnSp macro="">
      <xdr:nvCxnSpPr>
        <xdr:cNvPr id="112" name="直線コネクタ 111"/>
        <xdr:cNvCxnSpPr/>
      </xdr:nvCxnSpPr>
      <xdr:spPr bwMode="auto">
        <a:xfrm>
          <a:off x="5562600" y="62945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157175</xdr:rowOff>
    </xdr:from>
    <xdr:to>
      <xdr:col>29</xdr:col>
      <xdr:colOff>127000</xdr:colOff>
      <xdr:row>34</xdr:row>
      <xdr:rowOff>27102</xdr:rowOff>
    </xdr:to>
    <xdr:cxnSp macro="">
      <xdr:nvCxnSpPr>
        <xdr:cNvPr id="113" name="直線コネクタ 112"/>
        <xdr:cNvCxnSpPr/>
      </xdr:nvCxnSpPr>
      <xdr:spPr bwMode="auto">
        <a:xfrm>
          <a:off x="5003800" y="6081725"/>
          <a:ext cx="647700" cy="21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177513</xdr:rowOff>
    </xdr:from>
    <xdr:ext cx="762000" cy="259045"/>
    <xdr:sp macro="" textlink="">
      <xdr:nvSpPr>
        <xdr:cNvPr id="114" name="人口1人当たり決算額の推移平均値テキスト445"/>
        <xdr:cNvSpPr txBox="1"/>
      </xdr:nvSpPr>
      <xdr:spPr>
        <a:xfrm>
          <a:off x="5740400" y="6787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205436</xdr:rowOff>
    </xdr:from>
    <xdr:to>
      <xdr:col>29</xdr:col>
      <xdr:colOff>177800</xdr:colOff>
      <xdr:row>35</xdr:row>
      <xdr:rowOff>307036</xdr:rowOff>
    </xdr:to>
    <xdr:sp macro="" textlink="">
      <xdr:nvSpPr>
        <xdr:cNvPr id="115" name="フローチャート: 判断 114"/>
        <xdr:cNvSpPr/>
      </xdr:nvSpPr>
      <xdr:spPr bwMode="auto">
        <a:xfrm>
          <a:off x="5600700" y="681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157175</xdr:rowOff>
    </xdr:from>
    <xdr:to>
      <xdr:col>26</xdr:col>
      <xdr:colOff>50800</xdr:colOff>
      <xdr:row>33</xdr:row>
      <xdr:rowOff>200304</xdr:rowOff>
    </xdr:to>
    <xdr:cxnSp macro="">
      <xdr:nvCxnSpPr>
        <xdr:cNvPr id="116" name="直線コネクタ 115"/>
        <xdr:cNvCxnSpPr/>
      </xdr:nvCxnSpPr>
      <xdr:spPr bwMode="auto">
        <a:xfrm flipV="1">
          <a:off x="4305300" y="6081725"/>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33604</xdr:rowOff>
    </xdr:from>
    <xdr:to>
      <xdr:col>26</xdr:col>
      <xdr:colOff>101600</xdr:colOff>
      <xdr:row>35</xdr:row>
      <xdr:rowOff>135204</xdr:rowOff>
    </xdr:to>
    <xdr:sp macro="" textlink="">
      <xdr:nvSpPr>
        <xdr:cNvPr id="117" name="フローチャート: 判断 116"/>
        <xdr:cNvSpPr/>
      </xdr:nvSpPr>
      <xdr:spPr bwMode="auto">
        <a:xfrm>
          <a:off x="4953000" y="6643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119981</xdr:rowOff>
    </xdr:from>
    <xdr:ext cx="736600" cy="259045"/>
    <xdr:sp macro="" textlink="">
      <xdr:nvSpPr>
        <xdr:cNvPr id="118" name="テキスト ボックス 117"/>
        <xdr:cNvSpPr txBox="1"/>
      </xdr:nvSpPr>
      <xdr:spPr>
        <a:xfrm>
          <a:off x="4622800" y="6730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200304</xdr:rowOff>
    </xdr:from>
    <xdr:to>
      <xdr:col>22</xdr:col>
      <xdr:colOff>114300</xdr:colOff>
      <xdr:row>34</xdr:row>
      <xdr:rowOff>46533</xdr:rowOff>
    </xdr:to>
    <xdr:cxnSp macro="">
      <xdr:nvCxnSpPr>
        <xdr:cNvPr id="119" name="直線コネクタ 118"/>
        <xdr:cNvCxnSpPr/>
      </xdr:nvCxnSpPr>
      <xdr:spPr bwMode="auto">
        <a:xfrm flipV="1">
          <a:off x="3606800" y="6124854"/>
          <a:ext cx="698500" cy="189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11964</xdr:rowOff>
    </xdr:from>
    <xdr:to>
      <xdr:col>22</xdr:col>
      <xdr:colOff>165100</xdr:colOff>
      <xdr:row>36</xdr:row>
      <xdr:rowOff>113564</xdr:rowOff>
    </xdr:to>
    <xdr:sp macro="" textlink="">
      <xdr:nvSpPr>
        <xdr:cNvPr id="120" name="フローチャート: 判断 119"/>
        <xdr:cNvSpPr/>
      </xdr:nvSpPr>
      <xdr:spPr bwMode="auto">
        <a:xfrm>
          <a:off x="4254500" y="6965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98341</xdr:rowOff>
    </xdr:from>
    <xdr:ext cx="762000" cy="259045"/>
    <xdr:sp macro="" textlink="">
      <xdr:nvSpPr>
        <xdr:cNvPr id="121" name="テキスト ボックス 120"/>
        <xdr:cNvSpPr txBox="1"/>
      </xdr:nvSpPr>
      <xdr:spPr>
        <a:xfrm>
          <a:off x="3924300" y="705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239700</xdr:rowOff>
    </xdr:from>
    <xdr:to>
      <xdr:col>18</xdr:col>
      <xdr:colOff>177800</xdr:colOff>
      <xdr:row>34</xdr:row>
      <xdr:rowOff>46533</xdr:rowOff>
    </xdr:to>
    <xdr:cxnSp macro="">
      <xdr:nvCxnSpPr>
        <xdr:cNvPr id="122" name="直線コネクタ 121"/>
        <xdr:cNvCxnSpPr/>
      </xdr:nvCxnSpPr>
      <xdr:spPr bwMode="auto">
        <a:xfrm>
          <a:off x="2908300" y="6164250"/>
          <a:ext cx="698500" cy="149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71247</xdr:rowOff>
    </xdr:from>
    <xdr:to>
      <xdr:col>19</xdr:col>
      <xdr:colOff>38100</xdr:colOff>
      <xdr:row>35</xdr:row>
      <xdr:rowOff>172847</xdr:rowOff>
    </xdr:to>
    <xdr:sp macro="" textlink="">
      <xdr:nvSpPr>
        <xdr:cNvPr id="123" name="フローチャート: 判断 122"/>
        <xdr:cNvSpPr/>
      </xdr:nvSpPr>
      <xdr:spPr bwMode="auto">
        <a:xfrm>
          <a:off x="3556000" y="6681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157624</xdr:rowOff>
    </xdr:from>
    <xdr:ext cx="762000" cy="259045"/>
    <xdr:sp macro="" textlink="">
      <xdr:nvSpPr>
        <xdr:cNvPr id="124" name="テキスト ボックス 123"/>
        <xdr:cNvSpPr txBox="1"/>
      </xdr:nvSpPr>
      <xdr:spPr>
        <a:xfrm>
          <a:off x="3225800" y="676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241706</xdr:rowOff>
    </xdr:from>
    <xdr:to>
      <xdr:col>15</xdr:col>
      <xdr:colOff>101600</xdr:colOff>
      <xdr:row>35</xdr:row>
      <xdr:rowOff>406</xdr:rowOff>
    </xdr:to>
    <xdr:sp macro="" textlink="">
      <xdr:nvSpPr>
        <xdr:cNvPr id="125" name="フローチャート: 判断 124"/>
        <xdr:cNvSpPr/>
      </xdr:nvSpPr>
      <xdr:spPr bwMode="auto">
        <a:xfrm>
          <a:off x="2857500" y="6509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328083</xdr:rowOff>
    </xdr:from>
    <xdr:ext cx="762000" cy="259045"/>
    <xdr:sp macro="" textlink="">
      <xdr:nvSpPr>
        <xdr:cNvPr id="126" name="テキスト ボックス 125"/>
        <xdr:cNvSpPr txBox="1"/>
      </xdr:nvSpPr>
      <xdr:spPr>
        <a:xfrm>
          <a:off x="2527300" y="659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319202</xdr:rowOff>
    </xdr:from>
    <xdr:to>
      <xdr:col>29</xdr:col>
      <xdr:colOff>177800</xdr:colOff>
      <xdr:row>34</xdr:row>
      <xdr:rowOff>77902</xdr:rowOff>
    </xdr:to>
    <xdr:sp macro="" textlink="">
      <xdr:nvSpPr>
        <xdr:cNvPr id="132" name="楕円 131"/>
        <xdr:cNvSpPr/>
      </xdr:nvSpPr>
      <xdr:spPr bwMode="auto">
        <a:xfrm>
          <a:off x="5600700" y="624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227779</xdr:rowOff>
    </xdr:from>
    <xdr:ext cx="762000" cy="259045"/>
    <xdr:sp macro="" textlink="">
      <xdr:nvSpPr>
        <xdr:cNvPr id="133" name="人口1人当たり決算額の推移該当値テキスト445"/>
        <xdr:cNvSpPr txBox="1"/>
      </xdr:nvSpPr>
      <xdr:spPr>
        <a:xfrm>
          <a:off x="5740400" y="61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106375</xdr:rowOff>
    </xdr:from>
    <xdr:to>
      <xdr:col>26</xdr:col>
      <xdr:colOff>101600</xdr:colOff>
      <xdr:row>33</xdr:row>
      <xdr:rowOff>207975</xdr:rowOff>
    </xdr:to>
    <xdr:sp macro="" textlink="">
      <xdr:nvSpPr>
        <xdr:cNvPr id="134" name="楕円 133"/>
        <xdr:cNvSpPr/>
      </xdr:nvSpPr>
      <xdr:spPr bwMode="auto">
        <a:xfrm>
          <a:off x="4953000" y="6030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46702</xdr:rowOff>
    </xdr:from>
    <xdr:ext cx="736600" cy="259045"/>
    <xdr:sp macro="" textlink="">
      <xdr:nvSpPr>
        <xdr:cNvPr id="135" name="テキスト ボックス 134"/>
        <xdr:cNvSpPr txBox="1"/>
      </xdr:nvSpPr>
      <xdr:spPr>
        <a:xfrm>
          <a:off x="4622800" y="579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149504</xdr:rowOff>
    </xdr:from>
    <xdr:to>
      <xdr:col>22</xdr:col>
      <xdr:colOff>165100</xdr:colOff>
      <xdr:row>33</xdr:row>
      <xdr:rowOff>251104</xdr:rowOff>
    </xdr:to>
    <xdr:sp macro="" textlink="">
      <xdr:nvSpPr>
        <xdr:cNvPr id="136" name="楕円 135"/>
        <xdr:cNvSpPr/>
      </xdr:nvSpPr>
      <xdr:spPr bwMode="auto">
        <a:xfrm>
          <a:off x="4254500" y="6074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89831</xdr:rowOff>
    </xdr:from>
    <xdr:ext cx="762000" cy="259045"/>
    <xdr:sp macro="" textlink="">
      <xdr:nvSpPr>
        <xdr:cNvPr id="137" name="テキスト ボックス 136"/>
        <xdr:cNvSpPr txBox="1"/>
      </xdr:nvSpPr>
      <xdr:spPr>
        <a:xfrm>
          <a:off x="3924300" y="584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338633</xdr:rowOff>
    </xdr:from>
    <xdr:to>
      <xdr:col>19</xdr:col>
      <xdr:colOff>38100</xdr:colOff>
      <xdr:row>34</xdr:row>
      <xdr:rowOff>97333</xdr:rowOff>
    </xdr:to>
    <xdr:sp macro="" textlink="">
      <xdr:nvSpPr>
        <xdr:cNvPr id="138" name="楕円 137"/>
        <xdr:cNvSpPr/>
      </xdr:nvSpPr>
      <xdr:spPr bwMode="auto">
        <a:xfrm>
          <a:off x="3556000" y="626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107510</xdr:rowOff>
    </xdr:from>
    <xdr:ext cx="762000" cy="259045"/>
    <xdr:sp macro="" textlink="">
      <xdr:nvSpPr>
        <xdr:cNvPr id="139" name="テキスト ボックス 138"/>
        <xdr:cNvSpPr txBox="1"/>
      </xdr:nvSpPr>
      <xdr:spPr>
        <a:xfrm>
          <a:off x="3225800" y="603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188900</xdr:rowOff>
    </xdr:from>
    <xdr:to>
      <xdr:col>15</xdr:col>
      <xdr:colOff>101600</xdr:colOff>
      <xdr:row>33</xdr:row>
      <xdr:rowOff>290500</xdr:rowOff>
    </xdr:to>
    <xdr:sp macro="" textlink="">
      <xdr:nvSpPr>
        <xdr:cNvPr id="140" name="楕円 139"/>
        <xdr:cNvSpPr/>
      </xdr:nvSpPr>
      <xdr:spPr bwMode="auto">
        <a:xfrm>
          <a:off x="2857500" y="611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129227</xdr:rowOff>
    </xdr:from>
    <xdr:ext cx="762000" cy="259045"/>
    <xdr:sp macro="" textlink="">
      <xdr:nvSpPr>
        <xdr:cNvPr id="141" name="テキスト ボックス 140"/>
        <xdr:cNvSpPr txBox="1"/>
      </xdr:nvSpPr>
      <xdr:spPr>
        <a:xfrm>
          <a:off x="2527300" y="588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566,052
561,445
3,507.14
343,609,836
336,031,398
4,497,853
211,097,267
625,776,820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9627</xdr:rowOff>
    </xdr:from>
    <xdr:to>
      <xdr:col>24</xdr:col>
      <xdr:colOff>62865</xdr:colOff>
      <xdr:row>34</xdr:row>
      <xdr:rowOff>100198</xdr:rowOff>
    </xdr:to>
    <xdr:cxnSp macro="">
      <xdr:nvCxnSpPr>
        <xdr:cNvPr id="54" name="直線コネクタ 53"/>
        <xdr:cNvCxnSpPr/>
      </xdr:nvCxnSpPr>
      <xdr:spPr>
        <a:xfrm flipV="1">
          <a:off x="4633595" y="5153127"/>
          <a:ext cx="1270" cy="77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104025</xdr:rowOff>
    </xdr:from>
    <xdr:ext cx="599010" cy="259045"/>
    <xdr:sp macro="" textlink="">
      <xdr:nvSpPr>
        <xdr:cNvPr id="55" name="人件費最小値テキスト"/>
        <xdr:cNvSpPr txBox="1"/>
      </xdr:nvSpPr>
      <xdr:spPr>
        <a:xfrm>
          <a:off x="4686300" y="59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100198</xdr:rowOff>
    </xdr:from>
    <xdr:to>
      <xdr:col>24</xdr:col>
      <xdr:colOff>152400</xdr:colOff>
      <xdr:row>34</xdr:row>
      <xdr:rowOff>100198</xdr:rowOff>
    </xdr:to>
    <xdr:cxnSp macro="">
      <xdr:nvCxnSpPr>
        <xdr:cNvPr id="56" name="直線コネクタ 55"/>
        <xdr:cNvCxnSpPr/>
      </xdr:nvCxnSpPr>
      <xdr:spPr>
        <a:xfrm>
          <a:off x="4546600" y="592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127754</xdr:rowOff>
    </xdr:from>
    <xdr:ext cx="599010" cy="259045"/>
    <xdr:sp macro="" textlink="">
      <xdr:nvSpPr>
        <xdr:cNvPr id="57" name="人件費最大値テキスト"/>
        <xdr:cNvSpPr txBox="1"/>
      </xdr:nvSpPr>
      <xdr:spPr>
        <a:xfrm>
          <a:off x="4686300" y="492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9627</xdr:rowOff>
    </xdr:from>
    <xdr:to>
      <xdr:col>24</xdr:col>
      <xdr:colOff>152400</xdr:colOff>
      <xdr:row>30</xdr:row>
      <xdr:rowOff>9627</xdr:rowOff>
    </xdr:to>
    <xdr:cxnSp macro="">
      <xdr:nvCxnSpPr>
        <xdr:cNvPr id="58" name="直線コネクタ 57"/>
        <xdr:cNvCxnSpPr/>
      </xdr:nvCxnSpPr>
      <xdr:spPr>
        <a:xfrm>
          <a:off x="4546600" y="515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48534</xdr:rowOff>
    </xdr:from>
    <xdr:to>
      <xdr:col>24</xdr:col>
      <xdr:colOff>63500</xdr:colOff>
      <xdr:row>34</xdr:row>
      <xdr:rowOff>100198</xdr:rowOff>
    </xdr:to>
    <xdr:cxnSp macro="">
      <xdr:nvCxnSpPr>
        <xdr:cNvPr id="59" name="直線コネクタ 58"/>
        <xdr:cNvCxnSpPr/>
      </xdr:nvCxnSpPr>
      <xdr:spPr>
        <a:xfrm>
          <a:off x="3797300" y="5877834"/>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82013</xdr:rowOff>
    </xdr:from>
    <xdr:ext cx="599010" cy="259045"/>
    <xdr:sp macro="" textlink="">
      <xdr:nvSpPr>
        <xdr:cNvPr id="60" name="人件費平均値テキスト"/>
        <xdr:cNvSpPr txBox="1"/>
      </xdr:nvSpPr>
      <xdr:spPr>
        <a:xfrm>
          <a:off x="4686300" y="5396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59136</xdr:rowOff>
    </xdr:from>
    <xdr:to>
      <xdr:col>24</xdr:col>
      <xdr:colOff>114300</xdr:colOff>
      <xdr:row>32</xdr:row>
      <xdr:rowOff>160736</xdr:rowOff>
    </xdr:to>
    <xdr:sp macro="" textlink="">
      <xdr:nvSpPr>
        <xdr:cNvPr id="61" name="フローチャート: 判断 60"/>
        <xdr:cNvSpPr/>
      </xdr:nvSpPr>
      <xdr:spPr>
        <a:xfrm>
          <a:off x="4584700" y="554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48534</xdr:rowOff>
    </xdr:from>
    <xdr:to>
      <xdr:col>19</xdr:col>
      <xdr:colOff>177800</xdr:colOff>
      <xdr:row>34</xdr:row>
      <xdr:rowOff>153416</xdr:rowOff>
    </xdr:to>
    <xdr:cxnSp macro="">
      <xdr:nvCxnSpPr>
        <xdr:cNvPr id="62" name="直線コネクタ 61"/>
        <xdr:cNvCxnSpPr/>
      </xdr:nvCxnSpPr>
      <xdr:spPr>
        <a:xfrm flipV="1">
          <a:off x="2908300" y="5877834"/>
          <a:ext cx="889000" cy="1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78110</xdr:rowOff>
    </xdr:from>
    <xdr:to>
      <xdr:col>20</xdr:col>
      <xdr:colOff>38100</xdr:colOff>
      <xdr:row>33</xdr:row>
      <xdr:rowOff>8260</xdr:rowOff>
    </xdr:to>
    <xdr:sp macro="" textlink="">
      <xdr:nvSpPr>
        <xdr:cNvPr id="63" name="フローチャート: 判断 62"/>
        <xdr:cNvSpPr/>
      </xdr:nvSpPr>
      <xdr:spPr>
        <a:xfrm>
          <a:off x="3746500" y="556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24787</xdr:rowOff>
    </xdr:from>
    <xdr:ext cx="599010" cy="259045"/>
    <xdr:sp macro="" textlink="">
      <xdr:nvSpPr>
        <xdr:cNvPr id="64" name="テキスト ボックス 63"/>
        <xdr:cNvSpPr txBox="1"/>
      </xdr:nvSpPr>
      <xdr:spPr>
        <a:xfrm>
          <a:off x="3485095" y="533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153416</xdr:rowOff>
    </xdr:from>
    <xdr:to>
      <xdr:col>15</xdr:col>
      <xdr:colOff>50800</xdr:colOff>
      <xdr:row>35</xdr:row>
      <xdr:rowOff>85065</xdr:rowOff>
    </xdr:to>
    <xdr:cxnSp macro="">
      <xdr:nvCxnSpPr>
        <xdr:cNvPr id="65" name="直線コネクタ 64"/>
        <xdr:cNvCxnSpPr/>
      </xdr:nvCxnSpPr>
      <xdr:spPr>
        <a:xfrm flipV="1">
          <a:off x="2019300" y="5982716"/>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141706</xdr:rowOff>
    </xdr:from>
    <xdr:to>
      <xdr:col>15</xdr:col>
      <xdr:colOff>101600</xdr:colOff>
      <xdr:row>33</xdr:row>
      <xdr:rowOff>71856</xdr:rowOff>
    </xdr:to>
    <xdr:sp macro="" textlink="">
      <xdr:nvSpPr>
        <xdr:cNvPr id="66" name="フローチャート: 判断 65"/>
        <xdr:cNvSpPr/>
      </xdr:nvSpPr>
      <xdr:spPr>
        <a:xfrm>
          <a:off x="2857500" y="56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88383</xdr:rowOff>
    </xdr:from>
    <xdr:ext cx="599010" cy="259045"/>
    <xdr:sp macro="" textlink="">
      <xdr:nvSpPr>
        <xdr:cNvPr id="67" name="テキスト ボックス 66"/>
        <xdr:cNvSpPr txBox="1"/>
      </xdr:nvSpPr>
      <xdr:spPr>
        <a:xfrm>
          <a:off x="2608795" y="540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85065</xdr:rowOff>
    </xdr:from>
    <xdr:to>
      <xdr:col>10</xdr:col>
      <xdr:colOff>114300</xdr:colOff>
      <xdr:row>35</xdr:row>
      <xdr:rowOff>125664</xdr:rowOff>
    </xdr:to>
    <xdr:cxnSp macro="">
      <xdr:nvCxnSpPr>
        <xdr:cNvPr id="68" name="直線コネクタ 67"/>
        <xdr:cNvCxnSpPr/>
      </xdr:nvCxnSpPr>
      <xdr:spPr>
        <a:xfrm flipV="1">
          <a:off x="1130300" y="6085815"/>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110525</xdr:rowOff>
    </xdr:from>
    <xdr:to>
      <xdr:col>10</xdr:col>
      <xdr:colOff>165100</xdr:colOff>
      <xdr:row>36</xdr:row>
      <xdr:rowOff>40675</xdr:rowOff>
    </xdr:to>
    <xdr:sp macro="" textlink="">
      <xdr:nvSpPr>
        <xdr:cNvPr id="69" name="フローチャート: 判断 68"/>
        <xdr:cNvSpPr/>
      </xdr:nvSpPr>
      <xdr:spPr>
        <a:xfrm>
          <a:off x="1968500" y="611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31802</xdr:rowOff>
    </xdr:from>
    <xdr:ext cx="599010" cy="259045"/>
    <xdr:sp macro="" textlink="">
      <xdr:nvSpPr>
        <xdr:cNvPr id="70" name="テキスト ボックス 69"/>
        <xdr:cNvSpPr txBox="1"/>
      </xdr:nvSpPr>
      <xdr:spPr>
        <a:xfrm>
          <a:off x="1719795" y="620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104125</xdr:rowOff>
    </xdr:from>
    <xdr:to>
      <xdr:col>6</xdr:col>
      <xdr:colOff>38100</xdr:colOff>
      <xdr:row>38</xdr:row>
      <xdr:rowOff>34275</xdr:rowOff>
    </xdr:to>
    <xdr:sp macro="" textlink="">
      <xdr:nvSpPr>
        <xdr:cNvPr id="71" name="フローチャート: 判断 70"/>
        <xdr:cNvSpPr/>
      </xdr:nvSpPr>
      <xdr:spPr>
        <a:xfrm>
          <a:off x="1079500" y="64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25402</xdr:rowOff>
    </xdr:from>
    <xdr:ext cx="599010" cy="259045"/>
    <xdr:sp macro="" textlink="">
      <xdr:nvSpPr>
        <xdr:cNvPr id="72" name="テキスト ボックス 71"/>
        <xdr:cNvSpPr txBox="1"/>
      </xdr:nvSpPr>
      <xdr:spPr>
        <a:xfrm>
          <a:off x="830795" y="654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49398</xdr:rowOff>
    </xdr:from>
    <xdr:to>
      <xdr:col>24</xdr:col>
      <xdr:colOff>114300</xdr:colOff>
      <xdr:row>34</xdr:row>
      <xdr:rowOff>150998</xdr:rowOff>
    </xdr:to>
    <xdr:sp macro="" textlink="">
      <xdr:nvSpPr>
        <xdr:cNvPr id="78" name="楕円 77"/>
        <xdr:cNvSpPr/>
      </xdr:nvSpPr>
      <xdr:spPr>
        <a:xfrm>
          <a:off x="4584700" y="58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135775</xdr:rowOff>
    </xdr:from>
    <xdr:ext cx="599010" cy="259045"/>
    <xdr:sp macro="" textlink="">
      <xdr:nvSpPr>
        <xdr:cNvPr id="79" name="人件費該当値テキスト"/>
        <xdr:cNvSpPr txBox="1"/>
      </xdr:nvSpPr>
      <xdr:spPr>
        <a:xfrm>
          <a:off x="4686300" y="579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169184</xdr:rowOff>
    </xdr:from>
    <xdr:to>
      <xdr:col>20</xdr:col>
      <xdr:colOff>38100</xdr:colOff>
      <xdr:row>34</xdr:row>
      <xdr:rowOff>99334</xdr:rowOff>
    </xdr:to>
    <xdr:sp macro="" textlink="">
      <xdr:nvSpPr>
        <xdr:cNvPr id="80" name="楕円 79"/>
        <xdr:cNvSpPr/>
      </xdr:nvSpPr>
      <xdr:spPr>
        <a:xfrm>
          <a:off x="3746500" y="58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90461</xdr:rowOff>
    </xdr:from>
    <xdr:ext cx="599010" cy="259045"/>
    <xdr:sp macro="" textlink="">
      <xdr:nvSpPr>
        <xdr:cNvPr id="81" name="テキスト ボックス 80"/>
        <xdr:cNvSpPr txBox="1"/>
      </xdr:nvSpPr>
      <xdr:spPr>
        <a:xfrm>
          <a:off x="3485095" y="591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102616</xdr:rowOff>
    </xdr:from>
    <xdr:to>
      <xdr:col>15</xdr:col>
      <xdr:colOff>101600</xdr:colOff>
      <xdr:row>35</xdr:row>
      <xdr:rowOff>32766</xdr:rowOff>
    </xdr:to>
    <xdr:sp macro="" textlink="">
      <xdr:nvSpPr>
        <xdr:cNvPr id="82" name="楕円 81"/>
        <xdr:cNvSpPr/>
      </xdr:nvSpPr>
      <xdr:spPr>
        <a:xfrm>
          <a:off x="2857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23893</xdr:rowOff>
    </xdr:from>
    <xdr:ext cx="599010" cy="259045"/>
    <xdr:sp macro="" textlink="">
      <xdr:nvSpPr>
        <xdr:cNvPr id="83" name="テキスト ボックス 82"/>
        <xdr:cNvSpPr txBox="1"/>
      </xdr:nvSpPr>
      <xdr:spPr>
        <a:xfrm>
          <a:off x="2608795" y="602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34265</xdr:rowOff>
    </xdr:from>
    <xdr:to>
      <xdr:col>10</xdr:col>
      <xdr:colOff>165100</xdr:colOff>
      <xdr:row>35</xdr:row>
      <xdr:rowOff>135865</xdr:rowOff>
    </xdr:to>
    <xdr:sp macro="" textlink="">
      <xdr:nvSpPr>
        <xdr:cNvPr id="84" name="楕円 83"/>
        <xdr:cNvSpPr/>
      </xdr:nvSpPr>
      <xdr:spPr>
        <a:xfrm>
          <a:off x="1968500" y="60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152392</xdr:rowOff>
    </xdr:from>
    <xdr:ext cx="599010" cy="259045"/>
    <xdr:sp macro="" textlink="">
      <xdr:nvSpPr>
        <xdr:cNvPr id="85" name="テキスト ボックス 84"/>
        <xdr:cNvSpPr txBox="1"/>
      </xdr:nvSpPr>
      <xdr:spPr>
        <a:xfrm>
          <a:off x="1719795" y="581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74864</xdr:rowOff>
    </xdr:from>
    <xdr:to>
      <xdr:col>6</xdr:col>
      <xdr:colOff>38100</xdr:colOff>
      <xdr:row>36</xdr:row>
      <xdr:rowOff>5014</xdr:rowOff>
    </xdr:to>
    <xdr:sp macro="" textlink="">
      <xdr:nvSpPr>
        <xdr:cNvPr id="86" name="楕円 85"/>
        <xdr:cNvSpPr/>
      </xdr:nvSpPr>
      <xdr:spPr>
        <a:xfrm>
          <a:off x="1079500" y="60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21541</xdr:rowOff>
    </xdr:from>
    <xdr:ext cx="599010" cy="259045"/>
    <xdr:sp macro="" textlink="">
      <xdr:nvSpPr>
        <xdr:cNvPr id="87" name="テキスト ボックス 86"/>
        <xdr:cNvSpPr txBox="1"/>
      </xdr:nvSpPr>
      <xdr:spPr>
        <a:xfrm>
          <a:off x="830795" y="585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92380</xdr:rowOff>
    </xdr:from>
    <xdr:to>
      <xdr:col>24</xdr:col>
      <xdr:colOff>62865</xdr:colOff>
      <xdr:row>58</xdr:row>
      <xdr:rowOff>22047</xdr:rowOff>
    </xdr:to>
    <xdr:cxnSp macro="">
      <xdr:nvCxnSpPr>
        <xdr:cNvPr id="110" name="直線コネクタ 109"/>
        <xdr:cNvCxnSpPr/>
      </xdr:nvCxnSpPr>
      <xdr:spPr>
        <a:xfrm flipV="1">
          <a:off x="4633595" y="9350680"/>
          <a:ext cx="1270" cy="61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25874</xdr:rowOff>
    </xdr:from>
    <xdr:ext cx="534377" cy="259045"/>
    <xdr:sp macro="" textlink="">
      <xdr:nvSpPr>
        <xdr:cNvPr id="111" name="物件費最小値テキスト"/>
        <xdr:cNvSpPr txBox="1"/>
      </xdr:nvSpPr>
      <xdr:spPr>
        <a:xfrm>
          <a:off x="4686300" y="99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22047</xdr:rowOff>
    </xdr:from>
    <xdr:to>
      <xdr:col>24</xdr:col>
      <xdr:colOff>152400</xdr:colOff>
      <xdr:row>58</xdr:row>
      <xdr:rowOff>22047</xdr:rowOff>
    </xdr:to>
    <xdr:cxnSp macro="">
      <xdr:nvCxnSpPr>
        <xdr:cNvPr id="112" name="直線コネクタ 111"/>
        <xdr:cNvCxnSpPr/>
      </xdr:nvCxnSpPr>
      <xdr:spPr>
        <a:xfrm>
          <a:off x="4546600" y="996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39057</xdr:rowOff>
    </xdr:from>
    <xdr:ext cx="534377" cy="259045"/>
    <xdr:sp macro="" textlink="">
      <xdr:nvSpPr>
        <xdr:cNvPr id="113" name="物件費最大値テキスト"/>
        <xdr:cNvSpPr txBox="1"/>
      </xdr:nvSpPr>
      <xdr:spPr>
        <a:xfrm>
          <a:off x="4686300" y="91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92380</xdr:rowOff>
    </xdr:from>
    <xdr:to>
      <xdr:col>24</xdr:col>
      <xdr:colOff>152400</xdr:colOff>
      <xdr:row>54</xdr:row>
      <xdr:rowOff>92380</xdr:rowOff>
    </xdr:to>
    <xdr:cxnSp macro="">
      <xdr:nvCxnSpPr>
        <xdr:cNvPr id="114" name="直線コネクタ 113"/>
        <xdr:cNvCxnSpPr/>
      </xdr:nvCxnSpPr>
      <xdr:spPr>
        <a:xfrm>
          <a:off x="4546600" y="935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161646</xdr:rowOff>
    </xdr:from>
    <xdr:to>
      <xdr:col>24</xdr:col>
      <xdr:colOff>63500</xdr:colOff>
      <xdr:row>54</xdr:row>
      <xdr:rowOff>92380</xdr:rowOff>
    </xdr:to>
    <xdr:cxnSp macro="">
      <xdr:nvCxnSpPr>
        <xdr:cNvPr id="115" name="直線コネクタ 114"/>
        <xdr:cNvCxnSpPr/>
      </xdr:nvCxnSpPr>
      <xdr:spPr>
        <a:xfrm>
          <a:off x="3797300" y="9248496"/>
          <a:ext cx="8382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52926</xdr:rowOff>
    </xdr:from>
    <xdr:ext cx="534377" cy="259045"/>
    <xdr:sp macro="" textlink="">
      <xdr:nvSpPr>
        <xdr:cNvPr id="116" name="物件費平均値テキスト"/>
        <xdr:cNvSpPr txBox="1"/>
      </xdr:nvSpPr>
      <xdr:spPr>
        <a:xfrm>
          <a:off x="4686300" y="965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74499</xdr:rowOff>
    </xdr:from>
    <xdr:to>
      <xdr:col>24</xdr:col>
      <xdr:colOff>114300</xdr:colOff>
      <xdr:row>57</xdr:row>
      <xdr:rowOff>4649</xdr:rowOff>
    </xdr:to>
    <xdr:sp macro="" textlink="">
      <xdr:nvSpPr>
        <xdr:cNvPr id="117" name="フローチャート: 判断 116"/>
        <xdr:cNvSpPr/>
      </xdr:nvSpPr>
      <xdr:spPr>
        <a:xfrm>
          <a:off x="4584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161646</xdr:rowOff>
    </xdr:from>
    <xdr:to>
      <xdr:col>19</xdr:col>
      <xdr:colOff>177800</xdr:colOff>
      <xdr:row>54</xdr:row>
      <xdr:rowOff>61900</xdr:rowOff>
    </xdr:to>
    <xdr:cxnSp macro="">
      <xdr:nvCxnSpPr>
        <xdr:cNvPr id="118" name="直線コネクタ 117"/>
        <xdr:cNvCxnSpPr/>
      </xdr:nvCxnSpPr>
      <xdr:spPr>
        <a:xfrm flipV="1">
          <a:off x="2908300" y="9248496"/>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96748</xdr:rowOff>
    </xdr:from>
    <xdr:to>
      <xdr:col>20</xdr:col>
      <xdr:colOff>38100</xdr:colOff>
      <xdr:row>57</xdr:row>
      <xdr:rowOff>26898</xdr:rowOff>
    </xdr:to>
    <xdr:sp macro="" textlink="">
      <xdr:nvSpPr>
        <xdr:cNvPr id="119" name="フローチャート: 判断 118"/>
        <xdr:cNvSpPr/>
      </xdr:nvSpPr>
      <xdr:spPr>
        <a:xfrm>
          <a:off x="3746500" y="969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18025</xdr:rowOff>
    </xdr:from>
    <xdr:ext cx="534377" cy="259045"/>
    <xdr:sp macro="" textlink="">
      <xdr:nvSpPr>
        <xdr:cNvPr id="120" name="テキスト ボックス 119"/>
        <xdr:cNvSpPr txBox="1"/>
      </xdr:nvSpPr>
      <xdr:spPr>
        <a:xfrm>
          <a:off x="3517411" y="97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13894</xdr:rowOff>
    </xdr:from>
    <xdr:to>
      <xdr:col>15</xdr:col>
      <xdr:colOff>50800</xdr:colOff>
      <xdr:row>54</xdr:row>
      <xdr:rowOff>61900</xdr:rowOff>
    </xdr:to>
    <xdr:cxnSp macro="">
      <xdr:nvCxnSpPr>
        <xdr:cNvPr id="121" name="直線コネクタ 120"/>
        <xdr:cNvCxnSpPr/>
      </xdr:nvCxnSpPr>
      <xdr:spPr>
        <a:xfrm>
          <a:off x="2019300" y="8757844"/>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130963</xdr:rowOff>
    </xdr:from>
    <xdr:to>
      <xdr:col>15</xdr:col>
      <xdr:colOff>101600</xdr:colOff>
      <xdr:row>57</xdr:row>
      <xdr:rowOff>61113</xdr:rowOff>
    </xdr:to>
    <xdr:sp macro="" textlink="">
      <xdr:nvSpPr>
        <xdr:cNvPr id="122" name="フローチャート: 判断 121"/>
        <xdr:cNvSpPr/>
      </xdr:nvSpPr>
      <xdr:spPr>
        <a:xfrm>
          <a:off x="2857500" y="97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52240</xdr:rowOff>
    </xdr:from>
    <xdr:ext cx="534377" cy="259045"/>
    <xdr:sp macro="" textlink="">
      <xdr:nvSpPr>
        <xdr:cNvPr id="123" name="テキスト ボックス 122"/>
        <xdr:cNvSpPr txBox="1"/>
      </xdr:nvSpPr>
      <xdr:spPr>
        <a:xfrm>
          <a:off x="2641111" y="98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13894</xdr:rowOff>
    </xdr:from>
    <xdr:to>
      <xdr:col>10</xdr:col>
      <xdr:colOff>114300</xdr:colOff>
      <xdr:row>52</xdr:row>
      <xdr:rowOff>49250</xdr:rowOff>
    </xdr:to>
    <xdr:cxnSp macro="">
      <xdr:nvCxnSpPr>
        <xdr:cNvPr id="124" name="直線コネクタ 123"/>
        <xdr:cNvCxnSpPr/>
      </xdr:nvCxnSpPr>
      <xdr:spPr>
        <a:xfrm flipV="1">
          <a:off x="1130300" y="8757844"/>
          <a:ext cx="889000" cy="2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11709</xdr:rowOff>
    </xdr:from>
    <xdr:to>
      <xdr:col>10</xdr:col>
      <xdr:colOff>165100</xdr:colOff>
      <xdr:row>58</xdr:row>
      <xdr:rowOff>113309</xdr:rowOff>
    </xdr:to>
    <xdr:sp macro="" textlink="">
      <xdr:nvSpPr>
        <xdr:cNvPr id="125" name="フローチャート: 判断 124"/>
        <xdr:cNvSpPr/>
      </xdr:nvSpPr>
      <xdr:spPr>
        <a:xfrm>
          <a:off x="1968500" y="995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104436</xdr:rowOff>
    </xdr:from>
    <xdr:ext cx="534377" cy="259045"/>
    <xdr:sp macro="" textlink="">
      <xdr:nvSpPr>
        <xdr:cNvPr id="126" name="テキスト ボックス 125"/>
        <xdr:cNvSpPr txBox="1"/>
      </xdr:nvSpPr>
      <xdr:spPr>
        <a:xfrm>
          <a:off x="1752111" y="100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77775</xdr:rowOff>
    </xdr:from>
    <xdr:to>
      <xdr:col>6</xdr:col>
      <xdr:colOff>38100</xdr:colOff>
      <xdr:row>59</xdr:row>
      <xdr:rowOff>7925</xdr:rowOff>
    </xdr:to>
    <xdr:sp macro="" textlink="">
      <xdr:nvSpPr>
        <xdr:cNvPr id="127" name="フローチャート: 判断 126"/>
        <xdr:cNvSpPr/>
      </xdr:nvSpPr>
      <xdr:spPr>
        <a:xfrm>
          <a:off x="1079500" y="100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170502</xdr:rowOff>
    </xdr:from>
    <xdr:ext cx="534377" cy="259045"/>
    <xdr:sp macro="" textlink="">
      <xdr:nvSpPr>
        <xdr:cNvPr id="128" name="テキスト ボックス 127"/>
        <xdr:cNvSpPr txBox="1"/>
      </xdr:nvSpPr>
      <xdr:spPr>
        <a:xfrm>
          <a:off x="863111" y="101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41580</xdr:rowOff>
    </xdr:from>
    <xdr:to>
      <xdr:col>24</xdr:col>
      <xdr:colOff>114300</xdr:colOff>
      <xdr:row>54</xdr:row>
      <xdr:rowOff>143180</xdr:rowOff>
    </xdr:to>
    <xdr:sp macro="" textlink="">
      <xdr:nvSpPr>
        <xdr:cNvPr id="134" name="楕円 133"/>
        <xdr:cNvSpPr/>
      </xdr:nvSpPr>
      <xdr:spPr>
        <a:xfrm>
          <a:off x="4584700" y="92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166057</xdr:rowOff>
    </xdr:from>
    <xdr:ext cx="534377" cy="259045"/>
    <xdr:sp macro="" textlink="">
      <xdr:nvSpPr>
        <xdr:cNvPr id="135" name="物件費該当値テキスト"/>
        <xdr:cNvSpPr txBox="1"/>
      </xdr:nvSpPr>
      <xdr:spPr>
        <a:xfrm>
          <a:off x="4686300" y="92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110846</xdr:rowOff>
    </xdr:from>
    <xdr:to>
      <xdr:col>20</xdr:col>
      <xdr:colOff>38100</xdr:colOff>
      <xdr:row>54</xdr:row>
      <xdr:rowOff>40996</xdr:rowOff>
    </xdr:to>
    <xdr:sp macro="" textlink="">
      <xdr:nvSpPr>
        <xdr:cNvPr id="136" name="楕円 135"/>
        <xdr:cNvSpPr/>
      </xdr:nvSpPr>
      <xdr:spPr>
        <a:xfrm>
          <a:off x="3746500" y="91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57523</xdr:rowOff>
    </xdr:from>
    <xdr:ext cx="534377" cy="259045"/>
    <xdr:sp macro="" textlink="">
      <xdr:nvSpPr>
        <xdr:cNvPr id="137" name="テキスト ボックス 136"/>
        <xdr:cNvSpPr txBox="1"/>
      </xdr:nvSpPr>
      <xdr:spPr>
        <a:xfrm>
          <a:off x="3517411" y="89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11100</xdr:rowOff>
    </xdr:from>
    <xdr:to>
      <xdr:col>15</xdr:col>
      <xdr:colOff>101600</xdr:colOff>
      <xdr:row>54</xdr:row>
      <xdr:rowOff>112700</xdr:rowOff>
    </xdr:to>
    <xdr:sp macro="" textlink="">
      <xdr:nvSpPr>
        <xdr:cNvPr id="138" name="楕円 137"/>
        <xdr:cNvSpPr/>
      </xdr:nvSpPr>
      <xdr:spPr>
        <a:xfrm>
          <a:off x="2857500" y="92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129227</xdr:rowOff>
    </xdr:from>
    <xdr:ext cx="534377" cy="259045"/>
    <xdr:sp macro="" textlink="">
      <xdr:nvSpPr>
        <xdr:cNvPr id="139" name="テキスト ボックス 138"/>
        <xdr:cNvSpPr txBox="1"/>
      </xdr:nvSpPr>
      <xdr:spPr>
        <a:xfrm>
          <a:off x="2641111" y="90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134544</xdr:rowOff>
    </xdr:from>
    <xdr:to>
      <xdr:col>10</xdr:col>
      <xdr:colOff>165100</xdr:colOff>
      <xdr:row>51</xdr:row>
      <xdr:rowOff>64694</xdr:rowOff>
    </xdr:to>
    <xdr:sp macro="" textlink="">
      <xdr:nvSpPr>
        <xdr:cNvPr id="140" name="楕円 139"/>
        <xdr:cNvSpPr/>
      </xdr:nvSpPr>
      <xdr:spPr>
        <a:xfrm>
          <a:off x="1968500" y="870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81221</xdr:rowOff>
    </xdr:from>
    <xdr:ext cx="534377" cy="259045"/>
    <xdr:sp macro="" textlink="">
      <xdr:nvSpPr>
        <xdr:cNvPr id="141" name="テキスト ボックス 140"/>
        <xdr:cNvSpPr txBox="1"/>
      </xdr:nvSpPr>
      <xdr:spPr>
        <a:xfrm>
          <a:off x="1752111" y="84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169900</xdr:rowOff>
    </xdr:from>
    <xdr:to>
      <xdr:col>6</xdr:col>
      <xdr:colOff>38100</xdr:colOff>
      <xdr:row>52</xdr:row>
      <xdr:rowOff>100050</xdr:rowOff>
    </xdr:to>
    <xdr:sp macro="" textlink="">
      <xdr:nvSpPr>
        <xdr:cNvPr id="142" name="楕円 141"/>
        <xdr:cNvSpPr/>
      </xdr:nvSpPr>
      <xdr:spPr>
        <a:xfrm>
          <a:off x="1079500" y="89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116577</xdr:rowOff>
    </xdr:from>
    <xdr:ext cx="534377" cy="259045"/>
    <xdr:sp macro="" textlink="">
      <xdr:nvSpPr>
        <xdr:cNvPr id="143" name="テキスト ボックス 142"/>
        <xdr:cNvSpPr txBox="1"/>
      </xdr:nvSpPr>
      <xdr:spPr>
        <a:xfrm>
          <a:off x="863111" y="86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2" name="テキスト ボックス 151"/>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82169</xdr:rowOff>
    </xdr:from>
    <xdr:to>
      <xdr:col>24</xdr:col>
      <xdr:colOff>62865</xdr:colOff>
      <xdr:row>77</xdr:row>
      <xdr:rowOff>1588</xdr:rowOff>
    </xdr:to>
    <xdr:cxnSp macro="">
      <xdr:nvCxnSpPr>
        <xdr:cNvPr id="166" name="直線コネクタ 165"/>
        <xdr:cNvCxnSpPr/>
      </xdr:nvCxnSpPr>
      <xdr:spPr>
        <a:xfrm flipV="1">
          <a:off x="4633595" y="12083669"/>
          <a:ext cx="1270" cy="1119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5415</xdr:rowOff>
    </xdr:from>
    <xdr:ext cx="469744" cy="259045"/>
    <xdr:sp macro="" textlink="">
      <xdr:nvSpPr>
        <xdr:cNvPr id="167" name="維持補修費最小値テキスト"/>
        <xdr:cNvSpPr txBox="1"/>
      </xdr:nvSpPr>
      <xdr:spPr>
        <a:xfrm>
          <a:off x="4686300" y="1320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1588</xdr:rowOff>
    </xdr:from>
    <xdr:to>
      <xdr:col>24</xdr:col>
      <xdr:colOff>152400</xdr:colOff>
      <xdr:row>77</xdr:row>
      <xdr:rowOff>1588</xdr:rowOff>
    </xdr:to>
    <xdr:cxnSp macro="">
      <xdr:nvCxnSpPr>
        <xdr:cNvPr id="168" name="直線コネクタ 167"/>
        <xdr:cNvCxnSpPr/>
      </xdr:nvCxnSpPr>
      <xdr:spPr>
        <a:xfrm>
          <a:off x="4546600" y="13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28846</xdr:rowOff>
    </xdr:from>
    <xdr:ext cx="534377" cy="259045"/>
    <xdr:sp macro="" textlink="">
      <xdr:nvSpPr>
        <xdr:cNvPr id="169" name="維持補修費最大値テキスト"/>
        <xdr:cNvSpPr txBox="1"/>
      </xdr:nvSpPr>
      <xdr:spPr>
        <a:xfrm>
          <a:off x="4686300" y="118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82169</xdr:rowOff>
    </xdr:from>
    <xdr:to>
      <xdr:col>24</xdr:col>
      <xdr:colOff>152400</xdr:colOff>
      <xdr:row>70</xdr:row>
      <xdr:rowOff>82169</xdr:rowOff>
    </xdr:to>
    <xdr:cxnSp macro="">
      <xdr:nvCxnSpPr>
        <xdr:cNvPr id="170" name="直線コネクタ 169"/>
        <xdr:cNvCxnSpPr/>
      </xdr:nvCxnSpPr>
      <xdr:spPr>
        <a:xfrm>
          <a:off x="4546600" y="12083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40069</xdr:rowOff>
    </xdr:from>
    <xdr:to>
      <xdr:col>24</xdr:col>
      <xdr:colOff>63500</xdr:colOff>
      <xdr:row>77</xdr:row>
      <xdr:rowOff>1588</xdr:rowOff>
    </xdr:to>
    <xdr:cxnSp macro="">
      <xdr:nvCxnSpPr>
        <xdr:cNvPr id="171" name="直線コネクタ 170"/>
        <xdr:cNvCxnSpPr/>
      </xdr:nvCxnSpPr>
      <xdr:spPr>
        <a:xfrm>
          <a:off x="3797300" y="12898819"/>
          <a:ext cx="8382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39006</xdr:rowOff>
    </xdr:from>
    <xdr:ext cx="534377" cy="259045"/>
    <xdr:sp macro="" textlink="">
      <xdr:nvSpPr>
        <xdr:cNvPr id="172" name="維持補修費平均値テキスト"/>
        <xdr:cNvSpPr txBox="1"/>
      </xdr:nvSpPr>
      <xdr:spPr>
        <a:xfrm>
          <a:off x="4686300" y="125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16129</xdr:rowOff>
    </xdr:from>
    <xdr:to>
      <xdr:col>24</xdr:col>
      <xdr:colOff>114300</xdr:colOff>
      <xdr:row>74</xdr:row>
      <xdr:rowOff>117729</xdr:rowOff>
    </xdr:to>
    <xdr:sp macro="" textlink="">
      <xdr:nvSpPr>
        <xdr:cNvPr id="173" name="フローチャート: 判断 172"/>
        <xdr:cNvSpPr/>
      </xdr:nvSpPr>
      <xdr:spPr>
        <a:xfrm>
          <a:off x="4584700" y="127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37402</xdr:rowOff>
    </xdr:from>
    <xdr:to>
      <xdr:col>19</xdr:col>
      <xdr:colOff>177800</xdr:colOff>
      <xdr:row>75</xdr:row>
      <xdr:rowOff>40069</xdr:rowOff>
    </xdr:to>
    <xdr:cxnSp macro="">
      <xdr:nvCxnSpPr>
        <xdr:cNvPr id="174" name="直線コネクタ 173"/>
        <xdr:cNvCxnSpPr/>
      </xdr:nvCxnSpPr>
      <xdr:spPr>
        <a:xfrm>
          <a:off x="2908300" y="128961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160338</xdr:rowOff>
    </xdr:from>
    <xdr:to>
      <xdr:col>20</xdr:col>
      <xdr:colOff>38100</xdr:colOff>
      <xdr:row>73</xdr:row>
      <xdr:rowOff>90488</xdr:rowOff>
    </xdr:to>
    <xdr:sp macro="" textlink="">
      <xdr:nvSpPr>
        <xdr:cNvPr id="175" name="フローチャート: 判断 174"/>
        <xdr:cNvSpPr/>
      </xdr:nvSpPr>
      <xdr:spPr>
        <a:xfrm>
          <a:off x="3746500" y="1250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107015</xdr:rowOff>
    </xdr:from>
    <xdr:ext cx="534377" cy="259045"/>
    <xdr:sp macro="" textlink="">
      <xdr:nvSpPr>
        <xdr:cNvPr id="176" name="テキスト ボックス 175"/>
        <xdr:cNvSpPr txBox="1"/>
      </xdr:nvSpPr>
      <xdr:spPr>
        <a:xfrm>
          <a:off x="3517411" y="122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102362</xdr:rowOff>
    </xdr:from>
    <xdr:to>
      <xdr:col>15</xdr:col>
      <xdr:colOff>50800</xdr:colOff>
      <xdr:row>75</xdr:row>
      <xdr:rowOff>37402</xdr:rowOff>
    </xdr:to>
    <xdr:cxnSp macro="">
      <xdr:nvCxnSpPr>
        <xdr:cNvPr id="177" name="直線コネクタ 176"/>
        <xdr:cNvCxnSpPr/>
      </xdr:nvCxnSpPr>
      <xdr:spPr>
        <a:xfrm>
          <a:off x="2019300" y="12618212"/>
          <a:ext cx="889000" cy="2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138620</xdr:rowOff>
    </xdr:from>
    <xdr:to>
      <xdr:col>15</xdr:col>
      <xdr:colOff>101600</xdr:colOff>
      <xdr:row>74</xdr:row>
      <xdr:rowOff>68770</xdr:rowOff>
    </xdr:to>
    <xdr:sp macro="" textlink="">
      <xdr:nvSpPr>
        <xdr:cNvPr id="178" name="フローチャート: 判断 177"/>
        <xdr:cNvSpPr/>
      </xdr:nvSpPr>
      <xdr:spPr>
        <a:xfrm>
          <a:off x="2857500" y="126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85297</xdr:rowOff>
    </xdr:from>
    <xdr:ext cx="534377" cy="259045"/>
    <xdr:sp macro="" textlink="">
      <xdr:nvSpPr>
        <xdr:cNvPr id="179" name="テキスト ボックス 178"/>
        <xdr:cNvSpPr txBox="1"/>
      </xdr:nvSpPr>
      <xdr:spPr>
        <a:xfrm>
          <a:off x="2641111" y="124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4255</xdr:rowOff>
    </xdr:from>
    <xdr:to>
      <xdr:col>10</xdr:col>
      <xdr:colOff>114300</xdr:colOff>
      <xdr:row>73</xdr:row>
      <xdr:rowOff>102362</xdr:rowOff>
    </xdr:to>
    <xdr:cxnSp macro="">
      <xdr:nvCxnSpPr>
        <xdr:cNvPr id="180" name="直線コネクタ 179"/>
        <xdr:cNvCxnSpPr/>
      </xdr:nvCxnSpPr>
      <xdr:spPr>
        <a:xfrm>
          <a:off x="1130300" y="12520105"/>
          <a:ext cx="889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116712</xdr:rowOff>
    </xdr:from>
    <xdr:to>
      <xdr:col>10</xdr:col>
      <xdr:colOff>165100</xdr:colOff>
      <xdr:row>77</xdr:row>
      <xdr:rowOff>46862</xdr:rowOff>
    </xdr:to>
    <xdr:sp macro="" textlink="">
      <xdr:nvSpPr>
        <xdr:cNvPr id="181" name="フローチャート: 判断 180"/>
        <xdr:cNvSpPr/>
      </xdr:nvSpPr>
      <xdr:spPr>
        <a:xfrm>
          <a:off x="1968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37989</xdr:rowOff>
    </xdr:from>
    <xdr:ext cx="469744" cy="259045"/>
    <xdr:sp macro="" textlink="">
      <xdr:nvSpPr>
        <xdr:cNvPr id="182" name="テキスト ボックス 181"/>
        <xdr:cNvSpPr txBox="1"/>
      </xdr:nvSpPr>
      <xdr:spPr>
        <a:xfrm>
          <a:off x="1784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132335</xdr:rowOff>
    </xdr:from>
    <xdr:to>
      <xdr:col>6</xdr:col>
      <xdr:colOff>38100</xdr:colOff>
      <xdr:row>79</xdr:row>
      <xdr:rowOff>62485</xdr:rowOff>
    </xdr:to>
    <xdr:sp macro="" textlink="">
      <xdr:nvSpPr>
        <xdr:cNvPr id="183" name="フローチャート: 判断 182"/>
        <xdr:cNvSpPr/>
      </xdr:nvSpPr>
      <xdr:spPr>
        <a:xfrm>
          <a:off x="1079500" y="1350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53612</xdr:rowOff>
    </xdr:from>
    <xdr:ext cx="469744" cy="259045"/>
    <xdr:sp macro="" textlink="">
      <xdr:nvSpPr>
        <xdr:cNvPr id="184" name="テキスト ボックス 183"/>
        <xdr:cNvSpPr txBox="1"/>
      </xdr:nvSpPr>
      <xdr:spPr>
        <a:xfrm>
          <a:off x="895428" y="1359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122238</xdr:rowOff>
    </xdr:from>
    <xdr:to>
      <xdr:col>24</xdr:col>
      <xdr:colOff>114300</xdr:colOff>
      <xdr:row>77</xdr:row>
      <xdr:rowOff>52388</xdr:rowOff>
    </xdr:to>
    <xdr:sp macro="" textlink="">
      <xdr:nvSpPr>
        <xdr:cNvPr id="190" name="楕円 189"/>
        <xdr:cNvSpPr/>
      </xdr:nvSpPr>
      <xdr:spPr>
        <a:xfrm>
          <a:off x="4584700" y="13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37165</xdr:rowOff>
    </xdr:from>
    <xdr:ext cx="469744" cy="259045"/>
    <xdr:sp macro="" textlink="">
      <xdr:nvSpPr>
        <xdr:cNvPr id="191" name="維持補修費該当値テキスト"/>
        <xdr:cNvSpPr txBox="1"/>
      </xdr:nvSpPr>
      <xdr:spPr>
        <a:xfrm>
          <a:off x="4686300" y="130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160719</xdr:rowOff>
    </xdr:from>
    <xdr:to>
      <xdr:col>20</xdr:col>
      <xdr:colOff>38100</xdr:colOff>
      <xdr:row>75</xdr:row>
      <xdr:rowOff>90869</xdr:rowOff>
    </xdr:to>
    <xdr:sp macro="" textlink="">
      <xdr:nvSpPr>
        <xdr:cNvPr id="192" name="楕円 191"/>
        <xdr:cNvSpPr/>
      </xdr:nvSpPr>
      <xdr:spPr>
        <a:xfrm>
          <a:off x="3746500" y="128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81996</xdr:rowOff>
    </xdr:from>
    <xdr:ext cx="469744" cy="259045"/>
    <xdr:sp macro="" textlink="">
      <xdr:nvSpPr>
        <xdr:cNvPr id="193" name="テキスト ボックス 192"/>
        <xdr:cNvSpPr txBox="1"/>
      </xdr:nvSpPr>
      <xdr:spPr>
        <a:xfrm>
          <a:off x="3549728" y="129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158052</xdr:rowOff>
    </xdr:from>
    <xdr:to>
      <xdr:col>15</xdr:col>
      <xdr:colOff>101600</xdr:colOff>
      <xdr:row>75</xdr:row>
      <xdr:rowOff>88202</xdr:rowOff>
    </xdr:to>
    <xdr:sp macro="" textlink="">
      <xdr:nvSpPr>
        <xdr:cNvPr id="194" name="楕円 193"/>
        <xdr:cNvSpPr/>
      </xdr:nvSpPr>
      <xdr:spPr>
        <a:xfrm>
          <a:off x="2857500" y="128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79329</xdr:rowOff>
    </xdr:from>
    <xdr:ext cx="469744" cy="259045"/>
    <xdr:sp macro="" textlink="">
      <xdr:nvSpPr>
        <xdr:cNvPr id="195" name="テキスト ボックス 194"/>
        <xdr:cNvSpPr txBox="1"/>
      </xdr:nvSpPr>
      <xdr:spPr>
        <a:xfrm>
          <a:off x="2673428" y="129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51562</xdr:rowOff>
    </xdr:from>
    <xdr:to>
      <xdr:col>10</xdr:col>
      <xdr:colOff>165100</xdr:colOff>
      <xdr:row>73</xdr:row>
      <xdr:rowOff>153162</xdr:rowOff>
    </xdr:to>
    <xdr:sp macro="" textlink="">
      <xdr:nvSpPr>
        <xdr:cNvPr id="196" name="楕円 195"/>
        <xdr:cNvSpPr/>
      </xdr:nvSpPr>
      <xdr:spPr>
        <a:xfrm>
          <a:off x="1968500" y="125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169689</xdr:rowOff>
    </xdr:from>
    <xdr:ext cx="534377" cy="259045"/>
    <xdr:sp macro="" textlink="">
      <xdr:nvSpPr>
        <xdr:cNvPr id="197" name="テキスト ボックス 196"/>
        <xdr:cNvSpPr txBox="1"/>
      </xdr:nvSpPr>
      <xdr:spPr>
        <a:xfrm>
          <a:off x="1752111" y="123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124905</xdr:rowOff>
    </xdr:from>
    <xdr:to>
      <xdr:col>6</xdr:col>
      <xdr:colOff>38100</xdr:colOff>
      <xdr:row>73</xdr:row>
      <xdr:rowOff>55055</xdr:rowOff>
    </xdr:to>
    <xdr:sp macro="" textlink="">
      <xdr:nvSpPr>
        <xdr:cNvPr id="198" name="楕円 197"/>
        <xdr:cNvSpPr/>
      </xdr:nvSpPr>
      <xdr:spPr>
        <a:xfrm>
          <a:off x="1079500" y="12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71582</xdr:rowOff>
    </xdr:from>
    <xdr:ext cx="534377" cy="259045"/>
    <xdr:sp macro="" textlink="">
      <xdr:nvSpPr>
        <xdr:cNvPr id="199" name="テキスト ボックス 198"/>
        <xdr:cNvSpPr txBox="1"/>
      </xdr:nvSpPr>
      <xdr:spPr>
        <a:xfrm>
          <a:off x="863111" y="122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146721</xdr:rowOff>
    </xdr:from>
    <xdr:to>
      <xdr:col>24</xdr:col>
      <xdr:colOff>62865</xdr:colOff>
      <xdr:row>97</xdr:row>
      <xdr:rowOff>171214</xdr:rowOff>
    </xdr:to>
    <xdr:cxnSp macro="">
      <xdr:nvCxnSpPr>
        <xdr:cNvPr id="224" name="直線コネクタ 223"/>
        <xdr:cNvCxnSpPr/>
      </xdr:nvCxnSpPr>
      <xdr:spPr>
        <a:xfrm flipV="1">
          <a:off x="4633595" y="15405771"/>
          <a:ext cx="127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3591</xdr:rowOff>
    </xdr:from>
    <xdr:ext cx="469744" cy="259045"/>
    <xdr:sp macro="" textlink="">
      <xdr:nvSpPr>
        <xdr:cNvPr id="225" name="扶助費最小値テキスト"/>
        <xdr:cNvSpPr txBox="1"/>
      </xdr:nvSpPr>
      <xdr:spPr>
        <a:xfrm>
          <a:off x="4686300" y="168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171214</xdr:rowOff>
    </xdr:from>
    <xdr:to>
      <xdr:col>24</xdr:col>
      <xdr:colOff>152400</xdr:colOff>
      <xdr:row>97</xdr:row>
      <xdr:rowOff>171214</xdr:rowOff>
    </xdr:to>
    <xdr:cxnSp macro="">
      <xdr:nvCxnSpPr>
        <xdr:cNvPr id="226" name="直線コネクタ 225"/>
        <xdr:cNvCxnSpPr/>
      </xdr:nvCxnSpPr>
      <xdr:spPr>
        <a:xfrm>
          <a:off x="4546600" y="1680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93398</xdr:rowOff>
    </xdr:from>
    <xdr:ext cx="534377" cy="259045"/>
    <xdr:sp macro="" textlink="">
      <xdr:nvSpPr>
        <xdr:cNvPr id="227" name="扶助費最大値テキスト"/>
        <xdr:cNvSpPr txBox="1"/>
      </xdr:nvSpPr>
      <xdr:spPr>
        <a:xfrm>
          <a:off x="4686300" y="151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146721</xdr:rowOff>
    </xdr:from>
    <xdr:to>
      <xdr:col>24</xdr:col>
      <xdr:colOff>152400</xdr:colOff>
      <xdr:row>89</xdr:row>
      <xdr:rowOff>146721</xdr:rowOff>
    </xdr:to>
    <xdr:cxnSp macro="">
      <xdr:nvCxnSpPr>
        <xdr:cNvPr id="228" name="直線コネクタ 227"/>
        <xdr:cNvCxnSpPr/>
      </xdr:nvCxnSpPr>
      <xdr:spPr>
        <a:xfrm>
          <a:off x="4546600" y="1540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161906</xdr:rowOff>
    </xdr:from>
    <xdr:to>
      <xdr:col>24</xdr:col>
      <xdr:colOff>63500</xdr:colOff>
      <xdr:row>97</xdr:row>
      <xdr:rowOff>171214</xdr:rowOff>
    </xdr:to>
    <xdr:cxnSp macro="">
      <xdr:nvCxnSpPr>
        <xdr:cNvPr id="229" name="直線コネクタ 228"/>
        <xdr:cNvCxnSpPr/>
      </xdr:nvCxnSpPr>
      <xdr:spPr>
        <a:xfrm>
          <a:off x="3797300" y="16792556"/>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98387</xdr:rowOff>
    </xdr:from>
    <xdr:ext cx="534377" cy="259045"/>
    <xdr:sp macro="" textlink="">
      <xdr:nvSpPr>
        <xdr:cNvPr id="230" name="扶助費平均値テキスト"/>
        <xdr:cNvSpPr txBox="1"/>
      </xdr:nvSpPr>
      <xdr:spPr>
        <a:xfrm>
          <a:off x="4686300" y="1570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75510</xdr:rowOff>
    </xdr:from>
    <xdr:to>
      <xdr:col>24</xdr:col>
      <xdr:colOff>114300</xdr:colOff>
      <xdr:row>93</xdr:row>
      <xdr:rowOff>5660</xdr:rowOff>
    </xdr:to>
    <xdr:sp macro="" textlink="">
      <xdr:nvSpPr>
        <xdr:cNvPr id="231" name="フローチャート: 判断 230"/>
        <xdr:cNvSpPr/>
      </xdr:nvSpPr>
      <xdr:spPr>
        <a:xfrm>
          <a:off x="4584700" y="1584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161906</xdr:rowOff>
    </xdr:from>
    <xdr:to>
      <xdr:col>19</xdr:col>
      <xdr:colOff>177800</xdr:colOff>
      <xdr:row>98</xdr:row>
      <xdr:rowOff>4989</xdr:rowOff>
    </xdr:to>
    <xdr:cxnSp macro="">
      <xdr:nvCxnSpPr>
        <xdr:cNvPr id="232" name="直線コネクタ 231"/>
        <xdr:cNvCxnSpPr/>
      </xdr:nvCxnSpPr>
      <xdr:spPr>
        <a:xfrm flipV="1">
          <a:off x="2908300" y="16792556"/>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104575</xdr:rowOff>
    </xdr:from>
    <xdr:to>
      <xdr:col>20</xdr:col>
      <xdr:colOff>38100</xdr:colOff>
      <xdr:row>93</xdr:row>
      <xdr:rowOff>34725</xdr:rowOff>
    </xdr:to>
    <xdr:sp macro="" textlink="">
      <xdr:nvSpPr>
        <xdr:cNvPr id="233" name="フローチャート: 判断 232"/>
        <xdr:cNvSpPr/>
      </xdr:nvSpPr>
      <xdr:spPr>
        <a:xfrm>
          <a:off x="3746500" y="158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51252</xdr:rowOff>
    </xdr:from>
    <xdr:ext cx="534377" cy="259045"/>
    <xdr:sp macro="" textlink="">
      <xdr:nvSpPr>
        <xdr:cNvPr id="234" name="テキスト ボックス 233"/>
        <xdr:cNvSpPr txBox="1"/>
      </xdr:nvSpPr>
      <xdr:spPr>
        <a:xfrm>
          <a:off x="3517411" y="1565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4989</xdr:rowOff>
    </xdr:from>
    <xdr:to>
      <xdr:col>15</xdr:col>
      <xdr:colOff>50800</xdr:colOff>
      <xdr:row>98</xdr:row>
      <xdr:rowOff>22461</xdr:rowOff>
    </xdr:to>
    <xdr:cxnSp macro="">
      <xdr:nvCxnSpPr>
        <xdr:cNvPr id="235" name="直線コネクタ 234"/>
        <xdr:cNvCxnSpPr/>
      </xdr:nvCxnSpPr>
      <xdr:spPr>
        <a:xfrm flipV="1">
          <a:off x="2019300" y="16807089"/>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149479</xdr:rowOff>
    </xdr:from>
    <xdr:to>
      <xdr:col>15</xdr:col>
      <xdr:colOff>101600</xdr:colOff>
      <xdr:row>93</xdr:row>
      <xdr:rowOff>79629</xdr:rowOff>
    </xdr:to>
    <xdr:sp macro="" textlink="">
      <xdr:nvSpPr>
        <xdr:cNvPr id="236" name="フローチャート: 判断 235"/>
        <xdr:cNvSpPr/>
      </xdr:nvSpPr>
      <xdr:spPr>
        <a:xfrm>
          <a:off x="2857500" y="159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96156</xdr:rowOff>
    </xdr:from>
    <xdr:ext cx="534377" cy="259045"/>
    <xdr:sp macro="" textlink="">
      <xdr:nvSpPr>
        <xdr:cNvPr id="237" name="テキスト ボックス 236"/>
        <xdr:cNvSpPr txBox="1"/>
      </xdr:nvSpPr>
      <xdr:spPr>
        <a:xfrm>
          <a:off x="2641111" y="156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22461</xdr:rowOff>
    </xdr:from>
    <xdr:to>
      <xdr:col>10</xdr:col>
      <xdr:colOff>114300</xdr:colOff>
      <xdr:row>98</xdr:row>
      <xdr:rowOff>110635</xdr:rowOff>
    </xdr:to>
    <xdr:cxnSp macro="">
      <xdr:nvCxnSpPr>
        <xdr:cNvPr id="238" name="直線コネクタ 237"/>
        <xdr:cNvCxnSpPr/>
      </xdr:nvCxnSpPr>
      <xdr:spPr>
        <a:xfrm flipV="1">
          <a:off x="1130300" y="1682456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163685</xdr:rowOff>
    </xdr:from>
    <xdr:to>
      <xdr:col>10</xdr:col>
      <xdr:colOff>165100</xdr:colOff>
      <xdr:row>96</xdr:row>
      <xdr:rowOff>93835</xdr:rowOff>
    </xdr:to>
    <xdr:sp macro="" textlink="">
      <xdr:nvSpPr>
        <xdr:cNvPr id="239" name="フローチャート: 判断 238"/>
        <xdr:cNvSpPr/>
      </xdr:nvSpPr>
      <xdr:spPr>
        <a:xfrm>
          <a:off x="1968500" y="164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110362</xdr:rowOff>
    </xdr:from>
    <xdr:ext cx="534377" cy="259045"/>
    <xdr:sp macro="" textlink="">
      <xdr:nvSpPr>
        <xdr:cNvPr id="240" name="テキスト ボックス 239"/>
        <xdr:cNvSpPr txBox="1"/>
      </xdr:nvSpPr>
      <xdr:spPr>
        <a:xfrm>
          <a:off x="1752111" y="162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51181</xdr:rowOff>
    </xdr:from>
    <xdr:to>
      <xdr:col>6</xdr:col>
      <xdr:colOff>38100</xdr:colOff>
      <xdr:row>94</xdr:row>
      <xdr:rowOff>152781</xdr:rowOff>
    </xdr:to>
    <xdr:sp macro="" textlink="">
      <xdr:nvSpPr>
        <xdr:cNvPr id="241" name="フローチャート: 判断 240"/>
        <xdr:cNvSpPr/>
      </xdr:nvSpPr>
      <xdr:spPr>
        <a:xfrm>
          <a:off x="1079500" y="1616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169308</xdr:rowOff>
    </xdr:from>
    <xdr:ext cx="534377" cy="259045"/>
    <xdr:sp macro="" textlink="">
      <xdr:nvSpPr>
        <xdr:cNvPr id="242" name="テキスト ボックス 241"/>
        <xdr:cNvSpPr txBox="1"/>
      </xdr:nvSpPr>
      <xdr:spPr>
        <a:xfrm>
          <a:off x="863111" y="159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120414</xdr:rowOff>
    </xdr:from>
    <xdr:to>
      <xdr:col>24</xdr:col>
      <xdr:colOff>114300</xdr:colOff>
      <xdr:row>98</xdr:row>
      <xdr:rowOff>50564</xdr:rowOff>
    </xdr:to>
    <xdr:sp macro="" textlink="">
      <xdr:nvSpPr>
        <xdr:cNvPr id="248" name="楕円 247"/>
        <xdr:cNvSpPr/>
      </xdr:nvSpPr>
      <xdr:spPr>
        <a:xfrm>
          <a:off x="4584700" y="167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35341</xdr:rowOff>
    </xdr:from>
    <xdr:ext cx="469744" cy="259045"/>
    <xdr:sp macro="" textlink="">
      <xdr:nvSpPr>
        <xdr:cNvPr id="249" name="扶助費該当値テキスト"/>
        <xdr:cNvSpPr txBox="1"/>
      </xdr:nvSpPr>
      <xdr:spPr>
        <a:xfrm>
          <a:off x="4686300" y="166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111106</xdr:rowOff>
    </xdr:from>
    <xdr:to>
      <xdr:col>20</xdr:col>
      <xdr:colOff>38100</xdr:colOff>
      <xdr:row>98</xdr:row>
      <xdr:rowOff>41256</xdr:rowOff>
    </xdr:to>
    <xdr:sp macro="" textlink="">
      <xdr:nvSpPr>
        <xdr:cNvPr id="250" name="楕円 249"/>
        <xdr:cNvSpPr/>
      </xdr:nvSpPr>
      <xdr:spPr>
        <a:xfrm>
          <a:off x="3746500" y="167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32383</xdr:rowOff>
    </xdr:from>
    <xdr:ext cx="469744" cy="259045"/>
    <xdr:sp macro="" textlink="">
      <xdr:nvSpPr>
        <xdr:cNvPr id="251" name="テキスト ボックス 250"/>
        <xdr:cNvSpPr txBox="1"/>
      </xdr:nvSpPr>
      <xdr:spPr>
        <a:xfrm>
          <a:off x="3549728" y="1683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125639</xdr:rowOff>
    </xdr:from>
    <xdr:to>
      <xdr:col>15</xdr:col>
      <xdr:colOff>101600</xdr:colOff>
      <xdr:row>98</xdr:row>
      <xdr:rowOff>55789</xdr:rowOff>
    </xdr:to>
    <xdr:sp macro="" textlink="">
      <xdr:nvSpPr>
        <xdr:cNvPr id="252" name="楕円 251"/>
        <xdr:cNvSpPr/>
      </xdr:nvSpPr>
      <xdr:spPr>
        <a:xfrm>
          <a:off x="2857500" y="167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46916</xdr:rowOff>
    </xdr:from>
    <xdr:ext cx="469744" cy="259045"/>
    <xdr:sp macro="" textlink="">
      <xdr:nvSpPr>
        <xdr:cNvPr id="253" name="テキスト ボックス 252"/>
        <xdr:cNvSpPr txBox="1"/>
      </xdr:nvSpPr>
      <xdr:spPr>
        <a:xfrm>
          <a:off x="2673428" y="168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143111</xdr:rowOff>
    </xdr:from>
    <xdr:to>
      <xdr:col>10</xdr:col>
      <xdr:colOff>165100</xdr:colOff>
      <xdr:row>98</xdr:row>
      <xdr:rowOff>73261</xdr:rowOff>
    </xdr:to>
    <xdr:sp macro="" textlink="">
      <xdr:nvSpPr>
        <xdr:cNvPr id="254" name="楕円 253"/>
        <xdr:cNvSpPr/>
      </xdr:nvSpPr>
      <xdr:spPr>
        <a:xfrm>
          <a:off x="1968500" y="167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64388</xdr:rowOff>
    </xdr:from>
    <xdr:ext cx="469744" cy="259045"/>
    <xdr:sp macro="" textlink="">
      <xdr:nvSpPr>
        <xdr:cNvPr id="255" name="テキスト ボックス 254"/>
        <xdr:cNvSpPr txBox="1"/>
      </xdr:nvSpPr>
      <xdr:spPr>
        <a:xfrm>
          <a:off x="1784428" y="168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59835</xdr:rowOff>
    </xdr:from>
    <xdr:to>
      <xdr:col>6</xdr:col>
      <xdr:colOff>38100</xdr:colOff>
      <xdr:row>98</xdr:row>
      <xdr:rowOff>161435</xdr:rowOff>
    </xdr:to>
    <xdr:sp macro="" textlink="">
      <xdr:nvSpPr>
        <xdr:cNvPr id="256" name="楕円 255"/>
        <xdr:cNvSpPr/>
      </xdr:nvSpPr>
      <xdr:spPr>
        <a:xfrm>
          <a:off x="10795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152562</xdr:rowOff>
    </xdr:from>
    <xdr:ext cx="469744" cy="259045"/>
    <xdr:sp macro="" textlink="">
      <xdr:nvSpPr>
        <xdr:cNvPr id="257" name="テキスト ボックス 256"/>
        <xdr:cNvSpPr txBox="1"/>
      </xdr:nvSpPr>
      <xdr:spPr>
        <a:xfrm>
          <a:off x="895428" y="169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6" name="テキスト ボックス 265"/>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8" name="テキスト ボックス 267"/>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26543</xdr:rowOff>
    </xdr:from>
    <xdr:to>
      <xdr:col>54</xdr:col>
      <xdr:colOff>189865</xdr:colOff>
      <xdr:row>35</xdr:row>
      <xdr:rowOff>124978</xdr:rowOff>
    </xdr:to>
    <xdr:cxnSp macro="">
      <xdr:nvCxnSpPr>
        <xdr:cNvPr id="278" name="直線コネクタ 277"/>
        <xdr:cNvCxnSpPr/>
      </xdr:nvCxnSpPr>
      <xdr:spPr>
        <a:xfrm flipV="1">
          <a:off x="10475595" y="5684393"/>
          <a:ext cx="1270" cy="44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128805</xdr:rowOff>
    </xdr:from>
    <xdr:ext cx="599010" cy="259045"/>
    <xdr:sp macro="" textlink="">
      <xdr:nvSpPr>
        <xdr:cNvPr id="279" name="補助費等最小値テキスト"/>
        <xdr:cNvSpPr txBox="1"/>
      </xdr:nvSpPr>
      <xdr:spPr>
        <a:xfrm>
          <a:off x="10528300" y="612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124978</xdr:rowOff>
    </xdr:from>
    <xdr:to>
      <xdr:col>55</xdr:col>
      <xdr:colOff>88900</xdr:colOff>
      <xdr:row>35</xdr:row>
      <xdr:rowOff>124978</xdr:rowOff>
    </xdr:to>
    <xdr:cxnSp macro="">
      <xdr:nvCxnSpPr>
        <xdr:cNvPr id="280" name="直線コネクタ 279"/>
        <xdr:cNvCxnSpPr/>
      </xdr:nvCxnSpPr>
      <xdr:spPr>
        <a:xfrm>
          <a:off x="10388600" y="61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144670</xdr:rowOff>
    </xdr:from>
    <xdr:ext cx="599010" cy="259045"/>
    <xdr:sp macro="" textlink="">
      <xdr:nvSpPr>
        <xdr:cNvPr id="281" name="補助費等最大値テキスト"/>
        <xdr:cNvSpPr txBox="1"/>
      </xdr:nvSpPr>
      <xdr:spPr>
        <a:xfrm>
          <a:off x="10528300" y="545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26543</xdr:rowOff>
    </xdr:from>
    <xdr:to>
      <xdr:col>55</xdr:col>
      <xdr:colOff>88900</xdr:colOff>
      <xdr:row>33</xdr:row>
      <xdr:rowOff>26543</xdr:rowOff>
    </xdr:to>
    <xdr:cxnSp macro="">
      <xdr:nvCxnSpPr>
        <xdr:cNvPr id="282" name="直線コネクタ 281"/>
        <xdr:cNvCxnSpPr/>
      </xdr:nvCxnSpPr>
      <xdr:spPr>
        <a:xfrm>
          <a:off x="10388600" y="568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69886</xdr:rowOff>
    </xdr:from>
    <xdr:to>
      <xdr:col>55</xdr:col>
      <xdr:colOff>0</xdr:colOff>
      <xdr:row>33</xdr:row>
      <xdr:rowOff>26543</xdr:rowOff>
    </xdr:to>
    <xdr:cxnSp macro="">
      <xdr:nvCxnSpPr>
        <xdr:cNvPr id="283" name="直線コネクタ 282"/>
        <xdr:cNvCxnSpPr/>
      </xdr:nvCxnSpPr>
      <xdr:spPr>
        <a:xfrm>
          <a:off x="9639300" y="5384836"/>
          <a:ext cx="838200" cy="29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162059</xdr:rowOff>
    </xdr:from>
    <xdr:ext cx="599010" cy="259045"/>
    <xdr:sp macro="" textlink="">
      <xdr:nvSpPr>
        <xdr:cNvPr id="284" name="補助費等平均値テキスト"/>
        <xdr:cNvSpPr txBox="1"/>
      </xdr:nvSpPr>
      <xdr:spPr>
        <a:xfrm>
          <a:off x="10528300" y="581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12182</xdr:rowOff>
    </xdr:from>
    <xdr:to>
      <xdr:col>55</xdr:col>
      <xdr:colOff>50800</xdr:colOff>
      <xdr:row>34</xdr:row>
      <xdr:rowOff>113782</xdr:rowOff>
    </xdr:to>
    <xdr:sp macro="" textlink="">
      <xdr:nvSpPr>
        <xdr:cNvPr id="285" name="フローチャート: 判断 284"/>
        <xdr:cNvSpPr/>
      </xdr:nvSpPr>
      <xdr:spPr>
        <a:xfrm>
          <a:off x="10426700" y="584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60925</xdr:rowOff>
    </xdr:from>
    <xdr:to>
      <xdr:col>50</xdr:col>
      <xdr:colOff>114300</xdr:colOff>
      <xdr:row>31</xdr:row>
      <xdr:rowOff>69886</xdr:rowOff>
    </xdr:to>
    <xdr:cxnSp macro="">
      <xdr:nvCxnSpPr>
        <xdr:cNvPr id="286" name="直線コネクタ 285"/>
        <xdr:cNvCxnSpPr/>
      </xdr:nvCxnSpPr>
      <xdr:spPr>
        <a:xfrm>
          <a:off x="8750300" y="5204425"/>
          <a:ext cx="889000" cy="18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137820</xdr:rowOff>
    </xdr:from>
    <xdr:to>
      <xdr:col>50</xdr:col>
      <xdr:colOff>165100</xdr:colOff>
      <xdr:row>33</xdr:row>
      <xdr:rowOff>67970</xdr:rowOff>
    </xdr:to>
    <xdr:sp macro="" textlink="">
      <xdr:nvSpPr>
        <xdr:cNvPr id="287" name="フローチャート: 判断 286"/>
        <xdr:cNvSpPr/>
      </xdr:nvSpPr>
      <xdr:spPr>
        <a:xfrm>
          <a:off x="9588500" y="56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59097</xdr:rowOff>
    </xdr:from>
    <xdr:ext cx="599010" cy="259045"/>
    <xdr:sp macro="" textlink="">
      <xdr:nvSpPr>
        <xdr:cNvPr id="288" name="テキスト ボックス 287"/>
        <xdr:cNvSpPr txBox="1"/>
      </xdr:nvSpPr>
      <xdr:spPr>
        <a:xfrm>
          <a:off x="9327095" y="571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60925</xdr:rowOff>
    </xdr:from>
    <xdr:to>
      <xdr:col>45</xdr:col>
      <xdr:colOff>177800</xdr:colOff>
      <xdr:row>30</xdr:row>
      <xdr:rowOff>152456</xdr:rowOff>
    </xdr:to>
    <xdr:cxnSp macro="">
      <xdr:nvCxnSpPr>
        <xdr:cNvPr id="289" name="直線コネクタ 288"/>
        <xdr:cNvCxnSpPr/>
      </xdr:nvCxnSpPr>
      <xdr:spPr>
        <a:xfrm flipV="1">
          <a:off x="7861300" y="5204425"/>
          <a:ext cx="889000" cy="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120950</xdr:rowOff>
    </xdr:from>
    <xdr:to>
      <xdr:col>46</xdr:col>
      <xdr:colOff>38100</xdr:colOff>
      <xdr:row>33</xdr:row>
      <xdr:rowOff>51100</xdr:rowOff>
    </xdr:to>
    <xdr:sp macro="" textlink="">
      <xdr:nvSpPr>
        <xdr:cNvPr id="290" name="フローチャート: 判断 289"/>
        <xdr:cNvSpPr/>
      </xdr:nvSpPr>
      <xdr:spPr>
        <a:xfrm>
          <a:off x="8699500" y="56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42227</xdr:rowOff>
    </xdr:from>
    <xdr:ext cx="599010" cy="259045"/>
    <xdr:sp macro="" textlink="">
      <xdr:nvSpPr>
        <xdr:cNvPr id="291" name="テキスト ボックス 290"/>
        <xdr:cNvSpPr txBox="1"/>
      </xdr:nvSpPr>
      <xdr:spPr>
        <a:xfrm>
          <a:off x="8450795" y="570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152456</xdr:rowOff>
    </xdr:from>
    <xdr:to>
      <xdr:col>41</xdr:col>
      <xdr:colOff>50800</xdr:colOff>
      <xdr:row>34</xdr:row>
      <xdr:rowOff>117526</xdr:rowOff>
    </xdr:to>
    <xdr:cxnSp macro="">
      <xdr:nvCxnSpPr>
        <xdr:cNvPr id="292" name="直線コネクタ 291"/>
        <xdr:cNvCxnSpPr/>
      </xdr:nvCxnSpPr>
      <xdr:spPr>
        <a:xfrm flipV="1">
          <a:off x="6972300" y="5295956"/>
          <a:ext cx="889000" cy="65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142164</xdr:rowOff>
    </xdr:from>
    <xdr:to>
      <xdr:col>41</xdr:col>
      <xdr:colOff>101600</xdr:colOff>
      <xdr:row>34</xdr:row>
      <xdr:rowOff>72314</xdr:rowOff>
    </xdr:to>
    <xdr:sp macro="" textlink="">
      <xdr:nvSpPr>
        <xdr:cNvPr id="293" name="フローチャート: 判断 292"/>
        <xdr:cNvSpPr/>
      </xdr:nvSpPr>
      <xdr:spPr>
        <a:xfrm>
          <a:off x="7810500" y="58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63441</xdr:rowOff>
    </xdr:from>
    <xdr:ext cx="599010" cy="259045"/>
    <xdr:sp macro="" textlink="">
      <xdr:nvSpPr>
        <xdr:cNvPr id="294" name="テキスト ボックス 293"/>
        <xdr:cNvSpPr txBox="1"/>
      </xdr:nvSpPr>
      <xdr:spPr>
        <a:xfrm>
          <a:off x="7561795" y="589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155423</xdr:rowOff>
    </xdr:from>
    <xdr:to>
      <xdr:col>36</xdr:col>
      <xdr:colOff>165100</xdr:colOff>
      <xdr:row>38</xdr:row>
      <xdr:rowOff>85573</xdr:rowOff>
    </xdr:to>
    <xdr:sp macro="" textlink="">
      <xdr:nvSpPr>
        <xdr:cNvPr id="295" name="フローチャート: 判断 294"/>
        <xdr:cNvSpPr/>
      </xdr:nvSpPr>
      <xdr:spPr>
        <a:xfrm>
          <a:off x="6921500" y="649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76699</xdr:rowOff>
    </xdr:from>
    <xdr:ext cx="599010" cy="259045"/>
    <xdr:sp macro="" textlink="">
      <xdr:nvSpPr>
        <xdr:cNvPr id="296" name="テキスト ボックス 295"/>
        <xdr:cNvSpPr txBox="1"/>
      </xdr:nvSpPr>
      <xdr:spPr>
        <a:xfrm>
          <a:off x="6672795" y="659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147193</xdr:rowOff>
    </xdr:from>
    <xdr:to>
      <xdr:col>55</xdr:col>
      <xdr:colOff>50800</xdr:colOff>
      <xdr:row>33</xdr:row>
      <xdr:rowOff>77343</xdr:rowOff>
    </xdr:to>
    <xdr:sp macro="" textlink="">
      <xdr:nvSpPr>
        <xdr:cNvPr id="302" name="楕円 301"/>
        <xdr:cNvSpPr/>
      </xdr:nvSpPr>
      <xdr:spPr>
        <a:xfrm>
          <a:off x="104267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100220</xdr:rowOff>
    </xdr:from>
    <xdr:ext cx="599010" cy="259045"/>
    <xdr:sp macro="" textlink="">
      <xdr:nvSpPr>
        <xdr:cNvPr id="303" name="補助費等該当値テキスト"/>
        <xdr:cNvSpPr txBox="1"/>
      </xdr:nvSpPr>
      <xdr:spPr>
        <a:xfrm>
          <a:off x="10528300" y="55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19086</xdr:rowOff>
    </xdr:from>
    <xdr:to>
      <xdr:col>50</xdr:col>
      <xdr:colOff>165100</xdr:colOff>
      <xdr:row>31</xdr:row>
      <xdr:rowOff>120686</xdr:rowOff>
    </xdr:to>
    <xdr:sp macro="" textlink="">
      <xdr:nvSpPr>
        <xdr:cNvPr id="304" name="楕円 303"/>
        <xdr:cNvSpPr/>
      </xdr:nvSpPr>
      <xdr:spPr>
        <a:xfrm>
          <a:off x="9588500" y="53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137213</xdr:rowOff>
    </xdr:from>
    <xdr:ext cx="599010" cy="259045"/>
    <xdr:sp macro="" textlink="">
      <xdr:nvSpPr>
        <xdr:cNvPr id="305" name="テキスト ボックス 304"/>
        <xdr:cNvSpPr txBox="1"/>
      </xdr:nvSpPr>
      <xdr:spPr>
        <a:xfrm>
          <a:off x="9327095" y="510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10125</xdr:rowOff>
    </xdr:from>
    <xdr:to>
      <xdr:col>46</xdr:col>
      <xdr:colOff>38100</xdr:colOff>
      <xdr:row>30</xdr:row>
      <xdr:rowOff>111725</xdr:rowOff>
    </xdr:to>
    <xdr:sp macro="" textlink="">
      <xdr:nvSpPr>
        <xdr:cNvPr id="306" name="楕円 305"/>
        <xdr:cNvSpPr/>
      </xdr:nvSpPr>
      <xdr:spPr>
        <a:xfrm>
          <a:off x="8699500" y="51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128252</xdr:rowOff>
    </xdr:from>
    <xdr:ext cx="599010" cy="259045"/>
    <xdr:sp macro="" textlink="">
      <xdr:nvSpPr>
        <xdr:cNvPr id="307" name="テキスト ボックス 306"/>
        <xdr:cNvSpPr txBox="1"/>
      </xdr:nvSpPr>
      <xdr:spPr>
        <a:xfrm>
          <a:off x="8450795" y="49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101656</xdr:rowOff>
    </xdr:from>
    <xdr:to>
      <xdr:col>41</xdr:col>
      <xdr:colOff>101600</xdr:colOff>
      <xdr:row>31</xdr:row>
      <xdr:rowOff>31806</xdr:rowOff>
    </xdr:to>
    <xdr:sp macro="" textlink="">
      <xdr:nvSpPr>
        <xdr:cNvPr id="308" name="楕円 307"/>
        <xdr:cNvSpPr/>
      </xdr:nvSpPr>
      <xdr:spPr>
        <a:xfrm>
          <a:off x="7810500" y="52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48333</xdr:rowOff>
    </xdr:from>
    <xdr:ext cx="599010" cy="259045"/>
    <xdr:sp macro="" textlink="">
      <xdr:nvSpPr>
        <xdr:cNvPr id="309" name="テキスト ボックス 308"/>
        <xdr:cNvSpPr txBox="1"/>
      </xdr:nvSpPr>
      <xdr:spPr>
        <a:xfrm>
          <a:off x="7561795" y="502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66726</xdr:rowOff>
    </xdr:from>
    <xdr:to>
      <xdr:col>36</xdr:col>
      <xdr:colOff>165100</xdr:colOff>
      <xdr:row>34</xdr:row>
      <xdr:rowOff>168326</xdr:rowOff>
    </xdr:to>
    <xdr:sp macro="" textlink="">
      <xdr:nvSpPr>
        <xdr:cNvPr id="310" name="楕円 309"/>
        <xdr:cNvSpPr/>
      </xdr:nvSpPr>
      <xdr:spPr>
        <a:xfrm>
          <a:off x="6921500" y="58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13403</xdr:rowOff>
    </xdr:from>
    <xdr:ext cx="599010" cy="259045"/>
    <xdr:sp macro="" textlink="">
      <xdr:nvSpPr>
        <xdr:cNvPr id="311" name="テキスト ボックス 310"/>
        <xdr:cNvSpPr txBox="1"/>
      </xdr:nvSpPr>
      <xdr:spPr>
        <a:xfrm>
          <a:off x="6672795" y="567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0" name="テキスト ボックス 319"/>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2" name="テキスト ボックス 321"/>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4" name="テキスト ボックス 32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6" name="テキスト ボックス 32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8" name="テキスト ボックス 32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107467</xdr:rowOff>
    </xdr:from>
    <xdr:to>
      <xdr:col>54</xdr:col>
      <xdr:colOff>189865</xdr:colOff>
      <xdr:row>57</xdr:row>
      <xdr:rowOff>68834</xdr:rowOff>
    </xdr:to>
    <xdr:cxnSp macro="">
      <xdr:nvCxnSpPr>
        <xdr:cNvPr id="332" name="直線コネクタ 331"/>
        <xdr:cNvCxnSpPr/>
      </xdr:nvCxnSpPr>
      <xdr:spPr>
        <a:xfrm flipV="1">
          <a:off x="10475595" y="8851417"/>
          <a:ext cx="1270" cy="990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72661</xdr:rowOff>
    </xdr:from>
    <xdr:ext cx="599010" cy="259045"/>
    <xdr:sp macro="" textlink="">
      <xdr:nvSpPr>
        <xdr:cNvPr id="333" name="普通建設事業費最小値テキスト"/>
        <xdr:cNvSpPr txBox="1"/>
      </xdr:nvSpPr>
      <xdr:spPr>
        <a:xfrm>
          <a:off x="10528300" y="984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68834</xdr:rowOff>
    </xdr:from>
    <xdr:to>
      <xdr:col>55</xdr:col>
      <xdr:colOff>88900</xdr:colOff>
      <xdr:row>57</xdr:row>
      <xdr:rowOff>68834</xdr:rowOff>
    </xdr:to>
    <xdr:cxnSp macro="">
      <xdr:nvCxnSpPr>
        <xdr:cNvPr id="334" name="直線コネクタ 333"/>
        <xdr:cNvCxnSpPr/>
      </xdr:nvCxnSpPr>
      <xdr:spPr>
        <a:xfrm>
          <a:off x="10388600" y="984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54144</xdr:rowOff>
    </xdr:from>
    <xdr:ext cx="599010" cy="259045"/>
    <xdr:sp macro="" textlink="">
      <xdr:nvSpPr>
        <xdr:cNvPr id="335" name="普通建設事業費最大値テキスト"/>
        <xdr:cNvSpPr txBox="1"/>
      </xdr:nvSpPr>
      <xdr:spPr>
        <a:xfrm>
          <a:off x="10528300" y="862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107467</xdr:rowOff>
    </xdr:from>
    <xdr:to>
      <xdr:col>55</xdr:col>
      <xdr:colOff>88900</xdr:colOff>
      <xdr:row>51</xdr:row>
      <xdr:rowOff>107467</xdr:rowOff>
    </xdr:to>
    <xdr:cxnSp macro="">
      <xdr:nvCxnSpPr>
        <xdr:cNvPr id="336" name="直線コネクタ 335"/>
        <xdr:cNvCxnSpPr/>
      </xdr:nvCxnSpPr>
      <xdr:spPr>
        <a:xfrm>
          <a:off x="10388600" y="885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17902</xdr:rowOff>
    </xdr:from>
    <xdr:to>
      <xdr:col>55</xdr:col>
      <xdr:colOff>0</xdr:colOff>
      <xdr:row>57</xdr:row>
      <xdr:rowOff>68834</xdr:rowOff>
    </xdr:to>
    <xdr:cxnSp macro="">
      <xdr:nvCxnSpPr>
        <xdr:cNvPr id="337" name="直線コネクタ 336"/>
        <xdr:cNvCxnSpPr/>
      </xdr:nvCxnSpPr>
      <xdr:spPr>
        <a:xfrm>
          <a:off x="9639300" y="8933302"/>
          <a:ext cx="838200" cy="90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135460</xdr:rowOff>
    </xdr:from>
    <xdr:ext cx="599010" cy="259045"/>
    <xdr:sp macro="" textlink="">
      <xdr:nvSpPr>
        <xdr:cNvPr id="338" name="普通建設事業費平均値テキスト"/>
        <xdr:cNvSpPr txBox="1"/>
      </xdr:nvSpPr>
      <xdr:spPr>
        <a:xfrm>
          <a:off x="10528300" y="9050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112583</xdr:rowOff>
    </xdr:from>
    <xdr:to>
      <xdr:col>55</xdr:col>
      <xdr:colOff>50800</xdr:colOff>
      <xdr:row>54</xdr:row>
      <xdr:rowOff>42733</xdr:rowOff>
    </xdr:to>
    <xdr:sp macro="" textlink="">
      <xdr:nvSpPr>
        <xdr:cNvPr id="339" name="フローチャート: 判断 338"/>
        <xdr:cNvSpPr/>
      </xdr:nvSpPr>
      <xdr:spPr>
        <a:xfrm>
          <a:off x="10426700" y="91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17902</xdr:rowOff>
    </xdr:from>
    <xdr:to>
      <xdr:col>50</xdr:col>
      <xdr:colOff>114300</xdr:colOff>
      <xdr:row>56</xdr:row>
      <xdr:rowOff>7112</xdr:rowOff>
    </xdr:to>
    <xdr:cxnSp macro="">
      <xdr:nvCxnSpPr>
        <xdr:cNvPr id="340" name="直線コネクタ 339"/>
        <xdr:cNvCxnSpPr/>
      </xdr:nvCxnSpPr>
      <xdr:spPr>
        <a:xfrm flipV="1">
          <a:off x="8750300" y="8933302"/>
          <a:ext cx="889000" cy="67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50</xdr:row>
      <xdr:rowOff>111531</xdr:rowOff>
    </xdr:from>
    <xdr:to>
      <xdr:col>50</xdr:col>
      <xdr:colOff>165100</xdr:colOff>
      <xdr:row>51</xdr:row>
      <xdr:rowOff>41681</xdr:rowOff>
    </xdr:to>
    <xdr:sp macro="" textlink="">
      <xdr:nvSpPr>
        <xdr:cNvPr id="341" name="フローチャート: 判断 340"/>
        <xdr:cNvSpPr/>
      </xdr:nvSpPr>
      <xdr:spPr>
        <a:xfrm>
          <a:off x="9588500" y="86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58208</xdr:rowOff>
    </xdr:from>
    <xdr:ext cx="599010" cy="259045"/>
    <xdr:sp macro="" textlink="">
      <xdr:nvSpPr>
        <xdr:cNvPr id="342" name="テキスト ボックス 341"/>
        <xdr:cNvSpPr txBox="1"/>
      </xdr:nvSpPr>
      <xdr:spPr>
        <a:xfrm>
          <a:off x="9327095" y="845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7112</xdr:rowOff>
    </xdr:from>
    <xdr:to>
      <xdr:col>45</xdr:col>
      <xdr:colOff>177800</xdr:colOff>
      <xdr:row>58</xdr:row>
      <xdr:rowOff>90139</xdr:rowOff>
    </xdr:to>
    <xdr:cxnSp macro="">
      <xdr:nvCxnSpPr>
        <xdr:cNvPr id="343" name="直線コネクタ 342"/>
        <xdr:cNvCxnSpPr/>
      </xdr:nvCxnSpPr>
      <xdr:spPr>
        <a:xfrm flipV="1">
          <a:off x="7861300" y="9608312"/>
          <a:ext cx="889000" cy="4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51</xdr:row>
      <xdr:rowOff>112766</xdr:rowOff>
    </xdr:from>
    <xdr:to>
      <xdr:col>46</xdr:col>
      <xdr:colOff>38100</xdr:colOff>
      <xdr:row>52</xdr:row>
      <xdr:rowOff>42916</xdr:rowOff>
    </xdr:to>
    <xdr:sp macro="" textlink="">
      <xdr:nvSpPr>
        <xdr:cNvPr id="344" name="フローチャート: 判断 343"/>
        <xdr:cNvSpPr/>
      </xdr:nvSpPr>
      <xdr:spPr>
        <a:xfrm>
          <a:off x="8699500" y="885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59443</xdr:rowOff>
    </xdr:from>
    <xdr:ext cx="599010" cy="259045"/>
    <xdr:sp macro="" textlink="">
      <xdr:nvSpPr>
        <xdr:cNvPr id="345" name="テキスト ボックス 344"/>
        <xdr:cNvSpPr txBox="1"/>
      </xdr:nvSpPr>
      <xdr:spPr>
        <a:xfrm>
          <a:off x="8450795" y="863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134991</xdr:rowOff>
    </xdr:from>
    <xdr:to>
      <xdr:col>41</xdr:col>
      <xdr:colOff>50800</xdr:colOff>
      <xdr:row>58</xdr:row>
      <xdr:rowOff>90139</xdr:rowOff>
    </xdr:to>
    <xdr:cxnSp macro="">
      <xdr:nvCxnSpPr>
        <xdr:cNvPr id="346" name="直線コネクタ 345"/>
        <xdr:cNvCxnSpPr/>
      </xdr:nvCxnSpPr>
      <xdr:spPr>
        <a:xfrm>
          <a:off x="6972300" y="9393291"/>
          <a:ext cx="889000" cy="6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3038</xdr:rowOff>
    </xdr:from>
    <xdr:to>
      <xdr:col>41</xdr:col>
      <xdr:colOff>101600</xdr:colOff>
      <xdr:row>56</xdr:row>
      <xdr:rowOff>104638</xdr:rowOff>
    </xdr:to>
    <xdr:sp macro="" textlink="">
      <xdr:nvSpPr>
        <xdr:cNvPr id="347" name="フローチャート: 判断 346"/>
        <xdr:cNvSpPr/>
      </xdr:nvSpPr>
      <xdr:spPr>
        <a:xfrm>
          <a:off x="7810500" y="960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121165</xdr:rowOff>
    </xdr:from>
    <xdr:ext cx="599010" cy="259045"/>
    <xdr:sp macro="" textlink="">
      <xdr:nvSpPr>
        <xdr:cNvPr id="348" name="テキスト ボックス 347"/>
        <xdr:cNvSpPr txBox="1"/>
      </xdr:nvSpPr>
      <xdr:spPr>
        <a:xfrm>
          <a:off x="7561795" y="937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150027</xdr:rowOff>
    </xdr:from>
    <xdr:to>
      <xdr:col>36</xdr:col>
      <xdr:colOff>165100</xdr:colOff>
      <xdr:row>55</xdr:row>
      <xdr:rowOff>80177</xdr:rowOff>
    </xdr:to>
    <xdr:sp macro="" textlink="">
      <xdr:nvSpPr>
        <xdr:cNvPr id="349" name="フローチャート: 判断 348"/>
        <xdr:cNvSpPr/>
      </xdr:nvSpPr>
      <xdr:spPr>
        <a:xfrm>
          <a:off x="6921500" y="94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71304</xdr:rowOff>
    </xdr:from>
    <xdr:ext cx="599010" cy="259045"/>
    <xdr:sp macro="" textlink="">
      <xdr:nvSpPr>
        <xdr:cNvPr id="350" name="テキスト ボックス 349"/>
        <xdr:cNvSpPr txBox="1"/>
      </xdr:nvSpPr>
      <xdr:spPr>
        <a:xfrm>
          <a:off x="6672795" y="95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18034</xdr:rowOff>
    </xdr:from>
    <xdr:to>
      <xdr:col>55</xdr:col>
      <xdr:colOff>50800</xdr:colOff>
      <xdr:row>57</xdr:row>
      <xdr:rowOff>119634</xdr:rowOff>
    </xdr:to>
    <xdr:sp macro="" textlink="">
      <xdr:nvSpPr>
        <xdr:cNvPr id="356" name="楕円 355"/>
        <xdr:cNvSpPr/>
      </xdr:nvSpPr>
      <xdr:spPr>
        <a:xfrm>
          <a:off x="104267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104411</xdr:rowOff>
    </xdr:from>
    <xdr:ext cx="599010" cy="259045"/>
    <xdr:sp macro="" textlink="">
      <xdr:nvSpPr>
        <xdr:cNvPr id="357" name="普通建設事業費該当値テキスト"/>
        <xdr:cNvSpPr txBox="1"/>
      </xdr:nvSpPr>
      <xdr:spPr>
        <a:xfrm>
          <a:off x="10528300" y="970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138552</xdr:rowOff>
    </xdr:from>
    <xdr:to>
      <xdr:col>50</xdr:col>
      <xdr:colOff>165100</xdr:colOff>
      <xdr:row>52</xdr:row>
      <xdr:rowOff>68702</xdr:rowOff>
    </xdr:to>
    <xdr:sp macro="" textlink="">
      <xdr:nvSpPr>
        <xdr:cNvPr id="358" name="楕円 357"/>
        <xdr:cNvSpPr/>
      </xdr:nvSpPr>
      <xdr:spPr>
        <a:xfrm>
          <a:off x="9588500" y="88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59829</xdr:rowOff>
    </xdr:from>
    <xdr:ext cx="599010" cy="259045"/>
    <xdr:sp macro="" textlink="">
      <xdr:nvSpPr>
        <xdr:cNvPr id="359" name="テキスト ボックス 358"/>
        <xdr:cNvSpPr txBox="1"/>
      </xdr:nvSpPr>
      <xdr:spPr>
        <a:xfrm>
          <a:off x="9327095" y="897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127762</xdr:rowOff>
    </xdr:from>
    <xdr:to>
      <xdr:col>46</xdr:col>
      <xdr:colOff>38100</xdr:colOff>
      <xdr:row>56</xdr:row>
      <xdr:rowOff>57912</xdr:rowOff>
    </xdr:to>
    <xdr:sp macro="" textlink="">
      <xdr:nvSpPr>
        <xdr:cNvPr id="360" name="楕円 359"/>
        <xdr:cNvSpPr/>
      </xdr:nvSpPr>
      <xdr:spPr>
        <a:xfrm>
          <a:off x="8699500" y="95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49039</xdr:rowOff>
    </xdr:from>
    <xdr:ext cx="599010" cy="259045"/>
    <xdr:sp macro="" textlink="">
      <xdr:nvSpPr>
        <xdr:cNvPr id="361" name="テキスト ボックス 360"/>
        <xdr:cNvSpPr txBox="1"/>
      </xdr:nvSpPr>
      <xdr:spPr>
        <a:xfrm>
          <a:off x="8450795" y="965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39339</xdr:rowOff>
    </xdr:from>
    <xdr:to>
      <xdr:col>41</xdr:col>
      <xdr:colOff>101600</xdr:colOff>
      <xdr:row>58</xdr:row>
      <xdr:rowOff>140939</xdr:rowOff>
    </xdr:to>
    <xdr:sp macro="" textlink="">
      <xdr:nvSpPr>
        <xdr:cNvPr id="362" name="楕円 361"/>
        <xdr:cNvSpPr/>
      </xdr:nvSpPr>
      <xdr:spPr>
        <a:xfrm>
          <a:off x="7810500" y="99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132066</xdr:rowOff>
    </xdr:from>
    <xdr:ext cx="599010" cy="259045"/>
    <xdr:sp macro="" textlink="">
      <xdr:nvSpPr>
        <xdr:cNvPr id="363" name="テキスト ボックス 362"/>
        <xdr:cNvSpPr txBox="1"/>
      </xdr:nvSpPr>
      <xdr:spPr>
        <a:xfrm>
          <a:off x="7561795" y="1007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84191</xdr:rowOff>
    </xdr:from>
    <xdr:to>
      <xdr:col>36</xdr:col>
      <xdr:colOff>165100</xdr:colOff>
      <xdr:row>55</xdr:row>
      <xdr:rowOff>14341</xdr:rowOff>
    </xdr:to>
    <xdr:sp macro="" textlink="">
      <xdr:nvSpPr>
        <xdr:cNvPr id="364" name="楕円 363"/>
        <xdr:cNvSpPr/>
      </xdr:nvSpPr>
      <xdr:spPr>
        <a:xfrm>
          <a:off x="6921500" y="93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30868</xdr:rowOff>
    </xdr:from>
    <xdr:ext cx="599010" cy="259045"/>
    <xdr:sp macro="" textlink="">
      <xdr:nvSpPr>
        <xdr:cNvPr id="365" name="テキスト ボックス 364"/>
        <xdr:cNvSpPr txBox="1"/>
      </xdr:nvSpPr>
      <xdr:spPr>
        <a:xfrm>
          <a:off x="6672795" y="911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4" name="テキスト ボックス 373"/>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157563</xdr:rowOff>
    </xdr:from>
    <xdr:to>
      <xdr:col>54</xdr:col>
      <xdr:colOff>189865</xdr:colOff>
      <xdr:row>79</xdr:row>
      <xdr:rowOff>32029</xdr:rowOff>
    </xdr:to>
    <xdr:cxnSp macro="">
      <xdr:nvCxnSpPr>
        <xdr:cNvPr id="390" name="直線コネクタ 389"/>
        <xdr:cNvCxnSpPr/>
      </xdr:nvCxnSpPr>
      <xdr:spPr>
        <a:xfrm flipV="1">
          <a:off x="10475595" y="12501963"/>
          <a:ext cx="1270" cy="107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35856</xdr:rowOff>
    </xdr:from>
    <xdr:ext cx="534377" cy="259045"/>
    <xdr:sp macro="" textlink="">
      <xdr:nvSpPr>
        <xdr:cNvPr id="391" name="普通建設事業費 （ うち新規整備　）最小値テキスト"/>
        <xdr:cNvSpPr txBox="1"/>
      </xdr:nvSpPr>
      <xdr:spPr>
        <a:xfrm>
          <a:off x="10528300" y="135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32029</xdr:rowOff>
    </xdr:from>
    <xdr:to>
      <xdr:col>55</xdr:col>
      <xdr:colOff>88900</xdr:colOff>
      <xdr:row>79</xdr:row>
      <xdr:rowOff>32029</xdr:rowOff>
    </xdr:to>
    <xdr:cxnSp macro="">
      <xdr:nvCxnSpPr>
        <xdr:cNvPr id="392" name="直線コネクタ 391"/>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104240</xdr:rowOff>
    </xdr:from>
    <xdr:ext cx="534377" cy="259045"/>
    <xdr:sp macro="" textlink="">
      <xdr:nvSpPr>
        <xdr:cNvPr id="393" name="普通建設事業費 （ うち新規整備　）最大値テキスト"/>
        <xdr:cNvSpPr txBox="1"/>
      </xdr:nvSpPr>
      <xdr:spPr>
        <a:xfrm>
          <a:off x="10528300" y="1227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157563</xdr:rowOff>
    </xdr:from>
    <xdr:to>
      <xdr:col>55</xdr:col>
      <xdr:colOff>88900</xdr:colOff>
      <xdr:row>72</xdr:row>
      <xdr:rowOff>157563</xdr:rowOff>
    </xdr:to>
    <xdr:cxnSp macro="">
      <xdr:nvCxnSpPr>
        <xdr:cNvPr id="394" name="直線コネクタ 393"/>
        <xdr:cNvCxnSpPr/>
      </xdr:nvCxnSpPr>
      <xdr:spPr>
        <a:xfrm>
          <a:off x="10388600" y="1250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61094</xdr:rowOff>
    </xdr:from>
    <xdr:to>
      <xdr:col>55</xdr:col>
      <xdr:colOff>0</xdr:colOff>
      <xdr:row>79</xdr:row>
      <xdr:rowOff>32029</xdr:rowOff>
    </xdr:to>
    <xdr:cxnSp macro="">
      <xdr:nvCxnSpPr>
        <xdr:cNvPr id="395" name="直線コネクタ 394"/>
        <xdr:cNvCxnSpPr/>
      </xdr:nvCxnSpPr>
      <xdr:spPr>
        <a:xfrm>
          <a:off x="9639300" y="12234044"/>
          <a:ext cx="838200" cy="1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161677</xdr:rowOff>
    </xdr:from>
    <xdr:ext cx="534377" cy="259045"/>
    <xdr:sp macro="" textlink="">
      <xdr:nvSpPr>
        <xdr:cNvPr id="396" name="普通建設事業費 （ うち新規整備　）平均値テキスト"/>
        <xdr:cNvSpPr txBox="1"/>
      </xdr:nvSpPr>
      <xdr:spPr>
        <a:xfrm>
          <a:off x="10528300" y="1267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138800</xdr:rowOff>
    </xdr:from>
    <xdr:to>
      <xdr:col>55</xdr:col>
      <xdr:colOff>50800</xdr:colOff>
      <xdr:row>75</xdr:row>
      <xdr:rowOff>68950</xdr:rowOff>
    </xdr:to>
    <xdr:sp macro="" textlink="">
      <xdr:nvSpPr>
        <xdr:cNvPr id="397" name="フローチャート: 判断 396"/>
        <xdr:cNvSpPr/>
      </xdr:nvSpPr>
      <xdr:spPr>
        <a:xfrm>
          <a:off x="10426700" y="128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33956</xdr:rowOff>
    </xdr:from>
    <xdr:to>
      <xdr:col>50</xdr:col>
      <xdr:colOff>114300</xdr:colOff>
      <xdr:row>71</xdr:row>
      <xdr:rowOff>61094</xdr:rowOff>
    </xdr:to>
    <xdr:cxnSp macro="">
      <xdr:nvCxnSpPr>
        <xdr:cNvPr id="398" name="直線コネクタ 397"/>
        <xdr:cNvCxnSpPr/>
      </xdr:nvCxnSpPr>
      <xdr:spPr>
        <a:xfrm>
          <a:off x="8750300" y="12206906"/>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3339</xdr:rowOff>
    </xdr:from>
    <xdr:to>
      <xdr:col>50</xdr:col>
      <xdr:colOff>165100</xdr:colOff>
      <xdr:row>72</xdr:row>
      <xdr:rowOff>104939</xdr:rowOff>
    </xdr:to>
    <xdr:sp macro="" textlink="">
      <xdr:nvSpPr>
        <xdr:cNvPr id="399" name="フローチャート: 判断 398"/>
        <xdr:cNvSpPr/>
      </xdr:nvSpPr>
      <xdr:spPr>
        <a:xfrm>
          <a:off x="9588500" y="12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96066</xdr:rowOff>
    </xdr:from>
    <xdr:ext cx="534377" cy="259045"/>
    <xdr:sp macro="" textlink="">
      <xdr:nvSpPr>
        <xdr:cNvPr id="400" name="テキスト ボックス 399"/>
        <xdr:cNvSpPr txBox="1"/>
      </xdr:nvSpPr>
      <xdr:spPr>
        <a:xfrm>
          <a:off x="9359411" y="12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33956</xdr:rowOff>
    </xdr:from>
    <xdr:to>
      <xdr:col>45</xdr:col>
      <xdr:colOff>177800</xdr:colOff>
      <xdr:row>72</xdr:row>
      <xdr:rowOff>119061</xdr:rowOff>
    </xdr:to>
    <xdr:cxnSp macro="">
      <xdr:nvCxnSpPr>
        <xdr:cNvPr id="401" name="直線コネクタ 400"/>
        <xdr:cNvCxnSpPr/>
      </xdr:nvCxnSpPr>
      <xdr:spPr>
        <a:xfrm flipV="1">
          <a:off x="7861300" y="12206906"/>
          <a:ext cx="889000" cy="25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105621</xdr:rowOff>
    </xdr:from>
    <xdr:to>
      <xdr:col>46</xdr:col>
      <xdr:colOff>38100</xdr:colOff>
      <xdr:row>73</xdr:row>
      <xdr:rowOff>35771</xdr:rowOff>
    </xdr:to>
    <xdr:sp macro="" textlink="">
      <xdr:nvSpPr>
        <xdr:cNvPr id="402" name="フローチャート: 判断 401"/>
        <xdr:cNvSpPr/>
      </xdr:nvSpPr>
      <xdr:spPr>
        <a:xfrm>
          <a:off x="8699500" y="124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26898</xdr:rowOff>
    </xdr:from>
    <xdr:ext cx="534377" cy="259045"/>
    <xdr:sp macro="" textlink="">
      <xdr:nvSpPr>
        <xdr:cNvPr id="403" name="テキスト ボックス 402"/>
        <xdr:cNvSpPr txBox="1"/>
      </xdr:nvSpPr>
      <xdr:spPr>
        <a:xfrm>
          <a:off x="8483111" y="125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9039</xdr:rowOff>
    </xdr:from>
    <xdr:to>
      <xdr:col>41</xdr:col>
      <xdr:colOff>50800</xdr:colOff>
      <xdr:row>72</xdr:row>
      <xdr:rowOff>119061</xdr:rowOff>
    </xdr:to>
    <xdr:cxnSp macro="">
      <xdr:nvCxnSpPr>
        <xdr:cNvPr id="404" name="直線コネクタ 403"/>
        <xdr:cNvCxnSpPr/>
      </xdr:nvCxnSpPr>
      <xdr:spPr>
        <a:xfrm>
          <a:off x="6972300" y="12353439"/>
          <a:ext cx="889000" cy="1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127632</xdr:rowOff>
    </xdr:from>
    <xdr:to>
      <xdr:col>41</xdr:col>
      <xdr:colOff>101600</xdr:colOff>
      <xdr:row>74</xdr:row>
      <xdr:rowOff>57782</xdr:rowOff>
    </xdr:to>
    <xdr:sp macro="" textlink="">
      <xdr:nvSpPr>
        <xdr:cNvPr id="405" name="フローチャート: 判断 404"/>
        <xdr:cNvSpPr/>
      </xdr:nvSpPr>
      <xdr:spPr>
        <a:xfrm>
          <a:off x="7810500" y="126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48909</xdr:rowOff>
    </xdr:from>
    <xdr:ext cx="534377" cy="259045"/>
    <xdr:sp macro="" textlink="">
      <xdr:nvSpPr>
        <xdr:cNvPr id="406" name="テキスト ボックス 405"/>
        <xdr:cNvSpPr txBox="1"/>
      </xdr:nvSpPr>
      <xdr:spPr>
        <a:xfrm>
          <a:off x="7594111" y="127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83838</xdr:rowOff>
    </xdr:from>
    <xdr:to>
      <xdr:col>36</xdr:col>
      <xdr:colOff>165100</xdr:colOff>
      <xdr:row>75</xdr:row>
      <xdr:rowOff>13988</xdr:rowOff>
    </xdr:to>
    <xdr:sp macro="" textlink="">
      <xdr:nvSpPr>
        <xdr:cNvPr id="407" name="フローチャート: 判断 406"/>
        <xdr:cNvSpPr/>
      </xdr:nvSpPr>
      <xdr:spPr>
        <a:xfrm>
          <a:off x="6921500" y="127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5115</xdr:rowOff>
    </xdr:from>
    <xdr:ext cx="534377" cy="259045"/>
    <xdr:sp macro="" textlink="">
      <xdr:nvSpPr>
        <xdr:cNvPr id="408" name="テキスト ボックス 407"/>
        <xdr:cNvSpPr txBox="1"/>
      </xdr:nvSpPr>
      <xdr:spPr>
        <a:xfrm>
          <a:off x="6705111" y="128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152679</xdr:rowOff>
    </xdr:from>
    <xdr:to>
      <xdr:col>55</xdr:col>
      <xdr:colOff>50800</xdr:colOff>
      <xdr:row>79</xdr:row>
      <xdr:rowOff>82829</xdr:rowOff>
    </xdr:to>
    <xdr:sp macro="" textlink="">
      <xdr:nvSpPr>
        <xdr:cNvPr id="414" name="楕円 413"/>
        <xdr:cNvSpPr/>
      </xdr:nvSpPr>
      <xdr:spPr>
        <a:xfrm>
          <a:off x="104267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67606</xdr:rowOff>
    </xdr:from>
    <xdr:ext cx="534377" cy="259045"/>
    <xdr:sp macro="" textlink="">
      <xdr:nvSpPr>
        <xdr:cNvPr id="415" name="普通建設事業費 （ うち新規整備　）該当値テキスト"/>
        <xdr:cNvSpPr txBox="1"/>
      </xdr:nvSpPr>
      <xdr:spPr>
        <a:xfrm>
          <a:off x="10528300" y="13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10294</xdr:rowOff>
    </xdr:from>
    <xdr:to>
      <xdr:col>50</xdr:col>
      <xdr:colOff>165100</xdr:colOff>
      <xdr:row>71</xdr:row>
      <xdr:rowOff>111894</xdr:rowOff>
    </xdr:to>
    <xdr:sp macro="" textlink="">
      <xdr:nvSpPr>
        <xdr:cNvPr id="416" name="楕円 415"/>
        <xdr:cNvSpPr/>
      </xdr:nvSpPr>
      <xdr:spPr>
        <a:xfrm>
          <a:off x="9588500" y="1218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128421</xdr:rowOff>
    </xdr:from>
    <xdr:ext cx="534377" cy="259045"/>
    <xdr:sp macro="" textlink="">
      <xdr:nvSpPr>
        <xdr:cNvPr id="417" name="テキスト ボックス 416"/>
        <xdr:cNvSpPr txBox="1"/>
      </xdr:nvSpPr>
      <xdr:spPr>
        <a:xfrm>
          <a:off x="9359411" y="119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154606</xdr:rowOff>
    </xdr:from>
    <xdr:to>
      <xdr:col>46</xdr:col>
      <xdr:colOff>38100</xdr:colOff>
      <xdr:row>71</xdr:row>
      <xdr:rowOff>84756</xdr:rowOff>
    </xdr:to>
    <xdr:sp macro="" textlink="">
      <xdr:nvSpPr>
        <xdr:cNvPr id="418" name="楕円 417"/>
        <xdr:cNvSpPr/>
      </xdr:nvSpPr>
      <xdr:spPr>
        <a:xfrm>
          <a:off x="8699500" y="121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101283</xdr:rowOff>
    </xdr:from>
    <xdr:ext cx="534377" cy="259045"/>
    <xdr:sp macro="" textlink="">
      <xdr:nvSpPr>
        <xdr:cNvPr id="419" name="テキスト ボックス 418"/>
        <xdr:cNvSpPr txBox="1"/>
      </xdr:nvSpPr>
      <xdr:spPr>
        <a:xfrm>
          <a:off x="8483111" y="119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68261</xdr:rowOff>
    </xdr:from>
    <xdr:to>
      <xdr:col>41</xdr:col>
      <xdr:colOff>101600</xdr:colOff>
      <xdr:row>72</xdr:row>
      <xdr:rowOff>169861</xdr:rowOff>
    </xdr:to>
    <xdr:sp macro="" textlink="">
      <xdr:nvSpPr>
        <xdr:cNvPr id="420" name="楕円 419"/>
        <xdr:cNvSpPr/>
      </xdr:nvSpPr>
      <xdr:spPr>
        <a:xfrm>
          <a:off x="7810500" y="124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14938</xdr:rowOff>
    </xdr:from>
    <xdr:ext cx="534377" cy="259045"/>
    <xdr:sp macro="" textlink="">
      <xdr:nvSpPr>
        <xdr:cNvPr id="421" name="テキスト ボックス 420"/>
        <xdr:cNvSpPr txBox="1"/>
      </xdr:nvSpPr>
      <xdr:spPr>
        <a:xfrm>
          <a:off x="7594111" y="121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129689</xdr:rowOff>
    </xdr:from>
    <xdr:to>
      <xdr:col>36</xdr:col>
      <xdr:colOff>165100</xdr:colOff>
      <xdr:row>72</xdr:row>
      <xdr:rowOff>59839</xdr:rowOff>
    </xdr:to>
    <xdr:sp macro="" textlink="">
      <xdr:nvSpPr>
        <xdr:cNvPr id="422" name="楕円 421"/>
        <xdr:cNvSpPr/>
      </xdr:nvSpPr>
      <xdr:spPr>
        <a:xfrm>
          <a:off x="6921500" y="123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76366</xdr:rowOff>
    </xdr:from>
    <xdr:ext cx="534377" cy="259045"/>
    <xdr:sp macro="" textlink="">
      <xdr:nvSpPr>
        <xdr:cNvPr id="423" name="テキスト ボックス 422"/>
        <xdr:cNvSpPr txBox="1"/>
      </xdr:nvSpPr>
      <xdr:spPr>
        <a:xfrm>
          <a:off x="6705111" y="120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4" name="テキスト ボックス 44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13577</xdr:rowOff>
    </xdr:from>
    <xdr:to>
      <xdr:col>54</xdr:col>
      <xdr:colOff>189865</xdr:colOff>
      <xdr:row>94</xdr:row>
      <xdr:rowOff>124351</xdr:rowOff>
    </xdr:to>
    <xdr:cxnSp macro="">
      <xdr:nvCxnSpPr>
        <xdr:cNvPr id="448" name="直線コネクタ 447"/>
        <xdr:cNvCxnSpPr/>
      </xdr:nvCxnSpPr>
      <xdr:spPr>
        <a:xfrm flipV="1">
          <a:off x="10475595" y="15615527"/>
          <a:ext cx="1270" cy="625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128178</xdr:rowOff>
    </xdr:from>
    <xdr:ext cx="534377" cy="259045"/>
    <xdr:sp macro="" textlink="">
      <xdr:nvSpPr>
        <xdr:cNvPr id="449" name="普通建設事業費 （ うち更新整備　）最小値テキスト"/>
        <xdr:cNvSpPr txBox="1"/>
      </xdr:nvSpPr>
      <xdr:spPr>
        <a:xfrm>
          <a:off x="10528300" y="162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124351</xdr:rowOff>
    </xdr:from>
    <xdr:to>
      <xdr:col>55</xdr:col>
      <xdr:colOff>88900</xdr:colOff>
      <xdr:row>94</xdr:row>
      <xdr:rowOff>124351</xdr:rowOff>
    </xdr:to>
    <xdr:cxnSp macro="">
      <xdr:nvCxnSpPr>
        <xdr:cNvPr id="450" name="直線コネクタ 449"/>
        <xdr:cNvCxnSpPr/>
      </xdr:nvCxnSpPr>
      <xdr:spPr>
        <a:xfrm>
          <a:off x="10388600" y="16240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131704</xdr:rowOff>
    </xdr:from>
    <xdr:ext cx="534377" cy="259045"/>
    <xdr:sp macro="" textlink="">
      <xdr:nvSpPr>
        <xdr:cNvPr id="451" name="普通建設事業費 （ うち更新整備　）最大値テキスト"/>
        <xdr:cNvSpPr txBox="1"/>
      </xdr:nvSpPr>
      <xdr:spPr>
        <a:xfrm>
          <a:off x="10528300" y="153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13577</xdr:rowOff>
    </xdr:from>
    <xdr:to>
      <xdr:col>55</xdr:col>
      <xdr:colOff>88900</xdr:colOff>
      <xdr:row>91</xdr:row>
      <xdr:rowOff>13577</xdr:rowOff>
    </xdr:to>
    <xdr:cxnSp macro="">
      <xdr:nvCxnSpPr>
        <xdr:cNvPr id="452" name="直線コネクタ 451"/>
        <xdr:cNvCxnSpPr/>
      </xdr:nvCxnSpPr>
      <xdr:spPr>
        <a:xfrm>
          <a:off x="10388600" y="1561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13577</xdr:rowOff>
    </xdr:from>
    <xdr:to>
      <xdr:col>55</xdr:col>
      <xdr:colOff>0</xdr:colOff>
      <xdr:row>98</xdr:row>
      <xdr:rowOff>69357</xdr:rowOff>
    </xdr:to>
    <xdr:cxnSp macro="">
      <xdr:nvCxnSpPr>
        <xdr:cNvPr id="453" name="直線コネクタ 452"/>
        <xdr:cNvCxnSpPr/>
      </xdr:nvCxnSpPr>
      <xdr:spPr>
        <a:xfrm flipV="1">
          <a:off x="9639300" y="15615527"/>
          <a:ext cx="838200" cy="12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14096</xdr:rowOff>
    </xdr:from>
    <xdr:ext cx="534377" cy="259045"/>
    <xdr:sp macro="" textlink="">
      <xdr:nvSpPr>
        <xdr:cNvPr id="454" name="普通建設事業費 （ うち更新整備　）平均値テキスト"/>
        <xdr:cNvSpPr txBox="1"/>
      </xdr:nvSpPr>
      <xdr:spPr>
        <a:xfrm>
          <a:off x="10528300" y="15958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35669</xdr:rowOff>
    </xdr:from>
    <xdr:to>
      <xdr:col>55</xdr:col>
      <xdr:colOff>50800</xdr:colOff>
      <xdr:row>93</xdr:row>
      <xdr:rowOff>137269</xdr:rowOff>
    </xdr:to>
    <xdr:sp macro="" textlink="">
      <xdr:nvSpPr>
        <xdr:cNvPr id="455" name="フローチャート: 判断 454"/>
        <xdr:cNvSpPr/>
      </xdr:nvSpPr>
      <xdr:spPr>
        <a:xfrm>
          <a:off x="10426700" y="1598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69357</xdr:rowOff>
    </xdr:from>
    <xdr:to>
      <xdr:col>50</xdr:col>
      <xdr:colOff>114300</xdr:colOff>
      <xdr:row>99</xdr:row>
      <xdr:rowOff>14982</xdr:rowOff>
    </xdr:to>
    <xdr:cxnSp macro="">
      <xdr:nvCxnSpPr>
        <xdr:cNvPr id="456" name="直線コネクタ 455"/>
        <xdr:cNvCxnSpPr/>
      </xdr:nvCxnSpPr>
      <xdr:spPr>
        <a:xfrm flipV="1">
          <a:off x="8750300" y="16871457"/>
          <a:ext cx="889000" cy="1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49712</xdr:rowOff>
    </xdr:from>
    <xdr:to>
      <xdr:col>50</xdr:col>
      <xdr:colOff>165100</xdr:colOff>
      <xdr:row>95</xdr:row>
      <xdr:rowOff>151312</xdr:rowOff>
    </xdr:to>
    <xdr:sp macro="" textlink="">
      <xdr:nvSpPr>
        <xdr:cNvPr id="457" name="フローチャート: 判断 456"/>
        <xdr:cNvSpPr/>
      </xdr:nvSpPr>
      <xdr:spPr>
        <a:xfrm>
          <a:off x="9588500" y="1633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167839</xdr:rowOff>
    </xdr:from>
    <xdr:ext cx="534377" cy="259045"/>
    <xdr:sp macro="" textlink="">
      <xdr:nvSpPr>
        <xdr:cNvPr id="458" name="テキスト ボックス 457"/>
        <xdr:cNvSpPr txBox="1"/>
      </xdr:nvSpPr>
      <xdr:spPr>
        <a:xfrm>
          <a:off x="9359411" y="1611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85652</xdr:rowOff>
    </xdr:from>
    <xdr:to>
      <xdr:col>45</xdr:col>
      <xdr:colOff>177800</xdr:colOff>
      <xdr:row>99</xdr:row>
      <xdr:rowOff>14982</xdr:rowOff>
    </xdr:to>
    <xdr:cxnSp macro="">
      <xdr:nvCxnSpPr>
        <xdr:cNvPr id="459" name="直線コネクタ 458"/>
        <xdr:cNvCxnSpPr/>
      </xdr:nvCxnSpPr>
      <xdr:spPr>
        <a:xfrm>
          <a:off x="7861300" y="16887752"/>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142915</xdr:rowOff>
    </xdr:from>
    <xdr:to>
      <xdr:col>46</xdr:col>
      <xdr:colOff>38100</xdr:colOff>
      <xdr:row>95</xdr:row>
      <xdr:rowOff>73065</xdr:rowOff>
    </xdr:to>
    <xdr:sp macro="" textlink="">
      <xdr:nvSpPr>
        <xdr:cNvPr id="460" name="フローチャート: 判断 459"/>
        <xdr:cNvSpPr/>
      </xdr:nvSpPr>
      <xdr:spPr>
        <a:xfrm>
          <a:off x="8699500" y="162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89592</xdr:rowOff>
    </xdr:from>
    <xdr:ext cx="534377" cy="259045"/>
    <xdr:sp macro="" textlink="">
      <xdr:nvSpPr>
        <xdr:cNvPr id="461" name="テキスト ボックス 460"/>
        <xdr:cNvSpPr txBox="1"/>
      </xdr:nvSpPr>
      <xdr:spPr>
        <a:xfrm>
          <a:off x="8483111" y="160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102699</xdr:rowOff>
    </xdr:from>
    <xdr:to>
      <xdr:col>41</xdr:col>
      <xdr:colOff>50800</xdr:colOff>
      <xdr:row>98</xdr:row>
      <xdr:rowOff>85652</xdr:rowOff>
    </xdr:to>
    <xdr:cxnSp macro="">
      <xdr:nvCxnSpPr>
        <xdr:cNvPr id="462" name="直線コネクタ 461"/>
        <xdr:cNvCxnSpPr/>
      </xdr:nvCxnSpPr>
      <xdr:spPr>
        <a:xfrm>
          <a:off x="6972300" y="16733349"/>
          <a:ext cx="889000" cy="15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22704</xdr:rowOff>
    </xdr:from>
    <xdr:to>
      <xdr:col>41</xdr:col>
      <xdr:colOff>101600</xdr:colOff>
      <xdr:row>96</xdr:row>
      <xdr:rowOff>124304</xdr:rowOff>
    </xdr:to>
    <xdr:sp macro="" textlink="">
      <xdr:nvSpPr>
        <xdr:cNvPr id="463" name="フローチャート: 判断 462"/>
        <xdr:cNvSpPr/>
      </xdr:nvSpPr>
      <xdr:spPr>
        <a:xfrm>
          <a:off x="7810500" y="1648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140831</xdr:rowOff>
    </xdr:from>
    <xdr:ext cx="534377" cy="259045"/>
    <xdr:sp macro="" textlink="">
      <xdr:nvSpPr>
        <xdr:cNvPr id="464" name="テキスト ボックス 463"/>
        <xdr:cNvSpPr txBox="1"/>
      </xdr:nvSpPr>
      <xdr:spPr>
        <a:xfrm>
          <a:off x="7594111" y="162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3893</xdr:rowOff>
    </xdr:from>
    <xdr:to>
      <xdr:col>36</xdr:col>
      <xdr:colOff>165100</xdr:colOff>
      <xdr:row>96</xdr:row>
      <xdr:rowOff>105493</xdr:rowOff>
    </xdr:to>
    <xdr:sp macro="" textlink="">
      <xdr:nvSpPr>
        <xdr:cNvPr id="465" name="フローチャート: 判断 464"/>
        <xdr:cNvSpPr/>
      </xdr:nvSpPr>
      <xdr:spPr>
        <a:xfrm>
          <a:off x="6921500" y="1646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122020</xdr:rowOff>
    </xdr:from>
    <xdr:ext cx="534377" cy="259045"/>
    <xdr:sp macro="" textlink="">
      <xdr:nvSpPr>
        <xdr:cNvPr id="466" name="テキスト ボックス 465"/>
        <xdr:cNvSpPr txBox="1"/>
      </xdr:nvSpPr>
      <xdr:spPr>
        <a:xfrm>
          <a:off x="6705111" y="162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134227</xdr:rowOff>
    </xdr:from>
    <xdr:to>
      <xdr:col>55</xdr:col>
      <xdr:colOff>50800</xdr:colOff>
      <xdr:row>91</xdr:row>
      <xdr:rowOff>64377</xdr:rowOff>
    </xdr:to>
    <xdr:sp macro="" textlink="">
      <xdr:nvSpPr>
        <xdr:cNvPr id="472" name="楕円 471"/>
        <xdr:cNvSpPr/>
      </xdr:nvSpPr>
      <xdr:spPr>
        <a:xfrm>
          <a:off x="10426700" y="155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87254</xdr:rowOff>
    </xdr:from>
    <xdr:ext cx="534377" cy="259045"/>
    <xdr:sp macro="" textlink="">
      <xdr:nvSpPr>
        <xdr:cNvPr id="473" name="普通建設事業費 （ うち更新整備　）該当値テキスト"/>
        <xdr:cNvSpPr txBox="1"/>
      </xdr:nvSpPr>
      <xdr:spPr>
        <a:xfrm>
          <a:off x="10528300" y="155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18557</xdr:rowOff>
    </xdr:from>
    <xdr:to>
      <xdr:col>50</xdr:col>
      <xdr:colOff>165100</xdr:colOff>
      <xdr:row>98</xdr:row>
      <xdr:rowOff>120157</xdr:rowOff>
    </xdr:to>
    <xdr:sp macro="" textlink="">
      <xdr:nvSpPr>
        <xdr:cNvPr id="474" name="楕円 473"/>
        <xdr:cNvSpPr/>
      </xdr:nvSpPr>
      <xdr:spPr>
        <a:xfrm>
          <a:off x="9588500" y="168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111284</xdr:rowOff>
    </xdr:from>
    <xdr:ext cx="534377" cy="259045"/>
    <xdr:sp macro="" textlink="">
      <xdr:nvSpPr>
        <xdr:cNvPr id="475" name="テキスト ボックス 474"/>
        <xdr:cNvSpPr txBox="1"/>
      </xdr:nvSpPr>
      <xdr:spPr>
        <a:xfrm>
          <a:off x="9359411" y="169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135632</xdr:rowOff>
    </xdr:from>
    <xdr:to>
      <xdr:col>46</xdr:col>
      <xdr:colOff>38100</xdr:colOff>
      <xdr:row>99</xdr:row>
      <xdr:rowOff>65782</xdr:rowOff>
    </xdr:to>
    <xdr:sp macro="" textlink="">
      <xdr:nvSpPr>
        <xdr:cNvPr id="476" name="楕円 475"/>
        <xdr:cNvSpPr/>
      </xdr:nvSpPr>
      <xdr:spPr>
        <a:xfrm>
          <a:off x="8699500" y="169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56909</xdr:rowOff>
    </xdr:from>
    <xdr:ext cx="534377" cy="259045"/>
    <xdr:sp macro="" textlink="">
      <xdr:nvSpPr>
        <xdr:cNvPr id="477" name="テキスト ボックス 476"/>
        <xdr:cNvSpPr txBox="1"/>
      </xdr:nvSpPr>
      <xdr:spPr>
        <a:xfrm>
          <a:off x="8483111" y="170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34852</xdr:rowOff>
    </xdr:from>
    <xdr:to>
      <xdr:col>41</xdr:col>
      <xdr:colOff>101600</xdr:colOff>
      <xdr:row>98</xdr:row>
      <xdr:rowOff>136452</xdr:rowOff>
    </xdr:to>
    <xdr:sp macro="" textlink="">
      <xdr:nvSpPr>
        <xdr:cNvPr id="478" name="楕円 477"/>
        <xdr:cNvSpPr/>
      </xdr:nvSpPr>
      <xdr:spPr>
        <a:xfrm>
          <a:off x="7810500" y="168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127579</xdr:rowOff>
    </xdr:from>
    <xdr:ext cx="534377" cy="259045"/>
    <xdr:sp macro="" textlink="">
      <xdr:nvSpPr>
        <xdr:cNvPr id="479" name="テキスト ボックス 478"/>
        <xdr:cNvSpPr txBox="1"/>
      </xdr:nvSpPr>
      <xdr:spPr>
        <a:xfrm>
          <a:off x="7594111" y="169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51899</xdr:rowOff>
    </xdr:from>
    <xdr:to>
      <xdr:col>36</xdr:col>
      <xdr:colOff>165100</xdr:colOff>
      <xdr:row>97</xdr:row>
      <xdr:rowOff>153499</xdr:rowOff>
    </xdr:to>
    <xdr:sp macro="" textlink="">
      <xdr:nvSpPr>
        <xdr:cNvPr id="480" name="楕円 479"/>
        <xdr:cNvSpPr/>
      </xdr:nvSpPr>
      <xdr:spPr>
        <a:xfrm>
          <a:off x="6921500" y="166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144626</xdr:rowOff>
    </xdr:from>
    <xdr:ext cx="534377" cy="259045"/>
    <xdr:sp macro="" textlink="">
      <xdr:nvSpPr>
        <xdr:cNvPr id="481" name="テキスト ボックス 480"/>
        <xdr:cNvSpPr txBox="1"/>
      </xdr:nvSpPr>
      <xdr:spPr>
        <a:xfrm>
          <a:off x="6705111" y="167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3" name="テキスト ボックス 492"/>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5" name="テキスト ボックス 494"/>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97" name="テキスト ボックス 496"/>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9" name="テキスト ボックス 49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1" name="テキスト ボックス 50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72753</xdr:rowOff>
    </xdr:from>
    <xdr:to>
      <xdr:col>85</xdr:col>
      <xdr:colOff>126364</xdr:colOff>
      <xdr:row>36</xdr:row>
      <xdr:rowOff>17671</xdr:rowOff>
    </xdr:to>
    <xdr:cxnSp macro="">
      <xdr:nvCxnSpPr>
        <xdr:cNvPr id="505" name="直線コネクタ 504"/>
        <xdr:cNvCxnSpPr/>
      </xdr:nvCxnSpPr>
      <xdr:spPr>
        <a:xfrm flipV="1">
          <a:off x="16317595" y="5216253"/>
          <a:ext cx="1269" cy="97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21498</xdr:rowOff>
    </xdr:from>
    <xdr:ext cx="469744" cy="259045"/>
    <xdr:sp macro="" textlink="">
      <xdr:nvSpPr>
        <xdr:cNvPr id="506" name="災害復旧事業費最小値テキスト"/>
        <xdr:cNvSpPr txBox="1"/>
      </xdr:nvSpPr>
      <xdr:spPr>
        <a:xfrm>
          <a:off x="16370300" y="619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17671</xdr:rowOff>
    </xdr:from>
    <xdr:to>
      <xdr:col>86</xdr:col>
      <xdr:colOff>25400</xdr:colOff>
      <xdr:row>36</xdr:row>
      <xdr:rowOff>17671</xdr:rowOff>
    </xdr:to>
    <xdr:cxnSp macro="">
      <xdr:nvCxnSpPr>
        <xdr:cNvPr id="507" name="直線コネクタ 506"/>
        <xdr:cNvCxnSpPr/>
      </xdr:nvCxnSpPr>
      <xdr:spPr>
        <a:xfrm>
          <a:off x="16230600" y="61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19430</xdr:rowOff>
    </xdr:from>
    <xdr:ext cx="534377" cy="259045"/>
    <xdr:sp macro="" textlink="">
      <xdr:nvSpPr>
        <xdr:cNvPr id="508" name="災害復旧事業費最大値テキスト"/>
        <xdr:cNvSpPr txBox="1"/>
      </xdr:nvSpPr>
      <xdr:spPr>
        <a:xfrm>
          <a:off x="16370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72753</xdr:rowOff>
    </xdr:from>
    <xdr:to>
      <xdr:col>86</xdr:col>
      <xdr:colOff>25400</xdr:colOff>
      <xdr:row>30</xdr:row>
      <xdr:rowOff>72753</xdr:rowOff>
    </xdr:to>
    <xdr:cxnSp macro="">
      <xdr:nvCxnSpPr>
        <xdr:cNvPr id="509" name="直線コネクタ 508"/>
        <xdr:cNvCxnSpPr/>
      </xdr:nvCxnSpPr>
      <xdr:spPr>
        <a:xfrm>
          <a:off x="16230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159839</xdr:rowOff>
    </xdr:from>
    <xdr:to>
      <xdr:col>85</xdr:col>
      <xdr:colOff>127000</xdr:colOff>
      <xdr:row>36</xdr:row>
      <xdr:rowOff>162342</xdr:rowOff>
    </xdr:to>
    <xdr:cxnSp macro="">
      <xdr:nvCxnSpPr>
        <xdr:cNvPr id="510" name="直線コネクタ 509"/>
        <xdr:cNvCxnSpPr/>
      </xdr:nvCxnSpPr>
      <xdr:spPr>
        <a:xfrm flipV="1">
          <a:off x="15481300" y="5303339"/>
          <a:ext cx="838200" cy="10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21716</xdr:rowOff>
    </xdr:from>
    <xdr:ext cx="534377" cy="259045"/>
    <xdr:sp macro="" textlink="">
      <xdr:nvSpPr>
        <xdr:cNvPr id="511" name="災害復旧事業費平均値テキスト"/>
        <xdr:cNvSpPr txBox="1"/>
      </xdr:nvSpPr>
      <xdr:spPr>
        <a:xfrm>
          <a:off x="16370300" y="5508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43289</xdr:rowOff>
    </xdr:from>
    <xdr:to>
      <xdr:col>85</xdr:col>
      <xdr:colOff>177800</xdr:colOff>
      <xdr:row>32</xdr:row>
      <xdr:rowOff>144889</xdr:rowOff>
    </xdr:to>
    <xdr:sp macro="" textlink="">
      <xdr:nvSpPr>
        <xdr:cNvPr id="512" name="フローチャート: 判断 511"/>
        <xdr:cNvSpPr/>
      </xdr:nvSpPr>
      <xdr:spPr>
        <a:xfrm>
          <a:off x="16268700" y="55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162342</xdr:rowOff>
    </xdr:from>
    <xdr:to>
      <xdr:col>81</xdr:col>
      <xdr:colOff>50800</xdr:colOff>
      <xdr:row>38</xdr:row>
      <xdr:rowOff>48042</xdr:rowOff>
    </xdr:to>
    <xdr:cxnSp macro="">
      <xdr:nvCxnSpPr>
        <xdr:cNvPr id="513" name="直線コネクタ 512"/>
        <xdr:cNvCxnSpPr/>
      </xdr:nvCxnSpPr>
      <xdr:spPr>
        <a:xfrm flipV="1">
          <a:off x="14592300" y="633454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104575</xdr:rowOff>
    </xdr:from>
    <xdr:to>
      <xdr:col>81</xdr:col>
      <xdr:colOff>101600</xdr:colOff>
      <xdr:row>37</xdr:row>
      <xdr:rowOff>34725</xdr:rowOff>
    </xdr:to>
    <xdr:sp macro="" textlink="">
      <xdr:nvSpPr>
        <xdr:cNvPr id="514" name="フローチャート: 判断 513"/>
        <xdr:cNvSpPr/>
      </xdr:nvSpPr>
      <xdr:spPr>
        <a:xfrm>
          <a:off x="15430500" y="627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51252</xdr:rowOff>
    </xdr:from>
    <xdr:ext cx="469744" cy="259045"/>
    <xdr:sp macro="" textlink="">
      <xdr:nvSpPr>
        <xdr:cNvPr id="515" name="テキスト ボックス 514"/>
        <xdr:cNvSpPr txBox="1"/>
      </xdr:nvSpPr>
      <xdr:spPr>
        <a:xfrm>
          <a:off x="15233728" y="60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48042</xdr:rowOff>
    </xdr:from>
    <xdr:to>
      <xdr:col>76</xdr:col>
      <xdr:colOff>114300</xdr:colOff>
      <xdr:row>38</xdr:row>
      <xdr:rowOff>152981</xdr:rowOff>
    </xdr:to>
    <xdr:cxnSp macro="">
      <xdr:nvCxnSpPr>
        <xdr:cNvPr id="516" name="直線コネクタ 515"/>
        <xdr:cNvCxnSpPr/>
      </xdr:nvCxnSpPr>
      <xdr:spPr>
        <a:xfrm flipV="1">
          <a:off x="13703300" y="6563142"/>
          <a:ext cx="889000" cy="1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47316</xdr:rowOff>
    </xdr:from>
    <xdr:to>
      <xdr:col>76</xdr:col>
      <xdr:colOff>165100</xdr:colOff>
      <xdr:row>36</xdr:row>
      <xdr:rowOff>148916</xdr:rowOff>
    </xdr:to>
    <xdr:sp macro="" textlink="">
      <xdr:nvSpPr>
        <xdr:cNvPr id="517" name="フローチャート: 判断 516"/>
        <xdr:cNvSpPr/>
      </xdr:nvSpPr>
      <xdr:spPr>
        <a:xfrm>
          <a:off x="14541500" y="621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165443</xdr:rowOff>
    </xdr:from>
    <xdr:ext cx="469744" cy="259045"/>
    <xdr:sp macro="" textlink="">
      <xdr:nvSpPr>
        <xdr:cNvPr id="518" name="テキスト ボックス 517"/>
        <xdr:cNvSpPr txBox="1"/>
      </xdr:nvSpPr>
      <xdr:spPr>
        <a:xfrm>
          <a:off x="14357428" y="599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163757</xdr:rowOff>
    </xdr:from>
    <xdr:to>
      <xdr:col>71</xdr:col>
      <xdr:colOff>177800</xdr:colOff>
      <xdr:row>38</xdr:row>
      <xdr:rowOff>152981</xdr:rowOff>
    </xdr:to>
    <xdr:cxnSp macro="">
      <xdr:nvCxnSpPr>
        <xdr:cNvPr id="519" name="直線コネクタ 518"/>
        <xdr:cNvCxnSpPr/>
      </xdr:nvCxnSpPr>
      <xdr:spPr>
        <a:xfrm>
          <a:off x="12814300" y="6335957"/>
          <a:ext cx="8890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141587</xdr:rowOff>
    </xdr:from>
    <xdr:to>
      <xdr:col>72</xdr:col>
      <xdr:colOff>38100</xdr:colOff>
      <xdr:row>36</xdr:row>
      <xdr:rowOff>71737</xdr:rowOff>
    </xdr:to>
    <xdr:sp macro="" textlink="">
      <xdr:nvSpPr>
        <xdr:cNvPr id="520" name="フローチャート: 判断 519"/>
        <xdr:cNvSpPr/>
      </xdr:nvSpPr>
      <xdr:spPr>
        <a:xfrm>
          <a:off x="13652500" y="614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88264</xdr:rowOff>
    </xdr:from>
    <xdr:ext cx="469744" cy="259045"/>
    <xdr:sp macro="" textlink="">
      <xdr:nvSpPr>
        <xdr:cNvPr id="521" name="テキスト ボックス 520"/>
        <xdr:cNvSpPr txBox="1"/>
      </xdr:nvSpPr>
      <xdr:spPr>
        <a:xfrm>
          <a:off x="13468428" y="591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62448</xdr:rowOff>
    </xdr:from>
    <xdr:to>
      <xdr:col>67</xdr:col>
      <xdr:colOff>101600</xdr:colOff>
      <xdr:row>36</xdr:row>
      <xdr:rowOff>164048</xdr:rowOff>
    </xdr:to>
    <xdr:sp macro="" textlink="">
      <xdr:nvSpPr>
        <xdr:cNvPr id="522" name="フローチャート: 判断 521"/>
        <xdr:cNvSpPr/>
      </xdr:nvSpPr>
      <xdr:spPr>
        <a:xfrm>
          <a:off x="12763500" y="623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9125</xdr:rowOff>
    </xdr:from>
    <xdr:ext cx="469744" cy="259045"/>
    <xdr:sp macro="" textlink="">
      <xdr:nvSpPr>
        <xdr:cNvPr id="523" name="テキスト ボックス 522"/>
        <xdr:cNvSpPr txBox="1"/>
      </xdr:nvSpPr>
      <xdr:spPr>
        <a:xfrm>
          <a:off x="12579428" y="600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109039</xdr:rowOff>
    </xdr:from>
    <xdr:to>
      <xdr:col>85</xdr:col>
      <xdr:colOff>177800</xdr:colOff>
      <xdr:row>31</xdr:row>
      <xdr:rowOff>39189</xdr:rowOff>
    </xdr:to>
    <xdr:sp macro="" textlink="">
      <xdr:nvSpPr>
        <xdr:cNvPr id="529" name="楕円 528"/>
        <xdr:cNvSpPr/>
      </xdr:nvSpPr>
      <xdr:spPr>
        <a:xfrm>
          <a:off x="16268700" y="52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23966</xdr:rowOff>
    </xdr:from>
    <xdr:ext cx="534377" cy="259045"/>
    <xdr:sp macro="" textlink="">
      <xdr:nvSpPr>
        <xdr:cNvPr id="530" name="災害復旧事業費該当値テキスト"/>
        <xdr:cNvSpPr txBox="1"/>
      </xdr:nvSpPr>
      <xdr:spPr>
        <a:xfrm>
          <a:off x="16370300" y="516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111542</xdr:rowOff>
    </xdr:from>
    <xdr:to>
      <xdr:col>81</xdr:col>
      <xdr:colOff>101600</xdr:colOff>
      <xdr:row>37</xdr:row>
      <xdr:rowOff>41692</xdr:rowOff>
    </xdr:to>
    <xdr:sp macro="" textlink="">
      <xdr:nvSpPr>
        <xdr:cNvPr id="531" name="楕円 530"/>
        <xdr:cNvSpPr/>
      </xdr:nvSpPr>
      <xdr:spPr>
        <a:xfrm>
          <a:off x="15430500" y="62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32819</xdr:rowOff>
    </xdr:from>
    <xdr:ext cx="469744" cy="259045"/>
    <xdr:sp macro="" textlink="">
      <xdr:nvSpPr>
        <xdr:cNvPr id="532" name="テキスト ボックス 531"/>
        <xdr:cNvSpPr txBox="1"/>
      </xdr:nvSpPr>
      <xdr:spPr>
        <a:xfrm>
          <a:off x="15233728" y="637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168692</xdr:rowOff>
    </xdr:from>
    <xdr:to>
      <xdr:col>76</xdr:col>
      <xdr:colOff>165100</xdr:colOff>
      <xdr:row>38</xdr:row>
      <xdr:rowOff>98842</xdr:rowOff>
    </xdr:to>
    <xdr:sp macro="" textlink="">
      <xdr:nvSpPr>
        <xdr:cNvPr id="533" name="楕円 532"/>
        <xdr:cNvSpPr/>
      </xdr:nvSpPr>
      <xdr:spPr>
        <a:xfrm>
          <a:off x="14541500" y="65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89969</xdr:rowOff>
    </xdr:from>
    <xdr:ext cx="469744" cy="259045"/>
    <xdr:sp macro="" textlink="">
      <xdr:nvSpPr>
        <xdr:cNvPr id="534" name="テキスト ボックス 533"/>
        <xdr:cNvSpPr txBox="1"/>
      </xdr:nvSpPr>
      <xdr:spPr>
        <a:xfrm>
          <a:off x="14357428" y="66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102181</xdr:rowOff>
    </xdr:from>
    <xdr:to>
      <xdr:col>72</xdr:col>
      <xdr:colOff>38100</xdr:colOff>
      <xdr:row>39</xdr:row>
      <xdr:rowOff>32331</xdr:rowOff>
    </xdr:to>
    <xdr:sp macro="" textlink="">
      <xdr:nvSpPr>
        <xdr:cNvPr id="535" name="楕円 534"/>
        <xdr:cNvSpPr/>
      </xdr:nvSpPr>
      <xdr:spPr>
        <a:xfrm>
          <a:off x="13652500" y="66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23458</xdr:rowOff>
    </xdr:from>
    <xdr:ext cx="469744" cy="259045"/>
    <xdr:sp macro="" textlink="">
      <xdr:nvSpPr>
        <xdr:cNvPr id="536" name="テキスト ボックス 535"/>
        <xdr:cNvSpPr txBox="1"/>
      </xdr:nvSpPr>
      <xdr:spPr>
        <a:xfrm>
          <a:off x="13468428" y="671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112957</xdr:rowOff>
    </xdr:from>
    <xdr:to>
      <xdr:col>67</xdr:col>
      <xdr:colOff>101600</xdr:colOff>
      <xdr:row>37</xdr:row>
      <xdr:rowOff>43107</xdr:rowOff>
    </xdr:to>
    <xdr:sp macro="" textlink="">
      <xdr:nvSpPr>
        <xdr:cNvPr id="537" name="楕円 536"/>
        <xdr:cNvSpPr/>
      </xdr:nvSpPr>
      <xdr:spPr>
        <a:xfrm>
          <a:off x="12763500" y="62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34234</xdr:rowOff>
    </xdr:from>
    <xdr:ext cx="469744" cy="259045"/>
    <xdr:sp macro="" textlink="">
      <xdr:nvSpPr>
        <xdr:cNvPr id="538" name="テキスト ボックス 537"/>
        <xdr:cNvSpPr txBox="1"/>
      </xdr:nvSpPr>
      <xdr:spPr>
        <a:xfrm>
          <a:off x="12579428"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6" name="テキスト ボックス 59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8" name="テキスト ボックス 59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0" name="テキスト ボックス 59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2" name="テキスト ボックス 60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24211</xdr:rowOff>
    </xdr:from>
    <xdr:to>
      <xdr:col>85</xdr:col>
      <xdr:colOff>126364</xdr:colOff>
      <xdr:row>76</xdr:row>
      <xdr:rowOff>16576</xdr:rowOff>
    </xdr:to>
    <xdr:cxnSp macro="">
      <xdr:nvCxnSpPr>
        <xdr:cNvPr id="606" name="直線コネクタ 605"/>
        <xdr:cNvCxnSpPr/>
      </xdr:nvCxnSpPr>
      <xdr:spPr>
        <a:xfrm flipV="1">
          <a:off x="16317595" y="12197161"/>
          <a:ext cx="1269" cy="8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20403</xdr:rowOff>
    </xdr:from>
    <xdr:ext cx="599010" cy="259045"/>
    <xdr:sp macro="" textlink="">
      <xdr:nvSpPr>
        <xdr:cNvPr id="607" name="公債費最小値テキスト"/>
        <xdr:cNvSpPr txBox="1"/>
      </xdr:nvSpPr>
      <xdr:spPr>
        <a:xfrm>
          <a:off x="16370300" y="1305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16576</xdr:rowOff>
    </xdr:from>
    <xdr:to>
      <xdr:col>86</xdr:col>
      <xdr:colOff>25400</xdr:colOff>
      <xdr:row>76</xdr:row>
      <xdr:rowOff>16576</xdr:rowOff>
    </xdr:to>
    <xdr:cxnSp macro="">
      <xdr:nvCxnSpPr>
        <xdr:cNvPr id="608" name="直線コネクタ 607"/>
        <xdr:cNvCxnSpPr/>
      </xdr:nvCxnSpPr>
      <xdr:spPr>
        <a:xfrm>
          <a:off x="16230600" y="1304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142338</xdr:rowOff>
    </xdr:from>
    <xdr:ext cx="599010" cy="259045"/>
    <xdr:sp macro="" textlink="">
      <xdr:nvSpPr>
        <xdr:cNvPr id="609" name="公債費最大値テキスト"/>
        <xdr:cNvSpPr txBox="1"/>
      </xdr:nvSpPr>
      <xdr:spPr>
        <a:xfrm>
          <a:off x="16370300" y="11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24211</xdr:rowOff>
    </xdr:from>
    <xdr:to>
      <xdr:col>86</xdr:col>
      <xdr:colOff>25400</xdr:colOff>
      <xdr:row>71</xdr:row>
      <xdr:rowOff>24211</xdr:rowOff>
    </xdr:to>
    <xdr:cxnSp macro="">
      <xdr:nvCxnSpPr>
        <xdr:cNvPr id="610" name="直線コネクタ 609"/>
        <xdr:cNvCxnSpPr/>
      </xdr:nvCxnSpPr>
      <xdr:spPr>
        <a:xfrm>
          <a:off x="16230600" y="1219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136316</xdr:rowOff>
    </xdr:from>
    <xdr:to>
      <xdr:col>85</xdr:col>
      <xdr:colOff>127000</xdr:colOff>
      <xdr:row>74</xdr:row>
      <xdr:rowOff>2266</xdr:rowOff>
    </xdr:to>
    <xdr:cxnSp macro="">
      <xdr:nvCxnSpPr>
        <xdr:cNvPr id="611" name="直線コネクタ 610"/>
        <xdr:cNvCxnSpPr/>
      </xdr:nvCxnSpPr>
      <xdr:spPr>
        <a:xfrm>
          <a:off x="15481300" y="12309266"/>
          <a:ext cx="838200" cy="38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104370</xdr:rowOff>
    </xdr:from>
    <xdr:ext cx="599010" cy="259045"/>
    <xdr:sp macro="" textlink="">
      <xdr:nvSpPr>
        <xdr:cNvPr id="612" name="公債費平均値テキスト"/>
        <xdr:cNvSpPr txBox="1"/>
      </xdr:nvSpPr>
      <xdr:spPr>
        <a:xfrm>
          <a:off x="16370300" y="1244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81493</xdr:rowOff>
    </xdr:from>
    <xdr:to>
      <xdr:col>85</xdr:col>
      <xdr:colOff>177800</xdr:colOff>
      <xdr:row>74</xdr:row>
      <xdr:rowOff>11643</xdr:rowOff>
    </xdr:to>
    <xdr:sp macro="" textlink="">
      <xdr:nvSpPr>
        <xdr:cNvPr id="613" name="フローチャート: 判断 612"/>
        <xdr:cNvSpPr/>
      </xdr:nvSpPr>
      <xdr:spPr>
        <a:xfrm>
          <a:off x="16268700" y="125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136316</xdr:rowOff>
    </xdr:from>
    <xdr:to>
      <xdr:col>81</xdr:col>
      <xdr:colOff>50800</xdr:colOff>
      <xdr:row>73</xdr:row>
      <xdr:rowOff>100701</xdr:rowOff>
    </xdr:to>
    <xdr:cxnSp macro="">
      <xdr:nvCxnSpPr>
        <xdr:cNvPr id="614" name="直線コネクタ 613"/>
        <xdr:cNvCxnSpPr/>
      </xdr:nvCxnSpPr>
      <xdr:spPr>
        <a:xfrm flipV="1">
          <a:off x="14592300" y="12309266"/>
          <a:ext cx="889000" cy="30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19726</xdr:rowOff>
    </xdr:from>
    <xdr:to>
      <xdr:col>81</xdr:col>
      <xdr:colOff>101600</xdr:colOff>
      <xdr:row>71</xdr:row>
      <xdr:rowOff>121326</xdr:rowOff>
    </xdr:to>
    <xdr:sp macro="" textlink="">
      <xdr:nvSpPr>
        <xdr:cNvPr id="615" name="フローチャート: 判断 614"/>
        <xdr:cNvSpPr/>
      </xdr:nvSpPr>
      <xdr:spPr>
        <a:xfrm>
          <a:off x="15430500" y="1219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69</xdr:row>
      <xdr:rowOff>137853</xdr:rowOff>
    </xdr:from>
    <xdr:ext cx="599010" cy="259045"/>
    <xdr:sp macro="" textlink="">
      <xdr:nvSpPr>
        <xdr:cNvPr id="616" name="テキスト ボックス 615"/>
        <xdr:cNvSpPr txBox="1"/>
      </xdr:nvSpPr>
      <xdr:spPr>
        <a:xfrm>
          <a:off x="15169095" y="1196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100701</xdr:rowOff>
    </xdr:from>
    <xdr:to>
      <xdr:col>76</xdr:col>
      <xdr:colOff>114300</xdr:colOff>
      <xdr:row>74</xdr:row>
      <xdr:rowOff>58501</xdr:rowOff>
    </xdr:to>
    <xdr:cxnSp macro="">
      <xdr:nvCxnSpPr>
        <xdr:cNvPr id="617" name="直線コネクタ 616"/>
        <xdr:cNvCxnSpPr/>
      </xdr:nvCxnSpPr>
      <xdr:spPr>
        <a:xfrm flipV="1">
          <a:off x="13703300" y="12616551"/>
          <a:ext cx="889000" cy="1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78156</xdr:rowOff>
    </xdr:from>
    <xdr:to>
      <xdr:col>76</xdr:col>
      <xdr:colOff>165100</xdr:colOff>
      <xdr:row>75</xdr:row>
      <xdr:rowOff>8306</xdr:rowOff>
    </xdr:to>
    <xdr:sp macro="" textlink="">
      <xdr:nvSpPr>
        <xdr:cNvPr id="618" name="フローチャート: 判断 617"/>
        <xdr:cNvSpPr/>
      </xdr:nvSpPr>
      <xdr:spPr>
        <a:xfrm>
          <a:off x="14541500" y="1276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170883</xdr:rowOff>
    </xdr:from>
    <xdr:ext cx="599010" cy="259045"/>
    <xdr:sp macro="" textlink="">
      <xdr:nvSpPr>
        <xdr:cNvPr id="619" name="テキスト ボックス 618"/>
        <xdr:cNvSpPr txBox="1"/>
      </xdr:nvSpPr>
      <xdr:spPr>
        <a:xfrm>
          <a:off x="14292795" y="1285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58501</xdr:rowOff>
    </xdr:from>
    <xdr:to>
      <xdr:col>71</xdr:col>
      <xdr:colOff>177800</xdr:colOff>
      <xdr:row>74</xdr:row>
      <xdr:rowOff>125161</xdr:rowOff>
    </xdr:to>
    <xdr:cxnSp macro="">
      <xdr:nvCxnSpPr>
        <xdr:cNvPr id="620" name="直線コネクタ 619"/>
        <xdr:cNvCxnSpPr/>
      </xdr:nvCxnSpPr>
      <xdr:spPr>
        <a:xfrm flipV="1">
          <a:off x="12814300" y="12745801"/>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71984</xdr:rowOff>
    </xdr:from>
    <xdr:to>
      <xdr:col>72</xdr:col>
      <xdr:colOff>38100</xdr:colOff>
      <xdr:row>75</xdr:row>
      <xdr:rowOff>2134</xdr:rowOff>
    </xdr:to>
    <xdr:sp macro="" textlink="">
      <xdr:nvSpPr>
        <xdr:cNvPr id="621" name="フローチャート: 判断 620"/>
        <xdr:cNvSpPr/>
      </xdr:nvSpPr>
      <xdr:spPr>
        <a:xfrm>
          <a:off x="13652500" y="127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164711</xdr:rowOff>
    </xdr:from>
    <xdr:ext cx="599010" cy="259045"/>
    <xdr:sp macro="" textlink="">
      <xdr:nvSpPr>
        <xdr:cNvPr id="622" name="テキスト ボックス 621"/>
        <xdr:cNvSpPr txBox="1"/>
      </xdr:nvSpPr>
      <xdr:spPr>
        <a:xfrm>
          <a:off x="13403795" y="1285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24983</xdr:rowOff>
    </xdr:from>
    <xdr:to>
      <xdr:col>67</xdr:col>
      <xdr:colOff>101600</xdr:colOff>
      <xdr:row>78</xdr:row>
      <xdr:rowOff>126583</xdr:rowOff>
    </xdr:to>
    <xdr:sp macro="" textlink="">
      <xdr:nvSpPr>
        <xdr:cNvPr id="623" name="フローチャート: 判断 622"/>
        <xdr:cNvSpPr/>
      </xdr:nvSpPr>
      <xdr:spPr>
        <a:xfrm>
          <a:off x="12763500" y="133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117710</xdr:rowOff>
    </xdr:from>
    <xdr:ext cx="534377" cy="259045"/>
    <xdr:sp macro="" textlink="">
      <xdr:nvSpPr>
        <xdr:cNvPr id="624" name="テキスト ボックス 623"/>
        <xdr:cNvSpPr txBox="1"/>
      </xdr:nvSpPr>
      <xdr:spPr>
        <a:xfrm>
          <a:off x="12547111" y="134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122916</xdr:rowOff>
    </xdr:from>
    <xdr:to>
      <xdr:col>85</xdr:col>
      <xdr:colOff>177800</xdr:colOff>
      <xdr:row>74</xdr:row>
      <xdr:rowOff>53066</xdr:rowOff>
    </xdr:to>
    <xdr:sp macro="" textlink="">
      <xdr:nvSpPr>
        <xdr:cNvPr id="630" name="楕円 629"/>
        <xdr:cNvSpPr/>
      </xdr:nvSpPr>
      <xdr:spPr>
        <a:xfrm>
          <a:off x="16268700" y="126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101343</xdr:rowOff>
    </xdr:from>
    <xdr:ext cx="599010" cy="259045"/>
    <xdr:sp macro="" textlink="">
      <xdr:nvSpPr>
        <xdr:cNvPr id="631" name="公債費該当値テキスト"/>
        <xdr:cNvSpPr txBox="1"/>
      </xdr:nvSpPr>
      <xdr:spPr>
        <a:xfrm>
          <a:off x="16370300" y="1261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85516</xdr:rowOff>
    </xdr:from>
    <xdr:to>
      <xdr:col>81</xdr:col>
      <xdr:colOff>101600</xdr:colOff>
      <xdr:row>72</xdr:row>
      <xdr:rowOff>15666</xdr:rowOff>
    </xdr:to>
    <xdr:sp macro="" textlink="">
      <xdr:nvSpPr>
        <xdr:cNvPr id="632" name="楕円 631"/>
        <xdr:cNvSpPr/>
      </xdr:nvSpPr>
      <xdr:spPr>
        <a:xfrm>
          <a:off x="15430500" y="122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72</xdr:row>
      <xdr:rowOff>6793</xdr:rowOff>
    </xdr:from>
    <xdr:ext cx="599010" cy="259045"/>
    <xdr:sp macro="" textlink="">
      <xdr:nvSpPr>
        <xdr:cNvPr id="633" name="テキスト ボックス 632"/>
        <xdr:cNvSpPr txBox="1"/>
      </xdr:nvSpPr>
      <xdr:spPr>
        <a:xfrm>
          <a:off x="15169095" y="1235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49901</xdr:rowOff>
    </xdr:from>
    <xdr:to>
      <xdr:col>76</xdr:col>
      <xdr:colOff>165100</xdr:colOff>
      <xdr:row>73</xdr:row>
      <xdr:rowOff>151501</xdr:rowOff>
    </xdr:to>
    <xdr:sp macro="" textlink="">
      <xdr:nvSpPr>
        <xdr:cNvPr id="634" name="楕円 633"/>
        <xdr:cNvSpPr/>
      </xdr:nvSpPr>
      <xdr:spPr>
        <a:xfrm>
          <a:off x="14541500" y="125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168028</xdr:rowOff>
    </xdr:from>
    <xdr:ext cx="599010" cy="259045"/>
    <xdr:sp macro="" textlink="">
      <xdr:nvSpPr>
        <xdr:cNvPr id="635" name="テキスト ボックス 634"/>
        <xdr:cNvSpPr txBox="1"/>
      </xdr:nvSpPr>
      <xdr:spPr>
        <a:xfrm>
          <a:off x="14292795" y="1234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7701</xdr:rowOff>
    </xdr:from>
    <xdr:to>
      <xdr:col>72</xdr:col>
      <xdr:colOff>38100</xdr:colOff>
      <xdr:row>74</xdr:row>
      <xdr:rowOff>109301</xdr:rowOff>
    </xdr:to>
    <xdr:sp macro="" textlink="">
      <xdr:nvSpPr>
        <xdr:cNvPr id="636" name="楕円 635"/>
        <xdr:cNvSpPr/>
      </xdr:nvSpPr>
      <xdr:spPr>
        <a:xfrm>
          <a:off x="13652500" y="12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125828</xdr:rowOff>
    </xdr:from>
    <xdr:ext cx="599010" cy="259045"/>
    <xdr:sp macro="" textlink="">
      <xdr:nvSpPr>
        <xdr:cNvPr id="637" name="テキスト ボックス 636"/>
        <xdr:cNvSpPr txBox="1"/>
      </xdr:nvSpPr>
      <xdr:spPr>
        <a:xfrm>
          <a:off x="13403795" y="1247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74361</xdr:rowOff>
    </xdr:from>
    <xdr:to>
      <xdr:col>67</xdr:col>
      <xdr:colOff>101600</xdr:colOff>
      <xdr:row>75</xdr:row>
      <xdr:rowOff>4511</xdr:rowOff>
    </xdr:to>
    <xdr:sp macro="" textlink="">
      <xdr:nvSpPr>
        <xdr:cNvPr id="638" name="楕円 637"/>
        <xdr:cNvSpPr/>
      </xdr:nvSpPr>
      <xdr:spPr>
        <a:xfrm>
          <a:off x="12763500" y="127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21038</xdr:rowOff>
    </xdr:from>
    <xdr:ext cx="599010" cy="259045"/>
    <xdr:sp macro="" textlink="">
      <xdr:nvSpPr>
        <xdr:cNvPr id="639" name="テキスト ボックス 638"/>
        <xdr:cNvSpPr txBox="1"/>
      </xdr:nvSpPr>
      <xdr:spPr>
        <a:xfrm>
          <a:off x="12514795" y="1253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8" name="テキスト ボックス 64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0" name="テキスト ボックス 649"/>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2" name="テキスト ボックス 65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54" name="テキスト ボックス 653"/>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162940</xdr:rowOff>
    </xdr:from>
    <xdr:to>
      <xdr:col>85</xdr:col>
      <xdr:colOff>126364</xdr:colOff>
      <xdr:row>98</xdr:row>
      <xdr:rowOff>53467</xdr:rowOff>
    </xdr:to>
    <xdr:cxnSp macro="">
      <xdr:nvCxnSpPr>
        <xdr:cNvPr id="662" name="直線コネクタ 661"/>
        <xdr:cNvCxnSpPr/>
      </xdr:nvCxnSpPr>
      <xdr:spPr>
        <a:xfrm flipV="1">
          <a:off x="16317595" y="15936340"/>
          <a:ext cx="1269" cy="919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57294</xdr:rowOff>
    </xdr:from>
    <xdr:ext cx="469744" cy="259045"/>
    <xdr:sp macro="" textlink="">
      <xdr:nvSpPr>
        <xdr:cNvPr id="663" name="積立金最小値テキスト"/>
        <xdr:cNvSpPr txBox="1"/>
      </xdr:nvSpPr>
      <xdr:spPr>
        <a:xfrm>
          <a:off x="16370300" y="1685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53467</xdr:rowOff>
    </xdr:from>
    <xdr:to>
      <xdr:col>86</xdr:col>
      <xdr:colOff>25400</xdr:colOff>
      <xdr:row>98</xdr:row>
      <xdr:rowOff>53467</xdr:rowOff>
    </xdr:to>
    <xdr:cxnSp macro="">
      <xdr:nvCxnSpPr>
        <xdr:cNvPr id="664" name="直線コネクタ 663"/>
        <xdr:cNvCxnSpPr/>
      </xdr:nvCxnSpPr>
      <xdr:spPr>
        <a:xfrm>
          <a:off x="16230600" y="1685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109617</xdr:rowOff>
    </xdr:from>
    <xdr:ext cx="534377" cy="259045"/>
    <xdr:sp macro="" textlink="">
      <xdr:nvSpPr>
        <xdr:cNvPr id="665" name="積立金最大値テキスト"/>
        <xdr:cNvSpPr txBox="1"/>
      </xdr:nvSpPr>
      <xdr:spPr>
        <a:xfrm>
          <a:off x="16370300" y="157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162940</xdr:rowOff>
    </xdr:from>
    <xdr:to>
      <xdr:col>86</xdr:col>
      <xdr:colOff>25400</xdr:colOff>
      <xdr:row>92</xdr:row>
      <xdr:rowOff>162940</xdr:rowOff>
    </xdr:to>
    <xdr:cxnSp macro="">
      <xdr:nvCxnSpPr>
        <xdr:cNvPr id="666" name="直線コネクタ 665"/>
        <xdr:cNvCxnSpPr/>
      </xdr:nvCxnSpPr>
      <xdr:spPr>
        <a:xfrm>
          <a:off x="16230600" y="1593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64643</xdr:rowOff>
    </xdr:from>
    <xdr:to>
      <xdr:col>85</xdr:col>
      <xdr:colOff>127000</xdr:colOff>
      <xdr:row>98</xdr:row>
      <xdr:rowOff>53467</xdr:rowOff>
    </xdr:to>
    <xdr:cxnSp macro="">
      <xdr:nvCxnSpPr>
        <xdr:cNvPr id="667" name="直線コネクタ 666"/>
        <xdr:cNvCxnSpPr/>
      </xdr:nvCxnSpPr>
      <xdr:spPr>
        <a:xfrm>
          <a:off x="15481300" y="16352393"/>
          <a:ext cx="838200" cy="50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103267</xdr:rowOff>
    </xdr:from>
    <xdr:ext cx="469744" cy="259045"/>
    <xdr:sp macro="" textlink="">
      <xdr:nvSpPr>
        <xdr:cNvPr id="668" name="積立金平均値テキスト"/>
        <xdr:cNvSpPr txBox="1"/>
      </xdr:nvSpPr>
      <xdr:spPr>
        <a:xfrm>
          <a:off x="16370300" y="1621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80390</xdr:rowOff>
    </xdr:from>
    <xdr:to>
      <xdr:col>85</xdr:col>
      <xdr:colOff>177800</xdr:colOff>
      <xdr:row>96</xdr:row>
      <xdr:rowOff>10540</xdr:rowOff>
    </xdr:to>
    <xdr:sp macro="" textlink="">
      <xdr:nvSpPr>
        <xdr:cNvPr id="669" name="フローチャート: 判断 668"/>
        <xdr:cNvSpPr/>
      </xdr:nvSpPr>
      <xdr:spPr>
        <a:xfrm>
          <a:off x="16268700" y="163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140208</xdr:rowOff>
    </xdr:from>
    <xdr:to>
      <xdr:col>81</xdr:col>
      <xdr:colOff>50800</xdr:colOff>
      <xdr:row>95</xdr:row>
      <xdr:rowOff>64643</xdr:rowOff>
    </xdr:to>
    <xdr:cxnSp macro="">
      <xdr:nvCxnSpPr>
        <xdr:cNvPr id="670" name="直線コネクタ 669"/>
        <xdr:cNvCxnSpPr/>
      </xdr:nvCxnSpPr>
      <xdr:spPr>
        <a:xfrm>
          <a:off x="14592300" y="15913608"/>
          <a:ext cx="889000" cy="4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102108</xdr:rowOff>
    </xdr:from>
    <xdr:to>
      <xdr:col>81</xdr:col>
      <xdr:colOff>101600</xdr:colOff>
      <xdr:row>96</xdr:row>
      <xdr:rowOff>32258</xdr:rowOff>
    </xdr:to>
    <xdr:sp macro="" textlink="">
      <xdr:nvSpPr>
        <xdr:cNvPr id="671" name="フローチャート: 判断 670"/>
        <xdr:cNvSpPr/>
      </xdr:nvSpPr>
      <xdr:spPr>
        <a:xfrm>
          <a:off x="15430500" y="1638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23385</xdr:rowOff>
    </xdr:from>
    <xdr:ext cx="469744" cy="259045"/>
    <xdr:sp macro="" textlink="">
      <xdr:nvSpPr>
        <xdr:cNvPr id="672" name="テキスト ボックス 671"/>
        <xdr:cNvSpPr txBox="1"/>
      </xdr:nvSpPr>
      <xdr:spPr>
        <a:xfrm>
          <a:off x="15233728" y="1648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140208</xdr:rowOff>
    </xdr:from>
    <xdr:to>
      <xdr:col>76</xdr:col>
      <xdr:colOff>114300</xdr:colOff>
      <xdr:row>96</xdr:row>
      <xdr:rowOff>117475</xdr:rowOff>
    </xdr:to>
    <xdr:cxnSp macro="">
      <xdr:nvCxnSpPr>
        <xdr:cNvPr id="673" name="直線コネクタ 672"/>
        <xdr:cNvCxnSpPr/>
      </xdr:nvCxnSpPr>
      <xdr:spPr>
        <a:xfrm flipV="1">
          <a:off x="13703300" y="15913608"/>
          <a:ext cx="889000" cy="6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163068</xdr:rowOff>
    </xdr:from>
    <xdr:to>
      <xdr:col>76</xdr:col>
      <xdr:colOff>165100</xdr:colOff>
      <xdr:row>93</xdr:row>
      <xdr:rowOff>93218</xdr:rowOff>
    </xdr:to>
    <xdr:sp macro="" textlink="">
      <xdr:nvSpPr>
        <xdr:cNvPr id="674" name="フローチャート: 判断 673"/>
        <xdr:cNvSpPr/>
      </xdr:nvSpPr>
      <xdr:spPr>
        <a:xfrm>
          <a:off x="14541500" y="1593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84345</xdr:rowOff>
    </xdr:from>
    <xdr:ext cx="534377" cy="259045"/>
    <xdr:sp macro="" textlink="">
      <xdr:nvSpPr>
        <xdr:cNvPr id="675" name="テキスト ボックス 674"/>
        <xdr:cNvSpPr txBox="1"/>
      </xdr:nvSpPr>
      <xdr:spPr>
        <a:xfrm>
          <a:off x="14325111" y="1602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117475</xdr:rowOff>
    </xdr:from>
    <xdr:to>
      <xdr:col>71</xdr:col>
      <xdr:colOff>177800</xdr:colOff>
      <xdr:row>97</xdr:row>
      <xdr:rowOff>70486</xdr:rowOff>
    </xdr:to>
    <xdr:cxnSp macro="">
      <xdr:nvCxnSpPr>
        <xdr:cNvPr id="676" name="直線コネクタ 675"/>
        <xdr:cNvCxnSpPr/>
      </xdr:nvCxnSpPr>
      <xdr:spPr>
        <a:xfrm flipV="1">
          <a:off x="12814300" y="16576675"/>
          <a:ext cx="889000" cy="1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142875</xdr:rowOff>
    </xdr:from>
    <xdr:to>
      <xdr:col>72</xdr:col>
      <xdr:colOff>38100</xdr:colOff>
      <xdr:row>93</xdr:row>
      <xdr:rowOff>73025</xdr:rowOff>
    </xdr:to>
    <xdr:sp macro="" textlink="">
      <xdr:nvSpPr>
        <xdr:cNvPr id="677" name="フローチャート: 判断 676"/>
        <xdr:cNvSpPr/>
      </xdr:nvSpPr>
      <xdr:spPr>
        <a:xfrm>
          <a:off x="13652500" y="1591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89552</xdr:rowOff>
    </xdr:from>
    <xdr:ext cx="534377" cy="259045"/>
    <xdr:sp macro="" textlink="">
      <xdr:nvSpPr>
        <xdr:cNvPr id="678" name="テキスト ボックス 677"/>
        <xdr:cNvSpPr txBox="1"/>
      </xdr:nvSpPr>
      <xdr:spPr>
        <a:xfrm>
          <a:off x="13436111" y="156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74422</xdr:rowOff>
    </xdr:from>
    <xdr:to>
      <xdr:col>67</xdr:col>
      <xdr:colOff>101600</xdr:colOff>
      <xdr:row>90</xdr:row>
      <xdr:rowOff>4572</xdr:rowOff>
    </xdr:to>
    <xdr:sp macro="" textlink="">
      <xdr:nvSpPr>
        <xdr:cNvPr id="679" name="フローチャート: 判断 678"/>
        <xdr:cNvSpPr/>
      </xdr:nvSpPr>
      <xdr:spPr>
        <a:xfrm>
          <a:off x="12763500" y="1533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21099</xdr:rowOff>
    </xdr:from>
    <xdr:ext cx="534377" cy="259045"/>
    <xdr:sp macro="" textlink="">
      <xdr:nvSpPr>
        <xdr:cNvPr id="680" name="テキスト ボックス 679"/>
        <xdr:cNvSpPr txBox="1"/>
      </xdr:nvSpPr>
      <xdr:spPr>
        <a:xfrm>
          <a:off x="12547111" y="151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2667</xdr:rowOff>
    </xdr:from>
    <xdr:to>
      <xdr:col>85</xdr:col>
      <xdr:colOff>177800</xdr:colOff>
      <xdr:row>98</xdr:row>
      <xdr:rowOff>104267</xdr:rowOff>
    </xdr:to>
    <xdr:sp macro="" textlink="">
      <xdr:nvSpPr>
        <xdr:cNvPr id="686" name="楕円 685"/>
        <xdr:cNvSpPr/>
      </xdr:nvSpPr>
      <xdr:spPr>
        <a:xfrm>
          <a:off x="16268700" y="168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89044</xdr:rowOff>
    </xdr:from>
    <xdr:ext cx="469744" cy="259045"/>
    <xdr:sp macro="" textlink="">
      <xdr:nvSpPr>
        <xdr:cNvPr id="687" name="積立金該当値テキスト"/>
        <xdr:cNvSpPr txBox="1"/>
      </xdr:nvSpPr>
      <xdr:spPr>
        <a:xfrm>
          <a:off x="16370300" y="1671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13843</xdr:rowOff>
    </xdr:from>
    <xdr:to>
      <xdr:col>81</xdr:col>
      <xdr:colOff>101600</xdr:colOff>
      <xdr:row>95</xdr:row>
      <xdr:rowOff>115443</xdr:rowOff>
    </xdr:to>
    <xdr:sp macro="" textlink="">
      <xdr:nvSpPr>
        <xdr:cNvPr id="688" name="楕円 687"/>
        <xdr:cNvSpPr/>
      </xdr:nvSpPr>
      <xdr:spPr>
        <a:xfrm>
          <a:off x="15430500" y="163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93</xdr:row>
      <xdr:rowOff>131970</xdr:rowOff>
    </xdr:from>
    <xdr:ext cx="469744" cy="259045"/>
    <xdr:sp macro="" textlink="">
      <xdr:nvSpPr>
        <xdr:cNvPr id="689" name="テキスト ボックス 688"/>
        <xdr:cNvSpPr txBox="1"/>
      </xdr:nvSpPr>
      <xdr:spPr>
        <a:xfrm>
          <a:off x="15233728" y="160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89408</xdr:rowOff>
    </xdr:from>
    <xdr:to>
      <xdr:col>76</xdr:col>
      <xdr:colOff>165100</xdr:colOff>
      <xdr:row>93</xdr:row>
      <xdr:rowOff>19558</xdr:rowOff>
    </xdr:to>
    <xdr:sp macro="" textlink="">
      <xdr:nvSpPr>
        <xdr:cNvPr id="690" name="楕円 689"/>
        <xdr:cNvSpPr/>
      </xdr:nvSpPr>
      <xdr:spPr>
        <a:xfrm>
          <a:off x="14541500" y="158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36085</xdr:rowOff>
    </xdr:from>
    <xdr:ext cx="534377" cy="259045"/>
    <xdr:sp macro="" textlink="">
      <xdr:nvSpPr>
        <xdr:cNvPr id="691" name="テキスト ボックス 690"/>
        <xdr:cNvSpPr txBox="1"/>
      </xdr:nvSpPr>
      <xdr:spPr>
        <a:xfrm>
          <a:off x="14325111" y="156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66675</xdr:rowOff>
    </xdr:from>
    <xdr:to>
      <xdr:col>72</xdr:col>
      <xdr:colOff>38100</xdr:colOff>
      <xdr:row>96</xdr:row>
      <xdr:rowOff>168275</xdr:rowOff>
    </xdr:to>
    <xdr:sp macro="" textlink="">
      <xdr:nvSpPr>
        <xdr:cNvPr id="692" name="楕円 691"/>
        <xdr:cNvSpPr/>
      </xdr:nvSpPr>
      <xdr:spPr>
        <a:xfrm>
          <a:off x="13652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159402</xdr:rowOff>
    </xdr:from>
    <xdr:ext cx="469744" cy="259045"/>
    <xdr:sp macro="" textlink="">
      <xdr:nvSpPr>
        <xdr:cNvPr id="693" name="テキスト ボックス 692"/>
        <xdr:cNvSpPr txBox="1"/>
      </xdr:nvSpPr>
      <xdr:spPr>
        <a:xfrm>
          <a:off x="13468428" y="1661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19686</xdr:rowOff>
    </xdr:from>
    <xdr:to>
      <xdr:col>67</xdr:col>
      <xdr:colOff>101600</xdr:colOff>
      <xdr:row>97</xdr:row>
      <xdr:rowOff>121286</xdr:rowOff>
    </xdr:to>
    <xdr:sp macro="" textlink="">
      <xdr:nvSpPr>
        <xdr:cNvPr id="694" name="楕円 693"/>
        <xdr:cNvSpPr/>
      </xdr:nvSpPr>
      <xdr:spPr>
        <a:xfrm>
          <a:off x="12763500" y="166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112413</xdr:rowOff>
    </xdr:from>
    <xdr:ext cx="469744" cy="259045"/>
    <xdr:sp macro="" textlink="">
      <xdr:nvSpPr>
        <xdr:cNvPr id="695" name="テキスト ボックス 694"/>
        <xdr:cNvSpPr txBox="1"/>
      </xdr:nvSpPr>
      <xdr:spPr>
        <a:xfrm>
          <a:off x="12579428" y="1674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7" name="テキスト ボックス 70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9" name="テキスト ボックス 70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1" name="テキスト ボックス 71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84836</xdr:rowOff>
    </xdr:from>
    <xdr:to>
      <xdr:col>116</xdr:col>
      <xdr:colOff>62864</xdr:colOff>
      <xdr:row>38</xdr:row>
      <xdr:rowOff>137414</xdr:rowOff>
    </xdr:to>
    <xdr:cxnSp macro="">
      <xdr:nvCxnSpPr>
        <xdr:cNvPr id="715" name="直線コネクタ 714"/>
        <xdr:cNvCxnSpPr/>
      </xdr:nvCxnSpPr>
      <xdr:spPr>
        <a:xfrm flipV="1">
          <a:off x="22159595" y="5399786"/>
          <a:ext cx="1269"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141241</xdr:rowOff>
    </xdr:from>
    <xdr:ext cx="249299" cy="259045"/>
    <xdr:sp macro="" textlink="">
      <xdr:nvSpPr>
        <xdr:cNvPr id="716" name="投資及び出資金最小値テキスト"/>
        <xdr:cNvSpPr txBox="1"/>
      </xdr:nvSpPr>
      <xdr:spPr>
        <a:xfrm>
          <a:off x="22212300" y="66563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137414</xdr:rowOff>
    </xdr:from>
    <xdr:to>
      <xdr:col>116</xdr:col>
      <xdr:colOff>152400</xdr:colOff>
      <xdr:row>38</xdr:row>
      <xdr:rowOff>137414</xdr:rowOff>
    </xdr:to>
    <xdr:cxnSp macro="">
      <xdr:nvCxnSpPr>
        <xdr:cNvPr id="717" name="直線コネクタ 716"/>
        <xdr:cNvCxnSpPr/>
      </xdr:nvCxnSpPr>
      <xdr:spPr>
        <a:xfrm>
          <a:off x="22072600" y="665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31513</xdr:rowOff>
    </xdr:from>
    <xdr:ext cx="378565" cy="259045"/>
    <xdr:sp macro="" textlink="">
      <xdr:nvSpPr>
        <xdr:cNvPr id="718" name="投資及び出資金最大値テキスト"/>
        <xdr:cNvSpPr txBox="1"/>
      </xdr:nvSpPr>
      <xdr:spPr>
        <a:xfrm>
          <a:off x="22212300" y="517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84836</xdr:rowOff>
    </xdr:from>
    <xdr:to>
      <xdr:col>116</xdr:col>
      <xdr:colOff>152400</xdr:colOff>
      <xdr:row>31</xdr:row>
      <xdr:rowOff>84836</xdr:rowOff>
    </xdr:to>
    <xdr:cxnSp macro="">
      <xdr:nvCxnSpPr>
        <xdr:cNvPr id="719" name="直線コネクタ 718"/>
        <xdr:cNvCxnSpPr/>
      </xdr:nvCxnSpPr>
      <xdr:spPr>
        <a:xfrm>
          <a:off x="22072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84836</xdr:rowOff>
    </xdr:from>
    <xdr:to>
      <xdr:col>116</xdr:col>
      <xdr:colOff>63500</xdr:colOff>
      <xdr:row>31</xdr:row>
      <xdr:rowOff>125984</xdr:rowOff>
    </xdr:to>
    <xdr:cxnSp macro="">
      <xdr:nvCxnSpPr>
        <xdr:cNvPr id="720" name="直線コネクタ 719"/>
        <xdr:cNvCxnSpPr/>
      </xdr:nvCxnSpPr>
      <xdr:spPr>
        <a:xfrm flipV="1">
          <a:off x="21323300" y="539978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39895</xdr:rowOff>
    </xdr:from>
    <xdr:ext cx="378565" cy="259045"/>
    <xdr:sp macro="" textlink="">
      <xdr:nvSpPr>
        <xdr:cNvPr id="721" name="投資及び出資金平均値テキスト"/>
        <xdr:cNvSpPr txBox="1"/>
      </xdr:nvSpPr>
      <xdr:spPr>
        <a:xfrm>
          <a:off x="22212300" y="62120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61468</xdr:rowOff>
    </xdr:from>
    <xdr:to>
      <xdr:col>116</xdr:col>
      <xdr:colOff>114300</xdr:colOff>
      <xdr:row>36</xdr:row>
      <xdr:rowOff>163068</xdr:rowOff>
    </xdr:to>
    <xdr:sp macro="" textlink="">
      <xdr:nvSpPr>
        <xdr:cNvPr id="722" name="フローチャート: 判断 721"/>
        <xdr:cNvSpPr/>
      </xdr:nvSpPr>
      <xdr:spPr>
        <a:xfrm>
          <a:off x="221107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125984</xdr:rowOff>
    </xdr:from>
    <xdr:to>
      <xdr:col>111</xdr:col>
      <xdr:colOff>177800</xdr:colOff>
      <xdr:row>32</xdr:row>
      <xdr:rowOff>87122</xdr:rowOff>
    </xdr:to>
    <xdr:cxnSp macro="">
      <xdr:nvCxnSpPr>
        <xdr:cNvPr id="723" name="直線コネクタ 722"/>
        <xdr:cNvCxnSpPr/>
      </xdr:nvCxnSpPr>
      <xdr:spPr>
        <a:xfrm flipV="1">
          <a:off x="20434300" y="544093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63754</xdr:rowOff>
    </xdr:from>
    <xdr:to>
      <xdr:col>112</xdr:col>
      <xdr:colOff>38100</xdr:colOff>
      <xdr:row>36</xdr:row>
      <xdr:rowOff>165354</xdr:rowOff>
    </xdr:to>
    <xdr:sp macro="" textlink="">
      <xdr:nvSpPr>
        <xdr:cNvPr id="724" name="フローチャート: 判断 723"/>
        <xdr:cNvSpPr/>
      </xdr:nvSpPr>
      <xdr:spPr>
        <a:xfrm>
          <a:off x="21272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156481</xdr:rowOff>
    </xdr:from>
    <xdr:ext cx="378565" cy="259045"/>
    <xdr:sp macro="" textlink="">
      <xdr:nvSpPr>
        <xdr:cNvPr id="725" name="テキスト ボックス 724"/>
        <xdr:cNvSpPr txBox="1"/>
      </xdr:nvSpPr>
      <xdr:spPr>
        <a:xfrm>
          <a:off x="211213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254</xdr:rowOff>
    </xdr:from>
    <xdr:to>
      <xdr:col>107</xdr:col>
      <xdr:colOff>50800</xdr:colOff>
      <xdr:row>32</xdr:row>
      <xdr:rowOff>87122</xdr:rowOff>
    </xdr:to>
    <xdr:cxnSp macro="">
      <xdr:nvCxnSpPr>
        <xdr:cNvPr id="726" name="直線コネクタ 725"/>
        <xdr:cNvCxnSpPr/>
      </xdr:nvCxnSpPr>
      <xdr:spPr>
        <a:xfrm>
          <a:off x="19545300" y="5486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79756</xdr:rowOff>
    </xdr:from>
    <xdr:to>
      <xdr:col>107</xdr:col>
      <xdr:colOff>101600</xdr:colOff>
      <xdr:row>37</xdr:row>
      <xdr:rowOff>9906</xdr:rowOff>
    </xdr:to>
    <xdr:sp macro="" textlink="">
      <xdr:nvSpPr>
        <xdr:cNvPr id="727" name="フローチャート: 判断 726"/>
        <xdr:cNvSpPr/>
      </xdr:nvSpPr>
      <xdr:spPr>
        <a:xfrm>
          <a:off x="20383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1033</xdr:rowOff>
    </xdr:from>
    <xdr:ext cx="378565" cy="259045"/>
    <xdr:sp macro="" textlink="">
      <xdr:nvSpPr>
        <xdr:cNvPr id="728" name="テキスト ボックス 727"/>
        <xdr:cNvSpPr txBox="1"/>
      </xdr:nvSpPr>
      <xdr:spPr>
        <a:xfrm>
          <a:off x="20245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254</xdr:rowOff>
    </xdr:from>
    <xdr:to>
      <xdr:col>102</xdr:col>
      <xdr:colOff>114300</xdr:colOff>
      <xdr:row>33</xdr:row>
      <xdr:rowOff>75692</xdr:rowOff>
    </xdr:to>
    <xdr:cxnSp macro="">
      <xdr:nvCxnSpPr>
        <xdr:cNvPr id="729" name="直線コネクタ 728"/>
        <xdr:cNvCxnSpPr/>
      </xdr:nvCxnSpPr>
      <xdr:spPr>
        <a:xfrm flipV="1">
          <a:off x="18656300" y="548665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125476</xdr:rowOff>
    </xdr:from>
    <xdr:to>
      <xdr:col>102</xdr:col>
      <xdr:colOff>165100</xdr:colOff>
      <xdr:row>37</xdr:row>
      <xdr:rowOff>55626</xdr:rowOff>
    </xdr:to>
    <xdr:sp macro="" textlink="">
      <xdr:nvSpPr>
        <xdr:cNvPr id="730" name="フローチャート: 判断 729"/>
        <xdr:cNvSpPr/>
      </xdr:nvSpPr>
      <xdr:spPr>
        <a:xfrm>
          <a:off x="19494500" y="629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46753</xdr:rowOff>
    </xdr:from>
    <xdr:ext cx="378565" cy="259045"/>
    <xdr:sp macro="" textlink="">
      <xdr:nvSpPr>
        <xdr:cNvPr id="731" name="テキスト ボックス 730"/>
        <xdr:cNvSpPr txBox="1"/>
      </xdr:nvSpPr>
      <xdr:spPr>
        <a:xfrm>
          <a:off x="19356017"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109474</xdr:rowOff>
    </xdr:from>
    <xdr:to>
      <xdr:col>98</xdr:col>
      <xdr:colOff>38100</xdr:colOff>
      <xdr:row>36</xdr:row>
      <xdr:rowOff>39624</xdr:rowOff>
    </xdr:to>
    <xdr:sp macro="" textlink="">
      <xdr:nvSpPr>
        <xdr:cNvPr id="732" name="フローチャート: 判断 731"/>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30751</xdr:rowOff>
    </xdr:from>
    <xdr:ext cx="378565" cy="259045"/>
    <xdr:sp macro="" textlink="">
      <xdr:nvSpPr>
        <xdr:cNvPr id="733" name="テキスト ボックス 732"/>
        <xdr:cNvSpPr txBox="1"/>
      </xdr:nvSpPr>
      <xdr:spPr>
        <a:xfrm>
          <a:off x="18467017" y="6202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34036</xdr:rowOff>
    </xdr:from>
    <xdr:to>
      <xdr:col>116</xdr:col>
      <xdr:colOff>114300</xdr:colOff>
      <xdr:row>31</xdr:row>
      <xdr:rowOff>135636</xdr:rowOff>
    </xdr:to>
    <xdr:sp macro="" textlink="">
      <xdr:nvSpPr>
        <xdr:cNvPr id="739" name="楕円 738"/>
        <xdr:cNvSpPr/>
      </xdr:nvSpPr>
      <xdr:spPr>
        <a:xfrm>
          <a:off x="22110700" y="53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158513</xdr:rowOff>
    </xdr:from>
    <xdr:ext cx="378565" cy="259045"/>
    <xdr:sp macro="" textlink="">
      <xdr:nvSpPr>
        <xdr:cNvPr id="740" name="投資及び出資金該当値テキスト"/>
        <xdr:cNvSpPr txBox="1"/>
      </xdr:nvSpPr>
      <xdr:spPr>
        <a:xfrm>
          <a:off x="22212300" y="5302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75184</xdr:rowOff>
    </xdr:from>
    <xdr:to>
      <xdr:col>112</xdr:col>
      <xdr:colOff>38100</xdr:colOff>
      <xdr:row>32</xdr:row>
      <xdr:rowOff>5334</xdr:rowOff>
    </xdr:to>
    <xdr:sp macro="" textlink="">
      <xdr:nvSpPr>
        <xdr:cNvPr id="741" name="楕円 740"/>
        <xdr:cNvSpPr/>
      </xdr:nvSpPr>
      <xdr:spPr>
        <a:xfrm>
          <a:off x="21272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21861</xdr:rowOff>
    </xdr:from>
    <xdr:ext cx="378565" cy="259045"/>
    <xdr:sp macro="" textlink="">
      <xdr:nvSpPr>
        <xdr:cNvPr id="742" name="テキスト ボックス 741"/>
        <xdr:cNvSpPr txBox="1"/>
      </xdr:nvSpPr>
      <xdr:spPr>
        <a:xfrm>
          <a:off x="21121317" y="516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36322</xdr:rowOff>
    </xdr:from>
    <xdr:to>
      <xdr:col>107</xdr:col>
      <xdr:colOff>101600</xdr:colOff>
      <xdr:row>32</xdr:row>
      <xdr:rowOff>137922</xdr:rowOff>
    </xdr:to>
    <xdr:sp macro="" textlink="">
      <xdr:nvSpPr>
        <xdr:cNvPr id="743" name="楕円 742"/>
        <xdr:cNvSpPr/>
      </xdr:nvSpPr>
      <xdr:spPr>
        <a:xfrm>
          <a:off x="20383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154449</xdr:rowOff>
    </xdr:from>
    <xdr:ext cx="378565" cy="259045"/>
    <xdr:sp macro="" textlink="">
      <xdr:nvSpPr>
        <xdr:cNvPr id="744" name="テキスト ボックス 743"/>
        <xdr:cNvSpPr txBox="1"/>
      </xdr:nvSpPr>
      <xdr:spPr>
        <a:xfrm>
          <a:off x="20245017" y="529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120904</xdr:rowOff>
    </xdr:from>
    <xdr:to>
      <xdr:col>102</xdr:col>
      <xdr:colOff>165100</xdr:colOff>
      <xdr:row>32</xdr:row>
      <xdr:rowOff>51054</xdr:rowOff>
    </xdr:to>
    <xdr:sp macro="" textlink="">
      <xdr:nvSpPr>
        <xdr:cNvPr id="745" name="楕円 744"/>
        <xdr:cNvSpPr/>
      </xdr:nvSpPr>
      <xdr:spPr>
        <a:xfrm>
          <a:off x="194945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67581</xdr:rowOff>
    </xdr:from>
    <xdr:ext cx="378565" cy="259045"/>
    <xdr:sp macro="" textlink="">
      <xdr:nvSpPr>
        <xdr:cNvPr id="746" name="テキスト ボックス 745"/>
        <xdr:cNvSpPr txBox="1"/>
      </xdr:nvSpPr>
      <xdr:spPr>
        <a:xfrm>
          <a:off x="19356017" y="521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24892</xdr:rowOff>
    </xdr:from>
    <xdr:to>
      <xdr:col>98</xdr:col>
      <xdr:colOff>38100</xdr:colOff>
      <xdr:row>33</xdr:row>
      <xdr:rowOff>126492</xdr:rowOff>
    </xdr:to>
    <xdr:sp macro="" textlink="">
      <xdr:nvSpPr>
        <xdr:cNvPr id="747" name="楕円 746"/>
        <xdr:cNvSpPr/>
      </xdr:nvSpPr>
      <xdr:spPr>
        <a:xfrm>
          <a:off x="18605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143019</xdr:rowOff>
    </xdr:from>
    <xdr:ext cx="378565" cy="259045"/>
    <xdr:sp macro="" textlink="">
      <xdr:nvSpPr>
        <xdr:cNvPr id="748" name="テキスト ボックス 747"/>
        <xdr:cNvSpPr txBox="1"/>
      </xdr:nvSpPr>
      <xdr:spPr>
        <a:xfrm>
          <a:off x="18467017" y="545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7" name="直線コネクタ 75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8" name="テキスト ボックス 75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9" name="直線コネクタ 75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0" name="テキスト ボックス 75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1" name="直線コネクタ 76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2" name="テキスト ボックス 76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3" name="直線コネクタ 76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4" name="テキスト ボックス 76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5" name="直線コネクタ 76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6" name="テキスト ボックス 76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7" name="直線コネクタ 76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8" name="テキスト ボックス 76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37254</xdr:rowOff>
    </xdr:from>
    <xdr:to>
      <xdr:col>116</xdr:col>
      <xdr:colOff>62864</xdr:colOff>
      <xdr:row>59</xdr:row>
      <xdr:rowOff>5642</xdr:rowOff>
    </xdr:to>
    <xdr:cxnSp macro="">
      <xdr:nvCxnSpPr>
        <xdr:cNvPr id="772" name="直線コネクタ 771"/>
        <xdr:cNvCxnSpPr/>
      </xdr:nvCxnSpPr>
      <xdr:spPr>
        <a:xfrm flipV="1">
          <a:off x="22159595" y="8781204"/>
          <a:ext cx="1269"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9469</xdr:rowOff>
    </xdr:from>
    <xdr:ext cx="469744" cy="259045"/>
    <xdr:sp macro="" textlink="">
      <xdr:nvSpPr>
        <xdr:cNvPr id="773" name="貸付金最小値テキスト"/>
        <xdr:cNvSpPr txBox="1"/>
      </xdr:nvSpPr>
      <xdr:spPr>
        <a:xfrm>
          <a:off x="22212300" y="1012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5642</xdr:rowOff>
    </xdr:from>
    <xdr:to>
      <xdr:col>116</xdr:col>
      <xdr:colOff>152400</xdr:colOff>
      <xdr:row>59</xdr:row>
      <xdr:rowOff>5642</xdr:rowOff>
    </xdr:to>
    <xdr:cxnSp macro="">
      <xdr:nvCxnSpPr>
        <xdr:cNvPr id="774" name="直線コネクタ 773"/>
        <xdr:cNvCxnSpPr/>
      </xdr:nvCxnSpPr>
      <xdr:spPr>
        <a:xfrm>
          <a:off x="22072600" y="10121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155381</xdr:rowOff>
    </xdr:from>
    <xdr:ext cx="534377" cy="259045"/>
    <xdr:sp macro="" textlink="">
      <xdr:nvSpPr>
        <xdr:cNvPr id="775" name="貸付金最大値テキスト"/>
        <xdr:cNvSpPr txBox="1"/>
      </xdr:nvSpPr>
      <xdr:spPr>
        <a:xfrm>
          <a:off x="22212300" y="85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37254</xdr:rowOff>
    </xdr:from>
    <xdr:to>
      <xdr:col>116</xdr:col>
      <xdr:colOff>152400</xdr:colOff>
      <xdr:row>51</xdr:row>
      <xdr:rowOff>37254</xdr:rowOff>
    </xdr:to>
    <xdr:cxnSp macro="">
      <xdr:nvCxnSpPr>
        <xdr:cNvPr id="776" name="直線コネクタ 775"/>
        <xdr:cNvCxnSpPr/>
      </xdr:nvCxnSpPr>
      <xdr:spPr>
        <a:xfrm>
          <a:off x="22072600" y="878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22559</xdr:rowOff>
    </xdr:from>
    <xdr:to>
      <xdr:col>116</xdr:col>
      <xdr:colOff>63500</xdr:colOff>
      <xdr:row>58</xdr:row>
      <xdr:rowOff>114293</xdr:rowOff>
    </xdr:to>
    <xdr:cxnSp macro="">
      <xdr:nvCxnSpPr>
        <xdr:cNvPr id="777" name="直線コネクタ 776"/>
        <xdr:cNvCxnSpPr/>
      </xdr:nvCxnSpPr>
      <xdr:spPr>
        <a:xfrm>
          <a:off x="21323300" y="9795209"/>
          <a:ext cx="838200" cy="26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7242</xdr:rowOff>
    </xdr:from>
    <xdr:ext cx="534377" cy="259045"/>
    <xdr:sp macro="" textlink="">
      <xdr:nvSpPr>
        <xdr:cNvPr id="778" name="貸付金平均値テキスト"/>
        <xdr:cNvSpPr txBox="1"/>
      </xdr:nvSpPr>
      <xdr:spPr>
        <a:xfrm>
          <a:off x="22212300" y="943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155815</xdr:rowOff>
    </xdr:from>
    <xdr:to>
      <xdr:col>116</xdr:col>
      <xdr:colOff>114300</xdr:colOff>
      <xdr:row>56</xdr:row>
      <xdr:rowOff>85965</xdr:rowOff>
    </xdr:to>
    <xdr:sp macro="" textlink="">
      <xdr:nvSpPr>
        <xdr:cNvPr id="779" name="フローチャート: 判断 778"/>
        <xdr:cNvSpPr/>
      </xdr:nvSpPr>
      <xdr:spPr>
        <a:xfrm>
          <a:off x="221107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22559</xdr:rowOff>
    </xdr:from>
    <xdr:to>
      <xdr:col>111</xdr:col>
      <xdr:colOff>177800</xdr:colOff>
      <xdr:row>57</xdr:row>
      <xdr:rowOff>159229</xdr:rowOff>
    </xdr:to>
    <xdr:cxnSp macro="">
      <xdr:nvCxnSpPr>
        <xdr:cNvPr id="780" name="直線コネクタ 779"/>
        <xdr:cNvCxnSpPr/>
      </xdr:nvCxnSpPr>
      <xdr:spPr>
        <a:xfrm flipV="1">
          <a:off x="20434300" y="9795209"/>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104151</xdr:rowOff>
    </xdr:from>
    <xdr:to>
      <xdr:col>112</xdr:col>
      <xdr:colOff>38100</xdr:colOff>
      <xdr:row>54</xdr:row>
      <xdr:rowOff>34301</xdr:rowOff>
    </xdr:to>
    <xdr:sp macro="" textlink="">
      <xdr:nvSpPr>
        <xdr:cNvPr id="781" name="フローチャート: 判断 780"/>
        <xdr:cNvSpPr/>
      </xdr:nvSpPr>
      <xdr:spPr>
        <a:xfrm>
          <a:off x="21272500" y="919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50828</xdr:rowOff>
    </xdr:from>
    <xdr:ext cx="534377" cy="259045"/>
    <xdr:sp macro="" textlink="">
      <xdr:nvSpPr>
        <xdr:cNvPr id="782" name="テキスト ボックス 781"/>
        <xdr:cNvSpPr txBox="1"/>
      </xdr:nvSpPr>
      <xdr:spPr>
        <a:xfrm>
          <a:off x="21043411" y="89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159229</xdr:rowOff>
    </xdr:from>
    <xdr:to>
      <xdr:col>107</xdr:col>
      <xdr:colOff>50800</xdr:colOff>
      <xdr:row>58</xdr:row>
      <xdr:rowOff>90257</xdr:rowOff>
    </xdr:to>
    <xdr:cxnSp macro="">
      <xdr:nvCxnSpPr>
        <xdr:cNvPr id="783" name="直線コネクタ 782"/>
        <xdr:cNvCxnSpPr/>
      </xdr:nvCxnSpPr>
      <xdr:spPr>
        <a:xfrm flipV="1">
          <a:off x="19545300" y="9931879"/>
          <a:ext cx="889000" cy="10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97521</xdr:rowOff>
    </xdr:from>
    <xdr:to>
      <xdr:col>107</xdr:col>
      <xdr:colOff>101600</xdr:colOff>
      <xdr:row>54</xdr:row>
      <xdr:rowOff>27671</xdr:rowOff>
    </xdr:to>
    <xdr:sp macro="" textlink="">
      <xdr:nvSpPr>
        <xdr:cNvPr id="784" name="フローチャート: 判断 783"/>
        <xdr:cNvSpPr/>
      </xdr:nvSpPr>
      <xdr:spPr>
        <a:xfrm>
          <a:off x="20383500" y="91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44198</xdr:rowOff>
    </xdr:from>
    <xdr:ext cx="534377" cy="259045"/>
    <xdr:sp macro="" textlink="">
      <xdr:nvSpPr>
        <xdr:cNvPr id="785" name="テキスト ボックス 784"/>
        <xdr:cNvSpPr txBox="1"/>
      </xdr:nvSpPr>
      <xdr:spPr>
        <a:xfrm>
          <a:off x="20167111" y="89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82256</xdr:rowOff>
    </xdr:from>
    <xdr:to>
      <xdr:col>102</xdr:col>
      <xdr:colOff>114300</xdr:colOff>
      <xdr:row>58</xdr:row>
      <xdr:rowOff>90257</xdr:rowOff>
    </xdr:to>
    <xdr:cxnSp macro="">
      <xdr:nvCxnSpPr>
        <xdr:cNvPr id="786" name="直線コネクタ 785"/>
        <xdr:cNvCxnSpPr/>
      </xdr:nvCxnSpPr>
      <xdr:spPr>
        <a:xfrm>
          <a:off x="18656300" y="1002635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28125</xdr:rowOff>
    </xdr:from>
    <xdr:to>
      <xdr:col>102</xdr:col>
      <xdr:colOff>165100</xdr:colOff>
      <xdr:row>50</xdr:row>
      <xdr:rowOff>129725</xdr:rowOff>
    </xdr:to>
    <xdr:sp macro="" textlink="">
      <xdr:nvSpPr>
        <xdr:cNvPr id="787" name="フローチャート: 判断 786"/>
        <xdr:cNvSpPr/>
      </xdr:nvSpPr>
      <xdr:spPr>
        <a:xfrm>
          <a:off x="19494500" y="860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146252</xdr:rowOff>
    </xdr:from>
    <xdr:ext cx="534377" cy="259045"/>
    <xdr:sp macro="" textlink="">
      <xdr:nvSpPr>
        <xdr:cNvPr id="788" name="テキスト ボックス 787"/>
        <xdr:cNvSpPr txBox="1"/>
      </xdr:nvSpPr>
      <xdr:spPr>
        <a:xfrm>
          <a:off x="19278111" y="837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95758</xdr:rowOff>
    </xdr:from>
    <xdr:to>
      <xdr:col>98</xdr:col>
      <xdr:colOff>38100</xdr:colOff>
      <xdr:row>51</xdr:row>
      <xdr:rowOff>25908</xdr:rowOff>
    </xdr:to>
    <xdr:sp macro="" textlink="">
      <xdr:nvSpPr>
        <xdr:cNvPr id="789" name="フローチャート: 判断 788"/>
        <xdr:cNvSpPr/>
      </xdr:nvSpPr>
      <xdr:spPr>
        <a:xfrm>
          <a:off x="18605500" y="86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42435</xdr:rowOff>
    </xdr:from>
    <xdr:ext cx="534377" cy="259045"/>
    <xdr:sp macro="" textlink="">
      <xdr:nvSpPr>
        <xdr:cNvPr id="790" name="テキスト ボックス 789"/>
        <xdr:cNvSpPr txBox="1"/>
      </xdr:nvSpPr>
      <xdr:spPr>
        <a:xfrm>
          <a:off x="18389111" y="84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63493</xdr:rowOff>
    </xdr:from>
    <xdr:to>
      <xdr:col>116</xdr:col>
      <xdr:colOff>114300</xdr:colOff>
      <xdr:row>58</xdr:row>
      <xdr:rowOff>165093</xdr:rowOff>
    </xdr:to>
    <xdr:sp macro="" textlink="">
      <xdr:nvSpPr>
        <xdr:cNvPr id="796" name="楕円 795"/>
        <xdr:cNvSpPr/>
      </xdr:nvSpPr>
      <xdr:spPr>
        <a:xfrm>
          <a:off x="22110700" y="100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149870</xdr:rowOff>
    </xdr:from>
    <xdr:ext cx="469744" cy="259045"/>
    <xdr:sp macro="" textlink="">
      <xdr:nvSpPr>
        <xdr:cNvPr id="797" name="貸付金該当値テキスト"/>
        <xdr:cNvSpPr txBox="1"/>
      </xdr:nvSpPr>
      <xdr:spPr>
        <a:xfrm>
          <a:off x="22212300" y="992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143209</xdr:rowOff>
    </xdr:from>
    <xdr:to>
      <xdr:col>112</xdr:col>
      <xdr:colOff>38100</xdr:colOff>
      <xdr:row>57</xdr:row>
      <xdr:rowOff>73359</xdr:rowOff>
    </xdr:to>
    <xdr:sp macro="" textlink="">
      <xdr:nvSpPr>
        <xdr:cNvPr id="798" name="楕円 797"/>
        <xdr:cNvSpPr/>
      </xdr:nvSpPr>
      <xdr:spPr>
        <a:xfrm>
          <a:off x="21272500" y="97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64486</xdr:rowOff>
    </xdr:from>
    <xdr:ext cx="534377" cy="259045"/>
    <xdr:sp macro="" textlink="">
      <xdr:nvSpPr>
        <xdr:cNvPr id="799" name="テキスト ボックス 798"/>
        <xdr:cNvSpPr txBox="1"/>
      </xdr:nvSpPr>
      <xdr:spPr>
        <a:xfrm>
          <a:off x="21043411" y="983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108429</xdr:rowOff>
    </xdr:from>
    <xdr:to>
      <xdr:col>107</xdr:col>
      <xdr:colOff>101600</xdr:colOff>
      <xdr:row>58</xdr:row>
      <xdr:rowOff>38579</xdr:rowOff>
    </xdr:to>
    <xdr:sp macro="" textlink="">
      <xdr:nvSpPr>
        <xdr:cNvPr id="800" name="楕円 799"/>
        <xdr:cNvSpPr/>
      </xdr:nvSpPr>
      <xdr:spPr>
        <a:xfrm>
          <a:off x="20383500" y="98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29706</xdr:rowOff>
    </xdr:from>
    <xdr:ext cx="469744" cy="259045"/>
    <xdr:sp macro="" textlink="">
      <xdr:nvSpPr>
        <xdr:cNvPr id="801" name="テキスト ボックス 800"/>
        <xdr:cNvSpPr txBox="1"/>
      </xdr:nvSpPr>
      <xdr:spPr>
        <a:xfrm>
          <a:off x="20199428" y="997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39457</xdr:rowOff>
    </xdr:from>
    <xdr:to>
      <xdr:col>102</xdr:col>
      <xdr:colOff>165100</xdr:colOff>
      <xdr:row>58</xdr:row>
      <xdr:rowOff>141057</xdr:rowOff>
    </xdr:to>
    <xdr:sp macro="" textlink="">
      <xdr:nvSpPr>
        <xdr:cNvPr id="802" name="楕円 801"/>
        <xdr:cNvSpPr/>
      </xdr:nvSpPr>
      <xdr:spPr>
        <a:xfrm>
          <a:off x="19494500" y="99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132184</xdr:rowOff>
    </xdr:from>
    <xdr:ext cx="469744" cy="259045"/>
    <xdr:sp macro="" textlink="">
      <xdr:nvSpPr>
        <xdr:cNvPr id="803" name="テキスト ボックス 802"/>
        <xdr:cNvSpPr txBox="1"/>
      </xdr:nvSpPr>
      <xdr:spPr>
        <a:xfrm>
          <a:off x="19310428" y="100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31456</xdr:rowOff>
    </xdr:from>
    <xdr:to>
      <xdr:col>98</xdr:col>
      <xdr:colOff>38100</xdr:colOff>
      <xdr:row>58</xdr:row>
      <xdr:rowOff>133056</xdr:rowOff>
    </xdr:to>
    <xdr:sp macro="" textlink="">
      <xdr:nvSpPr>
        <xdr:cNvPr id="804" name="楕円 803"/>
        <xdr:cNvSpPr/>
      </xdr:nvSpPr>
      <xdr:spPr>
        <a:xfrm>
          <a:off x="18605500" y="99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124183</xdr:rowOff>
    </xdr:from>
    <xdr:ext cx="469744" cy="259045"/>
    <xdr:sp macro="" textlink="">
      <xdr:nvSpPr>
        <xdr:cNvPr id="805" name="テキスト ボックス 804"/>
        <xdr:cNvSpPr txBox="1"/>
      </xdr:nvSpPr>
      <xdr:spPr>
        <a:xfrm>
          <a:off x="18421428" y="1006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5" name="テキスト ボックス 81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7" name="テキスト ボックス 816"/>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9" name="テキスト ボックス 818"/>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1" name="テキスト ボックス 820"/>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3" name="テキスト ボックス 822"/>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111696</xdr:rowOff>
    </xdr:from>
    <xdr:to>
      <xdr:col>116</xdr:col>
      <xdr:colOff>62864</xdr:colOff>
      <xdr:row>72</xdr:row>
      <xdr:rowOff>48260</xdr:rowOff>
    </xdr:to>
    <xdr:cxnSp macro="">
      <xdr:nvCxnSpPr>
        <xdr:cNvPr id="827" name="直線コネクタ 826"/>
        <xdr:cNvCxnSpPr/>
      </xdr:nvCxnSpPr>
      <xdr:spPr>
        <a:xfrm flipV="1">
          <a:off x="22159595" y="12113196"/>
          <a:ext cx="1269" cy="279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52087</xdr:rowOff>
    </xdr:from>
    <xdr:ext cx="469744" cy="259045"/>
    <xdr:sp macro="" textlink="">
      <xdr:nvSpPr>
        <xdr:cNvPr id="828" name="繰出金最小値テキスト"/>
        <xdr:cNvSpPr txBox="1"/>
      </xdr:nvSpPr>
      <xdr:spPr>
        <a:xfrm>
          <a:off x="22212300" y="12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48260</xdr:rowOff>
    </xdr:from>
    <xdr:to>
      <xdr:col>116</xdr:col>
      <xdr:colOff>152400</xdr:colOff>
      <xdr:row>72</xdr:row>
      <xdr:rowOff>48260</xdr:rowOff>
    </xdr:to>
    <xdr:cxnSp macro="">
      <xdr:nvCxnSpPr>
        <xdr:cNvPr id="829" name="直線コネクタ 828"/>
        <xdr:cNvCxnSpPr/>
      </xdr:nvCxnSpPr>
      <xdr:spPr>
        <a:xfrm>
          <a:off x="22072600" y="1239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58373</xdr:rowOff>
    </xdr:from>
    <xdr:ext cx="469744" cy="259045"/>
    <xdr:sp macro="" textlink="">
      <xdr:nvSpPr>
        <xdr:cNvPr id="830" name="繰出金最大値テキスト"/>
        <xdr:cNvSpPr txBox="1"/>
      </xdr:nvSpPr>
      <xdr:spPr>
        <a:xfrm>
          <a:off x="22212300" y="118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111696</xdr:rowOff>
    </xdr:from>
    <xdr:to>
      <xdr:col>116</xdr:col>
      <xdr:colOff>152400</xdr:colOff>
      <xdr:row>70</xdr:row>
      <xdr:rowOff>111696</xdr:rowOff>
    </xdr:to>
    <xdr:cxnSp macro="">
      <xdr:nvCxnSpPr>
        <xdr:cNvPr id="831" name="直線コネクタ 830"/>
        <xdr:cNvCxnSpPr/>
      </xdr:nvCxnSpPr>
      <xdr:spPr>
        <a:xfrm>
          <a:off x="22072600" y="1211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135699</xdr:rowOff>
    </xdr:from>
    <xdr:to>
      <xdr:col>116</xdr:col>
      <xdr:colOff>63500</xdr:colOff>
      <xdr:row>78</xdr:row>
      <xdr:rowOff>17971</xdr:rowOff>
    </xdr:to>
    <xdr:cxnSp macro="">
      <xdr:nvCxnSpPr>
        <xdr:cNvPr id="832" name="直線コネクタ 831"/>
        <xdr:cNvCxnSpPr/>
      </xdr:nvCxnSpPr>
      <xdr:spPr>
        <a:xfrm flipV="1">
          <a:off x="21323300" y="12308649"/>
          <a:ext cx="838200" cy="10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65867</xdr:rowOff>
    </xdr:from>
    <xdr:ext cx="469744" cy="259045"/>
    <xdr:sp macro="" textlink="">
      <xdr:nvSpPr>
        <xdr:cNvPr id="833" name="繰出金平均値テキスト"/>
        <xdr:cNvSpPr txBox="1"/>
      </xdr:nvSpPr>
      <xdr:spPr>
        <a:xfrm>
          <a:off x="22212300" y="1206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42990</xdr:rowOff>
    </xdr:from>
    <xdr:to>
      <xdr:col>116</xdr:col>
      <xdr:colOff>114300</xdr:colOff>
      <xdr:row>71</xdr:row>
      <xdr:rowOff>144590</xdr:rowOff>
    </xdr:to>
    <xdr:sp macro="" textlink="">
      <xdr:nvSpPr>
        <xdr:cNvPr id="834" name="フローチャート: 判断 833"/>
        <xdr:cNvSpPr/>
      </xdr:nvSpPr>
      <xdr:spPr>
        <a:xfrm>
          <a:off x="221107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17971</xdr:rowOff>
    </xdr:from>
    <xdr:to>
      <xdr:col>111</xdr:col>
      <xdr:colOff>177800</xdr:colOff>
      <xdr:row>78</xdr:row>
      <xdr:rowOff>50927</xdr:rowOff>
    </xdr:to>
    <xdr:cxnSp macro="">
      <xdr:nvCxnSpPr>
        <xdr:cNvPr id="835" name="直線コネクタ 834"/>
        <xdr:cNvCxnSpPr/>
      </xdr:nvCxnSpPr>
      <xdr:spPr>
        <a:xfrm flipV="1">
          <a:off x="20434300" y="13391071"/>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155766</xdr:rowOff>
    </xdr:from>
    <xdr:to>
      <xdr:col>112</xdr:col>
      <xdr:colOff>38100</xdr:colOff>
      <xdr:row>78</xdr:row>
      <xdr:rowOff>85916</xdr:rowOff>
    </xdr:to>
    <xdr:sp macro="" textlink="">
      <xdr:nvSpPr>
        <xdr:cNvPr id="836" name="フローチャート: 判断 835"/>
        <xdr:cNvSpPr/>
      </xdr:nvSpPr>
      <xdr:spPr>
        <a:xfrm>
          <a:off x="21272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77043</xdr:rowOff>
    </xdr:from>
    <xdr:ext cx="378565" cy="259045"/>
    <xdr:sp macro="" textlink="">
      <xdr:nvSpPr>
        <xdr:cNvPr id="837" name="テキスト ボックス 836"/>
        <xdr:cNvSpPr txBox="1"/>
      </xdr:nvSpPr>
      <xdr:spPr>
        <a:xfrm>
          <a:off x="211213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37973</xdr:rowOff>
    </xdr:from>
    <xdr:to>
      <xdr:col>107</xdr:col>
      <xdr:colOff>50800</xdr:colOff>
      <xdr:row>78</xdr:row>
      <xdr:rowOff>50927</xdr:rowOff>
    </xdr:to>
    <xdr:cxnSp macro="">
      <xdr:nvCxnSpPr>
        <xdr:cNvPr id="838" name="直線コネクタ 837"/>
        <xdr:cNvCxnSpPr/>
      </xdr:nvCxnSpPr>
      <xdr:spPr>
        <a:xfrm>
          <a:off x="19545300" y="1341107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7365</xdr:rowOff>
    </xdr:from>
    <xdr:to>
      <xdr:col>107</xdr:col>
      <xdr:colOff>101600</xdr:colOff>
      <xdr:row>78</xdr:row>
      <xdr:rowOff>108965</xdr:rowOff>
    </xdr:to>
    <xdr:sp macro="" textlink="">
      <xdr:nvSpPr>
        <xdr:cNvPr id="839" name="フローチャート: 判断 838"/>
        <xdr:cNvSpPr/>
      </xdr:nvSpPr>
      <xdr:spPr>
        <a:xfrm>
          <a:off x="20383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100092</xdr:rowOff>
    </xdr:from>
    <xdr:ext cx="378565" cy="259045"/>
    <xdr:sp macro="" textlink="">
      <xdr:nvSpPr>
        <xdr:cNvPr id="840" name="テキスト ボックス 839"/>
        <xdr:cNvSpPr txBox="1"/>
      </xdr:nvSpPr>
      <xdr:spPr>
        <a:xfrm>
          <a:off x="20245017" y="1347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36640</xdr:rowOff>
    </xdr:from>
    <xdr:to>
      <xdr:col>102</xdr:col>
      <xdr:colOff>114300</xdr:colOff>
      <xdr:row>78</xdr:row>
      <xdr:rowOff>37973</xdr:rowOff>
    </xdr:to>
    <xdr:cxnSp macro="">
      <xdr:nvCxnSpPr>
        <xdr:cNvPr id="841" name="直線コネクタ 840"/>
        <xdr:cNvCxnSpPr/>
      </xdr:nvCxnSpPr>
      <xdr:spPr>
        <a:xfrm>
          <a:off x="18656300" y="1340974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154432</xdr:rowOff>
    </xdr:from>
    <xdr:to>
      <xdr:col>102</xdr:col>
      <xdr:colOff>165100</xdr:colOff>
      <xdr:row>77</xdr:row>
      <xdr:rowOff>84582</xdr:rowOff>
    </xdr:to>
    <xdr:sp macro="" textlink="">
      <xdr:nvSpPr>
        <xdr:cNvPr id="842" name="フローチャート: 判断 841"/>
        <xdr:cNvSpPr/>
      </xdr:nvSpPr>
      <xdr:spPr>
        <a:xfrm>
          <a:off x="19494500" y="131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101109</xdr:rowOff>
    </xdr:from>
    <xdr:ext cx="469744" cy="259045"/>
    <xdr:sp macro="" textlink="">
      <xdr:nvSpPr>
        <xdr:cNvPr id="843" name="テキスト ボックス 842"/>
        <xdr:cNvSpPr txBox="1"/>
      </xdr:nvSpPr>
      <xdr:spPr>
        <a:xfrm>
          <a:off x="1931042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125667</xdr:rowOff>
    </xdr:from>
    <xdr:to>
      <xdr:col>98</xdr:col>
      <xdr:colOff>38100</xdr:colOff>
      <xdr:row>77</xdr:row>
      <xdr:rowOff>55817</xdr:rowOff>
    </xdr:to>
    <xdr:sp macro="" textlink="">
      <xdr:nvSpPr>
        <xdr:cNvPr id="844" name="フローチャート: 判断 843"/>
        <xdr:cNvSpPr/>
      </xdr:nvSpPr>
      <xdr:spPr>
        <a:xfrm>
          <a:off x="18605500" y="131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72344</xdr:rowOff>
    </xdr:from>
    <xdr:ext cx="469744" cy="259045"/>
    <xdr:sp macro="" textlink="">
      <xdr:nvSpPr>
        <xdr:cNvPr id="845" name="テキスト ボックス 844"/>
        <xdr:cNvSpPr txBox="1"/>
      </xdr:nvSpPr>
      <xdr:spPr>
        <a:xfrm>
          <a:off x="18421428" y="129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84899</xdr:rowOff>
    </xdr:from>
    <xdr:to>
      <xdr:col>116</xdr:col>
      <xdr:colOff>114300</xdr:colOff>
      <xdr:row>72</xdr:row>
      <xdr:rowOff>15049</xdr:rowOff>
    </xdr:to>
    <xdr:sp macro="" textlink="">
      <xdr:nvSpPr>
        <xdr:cNvPr id="851" name="楕円 850"/>
        <xdr:cNvSpPr/>
      </xdr:nvSpPr>
      <xdr:spPr>
        <a:xfrm>
          <a:off x="22110700" y="122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21416</xdr:rowOff>
    </xdr:from>
    <xdr:ext cx="469744" cy="259045"/>
    <xdr:sp macro="" textlink="">
      <xdr:nvSpPr>
        <xdr:cNvPr id="852" name="繰出金該当値テキスト"/>
        <xdr:cNvSpPr txBox="1"/>
      </xdr:nvSpPr>
      <xdr:spPr>
        <a:xfrm>
          <a:off x="22212300" y="121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138621</xdr:rowOff>
    </xdr:from>
    <xdr:to>
      <xdr:col>112</xdr:col>
      <xdr:colOff>38100</xdr:colOff>
      <xdr:row>78</xdr:row>
      <xdr:rowOff>68771</xdr:rowOff>
    </xdr:to>
    <xdr:sp macro="" textlink="">
      <xdr:nvSpPr>
        <xdr:cNvPr id="853" name="楕円 852"/>
        <xdr:cNvSpPr/>
      </xdr:nvSpPr>
      <xdr:spPr>
        <a:xfrm>
          <a:off x="212725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85298</xdr:rowOff>
    </xdr:from>
    <xdr:ext cx="469744" cy="259045"/>
    <xdr:sp macro="" textlink="">
      <xdr:nvSpPr>
        <xdr:cNvPr id="854" name="テキスト ボックス 853"/>
        <xdr:cNvSpPr txBox="1"/>
      </xdr:nvSpPr>
      <xdr:spPr>
        <a:xfrm>
          <a:off x="21075728" y="131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127</xdr:rowOff>
    </xdr:from>
    <xdr:to>
      <xdr:col>107</xdr:col>
      <xdr:colOff>101600</xdr:colOff>
      <xdr:row>78</xdr:row>
      <xdr:rowOff>101727</xdr:rowOff>
    </xdr:to>
    <xdr:sp macro="" textlink="">
      <xdr:nvSpPr>
        <xdr:cNvPr id="855" name="楕円 854"/>
        <xdr:cNvSpPr/>
      </xdr:nvSpPr>
      <xdr:spPr>
        <a:xfrm>
          <a:off x="203835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118254</xdr:rowOff>
    </xdr:from>
    <xdr:ext cx="378565" cy="259045"/>
    <xdr:sp macro="" textlink="">
      <xdr:nvSpPr>
        <xdr:cNvPr id="856" name="テキスト ボックス 855"/>
        <xdr:cNvSpPr txBox="1"/>
      </xdr:nvSpPr>
      <xdr:spPr>
        <a:xfrm>
          <a:off x="20245017" y="1314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158623</xdr:rowOff>
    </xdr:from>
    <xdr:to>
      <xdr:col>102</xdr:col>
      <xdr:colOff>165100</xdr:colOff>
      <xdr:row>78</xdr:row>
      <xdr:rowOff>88773</xdr:rowOff>
    </xdr:to>
    <xdr:sp macro="" textlink="">
      <xdr:nvSpPr>
        <xdr:cNvPr id="857" name="楕円 856"/>
        <xdr:cNvSpPr/>
      </xdr:nvSpPr>
      <xdr:spPr>
        <a:xfrm>
          <a:off x="19494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79900</xdr:rowOff>
    </xdr:from>
    <xdr:ext cx="378565" cy="259045"/>
    <xdr:sp macro="" textlink="">
      <xdr:nvSpPr>
        <xdr:cNvPr id="858" name="テキスト ボックス 857"/>
        <xdr:cNvSpPr txBox="1"/>
      </xdr:nvSpPr>
      <xdr:spPr>
        <a:xfrm>
          <a:off x="19356017" y="13453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157290</xdr:rowOff>
    </xdr:from>
    <xdr:to>
      <xdr:col>98</xdr:col>
      <xdr:colOff>38100</xdr:colOff>
      <xdr:row>78</xdr:row>
      <xdr:rowOff>87440</xdr:rowOff>
    </xdr:to>
    <xdr:sp macro="" textlink="">
      <xdr:nvSpPr>
        <xdr:cNvPr id="859" name="楕円 858"/>
        <xdr:cNvSpPr/>
      </xdr:nvSpPr>
      <xdr:spPr>
        <a:xfrm>
          <a:off x="18605500" y="133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78567</xdr:rowOff>
    </xdr:from>
    <xdr:ext cx="378565" cy="259045"/>
    <xdr:sp macro="" textlink="">
      <xdr:nvSpPr>
        <xdr:cNvPr id="860" name="テキスト ボックス 859"/>
        <xdr:cNvSpPr txBox="1"/>
      </xdr:nvSpPr>
      <xdr:spPr>
        <a:xfrm>
          <a:off x="18467017" y="13451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年度）より減少しているが、社会保障関係経費の増加による一方で、</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国民健康保険特別会計への移行による減等によるものである（性質別が補助費等→繰出金に変更）。</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漁港施設整備事業の終了や、災害復旧事業を優先したこと</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事業費は、住民一人当たり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、西日本豪雨等</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・積立金は、住民一人当たり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地域医療介護総合確保基金造成</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の減等に</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566,052
561,445
3,507.14
343,609,836
336,031,398
4,497,853
211,097,267
625,776,820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86360</xdr:rowOff>
    </xdr:from>
    <xdr:to>
      <xdr:col>24</xdr:col>
      <xdr:colOff>62865</xdr:colOff>
      <xdr:row>35</xdr:row>
      <xdr:rowOff>25400</xdr:rowOff>
    </xdr:to>
    <xdr:cxnSp macro="">
      <xdr:nvCxnSpPr>
        <xdr:cNvPr id="56" name="直線コネクタ 55"/>
        <xdr:cNvCxnSpPr/>
      </xdr:nvCxnSpPr>
      <xdr:spPr>
        <a:xfrm flipV="1">
          <a:off x="4633595" y="5401310"/>
          <a:ext cx="1270" cy="62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469744" cy="259045"/>
    <xdr:sp macro="" textlink="">
      <xdr:nvSpPr>
        <xdr:cNvPr id="57" name="議会費最小値テキスト"/>
        <xdr:cNvSpPr txBox="1"/>
      </xdr:nvSpPr>
      <xdr:spPr>
        <a:xfrm>
          <a:off x="468630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25400</xdr:rowOff>
    </xdr:from>
    <xdr:to>
      <xdr:col>24</xdr:col>
      <xdr:colOff>152400</xdr:colOff>
      <xdr:row>35</xdr:row>
      <xdr:rowOff>25400</xdr:rowOff>
    </xdr:to>
    <xdr:cxnSp macro="">
      <xdr:nvCxnSpPr>
        <xdr:cNvPr id="58" name="直線コネクタ 57"/>
        <xdr:cNvCxnSpPr/>
      </xdr:nvCxnSpPr>
      <xdr:spPr>
        <a:xfrm>
          <a:off x="4546600" y="60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33037</xdr:rowOff>
    </xdr:from>
    <xdr:ext cx="469744" cy="259045"/>
    <xdr:sp macro="" textlink="">
      <xdr:nvSpPr>
        <xdr:cNvPr id="59" name="議会費最大値テキスト"/>
        <xdr:cNvSpPr txBox="1"/>
      </xdr:nvSpPr>
      <xdr:spPr>
        <a:xfrm>
          <a:off x="4686300"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86360</xdr:rowOff>
    </xdr:from>
    <xdr:to>
      <xdr:col>24</xdr:col>
      <xdr:colOff>152400</xdr:colOff>
      <xdr:row>31</xdr:row>
      <xdr:rowOff>86360</xdr:rowOff>
    </xdr:to>
    <xdr:cxnSp macro="">
      <xdr:nvCxnSpPr>
        <xdr:cNvPr id="60" name="直線コネクタ 59"/>
        <xdr:cNvCxnSpPr/>
      </xdr:nvCxnSpPr>
      <xdr:spPr>
        <a:xfrm>
          <a:off x="4546600" y="540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86360</xdr:rowOff>
    </xdr:from>
    <xdr:to>
      <xdr:col>24</xdr:col>
      <xdr:colOff>63500</xdr:colOff>
      <xdr:row>31</xdr:row>
      <xdr:rowOff>90170</xdr:rowOff>
    </xdr:to>
    <xdr:cxnSp macro="">
      <xdr:nvCxnSpPr>
        <xdr:cNvPr id="61" name="直線コネクタ 60"/>
        <xdr:cNvCxnSpPr/>
      </xdr:nvCxnSpPr>
      <xdr:spPr>
        <a:xfrm flipV="1">
          <a:off x="3797300" y="5401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74947</xdr:rowOff>
    </xdr:from>
    <xdr:ext cx="469744" cy="259045"/>
    <xdr:sp macro="" textlink="">
      <xdr:nvSpPr>
        <xdr:cNvPr id="62" name="議会費平均値テキスト"/>
        <xdr:cNvSpPr txBox="1"/>
      </xdr:nvSpPr>
      <xdr:spPr>
        <a:xfrm>
          <a:off x="4686300" y="5732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96520</xdr:rowOff>
    </xdr:from>
    <xdr:to>
      <xdr:col>24</xdr:col>
      <xdr:colOff>114300</xdr:colOff>
      <xdr:row>34</xdr:row>
      <xdr:rowOff>26670</xdr:rowOff>
    </xdr:to>
    <xdr:sp macro="" textlink="">
      <xdr:nvSpPr>
        <xdr:cNvPr id="63" name="フローチャート: 判断 62"/>
        <xdr:cNvSpPr/>
      </xdr:nvSpPr>
      <xdr:spPr>
        <a:xfrm>
          <a:off x="45847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90170</xdr:rowOff>
    </xdr:from>
    <xdr:to>
      <xdr:col>19</xdr:col>
      <xdr:colOff>177800</xdr:colOff>
      <xdr:row>32</xdr:row>
      <xdr:rowOff>40640</xdr:rowOff>
    </xdr:to>
    <xdr:cxnSp macro="">
      <xdr:nvCxnSpPr>
        <xdr:cNvPr id="64" name="直線コネクタ 63"/>
        <xdr:cNvCxnSpPr/>
      </xdr:nvCxnSpPr>
      <xdr:spPr>
        <a:xfrm flipV="1">
          <a:off x="2908300" y="5405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165100</xdr:rowOff>
    </xdr:from>
    <xdr:to>
      <xdr:col>20</xdr:col>
      <xdr:colOff>38100</xdr:colOff>
      <xdr:row>34</xdr:row>
      <xdr:rowOff>95250</xdr:rowOff>
    </xdr:to>
    <xdr:sp macro="" textlink="">
      <xdr:nvSpPr>
        <xdr:cNvPr id="65" name="フローチャート: 判断 64"/>
        <xdr:cNvSpPr/>
      </xdr:nvSpPr>
      <xdr:spPr>
        <a:xfrm>
          <a:off x="3746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86377</xdr:rowOff>
    </xdr:from>
    <xdr:ext cx="469744" cy="259045"/>
    <xdr:sp macro="" textlink="">
      <xdr:nvSpPr>
        <xdr:cNvPr id="66" name="テキスト ボックス 65"/>
        <xdr:cNvSpPr txBox="1"/>
      </xdr:nvSpPr>
      <xdr:spPr>
        <a:xfrm>
          <a:off x="3549728"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40640</xdr:rowOff>
    </xdr:from>
    <xdr:to>
      <xdr:col>15</xdr:col>
      <xdr:colOff>50800</xdr:colOff>
      <xdr:row>32</xdr:row>
      <xdr:rowOff>86360</xdr:rowOff>
    </xdr:to>
    <xdr:cxnSp macro="">
      <xdr:nvCxnSpPr>
        <xdr:cNvPr id="67" name="直線コネクタ 66"/>
        <xdr:cNvCxnSpPr/>
      </xdr:nvCxnSpPr>
      <xdr:spPr>
        <a:xfrm flipV="1">
          <a:off x="2019300" y="552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111760</xdr:rowOff>
    </xdr:from>
    <xdr:to>
      <xdr:col>15</xdr:col>
      <xdr:colOff>101600</xdr:colOff>
      <xdr:row>34</xdr:row>
      <xdr:rowOff>41910</xdr:rowOff>
    </xdr:to>
    <xdr:sp macro="" textlink="">
      <xdr:nvSpPr>
        <xdr:cNvPr id="68" name="フローチャート: 判断 67"/>
        <xdr:cNvSpPr/>
      </xdr:nvSpPr>
      <xdr:spPr>
        <a:xfrm>
          <a:off x="2857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33037</xdr:rowOff>
    </xdr:from>
    <xdr:ext cx="469744" cy="259045"/>
    <xdr:sp macro="" textlink="">
      <xdr:nvSpPr>
        <xdr:cNvPr id="69" name="テキスト ボックス 68"/>
        <xdr:cNvSpPr txBox="1"/>
      </xdr:nvSpPr>
      <xdr:spPr>
        <a:xfrm>
          <a:off x="2673428"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86360</xdr:rowOff>
    </xdr:from>
    <xdr:to>
      <xdr:col>10</xdr:col>
      <xdr:colOff>114300</xdr:colOff>
      <xdr:row>34</xdr:row>
      <xdr:rowOff>6350</xdr:rowOff>
    </xdr:to>
    <xdr:cxnSp macro="">
      <xdr:nvCxnSpPr>
        <xdr:cNvPr id="70" name="直線コネクタ 69"/>
        <xdr:cNvCxnSpPr/>
      </xdr:nvCxnSpPr>
      <xdr:spPr>
        <a:xfrm flipV="1">
          <a:off x="1130300" y="557276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54610</xdr:rowOff>
    </xdr:from>
    <xdr:to>
      <xdr:col>10</xdr:col>
      <xdr:colOff>165100</xdr:colOff>
      <xdr:row>36</xdr:row>
      <xdr:rowOff>156210</xdr:rowOff>
    </xdr:to>
    <xdr:sp macro="" textlink="">
      <xdr:nvSpPr>
        <xdr:cNvPr id="71" name="フローチャート: 判断 70"/>
        <xdr:cNvSpPr/>
      </xdr:nvSpPr>
      <xdr:spPr>
        <a:xfrm>
          <a:off x="1968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72" name="テキスト ボックス 71"/>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69850</xdr:rowOff>
    </xdr:from>
    <xdr:to>
      <xdr:col>6</xdr:col>
      <xdr:colOff>38100</xdr:colOff>
      <xdr:row>40</xdr:row>
      <xdr:rowOff>0</xdr:rowOff>
    </xdr:to>
    <xdr:sp macro="" textlink="">
      <xdr:nvSpPr>
        <xdr:cNvPr id="73" name="フローチャート: 判断 72"/>
        <xdr:cNvSpPr/>
      </xdr:nvSpPr>
      <xdr:spPr>
        <a:xfrm>
          <a:off x="1079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162577</xdr:rowOff>
    </xdr:from>
    <xdr:ext cx="469744" cy="259045"/>
    <xdr:sp macro="" textlink="">
      <xdr:nvSpPr>
        <xdr:cNvPr id="74" name="テキスト ボックス 73"/>
        <xdr:cNvSpPr txBox="1"/>
      </xdr:nvSpPr>
      <xdr:spPr>
        <a:xfrm>
          <a:off x="895428"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35560</xdr:rowOff>
    </xdr:from>
    <xdr:to>
      <xdr:col>24</xdr:col>
      <xdr:colOff>114300</xdr:colOff>
      <xdr:row>31</xdr:row>
      <xdr:rowOff>137160</xdr:rowOff>
    </xdr:to>
    <xdr:sp macro="" textlink="">
      <xdr:nvSpPr>
        <xdr:cNvPr id="80" name="楕円 79"/>
        <xdr:cNvSpPr/>
      </xdr:nvSpPr>
      <xdr:spPr>
        <a:xfrm>
          <a:off x="45847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160037</xdr:rowOff>
    </xdr:from>
    <xdr:ext cx="469744" cy="259045"/>
    <xdr:sp macro="" textlink="">
      <xdr:nvSpPr>
        <xdr:cNvPr id="81" name="議会費該当値テキスト"/>
        <xdr:cNvSpPr txBox="1"/>
      </xdr:nvSpPr>
      <xdr:spPr>
        <a:xfrm>
          <a:off x="4686300" y="53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39370</xdr:rowOff>
    </xdr:from>
    <xdr:to>
      <xdr:col>20</xdr:col>
      <xdr:colOff>38100</xdr:colOff>
      <xdr:row>31</xdr:row>
      <xdr:rowOff>140970</xdr:rowOff>
    </xdr:to>
    <xdr:sp macro="" textlink="">
      <xdr:nvSpPr>
        <xdr:cNvPr id="82" name="楕円 81"/>
        <xdr:cNvSpPr/>
      </xdr:nvSpPr>
      <xdr:spPr>
        <a:xfrm>
          <a:off x="3746500" y="53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157497</xdr:rowOff>
    </xdr:from>
    <xdr:ext cx="469744" cy="259045"/>
    <xdr:sp macro="" textlink="">
      <xdr:nvSpPr>
        <xdr:cNvPr id="83" name="テキスト ボックス 82"/>
        <xdr:cNvSpPr txBox="1"/>
      </xdr:nvSpPr>
      <xdr:spPr>
        <a:xfrm>
          <a:off x="3549728" y="51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161290</xdr:rowOff>
    </xdr:from>
    <xdr:to>
      <xdr:col>15</xdr:col>
      <xdr:colOff>101600</xdr:colOff>
      <xdr:row>32</xdr:row>
      <xdr:rowOff>91440</xdr:rowOff>
    </xdr:to>
    <xdr:sp macro="" textlink="">
      <xdr:nvSpPr>
        <xdr:cNvPr id="84" name="楕円 83"/>
        <xdr:cNvSpPr/>
      </xdr:nvSpPr>
      <xdr:spPr>
        <a:xfrm>
          <a:off x="28575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107967</xdr:rowOff>
    </xdr:from>
    <xdr:ext cx="469744" cy="259045"/>
    <xdr:sp macro="" textlink="">
      <xdr:nvSpPr>
        <xdr:cNvPr id="85" name="テキスト ボックス 84"/>
        <xdr:cNvSpPr txBox="1"/>
      </xdr:nvSpPr>
      <xdr:spPr>
        <a:xfrm>
          <a:off x="2673428" y="52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35560</xdr:rowOff>
    </xdr:from>
    <xdr:to>
      <xdr:col>10</xdr:col>
      <xdr:colOff>165100</xdr:colOff>
      <xdr:row>32</xdr:row>
      <xdr:rowOff>137160</xdr:rowOff>
    </xdr:to>
    <xdr:sp macro="" textlink="">
      <xdr:nvSpPr>
        <xdr:cNvPr id="86" name="楕円 85"/>
        <xdr:cNvSpPr/>
      </xdr:nvSpPr>
      <xdr:spPr>
        <a:xfrm>
          <a:off x="1968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153687</xdr:rowOff>
    </xdr:from>
    <xdr:ext cx="469744" cy="259045"/>
    <xdr:sp macro="" textlink="">
      <xdr:nvSpPr>
        <xdr:cNvPr id="87" name="テキスト ボックス 86"/>
        <xdr:cNvSpPr txBox="1"/>
      </xdr:nvSpPr>
      <xdr:spPr>
        <a:xfrm>
          <a:off x="1784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127000</xdr:rowOff>
    </xdr:from>
    <xdr:to>
      <xdr:col>6</xdr:col>
      <xdr:colOff>38100</xdr:colOff>
      <xdr:row>34</xdr:row>
      <xdr:rowOff>57150</xdr:rowOff>
    </xdr:to>
    <xdr:sp macro="" textlink="">
      <xdr:nvSpPr>
        <xdr:cNvPr id="88" name="楕円 87"/>
        <xdr:cNvSpPr/>
      </xdr:nvSpPr>
      <xdr:spPr>
        <a:xfrm>
          <a:off x="1079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73677</xdr:rowOff>
    </xdr:from>
    <xdr:ext cx="469744" cy="259045"/>
    <xdr:sp macro="" textlink="">
      <xdr:nvSpPr>
        <xdr:cNvPr id="89" name="テキスト ボックス 88"/>
        <xdr:cNvSpPr txBox="1"/>
      </xdr:nvSpPr>
      <xdr:spPr>
        <a:xfrm>
          <a:off x="895428" y="55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165608</xdr:rowOff>
    </xdr:from>
    <xdr:to>
      <xdr:col>24</xdr:col>
      <xdr:colOff>62865</xdr:colOff>
      <xdr:row>59</xdr:row>
      <xdr:rowOff>28829</xdr:rowOff>
    </xdr:to>
    <xdr:cxnSp macro="">
      <xdr:nvCxnSpPr>
        <xdr:cNvPr id="112" name="直線コネクタ 111"/>
        <xdr:cNvCxnSpPr/>
      </xdr:nvCxnSpPr>
      <xdr:spPr>
        <a:xfrm flipV="1">
          <a:off x="4633595" y="9595358"/>
          <a:ext cx="1270" cy="549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32656</xdr:rowOff>
    </xdr:from>
    <xdr:ext cx="534377" cy="259045"/>
    <xdr:sp macro="" textlink="">
      <xdr:nvSpPr>
        <xdr:cNvPr id="113" name="総務費最小値テキスト"/>
        <xdr:cNvSpPr txBox="1"/>
      </xdr:nvSpPr>
      <xdr:spPr>
        <a:xfrm>
          <a:off x="4686300" y="101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28829</xdr:rowOff>
    </xdr:from>
    <xdr:to>
      <xdr:col>24</xdr:col>
      <xdr:colOff>152400</xdr:colOff>
      <xdr:row>59</xdr:row>
      <xdr:rowOff>28829</xdr:rowOff>
    </xdr:to>
    <xdr:cxnSp macro="">
      <xdr:nvCxnSpPr>
        <xdr:cNvPr id="114" name="直線コネクタ 113"/>
        <xdr:cNvCxnSpPr/>
      </xdr:nvCxnSpPr>
      <xdr:spPr>
        <a:xfrm>
          <a:off x="4546600" y="1014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112285</xdr:rowOff>
    </xdr:from>
    <xdr:ext cx="534377" cy="259045"/>
    <xdr:sp macro="" textlink="">
      <xdr:nvSpPr>
        <xdr:cNvPr id="115" name="総務費最大値テキスト"/>
        <xdr:cNvSpPr txBox="1"/>
      </xdr:nvSpPr>
      <xdr:spPr>
        <a:xfrm>
          <a:off x="4686300" y="937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165608</xdr:rowOff>
    </xdr:from>
    <xdr:to>
      <xdr:col>24</xdr:col>
      <xdr:colOff>152400</xdr:colOff>
      <xdr:row>55</xdr:row>
      <xdr:rowOff>165608</xdr:rowOff>
    </xdr:to>
    <xdr:cxnSp macro="">
      <xdr:nvCxnSpPr>
        <xdr:cNvPr id="116" name="直線コネクタ 115"/>
        <xdr:cNvCxnSpPr/>
      </xdr:nvCxnSpPr>
      <xdr:spPr>
        <a:xfrm>
          <a:off x="4546600" y="959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1016</xdr:rowOff>
    </xdr:from>
    <xdr:to>
      <xdr:col>24</xdr:col>
      <xdr:colOff>63500</xdr:colOff>
      <xdr:row>57</xdr:row>
      <xdr:rowOff>20955</xdr:rowOff>
    </xdr:to>
    <xdr:cxnSp macro="">
      <xdr:nvCxnSpPr>
        <xdr:cNvPr id="117" name="直線コネクタ 116"/>
        <xdr:cNvCxnSpPr/>
      </xdr:nvCxnSpPr>
      <xdr:spPr>
        <a:xfrm>
          <a:off x="3797300" y="9430766"/>
          <a:ext cx="838200" cy="3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7383</xdr:rowOff>
    </xdr:from>
    <xdr:ext cx="534377" cy="259045"/>
    <xdr:sp macro="" textlink="">
      <xdr:nvSpPr>
        <xdr:cNvPr id="118" name="総務費平均値テキスト"/>
        <xdr:cNvSpPr txBox="1"/>
      </xdr:nvSpPr>
      <xdr:spPr>
        <a:xfrm>
          <a:off x="4686300" y="978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28956</xdr:rowOff>
    </xdr:from>
    <xdr:to>
      <xdr:col>24</xdr:col>
      <xdr:colOff>114300</xdr:colOff>
      <xdr:row>57</xdr:row>
      <xdr:rowOff>130556</xdr:rowOff>
    </xdr:to>
    <xdr:sp macro="" textlink="">
      <xdr:nvSpPr>
        <xdr:cNvPr id="119" name="フローチャート: 判断 118"/>
        <xdr:cNvSpPr/>
      </xdr:nvSpPr>
      <xdr:spPr>
        <a:xfrm>
          <a:off x="4584700" y="98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41402</xdr:rowOff>
    </xdr:from>
    <xdr:to>
      <xdr:col>19</xdr:col>
      <xdr:colOff>177800</xdr:colOff>
      <xdr:row>55</xdr:row>
      <xdr:rowOff>1016</xdr:rowOff>
    </xdr:to>
    <xdr:cxnSp macro="">
      <xdr:nvCxnSpPr>
        <xdr:cNvPr id="120" name="直線コネクタ 119"/>
        <xdr:cNvCxnSpPr/>
      </xdr:nvCxnSpPr>
      <xdr:spPr>
        <a:xfrm>
          <a:off x="2908300" y="8785352"/>
          <a:ext cx="889000" cy="6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43307</xdr:rowOff>
    </xdr:from>
    <xdr:to>
      <xdr:col>20</xdr:col>
      <xdr:colOff>38100</xdr:colOff>
      <xdr:row>58</xdr:row>
      <xdr:rowOff>144907</xdr:rowOff>
    </xdr:to>
    <xdr:sp macro="" textlink="">
      <xdr:nvSpPr>
        <xdr:cNvPr id="121" name="フローチャート: 判断 120"/>
        <xdr:cNvSpPr/>
      </xdr:nvSpPr>
      <xdr:spPr>
        <a:xfrm>
          <a:off x="3746500" y="99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136034</xdr:rowOff>
    </xdr:from>
    <xdr:ext cx="534377" cy="259045"/>
    <xdr:sp macro="" textlink="">
      <xdr:nvSpPr>
        <xdr:cNvPr id="122" name="テキスト ボックス 121"/>
        <xdr:cNvSpPr txBox="1"/>
      </xdr:nvSpPr>
      <xdr:spPr>
        <a:xfrm>
          <a:off x="3517411" y="100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41402</xdr:rowOff>
    </xdr:from>
    <xdr:to>
      <xdr:col>15</xdr:col>
      <xdr:colOff>50800</xdr:colOff>
      <xdr:row>56</xdr:row>
      <xdr:rowOff>64389</xdr:rowOff>
    </xdr:to>
    <xdr:cxnSp macro="">
      <xdr:nvCxnSpPr>
        <xdr:cNvPr id="123" name="直線コネクタ 122"/>
        <xdr:cNvCxnSpPr/>
      </xdr:nvCxnSpPr>
      <xdr:spPr>
        <a:xfrm flipV="1">
          <a:off x="2019300" y="8785352"/>
          <a:ext cx="889000" cy="88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36195</xdr:rowOff>
    </xdr:from>
    <xdr:to>
      <xdr:col>15</xdr:col>
      <xdr:colOff>101600</xdr:colOff>
      <xdr:row>53</xdr:row>
      <xdr:rowOff>137795</xdr:rowOff>
    </xdr:to>
    <xdr:sp macro="" textlink="">
      <xdr:nvSpPr>
        <xdr:cNvPr id="124" name="フローチャート: 判断 123"/>
        <xdr:cNvSpPr/>
      </xdr:nvSpPr>
      <xdr:spPr>
        <a:xfrm>
          <a:off x="2857500" y="912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128922</xdr:rowOff>
    </xdr:from>
    <xdr:ext cx="534377" cy="259045"/>
    <xdr:sp macro="" textlink="">
      <xdr:nvSpPr>
        <xdr:cNvPr id="125" name="テキスト ボックス 124"/>
        <xdr:cNvSpPr txBox="1"/>
      </xdr:nvSpPr>
      <xdr:spPr>
        <a:xfrm>
          <a:off x="2641111" y="92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116078</xdr:rowOff>
    </xdr:from>
    <xdr:to>
      <xdr:col>10</xdr:col>
      <xdr:colOff>114300</xdr:colOff>
      <xdr:row>56</xdr:row>
      <xdr:rowOff>64389</xdr:rowOff>
    </xdr:to>
    <xdr:cxnSp macro="">
      <xdr:nvCxnSpPr>
        <xdr:cNvPr id="126" name="直線コネクタ 125"/>
        <xdr:cNvCxnSpPr/>
      </xdr:nvCxnSpPr>
      <xdr:spPr>
        <a:xfrm>
          <a:off x="1130300" y="9545828"/>
          <a:ext cx="889000" cy="1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83058</xdr:rowOff>
    </xdr:from>
    <xdr:to>
      <xdr:col>10</xdr:col>
      <xdr:colOff>165100</xdr:colOff>
      <xdr:row>57</xdr:row>
      <xdr:rowOff>13208</xdr:rowOff>
    </xdr:to>
    <xdr:sp macro="" textlink="">
      <xdr:nvSpPr>
        <xdr:cNvPr id="127" name="フローチャート: 判断 126"/>
        <xdr:cNvSpPr/>
      </xdr:nvSpPr>
      <xdr:spPr>
        <a:xfrm>
          <a:off x="1968500" y="968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4335</xdr:rowOff>
    </xdr:from>
    <xdr:ext cx="534377" cy="259045"/>
    <xdr:sp macro="" textlink="">
      <xdr:nvSpPr>
        <xdr:cNvPr id="128" name="テキスト ボックス 127"/>
        <xdr:cNvSpPr txBox="1"/>
      </xdr:nvSpPr>
      <xdr:spPr>
        <a:xfrm>
          <a:off x="1752111" y="97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76073</xdr:rowOff>
    </xdr:from>
    <xdr:to>
      <xdr:col>6</xdr:col>
      <xdr:colOff>38100</xdr:colOff>
      <xdr:row>51</xdr:row>
      <xdr:rowOff>6223</xdr:rowOff>
    </xdr:to>
    <xdr:sp macro="" textlink="">
      <xdr:nvSpPr>
        <xdr:cNvPr id="129" name="フローチャート: 判断 128"/>
        <xdr:cNvSpPr/>
      </xdr:nvSpPr>
      <xdr:spPr>
        <a:xfrm>
          <a:off x="1079500" y="864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22750</xdr:rowOff>
    </xdr:from>
    <xdr:ext cx="534377" cy="259045"/>
    <xdr:sp macro="" textlink="">
      <xdr:nvSpPr>
        <xdr:cNvPr id="130" name="テキスト ボックス 129"/>
        <xdr:cNvSpPr txBox="1"/>
      </xdr:nvSpPr>
      <xdr:spPr>
        <a:xfrm>
          <a:off x="863111" y="84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141605</xdr:rowOff>
    </xdr:from>
    <xdr:to>
      <xdr:col>24</xdr:col>
      <xdr:colOff>114300</xdr:colOff>
      <xdr:row>57</xdr:row>
      <xdr:rowOff>71755</xdr:rowOff>
    </xdr:to>
    <xdr:sp macro="" textlink="">
      <xdr:nvSpPr>
        <xdr:cNvPr id="136" name="楕円 135"/>
        <xdr:cNvSpPr/>
      </xdr:nvSpPr>
      <xdr:spPr>
        <a:xfrm>
          <a:off x="4584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164482</xdr:rowOff>
    </xdr:from>
    <xdr:ext cx="534377" cy="259045"/>
    <xdr:sp macro="" textlink="">
      <xdr:nvSpPr>
        <xdr:cNvPr id="137" name="総務費該当値テキスト"/>
        <xdr:cNvSpPr txBox="1"/>
      </xdr:nvSpPr>
      <xdr:spPr>
        <a:xfrm>
          <a:off x="4686300" y="95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121666</xdr:rowOff>
    </xdr:from>
    <xdr:to>
      <xdr:col>20</xdr:col>
      <xdr:colOff>38100</xdr:colOff>
      <xdr:row>55</xdr:row>
      <xdr:rowOff>51816</xdr:rowOff>
    </xdr:to>
    <xdr:sp macro="" textlink="">
      <xdr:nvSpPr>
        <xdr:cNvPr id="138" name="楕円 137"/>
        <xdr:cNvSpPr/>
      </xdr:nvSpPr>
      <xdr:spPr>
        <a:xfrm>
          <a:off x="3746500" y="93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68343</xdr:rowOff>
    </xdr:from>
    <xdr:ext cx="534377" cy="259045"/>
    <xdr:sp macro="" textlink="">
      <xdr:nvSpPr>
        <xdr:cNvPr id="139" name="テキスト ボックス 138"/>
        <xdr:cNvSpPr txBox="1"/>
      </xdr:nvSpPr>
      <xdr:spPr>
        <a:xfrm>
          <a:off x="35174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162052</xdr:rowOff>
    </xdr:from>
    <xdr:to>
      <xdr:col>15</xdr:col>
      <xdr:colOff>101600</xdr:colOff>
      <xdr:row>51</xdr:row>
      <xdr:rowOff>92202</xdr:rowOff>
    </xdr:to>
    <xdr:sp macro="" textlink="">
      <xdr:nvSpPr>
        <xdr:cNvPr id="140" name="楕円 139"/>
        <xdr:cNvSpPr/>
      </xdr:nvSpPr>
      <xdr:spPr>
        <a:xfrm>
          <a:off x="2857500" y="87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108729</xdr:rowOff>
    </xdr:from>
    <xdr:ext cx="534377" cy="259045"/>
    <xdr:sp macro="" textlink="">
      <xdr:nvSpPr>
        <xdr:cNvPr id="141" name="テキスト ボックス 140"/>
        <xdr:cNvSpPr txBox="1"/>
      </xdr:nvSpPr>
      <xdr:spPr>
        <a:xfrm>
          <a:off x="2641111" y="85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13589</xdr:rowOff>
    </xdr:from>
    <xdr:to>
      <xdr:col>10</xdr:col>
      <xdr:colOff>165100</xdr:colOff>
      <xdr:row>56</xdr:row>
      <xdr:rowOff>115189</xdr:rowOff>
    </xdr:to>
    <xdr:sp macro="" textlink="">
      <xdr:nvSpPr>
        <xdr:cNvPr id="142" name="楕円 141"/>
        <xdr:cNvSpPr/>
      </xdr:nvSpPr>
      <xdr:spPr>
        <a:xfrm>
          <a:off x="1968500" y="96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131716</xdr:rowOff>
    </xdr:from>
    <xdr:ext cx="534377" cy="259045"/>
    <xdr:sp macro="" textlink="">
      <xdr:nvSpPr>
        <xdr:cNvPr id="143" name="テキスト ボックス 142"/>
        <xdr:cNvSpPr txBox="1"/>
      </xdr:nvSpPr>
      <xdr:spPr>
        <a:xfrm>
          <a:off x="1752111" y="93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65278</xdr:rowOff>
    </xdr:from>
    <xdr:to>
      <xdr:col>6</xdr:col>
      <xdr:colOff>38100</xdr:colOff>
      <xdr:row>55</xdr:row>
      <xdr:rowOff>166878</xdr:rowOff>
    </xdr:to>
    <xdr:sp macro="" textlink="">
      <xdr:nvSpPr>
        <xdr:cNvPr id="144" name="楕円 143"/>
        <xdr:cNvSpPr/>
      </xdr:nvSpPr>
      <xdr:spPr>
        <a:xfrm>
          <a:off x="1079500" y="94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158005</xdr:rowOff>
    </xdr:from>
    <xdr:ext cx="534377" cy="259045"/>
    <xdr:sp macro="" textlink="">
      <xdr:nvSpPr>
        <xdr:cNvPr id="145" name="テキスト ボックス 144"/>
        <xdr:cNvSpPr txBox="1"/>
      </xdr:nvSpPr>
      <xdr:spPr>
        <a:xfrm>
          <a:off x="863111" y="95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52288</xdr:rowOff>
    </xdr:from>
    <xdr:to>
      <xdr:col>24</xdr:col>
      <xdr:colOff>62865</xdr:colOff>
      <xdr:row>78</xdr:row>
      <xdr:rowOff>68835</xdr:rowOff>
    </xdr:to>
    <xdr:cxnSp macro="">
      <xdr:nvCxnSpPr>
        <xdr:cNvPr id="170" name="直線コネクタ 169"/>
        <xdr:cNvCxnSpPr/>
      </xdr:nvCxnSpPr>
      <xdr:spPr>
        <a:xfrm flipV="1">
          <a:off x="4633595" y="12053788"/>
          <a:ext cx="1270" cy="138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72662</xdr:rowOff>
    </xdr:from>
    <xdr:ext cx="534377" cy="259045"/>
    <xdr:sp macro="" textlink="">
      <xdr:nvSpPr>
        <xdr:cNvPr id="171" name="民生費最小値テキスト"/>
        <xdr:cNvSpPr txBox="1"/>
      </xdr:nvSpPr>
      <xdr:spPr>
        <a:xfrm>
          <a:off x="4686300" y="134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68835</xdr:rowOff>
    </xdr:from>
    <xdr:to>
      <xdr:col>24</xdr:col>
      <xdr:colOff>152400</xdr:colOff>
      <xdr:row>78</xdr:row>
      <xdr:rowOff>68835</xdr:rowOff>
    </xdr:to>
    <xdr:cxnSp macro="">
      <xdr:nvCxnSpPr>
        <xdr:cNvPr id="172" name="直線コネクタ 171"/>
        <xdr:cNvCxnSpPr/>
      </xdr:nvCxnSpPr>
      <xdr:spPr>
        <a:xfrm>
          <a:off x="4546600" y="1344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170415</xdr:rowOff>
    </xdr:from>
    <xdr:ext cx="534377" cy="259045"/>
    <xdr:sp macro="" textlink="">
      <xdr:nvSpPr>
        <xdr:cNvPr id="173" name="民生費最大値テキスト"/>
        <xdr:cNvSpPr txBox="1"/>
      </xdr:nvSpPr>
      <xdr:spPr>
        <a:xfrm>
          <a:off x="4686300" y="118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52288</xdr:rowOff>
    </xdr:from>
    <xdr:to>
      <xdr:col>24</xdr:col>
      <xdr:colOff>152400</xdr:colOff>
      <xdr:row>70</xdr:row>
      <xdr:rowOff>52288</xdr:rowOff>
    </xdr:to>
    <xdr:cxnSp macro="">
      <xdr:nvCxnSpPr>
        <xdr:cNvPr id="174" name="直線コネクタ 173"/>
        <xdr:cNvCxnSpPr/>
      </xdr:nvCxnSpPr>
      <xdr:spPr>
        <a:xfrm>
          <a:off x="4546600" y="1205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36068</xdr:rowOff>
    </xdr:from>
    <xdr:to>
      <xdr:col>24</xdr:col>
      <xdr:colOff>63500</xdr:colOff>
      <xdr:row>75</xdr:row>
      <xdr:rowOff>158533</xdr:rowOff>
    </xdr:to>
    <xdr:cxnSp macro="">
      <xdr:nvCxnSpPr>
        <xdr:cNvPr id="175" name="直線コネクタ 174"/>
        <xdr:cNvCxnSpPr/>
      </xdr:nvCxnSpPr>
      <xdr:spPr>
        <a:xfrm>
          <a:off x="3797300" y="12894818"/>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99041</xdr:rowOff>
    </xdr:from>
    <xdr:ext cx="534377" cy="259045"/>
    <xdr:sp macro="" textlink="">
      <xdr:nvSpPr>
        <xdr:cNvPr id="176" name="民生費平均値テキスト"/>
        <xdr:cNvSpPr txBox="1"/>
      </xdr:nvSpPr>
      <xdr:spPr>
        <a:xfrm>
          <a:off x="4686300" y="1261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76164</xdr:rowOff>
    </xdr:from>
    <xdr:to>
      <xdr:col>24</xdr:col>
      <xdr:colOff>114300</xdr:colOff>
      <xdr:row>75</xdr:row>
      <xdr:rowOff>6314</xdr:rowOff>
    </xdr:to>
    <xdr:sp macro="" textlink="">
      <xdr:nvSpPr>
        <xdr:cNvPr id="177" name="フローチャート: 判断 176"/>
        <xdr:cNvSpPr/>
      </xdr:nvSpPr>
      <xdr:spPr>
        <a:xfrm>
          <a:off x="4584700" y="1276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36068</xdr:rowOff>
    </xdr:from>
    <xdr:to>
      <xdr:col>19</xdr:col>
      <xdr:colOff>177800</xdr:colOff>
      <xdr:row>76</xdr:row>
      <xdr:rowOff>55009</xdr:rowOff>
    </xdr:to>
    <xdr:cxnSp macro="">
      <xdr:nvCxnSpPr>
        <xdr:cNvPr id="178" name="直線コネクタ 177"/>
        <xdr:cNvCxnSpPr/>
      </xdr:nvCxnSpPr>
      <xdr:spPr>
        <a:xfrm flipV="1">
          <a:off x="2908300" y="12894818"/>
          <a:ext cx="889000" cy="19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15095</xdr:rowOff>
    </xdr:from>
    <xdr:to>
      <xdr:col>20</xdr:col>
      <xdr:colOff>38100</xdr:colOff>
      <xdr:row>74</xdr:row>
      <xdr:rowOff>116695</xdr:rowOff>
    </xdr:to>
    <xdr:sp macro="" textlink="">
      <xdr:nvSpPr>
        <xdr:cNvPr id="179" name="フローチャート: 判断 178"/>
        <xdr:cNvSpPr/>
      </xdr:nvSpPr>
      <xdr:spPr>
        <a:xfrm>
          <a:off x="3746500" y="127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133222</xdr:rowOff>
    </xdr:from>
    <xdr:ext cx="534377" cy="259045"/>
    <xdr:sp macro="" textlink="">
      <xdr:nvSpPr>
        <xdr:cNvPr id="180" name="テキスト ボックス 179"/>
        <xdr:cNvSpPr txBox="1"/>
      </xdr:nvSpPr>
      <xdr:spPr>
        <a:xfrm>
          <a:off x="3517411" y="124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161906</xdr:rowOff>
    </xdr:from>
    <xdr:to>
      <xdr:col>15</xdr:col>
      <xdr:colOff>50800</xdr:colOff>
      <xdr:row>76</xdr:row>
      <xdr:rowOff>55009</xdr:rowOff>
    </xdr:to>
    <xdr:cxnSp macro="">
      <xdr:nvCxnSpPr>
        <xdr:cNvPr id="181" name="直線コネクタ 180"/>
        <xdr:cNvCxnSpPr/>
      </xdr:nvCxnSpPr>
      <xdr:spPr>
        <a:xfrm>
          <a:off x="2019300" y="13020656"/>
          <a:ext cx="889000" cy="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85743</xdr:rowOff>
    </xdr:from>
    <xdr:to>
      <xdr:col>15</xdr:col>
      <xdr:colOff>101600</xdr:colOff>
      <xdr:row>75</xdr:row>
      <xdr:rowOff>15893</xdr:rowOff>
    </xdr:to>
    <xdr:sp macro="" textlink="">
      <xdr:nvSpPr>
        <xdr:cNvPr id="182" name="フローチャート: 判断 181"/>
        <xdr:cNvSpPr/>
      </xdr:nvSpPr>
      <xdr:spPr>
        <a:xfrm>
          <a:off x="2857500" y="1277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32420</xdr:rowOff>
    </xdr:from>
    <xdr:ext cx="534377" cy="259045"/>
    <xdr:sp macro="" textlink="">
      <xdr:nvSpPr>
        <xdr:cNvPr id="183" name="テキスト ボックス 182"/>
        <xdr:cNvSpPr txBox="1"/>
      </xdr:nvSpPr>
      <xdr:spPr>
        <a:xfrm>
          <a:off x="2641111" y="125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161906</xdr:rowOff>
    </xdr:from>
    <xdr:to>
      <xdr:col>10</xdr:col>
      <xdr:colOff>114300</xdr:colOff>
      <xdr:row>77</xdr:row>
      <xdr:rowOff>104648</xdr:rowOff>
    </xdr:to>
    <xdr:cxnSp macro="">
      <xdr:nvCxnSpPr>
        <xdr:cNvPr id="184" name="直線コネクタ 183"/>
        <xdr:cNvCxnSpPr/>
      </xdr:nvCxnSpPr>
      <xdr:spPr>
        <a:xfrm flipV="1">
          <a:off x="1130300" y="13020656"/>
          <a:ext cx="889000" cy="28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95758</xdr:rowOff>
    </xdr:from>
    <xdr:to>
      <xdr:col>10</xdr:col>
      <xdr:colOff>165100</xdr:colOff>
      <xdr:row>77</xdr:row>
      <xdr:rowOff>25908</xdr:rowOff>
    </xdr:to>
    <xdr:sp macro="" textlink="">
      <xdr:nvSpPr>
        <xdr:cNvPr id="185" name="フローチャート: 判断 184"/>
        <xdr:cNvSpPr/>
      </xdr:nvSpPr>
      <xdr:spPr>
        <a:xfrm>
          <a:off x="1968500" y="1312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17035</xdr:rowOff>
    </xdr:from>
    <xdr:ext cx="534377" cy="259045"/>
    <xdr:sp macro="" textlink="">
      <xdr:nvSpPr>
        <xdr:cNvPr id="186" name="テキスト ボックス 185"/>
        <xdr:cNvSpPr txBox="1"/>
      </xdr:nvSpPr>
      <xdr:spPr>
        <a:xfrm>
          <a:off x="1752111" y="132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45576</xdr:rowOff>
    </xdr:from>
    <xdr:to>
      <xdr:col>6</xdr:col>
      <xdr:colOff>38100</xdr:colOff>
      <xdr:row>78</xdr:row>
      <xdr:rowOff>147176</xdr:rowOff>
    </xdr:to>
    <xdr:sp macro="" textlink="">
      <xdr:nvSpPr>
        <xdr:cNvPr id="187" name="フローチャート: 判断 186"/>
        <xdr:cNvSpPr/>
      </xdr:nvSpPr>
      <xdr:spPr>
        <a:xfrm>
          <a:off x="1079500" y="1341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138303</xdr:rowOff>
    </xdr:from>
    <xdr:ext cx="534377" cy="259045"/>
    <xdr:sp macro="" textlink="">
      <xdr:nvSpPr>
        <xdr:cNvPr id="188" name="テキスト ボックス 187"/>
        <xdr:cNvSpPr txBox="1"/>
      </xdr:nvSpPr>
      <xdr:spPr>
        <a:xfrm>
          <a:off x="863111" y="135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107732</xdr:rowOff>
    </xdr:from>
    <xdr:to>
      <xdr:col>24</xdr:col>
      <xdr:colOff>114300</xdr:colOff>
      <xdr:row>76</xdr:row>
      <xdr:rowOff>37883</xdr:rowOff>
    </xdr:to>
    <xdr:sp macro="" textlink="">
      <xdr:nvSpPr>
        <xdr:cNvPr id="194" name="楕円 193"/>
        <xdr:cNvSpPr/>
      </xdr:nvSpPr>
      <xdr:spPr>
        <a:xfrm>
          <a:off x="4584700" y="129664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86159</xdr:rowOff>
    </xdr:from>
    <xdr:ext cx="534377" cy="259045"/>
    <xdr:sp macro="" textlink="">
      <xdr:nvSpPr>
        <xdr:cNvPr id="195" name="民生費該当値テキスト"/>
        <xdr:cNvSpPr txBox="1"/>
      </xdr:nvSpPr>
      <xdr:spPr>
        <a:xfrm>
          <a:off x="4686300" y="1294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156718</xdr:rowOff>
    </xdr:from>
    <xdr:to>
      <xdr:col>20</xdr:col>
      <xdr:colOff>38100</xdr:colOff>
      <xdr:row>75</xdr:row>
      <xdr:rowOff>86868</xdr:rowOff>
    </xdr:to>
    <xdr:sp macro="" textlink="">
      <xdr:nvSpPr>
        <xdr:cNvPr id="196" name="楕円 195"/>
        <xdr:cNvSpPr/>
      </xdr:nvSpPr>
      <xdr:spPr>
        <a:xfrm>
          <a:off x="3746500" y="128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77995</xdr:rowOff>
    </xdr:from>
    <xdr:ext cx="534377" cy="259045"/>
    <xdr:sp macro="" textlink="">
      <xdr:nvSpPr>
        <xdr:cNvPr id="197" name="テキスト ボックス 196"/>
        <xdr:cNvSpPr txBox="1"/>
      </xdr:nvSpPr>
      <xdr:spPr>
        <a:xfrm>
          <a:off x="3517411" y="129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4209</xdr:rowOff>
    </xdr:from>
    <xdr:to>
      <xdr:col>15</xdr:col>
      <xdr:colOff>101600</xdr:colOff>
      <xdr:row>76</xdr:row>
      <xdr:rowOff>105809</xdr:rowOff>
    </xdr:to>
    <xdr:sp macro="" textlink="">
      <xdr:nvSpPr>
        <xdr:cNvPr id="198" name="楕円 197"/>
        <xdr:cNvSpPr/>
      </xdr:nvSpPr>
      <xdr:spPr>
        <a:xfrm>
          <a:off x="2857500" y="130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96936</xdr:rowOff>
    </xdr:from>
    <xdr:ext cx="534377" cy="259045"/>
    <xdr:sp macro="" textlink="">
      <xdr:nvSpPr>
        <xdr:cNvPr id="199" name="テキスト ボックス 198"/>
        <xdr:cNvSpPr txBox="1"/>
      </xdr:nvSpPr>
      <xdr:spPr>
        <a:xfrm>
          <a:off x="2641111" y="131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111107</xdr:rowOff>
    </xdr:from>
    <xdr:to>
      <xdr:col>10</xdr:col>
      <xdr:colOff>165100</xdr:colOff>
      <xdr:row>76</xdr:row>
      <xdr:rowOff>41256</xdr:rowOff>
    </xdr:to>
    <xdr:sp macro="" textlink="">
      <xdr:nvSpPr>
        <xdr:cNvPr id="200" name="楕円 199"/>
        <xdr:cNvSpPr/>
      </xdr:nvSpPr>
      <xdr:spPr>
        <a:xfrm>
          <a:off x="1968500" y="12969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57784</xdr:rowOff>
    </xdr:from>
    <xdr:ext cx="534377" cy="259045"/>
    <xdr:sp macro="" textlink="">
      <xdr:nvSpPr>
        <xdr:cNvPr id="201" name="テキスト ボックス 200"/>
        <xdr:cNvSpPr txBox="1"/>
      </xdr:nvSpPr>
      <xdr:spPr>
        <a:xfrm>
          <a:off x="1752111" y="127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53848</xdr:rowOff>
    </xdr:from>
    <xdr:to>
      <xdr:col>6</xdr:col>
      <xdr:colOff>38100</xdr:colOff>
      <xdr:row>77</xdr:row>
      <xdr:rowOff>155448</xdr:rowOff>
    </xdr:to>
    <xdr:sp macro="" textlink="">
      <xdr:nvSpPr>
        <xdr:cNvPr id="202" name="楕円 201"/>
        <xdr:cNvSpPr/>
      </xdr:nvSpPr>
      <xdr:spPr>
        <a:xfrm>
          <a:off x="1079500" y="132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525</xdr:rowOff>
    </xdr:from>
    <xdr:ext cx="534377" cy="259045"/>
    <xdr:sp macro="" textlink="">
      <xdr:nvSpPr>
        <xdr:cNvPr id="203" name="テキスト ボックス 202"/>
        <xdr:cNvSpPr txBox="1"/>
      </xdr:nvSpPr>
      <xdr:spPr>
        <a:xfrm>
          <a:off x="863111" y="130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69062</xdr:rowOff>
    </xdr:from>
    <xdr:to>
      <xdr:col>24</xdr:col>
      <xdr:colOff>62865</xdr:colOff>
      <xdr:row>98</xdr:row>
      <xdr:rowOff>149301</xdr:rowOff>
    </xdr:to>
    <xdr:cxnSp macro="">
      <xdr:nvCxnSpPr>
        <xdr:cNvPr id="224" name="直線コネクタ 223"/>
        <xdr:cNvCxnSpPr/>
      </xdr:nvCxnSpPr>
      <xdr:spPr>
        <a:xfrm flipV="1">
          <a:off x="4633595" y="15671012"/>
          <a:ext cx="1270" cy="128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153128</xdr:rowOff>
    </xdr:from>
    <xdr:ext cx="534377" cy="259045"/>
    <xdr:sp macro="" textlink="">
      <xdr:nvSpPr>
        <xdr:cNvPr id="225" name="衛生費最小値テキスト"/>
        <xdr:cNvSpPr txBox="1"/>
      </xdr:nvSpPr>
      <xdr:spPr>
        <a:xfrm>
          <a:off x="4686300" y="16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149301</xdr:rowOff>
    </xdr:from>
    <xdr:to>
      <xdr:col>24</xdr:col>
      <xdr:colOff>152400</xdr:colOff>
      <xdr:row>98</xdr:row>
      <xdr:rowOff>149301</xdr:rowOff>
    </xdr:to>
    <xdr:cxnSp macro="">
      <xdr:nvCxnSpPr>
        <xdr:cNvPr id="226" name="直線コネクタ 225"/>
        <xdr:cNvCxnSpPr/>
      </xdr:nvCxnSpPr>
      <xdr:spPr>
        <a:xfrm>
          <a:off x="4546600" y="169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15739</xdr:rowOff>
    </xdr:from>
    <xdr:ext cx="534377" cy="259045"/>
    <xdr:sp macro="" textlink="">
      <xdr:nvSpPr>
        <xdr:cNvPr id="227" name="衛生費最大値テキスト"/>
        <xdr:cNvSpPr txBox="1"/>
      </xdr:nvSpPr>
      <xdr:spPr>
        <a:xfrm>
          <a:off x="4686300" y="154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69062</xdr:rowOff>
    </xdr:from>
    <xdr:to>
      <xdr:col>24</xdr:col>
      <xdr:colOff>152400</xdr:colOff>
      <xdr:row>91</xdr:row>
      <xdr:rowOff>69062</xdr:rowOff>
    </xdr:to>
    <xdr:cxnSp macro="">
      <xdr:nvCxnSpPr>
        <xdr:cNvPr id="228" name="直線コネクタ 227"/>
        <xdr:cNvCxnSpPr/>
      </xdr:nvCxnSpPr>
      <xdr:spPr>
        <a:xfrm>
          <a:off x="4546600" y="1567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1397</xdr:rowOff>
    </xdr:from>
    <xdr:to>
      <xdr:col>24</xdr:col>
      <xdr:colOff>63500</xdr:colOff>
      <xdr:row>98</xdr:row>
      <xdr:rowOff>149301</xdr:rowOff>
    </xdr:to>
    <xdr:cxnSp macro="">
      <xdr:nvCxnSpPr>
        <xdr:cNvPr id="229" name="直線コネクタ 228"/>
        <xdr:cNvCxnSpPr/>
      </xdr:nvCxnSpPr>
      <xdr:spPr>
        <a:xfrm>
          <a:off x="3797300" y="15946247"/>
          <a:ext cx="838200" cy="10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159097</xdr:rowOff>
    </xdr:from>
    <xdr:ext cx="534377" cy="259045"/>
    <xdr:sp macro="" textlink="">
      <xdr:nvSpPr>
        <xdr:cNvPr id="230" name="衛生費平均値テキスト"/>
        <xdr:cNvSpPr txBox="1"/>
      </xdr:nvSpPr>
      <xdr:spPr>
        <a:xfrm>
          <a:off x="4686300" y="16103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136220</xdr:rowOff>
    </xdr:from>
    <xdr:to>
      <xdr:col>24</xdr:col>
      <xdr:colOff>114300</xdr:colOff>
      <xdr:row>95</xdr:row>
      <xdr:rowOff>66370</xdr:rowOff>
    </xdr:to>
    <xdr:sp macro="" textlink="">
      <xdr:nvSpPr>
        <xdr:cNvPr id="231" name="フローチャート: 判断 230"/>
        <xdr:cNvSpPr/>
      </xdr:nvSpPr>
      <xdr:spPr>
        <a:xfrm>
          <a:off x="4584700" y="162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1397</xdr:rowOff>
    </xdr:from>
    <xdr:to>
      <xdr:col>19</xdr:col>
      <xdr:colOff>177800</xdr:colOff>
      <xdr:row>95</xdr:row>
      <xdr:rowOff>34773</xdr:rowOff>
    </xdr:to>
    <xdr:cxnSp macro="">
      <xdr:nvCxnSpPr>
        <xdr:cNvPr id="232" name="直線コネクタ 231"/>
        <xdr:cNvCxnSpPr/>
      </xdr:nvCxnSpPr>
      <xdr:spPr>
        <a:xfrm flipV="1">
          <a:off x="2908300" y="15946247"/>
          <a:ext cx="889000" cy="3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97129</xdr:rowOff>
    </xdr:from>
    <xdr:to>
      <xdr:col>20</xdr:col>
      <xdr:colOff>38100</xdr:colOff>
      <xdr:row>95</xdr:row>
      <xdr:rowOff>27279</xdr:rowOff>
    </xdr:to>
    <xdr:sp macro="" textlink="">
      <xdr:nvSpPr>
        <xdr:cNvPr id="233" name="フローチャート: 判断 232"/>
        <xdr:cNvSpPr/>
      </xdr:nvSpPr>
      <xdr:spPr>
        <a:xfrm>
          <a:off x="3746500" y="1621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18406</xdr:rowOff>
    </xdr:from>
    <xdr:ext cx="534377" cy="259045"/>
    <xdr:sp macro="" textlink="">
      <xdr:nvSpPr>
        <xdr:cNvPr id="234" name="テキスト ボックス 233"/>
        <xdr:cNvSpPr txBox="1"/>
      </xdr:nvSpPr>
      <xdr:spPr>
        <a:xfrm>
          <a:off x="3517411" y="163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34773</xdr:rowOff>
    </xdr:from>
    <xdr:to>
      <xdr:col>15</xdr:col>
      <xdr:colOff>50800</xdr:colOff>
      <xdr:row>97</xdr:row>
      <xdr:rowOff>77064</xdr:rowOff>
    </xdr:to>
    <xdr:cxnSp macro="">
      <xdr:nvCxnSpPr>
        <xdr:cNvPr id="235" name="直線コネクタ 234"/>
        <xdr:cNvCxnSpPr/>
      </xdr:nvCxnSpPr>
      <xdr:spPr>
        <a:xfrm flipV="1">
          <a:off x="2019300" y="16322523"/>
          <a:ext cx="889000" cy="3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83643</xdr:rowOff>
    </xdr:from>
    <xdr:to>
      <xdr:col>15</xdr:col>
      <xdr:colOff>101600</xdr:colOff>
      <xdr:row>95</xdr:row>
      <xdr:rowOff>13793</xdr:rowOff>
    </xdr:to>
    <xdr:sp macro="" textlink="">
      <xdr:nvSpPr>
        <xdr:cNvPr id="236" name="フローチャート: 判断 235"/>
        <xdr:cNvSpPr/>
      </xdr:nvSpPr>
      <xdr:spPr>
        <a:xfrm>
          <a:off x="28575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30320</xdr:rowOff>
    </xdr:from>
    <xdr:ext cx="534377" cy="259045"/>
    <xdr:sp macro="" textlink="">
      <xdr:nvSpPr>
        <xdr:cNvPr id="237" name="テキスト ボックス 236"/>
        <xdr:cNvSpPr txBox="1"/>
      </xdr:nvSpPr>
      <xdr:spPr>
        <a:xfrm>
          <a:off x="2641111" y="159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15570</xdr:rowOff>
    </xdr:from>
    <xdr:to>
      <xdr:col>10</xdr:col>
      <xdr:colOff>114300</xdr:colOff>
      <xdr:row>97</xdr:row>
      <xdr:rowOff>77064</xdr:rowOff>
    </xdr:to>
    <xdr:cxnSp macro="">
      <xdr:nvCxnSpPr>
        <xdr:cNvPr id="238" name="直線コネクタ 237"/>
        <xdr:cNvCxnSpPr/>
      </xdr:nvCxnSpPr>
      <xdr:spPr>
        <a:xfrm>
          <a:off x="1130300" y="16303320"/>
          <a:ext cx="889000" cy="4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51409</xdr:rowOff>
    </xdr:from>
    <xdr:to>
      <xdr:col>10</xdr:col>
      <xdr:colOff>165100</xdr:colOff>
      <xdr:row>98</xdr:row>
      <xdr:rowOff>153009</xdr:rowOff>
    </xdr:to>
    <xdr:sp macro="" textlink="">
      <xdr:nvSpPr>
        <xdr:cNvPr id="239" name="フローチャート: 判断 238"/>
        <xdr:cNvSpPr/>
      </xdr:nvSpPr>
      <xdr:spPr>
        <a:xfrm>
          <a:off x="1968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144136</xdr:rowOff>
    </xdr:from>
    <xdr:ext cx="534377" cy="259045"/>
    <xdr:sp macro="" textlink="">
      <xdr:nvSpPr>
        <xdr:cNvPr id="240" name="テキスト ボックス 239"/>
        <xdr:cNvSpPr txBox="1"/>
      </xdr:nvSpPr>
      <xdr:spPr>
        <a:xfrm>
          <a:off x="1752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134620</xdr:rowOff>
    </xdr:from>
    <xdr:to>
      <xdr:col>6</xdr:col>
      <xdr:colOff>38100</xdr:colOff>
      <xdr:row>97</xdr:row>
      <xdr:rowOff>64770</xdr:rowOff>
    </xdr:to>
    <xdr:sp macro="" textlink="">
      <xdr:nvSpPr>
        <xdr:cNvPr id="241" name="フローチャート: 判断 240"/>
        <xdr:cNvSpPr/>
      </xdr:nvSpPr>
      <xdr:spPr>
        <a:xfrm>
          <a:off x="1079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55897</xdr:rowOff>
    </xdr:from>
    <xdr:ext cx="534377" cy="259045"/>
    <xdr:sp macro="" textlink="">
      <xdr:nvSpPr>
        <xdr:cNvPr id="242" name="テキスト ボックス 241"/>
        <xdr:cNvSpPr txBox="1"/>
      </xdr:nvSpPr>
      <xdr:spPr>
        <a:xfrm>
          <a:off x="863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98501</xdr:rowOff>
    </xdr:from>
    <xdr:to>
      <xdr:col>24</xdr:col>
      <xdr:colOff>114300</xdr:colOff>
      <xdr:row>99</xdr:row>
      <xdr:rowOff>28651</xdr:rowOff>
    </xdr:to>
    <xdr:sp macro="" textlink="">
      <xdr:nvSpPr>
        <xdr:cNvPr id="248" name="楕円 247"/>
        <xdr:cNvSpPr/>
      </xdr:nvSpPr>
      <xdr:spPr>
        <a:xfrm>
          <a:off x="45847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13428</xdr:rowOff>
    </xdr:from>
    <xdr:ext cx="534377" cy="259045"/>
    <xdr:sp macro="" textlink="">
      <xdr:nvSpPr>
        <xdr:cNvPr id="249" name="衛生費該当値テキスト"/>
        <xdr:cNvSpPr txBox="1"/>
      </xdr:nvSpPr>
      <xdr:spPr>
        <a:xfrm>
          <a:off x="4686300" y="168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122047</xdr:rowOff>
    </xdr:from>
    <xdr:to>
      <xdr:col>20</xdr:col>
      <xdr:colOff>38100</xdr:colOff>
      <xdr:row>93</xdr:row>
      <xdr:rowOff>52197</xdr:rowOff>
    </xdr:to>
    <xdr:sp macro="" textlink="">
      <xdr:nvSpPr>
        <xdr:cNvPr id="250" name="楕円 249"/>
        <xdr:cNvSpPr/>
      </xdr:nvSpPr>
      <xdr:spPr>
        <a:xfrm>
          <a:off x="3746500" y="15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68724</xdr:rowOff>
    </xdr:from>
    <xdr:ext cx="534377" cy="259045"/>
    <xdr:sp macro="" textlink="">
      <xdr:nvSpPr>
        <xdr:cNvPr id="251" name="テキスト ボックス 250"/>
        <xdr:cNvSpPr txBox="1"/>
      </xdr:nvSpPr>
      <xdr:spPr>
        <a:xfrm>
          <a:off x="3517411" y="156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155423</xdr:rowOff>
    </xdr:from>
    <xdr:to>
      <xdr:col>15</xdr:col>
      <xdr:colOff>101600</xdr:colOff>
      <xdr:row>95</xdr:row>
      <xdr:rowOff>85573</xdr:rowOff>
    </xdr:to>
    <xdr:sp macro="" textlink="">
      <xdr:nvSpPr>
        <xdr:cNvPr id="252" name="楕円 251"/>
        <xdr:cNvSpPr/>
      </xdr:nvSpPr>
      <xdr:spPr>
        <a:xfrm>
          <a:off x="28575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76700</xdr:rowOff>
    </xdr:from>
    <xdr:ext cx="534377" cy="259045"/>
    <xdr:sp macro="" textlink="">
      <xdr:nvSpPr>
        <xdr:cNvPr id="253" name="テキスト ボックス 252"/>
        <xdr:cNvSpPr txBox="1"/>
      </xdr:nvSpPr>
      <xdr:spPr>
        <a:xfrm>
          <a:off x="2641111" y="163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26264</xdr:rowOff>
    </xdr:from>
    <xdr:to>
      <xdr:col>10</xdr:col>
      <xdr:colOff>165100</xdr:colOff>
      <xdr:row>97</xdr:row>
      <xdr:rowOff>127864</xdr:rowOff>
    </xdr:to>
    <xdr:sp macro="" textlink="">
      <xdr:nvSpPr>
        <xdr:cNvPr id="254" name="楕円 253"/>
        <xdr:cNvSpPr/>
      </xdr:nvSpPr>
      <xdr:spPr>
        <a:xfrm>
          <a:off x="1968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144391</xdr:rowOff>
    </xdr:from>
    <xdr:ext cx="534377" cy="259045"/>
    <xdr:sp macro="" textlink="">
      <xdr:nvSpPr>
        <xdr:cNvPr id="255" name="テキスト ボックス 254"/>
        <xdr:cNvSpPr txBox="1"/>
      </xdr:nvSpPr>
      <xdr:spPr>
        <a:xfrm>
          <a:off x="1752111" y="1643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136220</xdr:rowOff>
    </xdr:from>
    <xdr:to>
      <xdr:col>6</xdr:col>
      <xdr:colOff>38100</xdr:colOff>
      <xdr:row>95</xdr:row>
      <xdr:rowOff>66370</xdr:rowOff>
    </xdr:to>
    <xdr:sp macro="" textlink="">
      <xdr:nvSpPr>
        <xdr:cNvPr id="256" name="楕円 255"/>
        <xdr:cNvSpPr/>
      </xdr:nvSpPr>
      <xdr:spPr>
        <a:xfrm>
          <a:off x="1079500" y="162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82897</xdr:rowOff>
    </xdr:from>
    <xdr:ext cx="534377" cy="259045"/>
    <xdr:sp macro="" textlink="">
      <xdr:nvSpPr>
        <xdr:cNvPr id="257" name="テキスト ボックス 256"/>
        <xdr:cNvSpPr txBox="1"/>
      </xdr:nvSpPr>
      <xdr:spPr>
        <a:xfrm>
          <a:off x="863111" y="160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128651</xdr:rowOff>
    </xdr:from>
    <xdr:to>
      <xdr:col>54</xdr:col>
      <xdr:colOff>189865</xdr:colOff>
      <xdr:row>38</xdr:row>
      <xdr:rowOff>39497</xdr:rowOff>
    </xdr:to>
    <xdr:cxnSp macro="">
      <xdr:nvCxnSpPr>
        <xdr:cNvPr id="280" name="直線コネクタ 279"/>
        <xdr:cNvCxnSpPr/>
      </xdr:nvCxnSpPr>
      <xdr:spPr>
        <a:xfrm flipV="1">
          <a:off x="10475595" y="5786501"/>
          <a:ext cx="127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43324</xdr:rowOff>
    </xdr:from>
    <xdr:ext cx="469744" cy="259045"/>
    <xdr:sp macro="" textlink="">
      <xdr:nvSpPr>
        <xdr:cNvPr id="281" name="労働費最小値テキスト"/>
        <xdr:cNvSpPr txBox="1"/>
      </xdr:nvSpPr>
      <xdr:spPr>
        <a:xfrm>
          <a:off x="10528300" y="65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39497</xdr:rowOff>
    </xdr:from>
    <xdr:to>
      <xdr:col>55</xdr:col>
      <xdr:colOff>88900</xdr:colOff>
      <xdr:row>38</xdr:row>
      <xdr:rowOff>39497</xdr:rowOff>
    </xdr:to>
    <xdr:cxnSp macro="">
      <xdr:nvCxnSpPr>
        <xdr:cNvPr id="282" name="直線コネクタ 281"/>
        <xdr:cNvCxnSpPr/>
      </xdr:nvCxnSpPr>
      <xdr:spPr>
        <a:xfrm>
          <a:off x="10388600" y="655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75328</xdr:rowOff>
    </xdr:from>
    <xdr:ext cx="469744" cy="259045"/>
    <xdr:sp macro="" textlink="">
      <xdr:nvSpPr>
        <xdr:cNvPr id="283" name="労働費最大値テキスト"/>
        <xdr:cNvSpPr txBox="1"/>
      </xdr:nvSpPr>
      <xdr:spPr>
        <a:xfrm>
          <a:off x="10528300" y="556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128651</xdr:rowOff>
    </xdr:from>
    <xdr:to>
      <xdr:col>55</xdr:col>
      <xdr:colOff>88900</xdr:colOff>
      <xdr:row>33</xdr:row>
      <xdr:rowOff>128651</xdr:rowOff>
    </xdr:to>
    <xdr:cxnSp macro="">
      <xdr:nvCxnSpPr>
        <xdr:cNvPr id="284" name="直線コネクタ 283"/>
        <xdr:cNvCxnSpPr/>
      </xdr:nvCxnSpPr>
      <xdr:spPr>
        <a:xfrm>
          <a:off x="10388600" y="578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128651</xdr:rowOff>
    </xdr:from>
    <xdr:to>
      <xdr:col>55</xdr:col>
      <xdr:colOff>0</xdr:colOff>
      <xdr:row>34</xdr:row>
      <xdr:rowOff>31115</xdr:rowOff>
    </xdr:to>
    <xdr:cxnSp macro="">
      <xdr:nvCxnSpPr>
        <xdr:cNvPr id="285" name="直線コネクタ 284"/>
        <xdr:cNvCxnSpPr/>
      </xdr:nvCxnSpPr>
      <xdr:spPr>
        <a:xfrm flipV="1">
          <a:off x="9639300" y="5786501"/>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105046</xdr:rowOff>
    </xdr:from>
    <xdr:ext cx="469744" cy="259045"/>
    <xdr:sp macro="" textlink="">
      <xdr:nvSpPr>
        <xdr:cNvPr id="286" name="労働費平均値テキスト"/>
        <xdr:cNvSpPr txBox="1"/>
      </xdr:nvSpPr>
      <xdr:spPr>
        <a:xfrm>
          <a:off x="10528300" y="6105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126619</xdr:rowOff>
    </xdr:from>
    <xdr:to>
      <xdr:col>55</xdr:col>
      <xdr:colOff>50800</xdr:colOff>
      <xdr:row>36</xdr:row>
      <xdr:rowOff>56769</xdr:rowOff>
    </xdr:to>
    <xdr:sp macro="" textlink="">
      <xdr:nvSpPr>
        <xdr:cNvPr id="287" name="フローチャート: 判断 286"/>
        <xdr:cNvSpPr/>
      </xdr:nvSpPr>
      <xdr:spPr>
        <a:xfrm>
          <a:off x="104267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146939</xdr:rowOff>
    </xdr:from>
    <xdr:to>
      <xdr:col>50</xdr:col>
      <xdr:colOff>114300</xdr:colOff>
      <xdr:row>34</xdr:row>
      <xdr:rowOff>31115</xdr:rowOff>
    </xdr:to>
    <xdr:cxnSp macro="">
      <xdr:nvCxnSpPr>
        <xdr:cNvPr id="288" name="直線コネクタ 287"/>
        <xdr:cNvCxnSpPr/>
      </xdr:nvCxnSpPr>
      <xdr:spPr>
        <a:xfrm>
          <a:off x="8750300" y="5633339"/>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4318</xdr:rowOff>
    </xdr:from>
    <xdr:to>
      <xdr:col>50</xdr:col>
      <xdr:colOff>165100</xdr:colOff>
      <xdr:row>36</xdr:row>
      <xdr:rowOff>105918</xdr:rowOff>
    </xdr:to>
    <xdr:sp macro="" textlink="">
      <xdr:nvSpPr>
        <xdr:cNvPr id="289" name="フローチャート: 判断 288"/>
        <xdr:cNvSpPr/>
      </xdr:nvSpPr>
      <xdr:spPr>
        <a:xfrm>
          <a:off x="9588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97045</xdr:rowOff>
    </xdr:from>
    <xdr:ext cx="469744" cy="259045"/>
    <xdr:sp macro="" textlink="">
      <xdr:nvSpPr>
        <xdr:cNvPr id="290" name="テキスト ボックス 289"/>
        <xdr:cNvSpPr txBox="1"/>
      </xdr:nvSpPr>
      <xdr:spPr>
        <a:xfrm>
          <a:off x="93917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60833</xdr:rowOff>
    </xdr:from>
    <xdr:to>
      <xdr:col>45</xdr:col>
      <xdr:colOff>177800</xdr:colOff>
      <xdr:row>32</xdr:row>
      <xdr:rowOff>146939</xdr:rowOff>
    </xdr:to>
    <xdr:cxnSp macro="">
      <xdr:nvCxnSpPr>
        <xdr:cNvPr id="291" name="直線コネクタ 290"/>
        <xdr:cNvCxnSpPr/>
      </xdr:nvCxnSpPr>
      <xdr:spPr>
        <a:xfrm>
          <a:off x="7861300" y="5204333"/>
          <a:ext cx="889000" cy="4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162814</xdr:rowOff>
    </xdr:from>
    <xdr:to>
      <xdr:col>46</xdr:col>
      <xdr:colOff>38100</xdr:colOff>
      <xdr:row>35</xdr:row>
      <xdr:rowOff>92964</xdr:rowOff>
    </xdr:to>
    <xdr:sp macro="" textlink="">
      <xdr:nvSpPr>
        <xdr:cNvPr id="292" name="フローチャート: 判断 291"/>
        <xdr:cNvSpPr/>
      </xdr:nvSpPr>
      <xdr:spPr>
        <a:xfrm>
          <a:off x="8699500" y="599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84091</xdr:rowOff>
    </xdr:from>
    <xdr:ext cx="469744" cy="259045"/>
    <xdr:sp macro="" textlink="">
      <xdr:nvSpPr>
        <xdr:cNvPr id="293" name="テキスト ボックス 292"/>
        <xdr:cNvSpPr txBox="1"/>
      </xdr:nvSpPr>
      <xdr:spPr>
        <a:xfrm>
          <a:off x="8515428"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169799</xdr:rowOff>
    </xdr:from>
    <xdr:to>
      <xdr:col>41</xdr:col>
      <xdr:colOff>50800</xdr:colOff>
      <xdr:row>30</xdr:row>
      <xdr:rowOff>60833</xdr:rowOff>
    </xdr:to>
    <xdr:cxnSp macro="">
      <xdr:nvCxnSpPr>
        <xdr:cNvPr id="294" name="直線コネクタ 293"/>
        <xdr:cNvCxnSpPr/>
      </xdr:nvCxnSpPr>
      <xdr:spPr>
        <a:xfrm>
          <a:off x="6972300" y="5141849"/>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66040</xdr:rowOff>
    </xdr:from>
    <xdr:to>
      <xdr:col>41</xdr:col>
      <xdr:colOff>101600</xdr:colOff>
      <xdr:row>34</xdr:row>
      <xdr:rowOff>167640</xdr:rowOff>
    </xdr:to>
    <xdr:sp macro="" textlink="">
      <xdr:nvSpPr>
        <xdr:cNvPr id="295" name="フローチャート: 判断 294"/>
        <xdr:cNvSpPr/>
      </xdr:nvSpPr>
      <xdr:spPr>
        <a:xfrm>
          <a:off x="781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158767</xdr:rowOff>
    </xdr:from>
    <xdr:ext cx="469744" cy="259045"/>
    <xdr:sp macro="" textlink="">
      <xdr:nvSpPr>
        <xdr:cNvPr id="296" name="テキスト ボックス 295"/>
        <xdr:cNvSpPr txBox="1"/>
      </xdr:nvSpPr>
      <xdr:spPr>
        <a:xfrm>
          <a:off x="7626428"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20320</xdr:rowOff>
    </xdr:from>
    <xdr:to>
      <xdr:col>36</xdr:col>
      <xdr:colOff>165100</xdr:colOff>
      <xdr:row>31</xdr:row>
      <xdr:rowOff>121920</xdr:rowOff>
    </xdr:to>
    <xdr:sp macro="" textlink="">
      <xdr:nvSpPr>
        <xdr:cNvPr id="297" name="フローチャート: 判断 296"/>
        <xdr:cNvSpPr/>
      </xdr:nvSpPr>
      <xdr:spPr>
        <a:xfrm>
          <a:off x="6921500" y="53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113047</xdr:rowOff>
    </xdr:from>
    <xdr:ext cx="469744" cy="259045"/>
    <xdr:sp macro="" textlink="">
      <xdr:nvSpPr>
        <xdr:cNvPr id="298" name="テキスト ボックス 297"/>
        <xdr:cNvSpPr txBox="1"/>
      </xdr:nvSpPr>
      <xdr:spPr>
        <a:xfrm>
          <a:off x="6737428" y="54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77851</xdr:rowOff>
    </xdr:from>
    <xdr:to>
      <xdr:col>55</xdr:col>
      <xdr:colOff>50800</xdr:colOff>
      <xdr:row>34</xdr:row>
      <xdr:rowOff>8001</xdr:rowOff>
    </xdr:to>
    <xdr:sp macro="" textlink="">
      <xdr:nvSpPr>
        <xdr:cNvPr id="304" name="楕円 303"/>
        <xdr:cNvSpPr/>
      </xdr:nvSpPr>
      <xdr:spPr>
        <a:xfrm>
          <a:off x="104267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30878</xdr:rowOff>
    </xdr:from>
    <xdr:ext cx="469744" cy="259045"/>
    <xdr:sp macro="" textlink="">
      <xdr:nvSpPr>
        <xdr:cNvPr id="305" name="労働費該当値テキスト"/>
        <xdr:cNvSpPr txBox="1"/>
      </xdr:nvSpPr>
      <xdr:spPr>
        <a:xfrm>
          <a:off x="10528300" y="568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151765</xdr:rowOff>
    </xdr:from>
    <xdr:to>
      <xdr:col>50</xdr:col>
      <xdr:colOff>165100</xdr:colOff>
      <xdr:row>34</xdr:row>
      <xdr:rowOff>81915</xdr:rowOff>
    </xdr:to>
    <xdr:sp macro="" textlink="">
      <xdr:nvSpPr>
        <xdr:cNvPr id="306" name="楕円 305"/>
        <xdr:cNvSpPr/>
      </xdr:nvSpPr>
      <xdr:spPr>
        <a:xfrm>
          <a:off x="9588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98442</xdr:rowOff>
    </xdr:from>
    <xdr:ext cx="469744" cy="259045"/>
    <xdr:sp macro="" textlink="">
      <xdr:nvSpPr>
        <xdr:cNvPr id="307" name="テキスト ボックス 306"/>
        <xdr:cNvSpPr txBox="1"/>
      </xdr:nvSpPr>
      <xdr:spPr>
        <a:xfrm>
          <a:off x="9391728"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96139</xdr:rowOff>
    </xdr:from>
    <xdr:to>
      <xdr:col>46</xdr:col>
      <xdr:colOff>38100</xdr:colOff>
      <xdr:row>33</xdr:row>
      <xdr:rowOff>26289</xdr:rowOff>
    </xdr:to>
    <xdr:sp macro="" textlink="">
      <xdr:nvSpPr>
        <xdr:cNvPr id="308" name="楕円 307"/>
        <xdr:cNvSpPr/>
      </xdr:nvSpPr>
      <xdr:spPr>
        <a:xfrm>
          <a:off x="8699500" y="55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42816</xdr:rowOff>
    </xdr:from>
    <xdr:ext cx="469744" cy="259045"/>
    <xdr:sp macro="" textlink="">
      <xdr:nvSpPr>
        <xdr:cNvPr id="309" name="テキスト ボックス 308"/>
        <xdr:cNvSpPr txBox="1"/>
      </xdr:nvSpPr>
      <xdr:spPr>
        <a:xfrm>
          <a:off x="8515428" y="535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10033</xdr:rowOff>
    </xdr:from>
    <xdr:to>
      <xdr:col>41</xdr:col>
      <xdr:colOff>101600</xdr:colOff>
      <xdr:row>30</xdr:row>
      <xdr:rowOff>111633</xdr:rowOff>
    </xdr:to>
    <xdr:sp macro="" textlink="">
      <xdr:nvSpPr>
        <xdr:cNvPr id="310" name="楕円 309"/>
        <xdr:cNvSpPr/>
      </xdr:nvSpPr>
      <xdr:spPr>
        <a:xfrm>
          <a:off x="7810500" y="51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128160</xdr:rowOff>
    </xdr:from>
    <xdr:ext cx="469744" cy="259045"/>
    <xdr:sp macro="" textlink="">
      <xdr:nvSpPr>
        <xdr:cNvPr id="311" name="テキスト ボックス 310"/>
        <xdr:cNvSpPr txBox="1"/>
      </xdr:nvSpPr>
      <xdr:spPr>
        <a:xfrm>
          <a:off x="7626428" y="49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118999</xdr:rowOff>
    </xdr:from>
    <xdr:to>
      <xdr:col>36</xdr:col>
      <xdr:colOff>165100</xdr:colOff>
      <xdr:row>30</xdr:row>
      <xdr:rowOff>49149</xdr:rowOff>
    </xdr:to>
    <xdr:sp macro="" textlink="">
      <xdr:nvSpPr>
        <xdr:cNvPr id="312" name="楕円 311"/>
        <xdr:cNvSpPr/>
      </xdr:nvSpPr>
      <xdr:spPr>
        <a:xfrm>
          <a:off x="6921500" y="50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65676</xdr:rowOff>
    </xdr:from>
    <xdr:ext cx="469744" cy="259045"/>
    <xdr:sp macro="" textlink="">
      <xdr:nvSpPr>
        <xdr:cNvPr id="313" name="テキスト ボックス 312"/>
        <xdr:cNvSpPr txBox="1"/>
      </xdr:nvSpPr>
      <xdr:spPr>
        <a:xfrm>
          <a:off x="6737428" y="486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143891</xdr:rowOff>
    </xdr:from>
    <xdr:to>
      <xdr:col>54</xdr:col>
      <xdr:colOff>189865</xdr:colOff>
      <xdr:row>57</xdr:row>
      <xdr:rowOff>26924</xdr:rowOff>
    </xdr:to>
    <xdr:cxnSp macro="">
      <xdr:nvCxnSpPr>
        <xdr:cNvPr id="336" name="直線コネクタ 335"/>
        <xdr:cNvCxnSpPr/>
      </xdr:nvCxnSpPr>
      <xdr:spPr>
        <a:xfrm flipV="1">
          <a:off x="10475595" y="871639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30751</xdr:rowOff>
    </xdr:from>
    <xdr:ext cx="534377" cy="259045"/>
    <xdr:sp macro="" textlink="">
      <xdr:nvSpPr>
        <xdr:cNvPr id="337" name="農林水産業費最小値テキスト"/>
        <xdr:cNvSpPr txBox="1"/>
      </xdr:nvSpPr>
      <xdr:spPr>
        <a:xfrm>
          <a:off x="10528300" y="98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26924</xdr:rowOff>
    </xdr:from>
    <xdr:to>
      <xdr:col>55</xdr:col>
      <xdr:colOff>88900</xdr:colOff>
      <xdr:row>57</xdr:row>
      <xdr:rowOff>26924</xdr:rowOff>
    </xdr:to>
    <xdr:cxnSp macro="">
      <xdr:nvCxnSpPr>
        <xdr:cNvPr id="338" name="直線コネクタ 337"/>
        <xdr:cNvCxnSpPr/>
      </xdr:nvCxnSpPr>
      <xdr:spPr>
        <a:xfrm>
          <a:off x="10388600" y="9799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90568</xdr:rowOff>
    </xdr:from>
    <xdr:ext cx="534377" cy="259045"/>
    <xdr:sp macro="" textlink="">
      <xdr:nvSpPr>
        <xdr:cNvPr id="339" name="農林水産業費最大値テキスト"/>
        <xdr:cNvSpPr txBox="1"/>
      </xdr:nvSpPr>
      <xdr:spPr>
        <a:xfrm>
          <a:off x="10528300" y="849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143891</xdr:rowOff>
    </xdr:from>
    <xdr:to>
      <xdr:col>55</xdr:col>
      <xdr:colOff>88900</xdr:colOff>
      <xdr:row>50</xdr:row>
      <xdr:rowOff>143891</xdr:rowOff>
    </xdr:to>
    <xdr:cxnSp macro="">
      <xdr:nvCxnSpPr>
        <xdr:cNvPr id="340" name="直線コネクタ 339"/>
        <xdr:cNvCxnSpPr/>
      </xdr:nvCxnSpPr>
      <xdr:spPr>
        <a:xfrm>
          <a:off x="10388600" y="871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167513</xdr:rowOff>
    </xdr:from>
    <xdr:to>
      <xdr:col>55</xdr:col>
      <xdr:colOff>0</xdr:colOff>
      <xdr:row>55</xdr:row>
      <xdr:rowOff>44069</xdr:rowOff>
    </xdr:to>
    <xdr:cxnSp macro="">
      <xdr:nvCxnSpPr>
        <xdr:cNvPr id="341" name="直線コネクタ 340"/>
        <xdr:cNvCxnSpPr/>
      </xdr:nvCxnSpPr>
      <xdr:spPr>
        <a:xfrm>
          <a:off x="9639300" y="8740013"/>
          <a:ext cx="838200" cy="7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42435</xdr:rowOff>
    </xdr:from>
    <xdr:ext cx="534377" cy="259045"/>
    <xdr:sp macro="" textlink="">
      <xdr:nvSpPr>
        <xdr:cNvPr id="342" name="農林水産業費平均値テキスト"/>
        <xdr:cNvSpPr txBox="1"/>
      </xdr:nvSpPr>
      <xdr:spPr>
        <a:xfrm>
          <a:off x="10528300" y="912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19558</xdr:rowOff>
    </xdr:from>
    <xdr:to>
      <xdr:col>55</xdr:col>
      <xdr:colOff>50800</xdr:colOff>
      <xdr:row>54</xdr:row>
      <xdr:rowOff>121158</xdr:rowOff>
    </xdr:to>
    <xdr:sp macro="" textlink="">
      <xdr:nvSpPr>
        <xdr:cNvPr id="343" name="フローチャート: 判断 342"/>
        <xdr:cNvSpPr/>
      </xdr:nvSpPr>
      <xdr:spPr>
        <a:xfrm>
          <a:off x="10426700" y="927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167513</xdr:rowOff>
    </xdr:from>
    <xdr:to>
      <xdr:col>50</xdr:col>
      <xdr:colOff>114300</xdr:colOff>
      <xdr:row>59</xdr:row>
      <xdr:rowOff>98933</xdr:rowOff>
    </xdr:to>
    <xdr:cxnSp macro="">
      <xdr:nvCxnSpPr>
        <xdr:cNvPr id="344" name="直線コネクタ 343"/>
        <xdr:cNvCxnSpPr/>
      </xdr:nvCxnSpPr>
      <xdr:spPr>
        <a:xfrm flipV="1">
          <a:off x="8750300" y="8740013"/>
          <a:ext cx="889000" cy="14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117983</xdr:rowOff>
    </xdr:from>
    <xdr:to>
      <xdr:col>50</xdr:col>
      <xdr:colOff>165100</xdr:colOff>
      <xdr:row>53</xdr:row>
      <xdr:rowOff>48133</xdr:rowOff>
    </xdr:to>
    <xdr:sp macro="" textlink="">
      <xdr:nvSpPr>
        <xdr:cNvPr id="345" name="フローチャート: 判断 344"/>
        <xdr:cNvSpPr/>
      </xdr:nvSpPr>
      <xdr:spPr>
        <a:xfrm>
          <a:off x="9588500" y="903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39260</xdr:rowOff>
    </xdr:from>
    <xdr:ext cx="534377" cy="259045"/>
    <xdr:sp macro="" textlink="">
      <xdr:nvSpPr>
        <xdr:cNvPr id="346" name="テキスト ボックス 345"/>
        <xdr:cNvSpPr txBox="1"/>
      </xdr:nvSpPr>
      <xdr:spPr>
        <a:xfrm>
          <a:off x="9359411" y="912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56388</xdr:rowOff>
    </xdr:from>
    <xdr:to>
      <xdr:col>45</xdr:col>
      <xdr:colOff>177800</xdr:colOff>
      <xdr:row>59</xdr:row>
      <xdr:rowOff>98933</xdr:rowOff>
    </xdr:to>
    <xdr:cxnSp macro="">
      <xdr:nvCxnSpPr>
        <xdr:cNvPr id="347" name="直線コネクタ 346"/>
        <xdr:cNvCxnSpPr/>
      </xdr:nvCxnSpPr>
      <xdr:spPr>
        <a:xfrm>
          <a:off x="7861300" y="10171938"/>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113792</xdr:rowOff>
    </xdr:from>
    <xdr:to>
      <xdr:col>46</xdr:col>
      <xdr:colOff>38100</xdr:colOff>
      <xdr:row>57</xdr:row>
      <xdr:rowOff>43942</xdr:rowOff>
    </xdr:to>
    <xdr:sp macro="" textlink="">
      <xdr:nvSpPr>
        <xdr:cNvPr id="348" name="フローチャート: 判断 347"/>
        <xdr:cNvSpPr/>
      </xdr:nvSpPr>
      <xdr:spPr>
        <a:xfrm>
          <a:off x="8699500" y="971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60469</xdr:rowOff>
    </xdr:from>
    <xdr:ext cx="534377" cy="259045"/>
    <xdr:sp macro="" textlink="">
      <xdr:nvSpPr>
        <xdr:cNvPr id="349" name="テキスト ボックス 348"/>
        <xdr:cNvSpPr txBox="1"/>
      </xdr:nvSpPr>
      <xdr:spPr>
        <a:xfrm>
          <a:off x="8483111" y="94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59944</xdr:rowOff>
    </xdr:from>
    <xdr:to>
      <xdr:col>41</xdr:col>
      <xdr:colOff>50800</xdr:colOff>
      <xdr:row>59</xdr:row>
      <xdr:rowOff>56388</xdr:rowOff>
    </xdr:to>
    <xdr:cxnSp macro="">
      <xdr:nvCxnSpPr>
        <xdr:cNvPr id="350" name="直線コネクタ 349"/>
        <xdr:cNvCxnSpPr/>
      </xdr:nvCxnSpPr>
      <xdr:spPr>
        <a:xfrm>
          <a:off x="6972300" y="9489694"/>
          <a:ext cx="889000" cy="68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88519</xdr:rowOff>
    </xdr:from>
    <xdr:to>
      <xdr:col>41</xdr:col>
      <xdr:colOff>101600</xdr:colOff>
      <xdr:row>55</xdr:row>
      <xdr:rowOff>18669</xdr:rowOff>
    </xdr:to>
    <xdr:sp macro="" textlink="">
      <xdr:nvSpPr>
        <xdr:cNvPr id="351" name="フローチャート: 判断 350"/>
        <xdr:cNvSpPr/>
      </xdr:nvSpPr>
      <xdr:spPr>
        <a:xfrm>
          <a:off x="7810500" y="934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35196</xdr:rowOff>
    </xdr:from>
    <xdr:ext cx="534377" cy="259045"/>
    <xdr:sp macro="" textlink="">
      <xdr:nvSpPr>
        <xdr:cNvPr id="352" name="テキスト ボックス 351"/>
        <xdr:cNvSpPr txBox="1"/>
      </xdr:nvSpPr>
      <xdr:spPr>
        <a:xfrm>
          <a:off x="7594111" y="91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25654</xdr:rowOff>
    </xdr:from>
    <xdr:to>
      <xdr:col>36</xdr:col>
      <xdr:colOff>165100</xdr:colOff>
      <xdr:row>53</xdr:row>
      <xdr:rowOff>127254</xdr:rowOff>
    </xdr:to>
    <xdr:sp macro="" textlink="">
      <xdr:nvSpPr>
        <xdr:cNvPr id="353" name="フローチャート: 判断 352"/>
        <xdr:cNvSpPr/>
      </xdr:nvSpPr>
      <xdr:spPr>
        <a:xfrm>
          <a:off x="6921500" y="911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143781</xdr:rowOff>
    </xdr:from>
    <xdr:ext cx="534377" cy="259045"/>
    <xdr:sp macro="" textlink="">
      <xdr:nvSpPr>
        <xdr:cNvPr id="354" name="テキスト ボックス 353"/>
        <xdr:cNvSpPr txBox="1"/>
      </xdr:nvSpPr>
      <xdr:spPr>
        <a:xfrm>
          <a:off x="6705111" y="88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164719</xdr:rowOff>
    </xdr:from>
    <xdr:to>
      <xdr:col>55</xdr:col>
      <xdr:colOff>50800</xdr:colOff>
      <xdr:row>55</xdr:row>
      <xdr:rowOff>94869</xdr:rowOff>
    </xdr:to>
    <xdr:sp macro="" textlink="">
      <xdr:nvSpPr>
        <xdr:cNvPr id="360" name="楕円 359"/>
        <xdr:cNvSpPr/>
      </xdr:nvSpPr>
      <xdr:spPr>
        <a:xfrm>
          <a:off x="104267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143146</xdr:rowOff>
    </xdr:from>
    <xdr:ext cx="534377" cy="259045"/>
    <xdr:sp macro="" textlink="">
      <xdr:nvSpPr>
        <xdr:cNvPr id="361" name="農林水産業費該当値テキスト"/>
        <xdr:cNvSpPr txBox="1"/>
      </xdr:nvSpPr>
      <xdr:spPr>
        <a:xfrm>
          <a:off x="10528300" y="94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116713</xdr:rowOff>
    </xdr:from>
    <xdr:to>
      <xdr:col>50</xdr:col>
      <xdr:colOff>165100</xdr:colOff>
      <xdr:row>51</xdr:row>
      <xdr:rowOff>46863</xdr:rowOff>
    </xdr:to>
    <xdr:sp macro="" textlink="">
      <xdr:nvSpPr>
        <xdr:cNvPr id="362" name="楕円 361"/>
        <xdr:cNvSpPr/>
      </xdr:nvSpPr>
      <xdr:spPr>
        <a:xfrm>
          <a:off x="9588500" y="86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63390</xdr:rowOff>
    </xdr:from>
    <xdr:ext cx="534377" cy="259045"/>
    <xdr:sp macro="" textlink="">
      <xdr:nvSpPr>
        <xdr:cNvPr id="363" name="テキスト ボックス 362"/>
        <xdr:cNvSpPr txBox="1"/>
      </xdr:nvSpPr>
      <xdr:spPr>
        <a:xfrm>
          <a:off x="9359411" y="84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48133</xdr:rowOff>
    </xdr:from>
    <xdr:to>
      <xdr:col>46</xdr:col>
      <xdr:colOff>38100</xdr:colOff>
      <xdr:row>59</xdr:row>
      <xdr:rowOff>149733</xdr:rowOff>
    </xdr:to>
    <xdr:sp macro="" textlink="">
      <xdr:nvSpPr>
        <xdr:cNvPr id="364" name="楕円 363"/>
        <xdr:cNvSpPr/>
      </xdr:nvSpPr>
      <xdr:spPr>
        <a:xfrm>
          <a:off x="8699500" y="101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140860</xdr:rowOff>
    </xdr:from>
    <xdr:ext cx="534377" cy="259045"/>
    <xdr:sp macro="" textlink="">
      <xdr:nvSpPr>
        <xdr:cNvPr id="365" name="テキスト ボックス 364"/>
        <xdr:cNvSpPr txBox="1"/>
      </xdr:nvSpPr>
      <xdr:spPr>
        <a:xfrm>
          <a:off x="8483111" y="102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5588</xdr:rowOff>
    </xdr:from>
    <xdr:to>
      <xdr:col>41</xdr:col>
      <xdr:colOff>101600</xdr:colOff>
      <xdr:row>59</xdr:row>
      <xdr:rowOff>107188</xdr:rowOff>
    </xdr:to>
    <xdr:sp macro="" textlink="">
      <xdr:nvSpPr>
        <xdr:cNvPr id="366" name="楕円 365"/>
        <xdr:cNvSpPr/>
      </xdr:nvSpPr>
      <xdr:spPr>
        <a:xfrm>
          <a:off x="7810500" y="101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98315</xdr:rowOff>
    </xdr:from>
    <xdr:ext cx="534377" cy="259045"/>
    <xdr:sp macro="" textlink="">
      <xdr:nvSpPr>
        <xdr:cNvPr id="367" name="テキスト ボックス 366"/>
        <xdr:cNvSpPr txBox="1"/>
      </xdr:nvSpPr>
      <xdr:spPr>
        <a:xfrm>
          <a:off x="7594111" y="102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9144</xdr:rowOff>
    </xdr:from>
    <xdr:to>
      <xdr:col>36</xdr:col>
      <xdr:colOff>165100</xdr:colOff>
      <xdr:row>55</xdr:row>
      <xdr:rowOff>110744</xdr:rowOff>
    </xdr:to>
    <xdr:sp macro="" textlink="">
      <xdr:nvSpPr>
        <xdr:cNvPr id="368" name="楕円 367"/>
        <xdr:cNvSpPr/>
      </xdr:nvSpPr>
      <xdr:spPr>
        <a:xfrm>
          <a:off x="6921500" y="94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101871</xdr:rowOff>
    </xdr:from>
    <xdr:ext cx="534377" cy="259045"/>
    <xdr:sp macro="" textlink="">
      <xdr:nvSpPr>
        <xdr:cNvPr id="369" name="テキスト ボックス 368"/>
        <xdr:cNvSpPr txBox="1"/>
      </xdr:nvSpPr>
      <xdr:spPr>
        <a:xfrm>
          <a:off x="6705111" y="95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0" name="テキスト ボックス 379"/>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0" name="テキスト ボックス 38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143390</xdr:rowOff>
    </xdr:from>
    <xdr:to>
      <xdr:col>54</xdr:col>
      <xdr:colOff>189865</xdr:colOff>
      <xdr:row>78</xdr:row>
      <xdr:rowOff>150901</xdr:rowOff>
    </xdr:to>
    <xdr:cxnSp macro="">
      <xdr:nvCxnSpPr>
        <xdr:cNvPr id="394" name="直線コネクタ 393"/>
        <xdr:cNvCxnSpPr/>
      </xdr:nvCxnSpPr>
      <xdr:spPr>
        <a:xfrm flipV="1">
          <a:off x="10475595" y="12144890"/>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154728</xdr:rowOff>
    </xdr:from>
    <xdr:ext cx="534377" cy="259045"/>
    <xdr:sp macro="" textlink="">
      <xdr:nvSpPr>
        <xdr:cNvPr id="395" name="商工費最小値テキスト"/>
        <xdr:cNvSpPr txBox="1"/>
      </xdr:nvSpPr>
      <xdr:spPr>
        <a:xfrm>
          <a:off x="10528300" y="135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150901</xdr:rowOff>
    </xdr:from>
    <xdr:to>
      <xdr:col>55</xdr:col>
      <xdr:colOff>88900</xdr:colOff>
      <xdr:row>78</xdr:row>
      <xdr:rowOff>150901</xdr:rowOff>
    </xdr:to>
    <xdr:cxnSp macro="">
      <xdr:nvCxnSpPr>
        <xdr:cNvPr id="396" name="直線コネクタ 395"/>
        <xdr:cNvCxnSpPr/>
      </xdr:nvCxnSpPr>
      <xdr:spPr>
        <a:xfrm>
          <a:off x="10388600" y="1352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90067</xdr:rowOff>
    </xdr:from>
    <xdr:ext cx="534377" cy="259045"/>
    <xdr:sp macro="" textlink="">
      <xdr:nvSpPr>
        <xdr:cNvPr id="397" name="商工費最大値テキスト"/>
        <xdr:cNvSpPr txBox="1"/>
      </xdr:nvSpPr>
      <xdr:spPr>
        <a:xfrm>
          <a:off x="10528300" y="1192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143390</xdr:rowOff>
    </xdr:from>
    <xdr:to>
      <xdr:col>55</xdr:col>
      <xdr:colOff>88900</xdr:colOff>
      <xdr:row>70</xdr:row>
      <xdr:rowOff>143390</xdr:rowOff>
    </xdr:to>
    <xdr:cxnSp macro="">
      <xdr:nvCxnSpPr>
        <xdr:cNvPr id="398" name="直線コネクタ 397"/>
        <xdr:cNvCxnSpPr/>
      </xdr:nvCxnSpPr>
      <xdr:spPr>
        <a:xfrm>
          <a:off x="10388600" y="12144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20338</xdr:rowOff>
    </xdr:from>
    <xdr:to>
      <xdr:col>55</xdr:col>
      <xdr:colOff>0</xdr:colOff>
      <xdr:row>75</xdr:row>
      <xdr:rowOff>111844</xdr:rowOff>
    </xdr:to>
    <xdr:cxnSp macro="">
      <xdr:nvCxnSpPr>
        <xdr:cNvPr id="399" name="直線コネクタ 398"/>
        <xdr:cNvCxnSpPr/>
      </xdr:nvCxnSpPr>
      <xdr:spPr>
        <a:xfrm>
          <a:off x="9639300" y="12707638"/>
          <a:ext cx="838200" cy="2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169319</xdr:rowOff>
    </xdr:from>
    <xdr:ext cx="534377" cy="259045"/>
    <xdr:sp macro="" textlink="">
      <xdr:nvSpPr>
        <xdr:cNvPr id="400" name="商工費平均値テキスト"/>
        <xdr:cNvSpPr txBox="1"/>
      </xdr:nvSpPr>
      <xdr:spPr>
        <a:xfrm>
          <a:off x="10528300" y="1268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146442</xdr:rowOff>
    </xdr:from>
    <xdr:to>
      <xdr:col>55</xdr:col>
      <xdr:colOff>50800</xdr:colOff>
      <xdr:row>75</xdr:row>
      <xdr:rowOff>76592</xdr:rowOff>
    </xdr:to>
    <xdr:sp macro="" textlink="">
      <xdr:nvSpPr>
        <xdr:cNvPr id="401" name="フローチャート: 判断 400"/>
        <xdr:cNvSpPr/>
      </xdr:nvSpPr>
      <xdr:spPr>
        <a:xfrm>
          <a:off x="10426700" y="1283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20338</xdr:rowOff>
    </xdr:from>
    <xdr:to>
      <xdr:col>50</xdr:col>
      <xdr:colOff>114300</xdr:colOff>
      <xdr:row>75</xdr:row>
      <xdr:rowOff>23702</xdr:rowOff>
    </xdr:to>
    <xdr:cxnSp macro="">
      <xdr:nvCxnSpPr>
        <xdr:cNvPr id="402" name="直線コネクタ 401"/>
        <xdr:cNvCxnSpPr/>
      </xdr:nvCxnSpPr>
      <xdr:spPr>
        <a:xfrm flipV="1">
          <a:off x="8750300" y="12707638"/>
          <a:ext cx="889000" cy="17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135273</xdr:rowOff>
    </xdr:from>
    <xdr:to>
      <xdr:col>50</xdr:col>
      <xdr:colOff>165100</xdr:colOff>
      <xdr:row>73</xdr:row>
      <xdr:rowOff>65423</xdr:rowOff>
    </xdr:to>
    <xdr:sp macro="" textlink="">
      <xdr:nvSpPr>
        <xdr:cNvPr id="403" name="フローチャート: 判断 402"/>
        <xdr:cNvSpPr/>
      </xdr:nvSpPr>
      <xdr:spPr>
        <a:xfrm>
          <a:off x="9588500" y="1247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81950</xdr:rowOff>
    </xdr:from>
    <xdr:ext cx="534377" cy="259045"/>
    <xdr:sp macro="" textlink="">
      <xdr:nvSpPr>
        <xdr:cNvPr id="404" name="テキスト ボックス 403"/>
        <xdr:cNvSpPr txBox="1"/>
      </xdr:nvSpPr>
      <xdr:spPr>
        <a:xfrm>
          <a:off x="9359411" y="122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23702</xdr:rowOff>
    </xdr:from>
    <xdr:to>
      <xdr:col>45</xdr:col>
      <xdr:colOff>177800</xdr:colOff>
      <xdr:row>76</xdr:row>
      <xdr:rowOff>120466</xdr:rowOff>
    </xdr:to>
    <xdr:cxnSp macro="">
      <xdr:nvCxnSpPr>
        <xdr:cNvPr id="405" name="直線コネクタ 404"/>
        <xdr:cNvCxnSpPr/>
      </xdr:nvCxnSpPr>
      <xdr:spPr>
        <a:xfrm flipV="1">
          <a:off x="7861300" y="12882452"/>
          <a:ext cx="889000" cy="2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10784</xdr:rowOff>
    </xdr:from>
    <xdr:to>
      <xdr:col>46</xdr:col>
      <xdr:colOff>38100</xdr:colOff>
      <xdr:row>73</xdr:row>
      <xdr:rowOff>112384</xdr:rowOff>
    </xdr:to>
    <xdr:sp macro="" textlink="">
      <xdr:nvSpPr>
        <xdr:cNvPr id="406" name="フローチャート: 判断 405"/>
        <xdr:cNvSpPr/>
      </xdr:nvSpPr>
      <xdr:spPr>
        <a:xfrm>
          <a:off x="8699500" y="1252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128911</xdr:rowOff>
    </xdr:from>
    <xdr:ext cx="534377" cy="259045"/>
    <xdr:sp macro="" textlink="">
      <xdr:nvSpPr>
        <xdr:cNvPr id="407" name="テキスト ボックス 406"/>
        <xdr:cNvSpPr txBox="1"/>
      </xdr:nvSpPr>
      <xdr:spPr>
        <a:xfrm>
          <a:off x="8483111" y="123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120466</xdr:rowOff>
    </xdr:from>
    <xdr:to>
      <xdr:col>41</xdr:col>
      <xdr:colOff>50800</xdr:colOff>
      <xdr:row>77</xdr:row>
      <xdr:rowOff>59559</xdr:rowOff>
    </xdr:to>
    <xdr:cxnSp macro="">
      <xdr:nvCxnSpPr>
        <xdr:cNvPr id="408" name="直線コネクタ 407"/>
        <xdr:cNvCxnSpPr/>
      </xdr:nvCxnSpPr>
      <xdr:spPr>
        <a:xfrm flipV="1">
          <a:off x="6972300" y="13150666"/>
          <a:ext cx="889000" cy="1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107318</xdr:rowOff>
    </xdr:from>
    <xdr:to>
      <xdr:col>41</xdr:col>
      <xdr:colOff>101600</xdr:colOff>
      <xdr:row>71</xdr:row>
      <xdr:rowOff>37468</xdr:rowOff>
    </xdr:to>
    <xdr:sp macro="" textlink="">
      <xdr:nvSpPr>
        <xdr:cNvPr id="409" name="フローチャート: 判断 408"/>
        <xdr:cNvSpPr/>
      </xdr:nvSpPr>
      <xdr:spPr>
        <a:xfrm>
          <a:off x="7810500" y="121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53995</xdr:rowOff>
    </xdr:from>
    <xdr:ext cx="534377" cy="259045"/>
    <xdr:sp macro="" textlink="">
      <xdr:nvSpPr>
        <xdr:cNvPr id="410" name="テキスト ボックス 409"/>
        <xdr:cNvSpPr txBox="1"/>
      </xdr:nvSpPr>
      <xdr:spPr>
        <a:xfrm>
          <a:off x="7594111" y="118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11568</xdr:rowOff>
    </xdr:from>
    <xdr:to>
      <xdr:col>36</xdr:col>
      <xdr:colOff>165100</xdr:colOff>
      <xdr:row>71</xdr:row>
      <xdr:rowOff>113168</xdr:rowOff>
    </xdr:to>
    <xdr:sp macro="" textlink="">
      <xdr:nvSpPr>
        <xdr:cNvPr id="411" name="フローチャート: 判断 410"/>
        <xdr:cNvSpPr/>
      </xdr:nvSpPr>
      <xdr:spPr>
        <a:xfrm>
          <a:off x="6921500" y="1218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129695</xdr:rowOff>
    </xdr:from>
    <xdr:ext cx="534377" cy="259045"/>
    <xdr:sp macro="" textlink="">
      <xdr:nvSpPr>
        <xdr:cNvPr id="412" name="テキスト ボックス 411"/>
        <xdr:cNvSpPr txBox="1"/>
      </xdr:nvSpPr>
      <xdr:spPr>
        <a:xfrm>
          <a:off x="6705111" y="119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61044</xdr:rowOff>
    </xdr:from>
    <xdr:to>
      <xdr:col>55</xdr:col>
      <xdr:colOff>50800</xdr:colOff>
      <xdr:row>75</xdr:row>
      <xdr:rowOff>162644</xdr:rowOff>
    </xdr:to>
    <xdr:sp macro="" textlink="">
      <xdr:nvSpPr>
        <xdr:cNvPr id="418" name="楕円 417"/>
        <xdr:cNvSpPr/>
      </xdr:nvSpPr>
      <xdr:spPr>
        <a:xfrm>
          <a:off x="10426700" y="12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39471</xdr:rowOff>
    </xdr:from>
    <xdr:ext cx="534377" cy="259045"/>
    <xdr:sp macro="" textlink="">
      <xdr:nvSpPr>
        <xdr:cNvPr id="419" name="商工費該当値テキスト"/>
        <xdr:cNvSpPr txBox="1"/>
      </xdr:nvSpPr>
      <xdr:spPr>
        <a:xfrm>
          <a:off x="10528300" y="1289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140988</xdr:rowOff>
    </xdr:from>
    <xdr:to>
      <xdr:col>50</xdr:col>
      <xdr:colOff>165100</xdr:colOff>
      <xdr:row>74</xdr:row>
      <xdr:rowOff>71138</xdr:rowOff>
    </xdr:to>
    <xdr:sp macro="" textlink="">
      <xdr:nvSpPr>
        <xdr:cNvPr id="420" name="楕円 419"/>
        <xdr:cNvSpPr/>
      </xdr:nvSpPr>
      <xdr:spPr>
        <a:xfrm>
          <a:off x="9588500" y="12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62265</xdr:rowOff>
    </xdr:from>
    <xdr:ext cx="534377" cy="259045"/>
    <xdr:sp macro="" textlink="">
      <xdr:nvSpPr>
        <xdr:cNvPr id="421" name="テキスト ボックス 420"/>
        <xdr:cNvSpPr txBox="1"/>
      </xdr:nvSpPr>
      <xdr:spPr>
        <a:xfrm>
          <a:off x="9359411" y="127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144352</xdr:rowOff>
    </xdr:from>
    <xdr:to>
      <xdr:col>46</xdr:col>
      <xdr:colOff>38100</xdr:colOff>
      <xdr:row>75</xdr:row>
      <xdr:rowOff>74502</xdr:rowOff>
    </xdr:to>
    <xdr:sp macro="" textlink="">
      <xdr:nvSpPr>
        <xdr:cNvPr id="422" name="楕円 421"/>
        <xdr:cNvSpPr/>
      </xdr:nvSpPr>
      <xdr:spPr>
        <a:xfrm>
          <a:off x="8699500" y="12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65629</xdr:rowOff>
    </xdr:from>
    <xdr:ext cx="534377" cy="259045"/>
    <xdr:sp macro="" textlink="">
      <xdr:nvSpPr>
        <xdr:cNvPr id="423" name="テキスト ボックス 422"/>
        <xdr:cNvSpPr txBox="1"/>
      </xdr:nvSpPr>
      <xdr:spPr>
        <a:xfrm>
          <a:off x="8483111" y="129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69666</xdr:rowOff>
    </xdr:from>
    <xdr:to>
      <xdr:col>41</xdr:col>
      <xdr:colOff>101600</xdr:colOff>
      <xdr:row>76</xdr:row>
      <xdr:rowOff>171266</xdr:rowOff>
    </xdr:to>
    <xdr:sp macro="" textlink="">
      <xdr:nvSpPr>
        <xdr:cNvPr id="424" name="楕円 423"/>
        <xdr:cNvSpPr/>
      </xdr:nvSpPr>
      <xdr:spPr>
        <a:xfrm>
          <a:off x="7810500" y="13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162393</xdr:rowOff>
    </xdr:from>
    <xdr:ext cx="534377" cy="259045"/>
    <xdr:sp macro="" textlink="">
      <xdr:nvSpPr>
        <xdr:cNvPr id="425" name="テキスト ボックス 424"/>
        <xdr:cNvSpPr txBox="1"/>
      </xdr:nvSpPr>
      <xdr:spPr>
        <a:xfrm>
          <a:off x="7594111" y="131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8759</xdr:rowOff>
    </xdr:from>
    <xdr:to>
      <xdr:col>36</xdr:col>
      <xdr:colOff>165100</xdr:colOff>
      <xdr:row>77</xdr:row>
      <xdr:rowOff>110359</xdr:rowOff>
    </xdr:to>
    <xdr:sp macro="" textlink="">
      <xdr:nvSpPr>
        <xdr:cNvPr id="426" name="楕円 425"/>
        <xdr:cNvSpPr/>
      </xdr:nvSpPr>
      <xdr:spPr>
        <a:xfrm>
          <a:off x="6921500" y="132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101486</xdr:rowOff>
    </xdr:from>
    <xdr:ext cx="534377" cy="259045"/>
    <xdr:sp macro="" textlink="">
      <xdr:nvSpPr>
        <xdr:cNvPr id="427" name="テキスト ボックス 426"/>
        <xdr:cNvSpPr txBox="1"/>
      </xdr:nvSpPr>
      <xdr:spPr>
        <a:xfrm>
          <a:off x="6705111" y="133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8" name="テキスト ボックス 43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0" name="テキスト ボックス 43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33720</xdr:rowOff>
    </xdr:from>
    <xdr:to>
      <xdr:col>54</xdr:col>
      <xdr:colOff>189865</xdr:colOff>
      <xdr:row>97</xdr:row>
      <xdr:rowOff>153781</xdr:rowOff>
    </xdr:to>
    <xdr:cxnSp macro="">
      <xdr:nvCxnSpPr>
        <xdr:cNvPr id="448" name="直線コネクタ 447"/>
        <xdr:cNvCxnSpPr/>
      </xdr:nvCxnSpPr>
      <xdr:spPr>
        <a:xfrm flipV="1">
          <a:off x="10475595" y="15635670"/>
          <a:ext cx="1270" cy="114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157608</xdr:rowOff>
    </xdr:from>
    <xdr:ext cx="534377" cy="259045"/>
    <xdr:sp macro="" textlink="">
      <xdr:nvSpPr>
        <xdr:cNvPr id="449" name="土木費最小値テキスト"/>
        <xdr:cNvSpPr txBox="1"/>
      </xdr:nvSpPr>
      <xdr:spPr>
        <a:xfrm>
          <a:off x="10528300" y="167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153781</xdr:rowOff>
    </xdr:from>
    <xdr:to>
      <xdr:col>55</xdr:col>
      <xdr:colOff>88900</xdr:colOff>
      <xdr:row>97</xdr:row>
      <xdr:rowOff>153781</xdr:rowOff>
    </xdr:to>
    <xdr:cxnSp macro="">
      <xdr:nvCxnSpPr>
        <xdr:cNvPr id="450" name="直線コネクタ 449"/>
        <xdr:cNvCxnSpPr/>
      </xdr:nvCxnSpPr>
      <xdr:spPr>
        <a:xfrm>
          <a:off x="10388600" y="1678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151847</xdr:rowOff>
    </xdr:from>
    <xdr:ext cx="599010" cy="259045"/>
    <xdr:sp macro="" textlink="">
      <xdr:nvSpPr>
        <xdr:cNvPr id="451" name="土木費最大値テキスト"/>
        <xdr:cNvSpPr txBox="1"/>
      </xdr:nvSpPr>
      <xdr:spPr>
        <a:xfrm>
          <a:off x="10528300" y="1541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33720</xdr:rowOff>
    </xdr:from>
    <xdr:to>
      <xdr:col>55</xdr:col>
      <xdr:colOff>88900</xdr:colOff>
      <xdr:row>91</xdr:row>
      <xdr:rowOff>33720</xdr:rowOff>
    </xdr:to>
    <xdr:cxnSp macro="">
      <xdr:nvCxnSpPr>
        <xdr:cNvPr id="452" name="直線コネクタ 451"/>
        <xdr:cNvCxnSpPr/>
      </xdr:nvCxnSpPr>
      <xdr:spPr>
        <a:xfrm>
          <a:off x="10388600" y="1563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147518</xdr:rowOff>
    </xdr:from>
    <xdr:to>
      <xdr:col>55</xdr:col>
      <xdr:colOff>0</xdr:colOff>
      <xdr:row>97</xdr:row>
      <xdr:rowOff>153781</xdr:rowOff>
    </xdr:to>
    <xdr:cxnSp macro="">
      <xdr:nvCxnSpPr>
        <xdr:cNvPr id="453" name="直線コネクタ 452"/>
        <xdr:cNvCxnSpPr/>
      </xdr:nvCxnSpPr>
      <xdr:spPr>
        <a:xfrm>
          <a:off x="9639300" y="16263818"/>
          <a:ext cx="838200" cy="5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28841</xdr:rowOff>
    </xdr:from>
    <xdr:ext cx="534377" cy="259045"/>
    <xdr:sp macro="" textlink="">
      <xdr:nvSpPr>
        <xdr:cNvPr id="454" name="土木費平均値テキスト"/>
        <xdr:cNvSpPr txBox="1"/>
      </xdr:nvSpPr>
      <xdr:spPr>
        <a:xfrm>
          <a:off x="10528300" y="15973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5964</xdr:rowOff>
    </xdr:from>
    <xdr:to>
      <xdr:col>55</xdr:col>
      <xdr:colOff>50800</xdr:colOff>
      <xdr:row>94</xdr:row>
      <xdr:rowOff>107564</xdr:rowOff>
    </xdr:to>
    <xdr:sp macro="" textlink="">
      <xdr:nvSpPr>
        <xdr:cNvPr id="455" name="フローチャート: 判断 454"/>
        <xdr:cNvSpPr/>
      </xdr:nvSpPr>
      <xdr:spPr>
        <a:xfrm>
          <a:off x="10426700" y="1612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147518</xdr:rowOff>
    </xdr:from>
    <xdr:to>
      <xdr:col>50</xdr:col>
      <xdr:colOff>114300</xdr:colOff>
      <xdr:row>95</xdr:row>
      <xdr:rowOff>23709</xdr:rowOff>
    </xdr:to>
    <xdr:cxnSp macro="">
      <xdr:nvCxnSpPr>
        <xdr:cNvPr id="456" name="直線コネクタ 455"/>
        <xdr:cNvCxnSpPr/>
      </xdr:nvCxnSpPr>
      <xdr:spPr>
        <a:xfrm flipV="1">
          <a:off x="8750300" y="16263818"/>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141523</xdr:rowOff>
    </xdr:from>
    <xdr:to>
      <xdr:col>50</xdr:col>
      <xdr:colOff>165100</xdr:colOff>
      <xdr:row>93</xdr:row>
      <xdr:rowOff>71673</xdr:rowOff>
    </xdr:to>
    <xdr:sp macro="" textlink="">
      <xdr:nvSpPr>
        <xdr:cNvPr id="457" name="フローチャート: 判断 456"/>
        <xdr:cNvSpPr/>
      </xdr:nvSpPr>
      <xdr:spPr>
        <a:xfrm>
          <a:off x="9588500" y="1591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91</xdr:row>
      <xdr:rowOff>88200</xdr:rowOff>
    </xdr:from>
    <xdr:ext cx="599010" cy="259045"/>
    <xdr:sp macro="" textlink="">
      <xdr:nvSpPr>
        <xdr:cNvPr id="458" name="テキスト ボックス 457"/>
        <xdr:cNvSpPr txBox="1"/>
      </xdr:nvSpPr>
      <xdr:spPr>
        <a:xfrm>
          <a:off x="9327095" y="1569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23709</xdr:rowOff>
    </xdr:from>
    <xdr:to>
      <xdr:col>45</xdr:col>
      <xdr:colOff>177800</xdr:colOff>
      <xdr:row>96</xdr:row>
      <xdr:rowOff>13833</xdr:rowOff>
    </xdr:to>
    <xdr:cxnSp macro="">
      <xdr:nvCxnSpPr>
        <xdr:cNvPr id="459" name="直線コネクタ 458"/>
        <xdr:cNvCxnSpPr/>
      </xdr:nvCxnSpPr>
      <xdr:spPr>
        <a:xfrm flipV="1">
          <a:off x="7861300" y="16311459"/>
          <a:ext cx="889000" cy="16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95850</xdr:rowOff>
    </xdr:from>
    <xdr:to>
      <xdr:col>46</xdr:col>
      <xdr:colOff>38100</xdr:colOff>
      <xdr:row>93</xdr:row>
      <xdr:rowOff>26000</xdr:rowOff>
    </xdr:to>
    <xdr:sp macro="" textlink="">
      <xdr:nvSpPr>
        <xdr:cNvPr id="460" name="フローチャート: 判断 459"/>
        <xdr:cNvSpPr/>
      </xdr:nvSpPr>
      <xdr:spPr>
        <a:xfrm>
          <a:off x="8699500" y="1586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42527</xdr:rowOff>
    </xdr:from>
    <xdr:ext cx="599010" cy="259045"/>
    <xdr:sp macro="" textlink="">
      <xdr:nvSpPr>
        <xdr:cNvPr id="461" name="テキスト ボックス 460"/>
        <xdr:cNvSpPr txBox="1"/>
      </xdr:nvSpPr>
      <xdr:spPr>
        <a:xfrm>
          <a:off x="8450795" y="1564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1031</xdr:rowOff>
    </xdr:from>
    <xdr:to>
      <xdr:col>41</xdr:col>
      <xdr:colOff>50800</xdr:colOff>
      <xdr:row>96</xdr:row>
      <xdr:rowOff>13833</xdr:rowOff>
    </xdr:to>
    <xdr:cxnSp macro="">
      <xdr:nvCxnSpPr>
        <xdr:cNvPr id="462" name="直線コネクタ 461"/>
        <xdr:cNvCxnSpPr/>
      </xdr:nvCxnSpPr>
      <xdr:spPr>
        <a:xfrm>
          <a:off x="6972300" y="16288781"/>
          <a:ext cx="8890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59136</xdr:rowOff>
    </xdr:from>
    <xdr:to>
      <xdr:col>41</xdr:col>
      <xdr:colOff>101600</xdr:colOff>
      <xdr:row>97</xdr:row>
      <xdr:rowOff>160736</xdr:rowOff>
    </xdr:to>
    <xdr:sp macro="" textlink="">
      <xdr:nvSpPr>
        <xdr:cNvPr id="463" name="フローチャート: 判断 462"/>
        <xdr:cNvSpPr/>
      </xdr:nvSpPr>
      <xdr:spPr>
        <a:xfrm>
          <a:off x="7810500" y="166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151863</xdr:rowOff>
    </xdr:from>
    <xdr:ext cx="534377" cy="259045"/>
    <xdr:sp macro="" textlink="">
      <xdr:nvSpPr>
        <xdr:cNvPr id="464" name="テキスト ボックス 463"/>
        <xdr:cNvSpPr txBox="1"/>
      </xdr:nvSpPr>
      <xdr:spPr>
        <a:xfrm>
          <a:off x="7594111" y="167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87757</xdr:rowOff>
    </xdr:from>
    <xdr:to>
      <xdr:col>36</xdr:col>
      <xdr:colOff>165100</xdr:colOff>
      <xdr:row>99</xdr:row>
      <xdr:rowOff>17907</xdr:rowOff>
    </xdr:to>
    <xdr:sp macro="" textlink="">
      <xdr:nvSpPr>
        <xdr:cNvPr id="465" name="フローチャート: 判断 464"/>
        <xdr:cNvSpPr/>
      </xdr:nvSpPr>
      <xdr:spPr>
        <a:xfrm>
          <a:off x="6921500" y="1688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9034</xdr:rowOff>
    </xdr:from>
    <xdr:ext cx="534377" cy="259045"/>
    <xdr:sp macro="" textlink="">
      <xdr:nvSpPr>
        <xdr:cNvPr id="466" name="テキスト ボックス 465"/>
        <xdr:cNvSpPr txBox="1"/>
      </xdr:nvSpPr>
      <xdr:spPr>
        <a:xfrm>
          <a:off x="6705111" y="1698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102981</xdr:rowOff>
    </xdr:from>
    <xdr:to>
      <xdr:col>55</xdr:col>
      <xdr:colOff>50800</xdr:colOff>
      <xdr:row>98</xdr:row>
      <xdr:rowOff>33131</xdr:rowOff>
    </xdr:to>
    <xdr:sp macro="" textlink="">
      <xdr:nvSpPr>
        <xdr:cNvPr id="472" name="楕円 471"/>
        <xdr:cNvSpPr/>
      </xdr:nvSpPr>
      <xdr:spPr>
        <a:xfrm>
          <a:off x="10426700" y="1673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17908</xdr:rowOff>
    </xdr:from>
    <xdr:ext cx="534377" cy="259045"/>
    <xdr:sp macro="" textlink="">
      <xdr:nvSpPr>
        <xdr:cNvPr id="473" name="土木費該当値テキスト"/>
        <xdr:cNvSpPr txBox="1"/>
      </xdr:nvSpPr>
      <xdr:spPr>
        <a:xfrm>
          <a:off x="10528300" y="1664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96718</xdr:rowOff>
    </xdr:from>
    <xdr:to>
      <xdr:col>50</xdr:col>
      <xdr:colOff>165100</xdr:colOff>
      <xdr:row>95</xdr:row>
      <xdr:rowOff>26868</xdr:rowOff>
    </xdr:to>
    <xdr:sp macro="" textlink="">
      <xdr:nvSpPr>
        <xdr:cNvPr id="474" name="楕円 473"/>
        <xdr:cNvSpPr/>
      </xdr:nvSpPr>
      <xdr:spPr>
        <a:xfrm>
          <a:off x="9588500" y="162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17995</xdr:rowOff>
    </xdr:from>
    <xdr:ext cx="534377" cy="259045"/>
    <xdr:sp macro="" textlink="">
      <xdr:nvSpPr>
        <xdr:cNvPr id="475" name="テキスト ボックス 474"/>
        <xdr:cNvSpPr txBox="1"/>
      </xdr:nvSpPr>
      <xdr:spPr>
        <a:xfrm>
          <a:off x="9359411" y="163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144359</xdr:rowOff>
    </xdr:from>
    <xdr:to>
      <xdr:col>46</xdr:col>
      <xdr:colOff>38100</xdr:colOff>
      <xdr:row>95</xdr:row>
      <xdr:rowOff>74509</xdr:rowOff>
    </xdr:to>
    <xdr:sp macro="" textlink="">
      <xdr:nvSpPr>
        <xdr:cNvPr id="476" name="楕円 475"/>
        <xdr:cNvSpPr/>
      </xdr:nvSpPr>
      <xdr:spPr>
        <a:xfrm>
          <a:off x="8699500" y="162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65636</xdr:rowOff>
    </xdr:from>
    <xdr:ext cx="534377" cy="259045"/>
    <xdr:sp macro="" textlink="">
      <xdr:nvSpPr>
        <xdr:cNvPr id="477" name="テキスト ボックス 476"/>
        <xdr:cNvSpPr txBox="1"/>
      </xdr:nvSpPr>
      <xdr:spPr>
        <a:xfrm>
          <a:off x="8483111" y="163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134483</xdr:rowOff>
    </xdr:from>
    <xdr:to>
      <xdr:col>41</xdr:col>
      <xdr:colOff>101600</xdr:colOff>
      <xdr:row>96</xdr:row>
      <xdr:rowOff>64633</xdr:rowOff>
    </xdr:to>
    <xdr:sp macro="" textlink="">
      <xdr:nvSpPr>
        <xdr:cNvPr id="478" name="楕円 477"/>
        <xdr:cNvSpPr/>
      </xdr:nvSpPr>
      <xdr:spPr>
        <a:xfrm>
          <a:off x="7810500" y="164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81160</xdr:rowOff>
    </xdr:from>
    <xdr:ext cx="534377" cy="259045"/>
    <xdr:sp macro="" textlink="">
      <xdr:nvSpPr>
        <xdr:cNvPr id="479" name="テキスト ボックス 478"/>
        <xdr:cNvSpPr txBox="1"/>
      </xdr:nvSpPr>
      <xdr:spPr>
        <a:xfrm>
          <a:off x="7594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121681</xdr:rowOff>
    </xdr:from>
    <xdr:to>
      <xdr:col>36</xdr:col>
      <xdr:colOff>165100</xdr:colOff>
      <xdr:row>95</xdr:row>
      <xdr:rowOff>51831</xdr:rowOff>
    </xdr:to>
    <xdr:sp macro="" textlink="">
      <xdr:nvSpPr>
        <xdr:cNvPr id="480" name="楕円 479"/>
        <xdr:cNvSpPr/>
      </xdr:nvSpPr>
      <xdr:spPr>
        <a:xfrm>
          <a:off x="6921500" y="162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68358</xdr:rowOff>
    </xdr:from>
    <xdr:ext cx="534377" cy="259045"/>
    <xdr:sp macro="" textlink="">
      <xdr:nvSpPr>
        <xdr:cNvPr id="481" name="テキスト ボックス 480"/>
        <xdr:cNvSpPr txBox="1"/>
      </xdr:nvSpPr>
      <xdr:spPr>
        <a:xfrm>
          <a:off x="6705111" y="1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7112</xdr:rowOff>
    </xdr:from>
    <xdr:to>
      <xdr:col>85</xdr:col>
      <xdr:colOff>126364</xdr:colOff>
      <xdr:row>35</xdr:row>
      <xdr:rowOff>67854</xdr:rowOff>
    </xdr:to>
    <xdr:cxnSp macro="">
      <xdr:nvCxnSpPr>
        <xdr:cNvPr id="506" name="直線コネクタ 505"/>
        <xdr:cNvCxnSpPr/>
      </xdr:nvCxnSpPr>
      <xdr:spPr>
        <a:xfrm flipV="1">
          <a:off x="16317595" y="5322062"/>
          <a:ext cx="1269" cy="74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71681</xdr:rowOff>
    </xdr:from>
    <xdr:ext cx="534377" cy="259045"/>
    <xdr:sp macro="" textlink="">
      <xdr:nvSpPr>
        <xdr:cNvPr id="507" name="警察費最小値テキスト"/>
        <xdr:cNvSpPr txBox="1"/>
      </xdr:nvSpPr>
      <xdr:spPr>
        <a:xfrm>
          <a:off x="16370300" y="60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67854</xdr:rowOff>
    </xdr:from>
    <xdr:to>
      <xdr:col>86</xdr:col>
      <xdr:colOff>25400</xdr:colOff>
      <xdr:row>35</xdr:row>
      <xdr:rowOff>67854</xdr:rowOff>
    </xdr:to>
    <xdr:cxnSp macro="">
      <xdr:nvCxnSpPr>
        <xdr:cNvPr id="508" name="直線コネクタ 507"/>
        <xdr:cNvCxnSpPr/>
      </xdr:nvCxnSpPr>
      <xdr:spPr>
        <a:xfrm>
          <a:off x="16230600" y="6068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125239</xdr:rowOff>
    </xdr:from>
    <xdr:ext cx="534377" cy="259045"/>
    <xdr:sp macro="" textlink="">
      <xdr:nvSpPr>
        <xdr:cNvPr id="509" name="警察費最大値テキスト"/>
        <xdr:cNvSpPr txBox="1"/>
      </xdr:nvSpPr>
      <xdr:spPr>
        <a:xfrm>
          <a:off x="16370300" y="509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7112</xdr:rowOff>
    </xdr:from>
    <xdr:to>
      <xdr:col>86</xdr:col>
      <xdr:colOff>25400</xdr:colOff>
      <xdr:row>31</xdr:row>
      <xdr:rowOff>7112</xdr:rowOff>
    </xdr:to>
    <xdr:cxnSp macro="">
      <xdr:nvCxnSpPr>
        <xdr:cNvPr id="510" name="直線コネクタ 509"/>
        <xdr:cNvCxnSpPr/>
      </xdr:nvCxnSpPr>
      <xdr:spPr>
        <a:xfrm>
          <a:off x="16230600" y="532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67854</xdr:rowOff>
    </xdr:from>
    <xdr:to>
      <xdr:col>85</xdr:col>
      <xdr:colOff>127000</xdr:colOff>
      <xdr:row>35</xdr:row>
      <xdr:rowOff>169418</xdr:rowOff>
    </xdr:to>
    <xdr:cxnSp macro="">
      <xdr:nvCxnSpPr>
        <xdr:cNvPr id="511" name="直線コネクタ 510"/>
        <xdr:cNvCxnSpPr/>
      </xdr:nvCxnSpPr>
      <xdr:spPr>
        <a:xfrm flipV="1">
          <a:off x="15481300" y="6068604"/>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37972</xdr:rowOff>
    </xdr:from>
    <xdr:ext cx="534377" cy="259045"/>
    <xdr:sp macro="" textlink="">
      <xdr:nvSpPr>
        <xdr:cNvPr id="512" name="警察費平均値テキスト"/>
        <xdr:cNvSpPr txBox="1"/>
      </xdr:nvSpPr>
      <xdr:spPr>
        <a:xfrm>
          <a:off x="16370300" y="535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15095</xdr:rowOff>
    </xdr:from>
    <xdr:to>
      <xdr:col>85</xdr:col>
      <xdr:colOff>177800</xdr:colOff>
      <xdr:row>32</xdr:row>
      <xdr:rowOff>116695</xdr:rowOff>
    </xdr:to>
    <xdr:sp macro="" textlink="">
      <xdr:nvSpPr>
        <xdr:cNvPr id="513" name="フローチャート: 判断 512"/>
        <xdr:cNvSpPr/>
      </xdr:nvSpPr>
      <xdr:spPr>
        <a:xfrm>
          <a:off x="16268700" y="550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57404</xdr:rowOff>
    </xdr:from>
    <xdr:to>
      <xdr:col>81</xdr:col>
      <xdr:colOff>50800</xdr:colOff>
      <xdr:row>35</xdr:row>
      <xdr:rowOff>169418</xdr:rowOff>
    </xdr:to>
    <xdr:cxnSp macro="">
      <xdr:nvCxnSpPr>
        <xdr:cNvPr id="514" name="直線コネクタ 513"/>
        <xdr:cNvCxnSpPr/>
      </xdr:nvCxnSpPr>
      <xdr:spPr>
        <a:xfrm>
          <a:off x="14592300" y="5715254"/>
          <a:ext cx="8890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58529</xdr:rowOff>
    </xdr:from>
    <xdr:to>
      <xdr:col>81</xdr:col>
      <xdr:colOff>101600</xdr:colOff>
      <xdr:row>33</xdr:row>
      <xdr:rowOff>160129</xdr:rowOff>
    </xdr:to>
    <xdr:sp macro="" textlink="">
      <xdr:nvSpPr>
        <xdr:cNvPr id="515" name="フローチャート: 判断 514"/>
        <xdr:cNvSpPr/>
      </xdr:nvSpPr>
      <xdr:spPr>
        <a:xfrm>
          <a:off x="15430500" y="571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5206</xdr:rowOff>
    </xdr:from>
    <xdr:ext cx="534377" cy="259045"/>
    <xdr:sp macro="" textlink="">
      <xdr:nvSpPr>
        <xdr:cNvPr id="516" name="テキスト ボックス 515"/>
        <xdr:cNvSpPr txBox="1"/>
      </xdr:nvSpPr>
      <xdr:spPr>
        <a:xfrm>
          <a:off x="15201411" y="549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57404</xdr:rowOff>
    </xdr:from>
    <xdr:to>
      <xdr:col>76</xdr:col>
      <xdr:colOff>114300</xdr:colOff>
      <xdr:row>34</xdr:row>
      <xdr:rowOff>109329</xdr:rowOff>
    </xdr:to>
    <xdr:cxnSp macro="">
      <xdr:nvCxnSpPr>
        <xdr:cNvPr id="517" name="直線コネクタ 516"/>
        <xdr:cNvCxnSpPr/>
      </xdr:nvCxnSpPr>
      <xdr:spPr>
        <a:xfrm flipV="1">
          <a:off x="13703300" y="5715254"/>
          <a:ext cx="8890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31</xdr:row>
      <xdr:rowOff>128089</xdr:rowOff>
    </xdr:from>
    <xdr:to>
      <xdr:col>76</xdr:col>
      <xdr:colOff>165100</xdr:colOff>
      <xdr:row>32</xdr:row>
      <xdr:rowOff>58239</xdr:rowOff>
    </xdr:to>
    <xdr:sp macro="" textlink="">
      <xdr:nvSpPr>
        <xdr:cNvPr id="518" name="フローチャート: 判断 517"/>
        <xdr:cNvSpPr/>
      </xdr:nvSpPr>
      <xdr:spPr>
        <a:xfrm>
          <a:off x="14541500" y="544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74766</xdr:rowOff>
    </xdr:from>
    <xdr:ext cx="534377" cy="259045"/>
    <xdr:sp macro="" textlink="">
      <xdr:nvSpPr>
        <xdr:cNvPr id="519" name="テキスト ボックス 518"/>
        <xdr:cNvSpPr txBox="1"/>
      </xdr:nvSpPr>
      <xdr:spPr>
        <a:xfrm>
          <a:off x="14325111" y="521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109329</xdr:rowOff>
    </xdr:from>
    <xdr:to>
      <xdr:col>71</xdr:col>
      <xdr:colOff>177800</xdr:colOff>
      <xdr:row>35</xdr:row>
      <xdr:rowOff>86142</xdr:rowOff>
    </xdr:to>
    <xdr:cxnSp macro="">
      <xdr:nvCxnSpPr>
        <xdr:cNvPr id="520" name="直線コネクタ 519"/>
        <xdr:cNvCxnSpPr/>
      </xdr:nvCxnSpPr>
      <xdr:spPr>
        <a:xfrm flipV="1">
          <a:off x="12814300" y="5938629"/>
          <a:ext cx="889000" cy="1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143111</xdr:rowOff>
    </xdr:from>
    <xdr:to>
      <xdr:col>72</xdr:col>
      <xdr:colOff>38100</xdr:colOff>
      <xdr:row>33</xdr:row>
      <xdr:rowOff>73261</xdr:rowOff>
    </xdr:to>
    <xdr:sp macro="" textlink="">
      <xdr:nvSpPr>
        <xdr:cNvPr id="521" name="フローチャート: 判断 520"/>
        <xdr:cNvSpPr/>
      </xdr:nvSpPr>
      <xdr:spPr>
        <a:xfrm>
          <a:off x="13652500" y="56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89788</xdr:rowOff>
    </xdr:from>
    <xdr:ext cx="534377" cy="259045"/>
    <xdr:sp macro="" textlink="">
      <xdr:nvSpPr>
        <xdr:cNvPr id="522" name="テキスト ボックス 521"/>
        <xdr:cNvSpPr txBox="1"/>
      </xdr:nvSpPr>
      <xdr:spPr>
        <a:xfrm>
          <a:off x="13436111" y="54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4971</xdr:rowOff>
    </xdr:from>
    <xdr:to>
      <xdr:col>67</xdr:col>
      <xdr:colOff>101600</xdr:colOff>
      <xdr:row>38</xdr:row>
      <xdr:rowOff>106571</xdr:rowOff>
    </xdr:to>
    <xdr:sp macro="" textlink="">
      <xdr:nvSpPr>
        <xdr:cNvPr id="523" name="フローチャート: 判断 522"/>
        <xdr:cNvSpPr/>
      </xdr:nvSpPr>
      <xdr:spPr>
        <a:xfrm>
          <a:off x="12763500" y="652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97698</xdr:rowOff>
    </xdr:from>
    <xdr:ext cx="534377" cy="259045"/>
    <xdr:sp macro="" textlink="">
      <xdr:nvSpPr>
        <xdr:cNvPr id="524" name="テキスト ボックス 523"/>
        <xdr:cNvSpPr txBox="1"/>
      </xdr:nvSpPr>
      <xdr:spPr>
        <a:xfrm>
          <a:off x="12547111" y="66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17054</xdr:rowOff>
    </xdr:from>
    <xdr:to>
      <xdr:col>85</xdr:col>
      <xdr:colOff>177800</xdr:colOff>
      <xdr:row>35</xdr:row>
      <xdr:rowOff>118654</xdr:rowOff>
    </xdr:to>
    <xdr:sp macro="" textlink="">
      <xdr:nvSpPr>
        <xdr:cNvPr id="530" name="楕円 529"/>
        <xdr:cNvSpPr/>
      </xdr:nvSpPr>
      <xdr:spPr>
        <a:xfrm>
          <a:off x="162687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103431</xdr:rowOff>
    </xdr:from>
    <xdr:ext cx="534377" cy="259045"/>
    <xdr:sp macro="" textlink="">
      <xdr:nvSpPr>
        <xdr:cNvPr id="531" name="警察費該当値テキスト"/>
        <xdr:cNvSpPr txBox="1"/>
      </xdr:nvSpPr>
      <xdr:spPr>
        <a:xfrm>
          <a:off x="16370300" y="59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118618</xdr:rowOff>
    </xdr:from>
    <xdr:to>
      <xdr:col>81</xdr:col>
      <xdr:colOff>101600</xdr:colOff>
      <xdr:row>36</xdr:row>
      <xdr:rowOff>48768</xdr:rowOff>
    </xdr:to>
    <xdr:sp macro="" textlink="">
      <xdr:nvSpPr>
        <xdr:cNvPr id="532" name="楕円 531"/>
        <xdr:cNvSpPr/>
      </xdr:nvSpPr>
      <xdr:spPr>
        <a:xfrm>
          <a:off x="15430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39895</xdr:rowOff>
    </xdr:from>
    <xdr:ext cx="534377" cy="259045"/>
    <xdr:sp macro="" textlink="">
      <xdr:nvSpPr>
        <xdr:cNvPr id="533" name="テキスト ボックス 532"/>
        <xdr:cNvSpPr txBox="1"/>
      </xdr:nvSpPr>
      <xdr:spPr>
        <a:xfrm>
          <a:off x="152014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6604</xdr:rowOff>
    </xdr:from>
    <xdr:to>
      <xdr:col>76</xdr:col>
      <xdr:colOff>165100</xdr:colOff>
      <xdr:row>33</xdr:row>
      <xdr:rowOff>108204</xdr:rowOff>
    </xdr:to>
    <xdr:sp macro="" textlink="">
      <xdr:nvSpPr>
        <xdr:cNvPr id="534" name="楕円 533"/>
        <xdr:cNvSpPr/>
      </xdr:nvSpPr>
      <xdr:spPr>
        <a:xfrm>
          <a:off x="14541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99331</xdr:rowOff>
    </xdr:from>
    <xdr:ext cx="534377" cy="259045"/>
    <xdr:sp macro="" textlink="">
      <xdr:nvSpPr>
        <xdr:cNvPr id="535" name="テキスト ボックス 534"/>
        <xdr:cNvSpPr txBox="1"/>
      </xdr:nvSpPr>
      <xdr:spPr>
        <a:xfrm>
          <a:off x="14325111" y="57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58529</xdr:rowOff>
    </xdr:from>
    <xdr:to>
      <xdr:col>72</xdr:col>
      <xdr:colOff>38100</xdr:colOff>
      <xdr:row>34</xdr:row>
      <xdr:rowOff>160129</xdr:rowOff>
    </xdr:to>
    <xdr:sp macro="" textlink="">
      <xdr:nvSpPr>
        <xdr:cNvPr id="536" name="楕円 535"/>
        <xdr:cNvSpPr/>
      </xdr:nvSpPr>
      <xdr:spPr>
        <a:xfrm>
          <a:off x="13652500" y="58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151256</xdr:rowOff>
    </xdr:from>
    <xdr:ext cx="534377" cy="259045"/>
    <xdr:sp macro="" textlink="">
      <xdr:nvSpPr>
        <xdr:cNvPr id="537" name="テキスト ボックス 536"/>
        <xdr:cNvSpPr txBox="1"/>
      </xdr:nvSpPr>
      <xdr:spPr>
        <a:xfrm>
          <a:off x="13436111" y="598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35342</xdr:rowOff>
    </xdr:from>
    <xdr:to>
      <xdr:col>67</xdr:col>
      <xdr:colOff>101600</xdr:colOff>
      <xdr:row>35</xdr:row>
      <xdr:rowOff>136942</xdr:rowOff>
    </xdr:to>
    <xdr:sp macro="" textlink="">
      <xdr:nvSpPr>
        <xdr:cNvPr id="538" name="楕円 537"/>
        <xdr:cNvSpPr/>
      </xdr:nvSpPr>
      <xdr:spPr>
        <a:xfrm>
          <a:off x="12763500" y="60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153469</xdr:rowOff>
    </xdr:from>
    <xdr:ext cx="534377" cy="259045"/>
    <xdr:sp macro="" textlink="">
      <xdr:nvSpPr>
        <xdr:cNvPr id="539" name="テキスト ボックス 538"/>
        <xdr:cNvSpPr txBox="1"/>
      </xdr:nvSpPr>
      <xdr:spPr>
        <a:xfrm>
          <a:off x="12547111" y="58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8" name="テキスト ボックス 547"/>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0" name="テキスト ボックス 549"/>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117572</xdr:rowOff>
    </xdr:from>
    <xdr:to>
      <xdr:col>85</xdr:col>
      <xdr:colOff>126364</xdr:colOff>
      <xdr:row>56</xdr:row>
      <xdr:rowOff>87259</xdr:rowOff>
    </xdr:to>
    <xdr:cxnSp macro="">
      <xdr:nvCxnSpPr>
        <xdr:cNvPr id="560" name="直線コネクタ 559"/>
        <xdr:cNvCxnSpPr/>
      </xdr:nvCxnSpPr>
      <xdr:spPr>
        <a:xfrm flipV="1">
          <a:off x="16317595" y="8861522"/>
          <a:ext cx="1269" cy="82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91086</xdr:rowOff>
    </xdr:from>
    <xdr:ext cx="599010" cy="259045"/>
    <xdr:sp macro="" textlink="">
      <xdr:nvSpPr>
        <xdr:cNvPr id="561" name="教育費最小値テキスト"/>
        <xdr:cNvSpPr txBox="1"/>
      </xdr:nvSpPr>
      <xdr:spPr>
        <a:xfrm>
          <a:off x="16370300" y="969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87259</xdr:rowOff>
    </xdr:from>
    <xdr:to>
      <xdr:col>86</xdr:col>
      <xdr:colOff>25400</xdr:colOff>
      <xdr:row>56</xdr:row>
      <xdr:rowOff>87259</xdr:rowOff>
    </xdr:to>
    <xdr:cxnSp macro="">
      <xdr:nvCxnSpPr>
        <xdr:cNvPr id="562" name="直線コネクタ 561"/>
        <xdr:cNvCxnSpPr/>
      </xdr:nvCxnSpPr>
      <xdr:spPr>
        <a:xfrm>
          <a:off x="16230600" y="968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64249</xdr:rowOff>
    </xdr:from>
    <xdr:ext cx="599010" cy="259045"/>
    <xdr:sp macro="" textlink="">
      <xdr:nvSpPr>
        <xdr:cNvPr id="563" name="教育費最大値テキスト"/>
        <xdr:cNvSpPr txBox="1"/>
      </xdr:nvSpPr>
      <xdr:spPr>
        <a:xfrm>
          <a:off x="16370300" y="863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117572</xdr:rowOff>
    </xdr:from>
    <xdr:to>
      <xdr:col>86</xdr:col>
      <xdr:colOff>25400</xdr:colOff>
      <xdr:row>51</xdr:row>
      <xdr:rowOff>117572</xdr:rowOff>
    </xdr:to>
    <xdr:cxnSp macro="">
      <xdr:nvCxnSpPr>
        <xdr:cNvPr id="564" name="直線コネクタ 563"/>
        <xdr:cNvCxnSpPr/>
      </xdr:nvCxnSpPr>
      <xdr:spPr>
        <a:xfrm>
          <a:off x="16230600" y="8861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66182</xdr:rowOff>
    </xdr:from>
    <xdr:to>
      <xdr:col>85</xdr:col>
      <xdr:colOff>127000</xdr:colOff>
      <xdr:row>56</xdr:row>
      <xdr:rowOff>87259</xdr:rowOff>
    </xdr:to>
    <xdr:cxnSp macro="">
      <xdr:nvCxnSpPr>
        <xdr:cNvPr id="565" name="直線コネクタ 564"/>
        <xdr:cNvCxnSpPr/>
      </xdr:nvCxnSpPr>
      <xdr:spPr>
        <a:xfrm>
          <a:off x="15481300" y="9495932"/>
          <a:ext cx="838200" cy="19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163761</xdr:rowOff>
    </xdr:from>
    <xdr:ext cx="599010" cy="259045"/>
    <xdr:sp macro="" textlink="">
      <xdr:nvSpPr>
        <xdr:cNvPr id="566" name="教育費平均値テキスト"/>
        <xdr:cNvSpPr txBox="1"/>
      </xdr:nvSpPr>
      <xdr:spPr>
        <a:xfrm>
          <a:off x="16370300" y="89077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140884</xdr:rowOff>
    </xdr:from>
    <xdr:to>
      <xdr:col>85</xdr:col>
      <xdr:colOff>177800</xdr:colOff>
      <xdr:row>53</xdr:row>
      <xdr:rowOff>71034</xdr:rowOff>
    </xdr:to>
    <xdr:sp macro="" textlink="">
      <xdr:nvSpPr>
        <xdr:cNvPr id="567" name="フローチャート: 判断 566"/>
        <xdr:cNvSpPr/>
      </xdr:nvSpPr>
      <xdr:spPr>
        <a:xfrm>
          <a:off x="16268700" y="9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32807</xdr:rowOff>
    </xdr:from>
    <xdr:to>
      <xdr:col>81</xdr:col>
      <xdr:colOff>50800</xdr:colOff>
      <xdr:row>55</xdr:row>
      <xdr:rowOff>66182</xdr:rowOff>
    </xdr:to>
    <xdr:cxnSp macro="">
      <xdr:nvCxnSpPr>
        <xdr:cNvPr id="568" name="直線コネクタ 567"/>
        <xdr:cNvCxnSpPr/>
      </xdr:nvCxnSpPr>
      <xdr:spPr>
        <a:xfrm>
          <a:off x="14592300" y="946255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50</xdr:row>
      <xdr:rowOff>168498</xdr:rowOff>
    </xdr:from>
    <xdr:to>
      <xdr:col>81</xdr:col>
      <xdr:colOff>101600</xdr:colOff>
      <xdr:row>51</xdr:row>
      <xdr:rowOff>98648</xdr:rowOff>
    </xdr:to>
    <xdr:sp macro="" textlink="">
      <xdr:nvSpPr>
        <xdr:cNvPr id="569" name="フローチャート: 判断 568"/>
        <xdr:cNvSpPr/>
      </xdr:nvSpPr>
      <xdr:spPr>
        <a:xfrm>
          <a:off x="15430500" y="874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115175</xdr:rowOff>
    </xdr:from>
    <xdr:ext cx="599010" cy="259045"/>
    <xdr:sp macro="" textlink="">
      <xdr:nvSpPr>
        <xdr:cNvPr id="570" name="テキスト ボックス 569"/>
        <xdr:cNvSpPr txBox="1"/>
      </xdr:nvSpPr>
      <xdr:spPr>
        <a:xfrm>
          <a:off x="15169095" y="851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44603</xdr:rowOff>
    </xdr:from>
    <xdr:to>
      <xdr:col>76</xdr:col>
      <xdr:colOff>114300</xdr:colOff>
      <xdr:row>55</xdr:row>
      <xdr:rowOff>32807</xdr:rowOff>
    </xdr:to>
    <xdr:cxnSp macro="">
      <xdr:nvCxnSpPr>
        <xdr:cNvPr id="571" name="直線コネクタ 570"/>
        <xdr:cNvCxnSpPr/>
      </xdr:nvCxnSpPr>
      <xdr:spPr>
        <a:xfrm>
          <a:off x="13703300" y="9302903"/>
          <a:ext cx="889000" cy="1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120767</xdr:rowOff>
    </xdr:from>
    <xdr:to>
      <xdr:col>76</xdr:col>
      <xdr:colOff>165100</xdr:colOff>
      <xdr:row>52</xdr:row>
      <xdr:rowOff>50917</xdr:rowOff>
    </xdr:to>
    <xdr:sp macro="" textlink="">
      <xdr:nvSpPr>
        <xdr:cNvPr id="572" name="フローチャート: 判断 571"/>
        <xdr:cNvSpPr/>
      </xdr:nvSpPr>
      <xdr:spPr>
        <a:xfrm>
          <a:off x="14541500" y="88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67444</xdr:rowOff>
    </xdr:from>
    <xdr:ext cx="599010" cy="259045"/>
    <xdr:sp macro="" textlink="">
      <xdr:nvSpPr>
        <xdr:cNvPr id="573" name="テキスト ボックス 572"/>
        <xdr:cNvSpPr txBox="1"/>
      </xdr:nvSpPr>
      <xdr:spPr>
        <a:xfrm>
          <a:off x="14292795" y="863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44603</xdr:rowOff>
    </xdr:from>
    <xdr:to>
      <xdr:col>71</xdr:col>
      <xdr:colOff>177800</xdr:colOff>
      <xdr:row>54</xdr:row>
      <xdr:rowOff>162285</xdr:rowOff>
    </xdr:to>
    <xdr:cxnSp macro="">
      <xdr:nvCxnSpPr>
        <xdr:cNvPr id="574" name="直線コネクタ 573"/>
        <xdr:cNvCxnSpPr/>
      </xdr:nvCxnSpPr>
      <xdr:spPr>
        <a:xfrm flipV="1">
          <a:off x="12814300" y="9302903"/>
          <a:ext cx="889000" cy="1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79665</xdr:rowOff>
    </xdr:from>
    <xdr:to>
      <xdr:col>72</xdr:col>
      <xdr:colOff>38100</xdr:colOff>
      <xdr:row>55</xdr:row>
      <xdr:rowOff>9815</xdr:rowOff>
    </xdr:to>
    <xdr:sp macro="" textlink="">
      <xdr:nvSpPr>
        <xdr:cNvPr id="575" name="フローチャート: 判断 574"/>
        <xdr:cNvSpPr/>
      </xdr:nvSpPr>
      <xdr:spPr>
        <a:xfrm>
          <a:off x="13652500" y="93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942</xdr:rowOff>
    </xdr:from>
    <xdr:ext cx="599010" cy="259045"/>
    <xdr:sp macro="" textlink="">
      <xdr:nvSpPr>
        <xdr:cNvPr id="576" name="テキスト ボックス 575"/>
        <xdr:cNvSpPr txBox="1"/>
      </xdr:nvSpPr>
      <xdr:spPr>
        <a:xfrm>
          <a:off x="13403795" y="94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103713</xdr:rowOff>
    </xdr:from>
    <xdr:to>
      <xdr:col>67</xdr:col>
      <xdr:colOff>101600</xdr:colOff>
      <xdr:row>57</xdr:row>
      <xdr:rowOff>33863</xdr:rowOff>
    </xdr:to>
    <xdr:sp macro="" textlink="">
      <xdr:nvSpPr>
        <xdr:cNvPr id="577" name="フローチャート: 判断 576"/>
        <xdr:cNvSpPr/>
      </xdr:nvSpPr>
      <xdr:spPr>
        <a:xfrm>
          <a:off x="12763500" y="97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24990</xdr:rowOff>
    </xdr:from>
    <xdr:ext cx="599010" cy="259045"/>
    <xdr:sp macro="" textlink="">
      <xdr:nvSpPr>
        <xdr:cNvPr id="578" name="テキスト ボックス 577"/>
        <xdr:cNvSpPr txBox="1"/>
      </xdr:nvSpPr>
      <xdr:spPr>
        <a:xfrm>
          <a:off x="12514795" y="97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36459</xdr:rowOff>
    </xdr:from>
    <xdr:to>
      <xdr:col>85</xdr:col>
      <xdr:colOff>177800</xdr:colOff>
      <xdr:row>56</xdr:row>
      <xdr:rowOff>138059</xdr:rowOff>
    </xdr:to>
    <xdr:sp macro="" textlink="">
      <xdr:nvSpPr>
        <xdr:cNvPr id="584" name="楕円 583"/>
        <xdr:cNvSpPr/>
      </xdr:nvSpPr>
      <xdr:spPr>
        <a:xfrm>
          <a:off x="16268700" y="96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122836</xdr:rowOff>
    </xdr:from>
    <xdr:ext cx="599010" cy="259045"/>
    <xdr:sp macro="" textlink="">
      <xdr:nvSpPr>
        <xdr:cNvPr id="585" name="教育費該当値テキスト"/>
        <xdr:cNvSpPr txBox="1"/>
      </xdr:nvSpPr>
      <xdr:spPr>
        <a:xfrm>
          <a:off x="16370300" y="955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15382</xdr:rowOff>
    </xdr:from>
    <xdr:to>
      <xdr:col>81</xdr:col>
      <xdr:colOff>101600</xdr:colOff>
      <xdr:row>55</xdr:row>
      <xdr:rowOff>116982</xdr:rowOff>
    </xdr:to>
    <xdr:sp macro="" textlink="">
      <xdr:nvSpPr>
        <xdr:cNvPr id="586" name="楕円 585"/>
        <xdr:cNvSpPr/>
      </xdr:nvSpPr>
      <xdr:spPr>
        <a:xfrm>
          <a:off x="15430500" y="94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108109</xdr:rowOff>
    </xdr:from>
    <xdr:ext cx="599010" cy="259045"/>
    <xdr:sp macro="" textlink="">
      <xdr:nvSpPr>
        <xdr:cNvPr id="587" name="テキスト ボックス 586"/>
        <xdr:cNvSpPr txBox="1"/>
      </xdr:nvSpPr>
      <xdr:spPr>
        <a:xfrm>
          <a:off x="15169095" y="953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153457</xdr:rowOff>
    </xdr:from>
    <xdr:to>
      <xdr:col>76</xdr:col>
      <xdr:colOff>165100</xdr:colOff>
      <xdr:row>55</xdr:row>
      <xdr:rowOff>83607</xdr:rowOff>
    </xdr:to>
    <xdr:sp macro="" textlink="">
      <xdr:nvSpPr>
        <xdr:cNvPr id="588" name="楕円 587"/>
        <xdr:cNvSpPr/>
      </xdr:nvSpPr>
      <xdr:spPr>
        <a:xfrm>
          <a:off x="14541500" y="94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74734</xdr:rowOff>
    </xdr:from>
    <xdr:ext cx="599010" cy="259045"/>
    <xdr:sp macro="" textlink="">
      <xdr:nvSpPr>
        <xdr:cNvPr id="589" name="テキスト ボックス 588"/>
        <xdr:cNvSpPr txBox="1"/>
      </xdr:nvSpPr>
      <xdr:spPr>
        <a:xfrm>
          <a:off x="14292795" y="950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165253</xdr:rowOff>
    </xdr:from>
    <xdr:to>
      <xdr:col>72</xdr:col>
      <xdr:colOff>38100</xdr:colOff>
      <xdr:row>54</xdr:row>
      <xdr:rowOff>95403</xdr:rowOff>
    </xdr:to>
    <xdr:sp macro="" textlink="">
      <xdr:nvSpPr>
        <xdr:cNvPr id="590" name="楕円 589"/>
        <xdr:cNvSpPr/>
      </xdr:nvSpPr>
      <xdr:spPr>
        <a:xfrm>
          <a:off x="13652500" y="92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111930</xdr:rowOff>
    </xdr:from>
    <xdr:ext cx="599010" cy="259045"/>
    <xdr:sp macro="" textlink="">
      <xdr:nvSpPr>
        <xdr:cNvPr id="591" name="テキスト ボックス 590"/>
        <xdr:cNvSpPr txBox="1"/>
      </xdr:nvSpPr>
      <xdr:spPr>
        <a:xfrm>
          <a:off x="13403795" y="902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111485</xdr:rowOff>
    </xdr:from>
    <xdr:to>
      <xdr:col>67</xdr:col>
      <xdr:colOff>101600</xdr:colOff>
      <xdr:row>55</xdr:row>
      <xdr:rowOff>41635</xdr:rowOff>
    </xdr:to>
    <xdr:sp macro="" textlink="">
      <xdr:nvSpPr>
        <xdr:cNvPr id="592" name="楕円 591"/>
        <xdr:cNvSpPr/>
      </xdr:nvSpPr>
      <xdr:spPr>
        <a:xfrm>
          <a:off x="12763500" y="936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58162</xdr:rowOff>
    </xdr:from>
    <xdr:ext cx="599010" cy="259045"/>
    <xdr:sp macro="" textlink="">
      <xdr:nvSpPr>
        <xdr:cNvPr id="593" name="テキスト ボックス 592"/>
        <xdr:cNvSpPr txBox="1"/>
      </xdr:nvSpPr>
      <xdr:spPr>
        <a:xfrm>
          <a:off x="12514795" y="914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5" name="テキスト ボックス 60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7" name="テキスト ボックス 60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09" name="テキスト ボックス 60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1" name="テキスト ボックス 61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3" name="テキスト ボックス 61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72753</xdr:rowOff>
    </xdr:from>
    <xdr:to>
      <xdr:col>85</xdr:col>
      <xdr:colOff>126364</xdr:colOff>
      <xdr:row>76</xdr:row>
      <xdr:rowOff>17672</xdr:rowOff>
    </xdr:to>
    <xdr:cxnSp macro="">
      <xdr:nvCxnSpPr>
        <xdr:cNvPr id="617" name="直線コネクタ 616"/>
        <xdr:cNvCxnSpPr/>
      </xdr:nvCxnSpPr>
      <xdr:spPr>
        <a:xfrm flipV="1">
          <a:off x="16317595" y="12074253"/>
          <a:ext cx="1269" cy="97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21499</xdr:rowOff>
    </xdr:from>
    <xdr:ext cx="469744" cy="259045"/>
    <xdr:sp macro="" textlink="">
      <xdr:nvSpPr>
        <xdr:cNvPr id="618" name="災害復旧費最小値テキスト"/>
        <xdr:cNvSpPr txBox="1"/>
      </xdr:nvSpPr>
      <xdr:spPr>
        <a:xfrm>
          <a:off x="16370300" y="1305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17672</xdr:rowOff>
    </xdr:from>
    <xdr:to>
      <xdr:col>86</xdr:col>
      <xdr:colOff>25400</xdr:colOff>
      <xdr:row>76</xdr:row>
      <xdr:rowOff>17672</xdr:rowOff>
    </xdr:to>
    <xdr:cxnSp macro="">
      <xdr:nvCxnSpPr>
        <xdr:cNvPr id="619" name="直線コネクタ 618"/>
        <xdr:cNvCxnSpPr/>
      </xdr:nvCxnSpPr>
      <xdr:spPr>
        <a:xfrm>
          <a:off x="16230600" y="13047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19430</xdr:rowOff>
    </xdr:from>
    <xdr:ext cx="534377" cy="259045"/>
    <xdr:sp macro="" textlink="">
      <xdr:nvSpPr>
        <xdr:cNvPr id="620" name="災害復旧費最大値テキスト"/>
        <xdr:cNvSpPr txBox="1"/>
      </xdr:nvSpPr>
      <xdr:spPr>
        <a:xfrm>
          <a:off x="16370300" y="118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72753</xdr:rowOff>
    </xdr:from>
    <xdr:to>
      <xdr:col>86</xdr:col>
      <xdr:colOff>25400</xdr:colOff>
      <xdr:row>70</xdr:row>
      <xdr:rowOff>72753</xdr:rowOff>
    </xdr:to>
    <xdr:cxnSp macro="">
      <xdr:nvCxnSpPr>
        <xdr:cNvPr id="621" name="直線コネクタ 620"/>
        <xdr:cNvCxnSpPr/>
      </xdr:nvCxnSpPr>
      <xdr:spPr>
        <a:xfrm>
          <a:off x="16230600" y="120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159838</xdr:rowOff>
    </xdr:from>
    <xdr:to>
      <xdr:col>85</xdr:col>
      <xdr:colOff>127000</xdr:colOff>
      <xdr:row>76</xdr:row>
      <xdr:rowOff>162342</xdr:rowOff>
    </xdr:to>
    <xdr:cxnSp macro="">
      <xdr:nvCxnSpPr>
        <xdr:cNvPr id="622" name="直線コネクタ 621"/>
        <xdr:cNvCxnSpPr/>
      </xdr:nvCxnSpPr>
      <xdr:spPr>
        <a:xfrm flipV="1">
          <a:off x="15481300" y="12161338"/>
          <a:ext cx="838200" cy="10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21716</xdr:rowOff>
    </xdr:from>
    <xdr:ext cx="534377" cy="259045"/>
    <xdr:sp macro="" textlink="">
      <xdr:nvSpPr>
        <xdr:cNvPr id="623" name="災害復旧費平均値テキスト"/>
        <xdr:cNvSpPr txBox="1"/>
      </xdr:nvSpPr>
      <xdr:spPr>
        <a:xfrm>
          <a:off x="16370300" y="1236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43289</xdr:rowOff>
    </xdr:from>
    <xdr:to>
      <xdr:col>85</xdr:col>
      <xdr:colOff>177800</xdr:colOff>
      <xdr:row>72</xdr:row>
      <xdr:rowOff>144889</xdr:rowOff>
    </xdr:to>
    <xdr:sp macro="" textlink="">
      <xdr:nvSpPr>
        <xdr:cNvPr id="624" name="フローチャート: 判断 623"/>
        <xdr:cNvSpPr/>
      </xdr:nvSpPr>
      <xdr:spPr>
        <a:xfrm>
          <a:off x="16268700" y="123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162342</xdr:rowOff>
    </xdr:from>
    <xdr:to>
      <xdr:col>81</xdr:col>
      <xdr:colOff>50800</xdr:colOff>
      <xdr:row>78</xdr:row>
      <xdr:rowOff>48042</xdr:rowOff>
    </xdr:to>
    <xdr:cxnSp macro="">
      <xdr:nvCxnSpPr>
        <xdr:cNvPr id="625" name="直線コネクタ 624"/>
        <xdr:cNvCxnSpPr/>
      </xdr:nvCxnSpPr>
      <xdr:spPr>
        <a:xfrm flipV="1">
          <a:off x="14592300" y="1319254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104575</xdr:rowOff>
    </xdr:from>
    <xdr:to>
      <xdr:col>81</xdr:col>
      <xdr:colOff>101600</xdr:colOff>
      <xdr:row>77</xdr:row>
      <xdr:rowOff>34725</xdr:rowOff>
    </xdr:to>
    <xdr:sp macro="" textlink="">
      <xdr:nvSpPr>
        <xdr:cNvPr id="626" name="フローチャート: 判断 625"/>
        <xdr:cNvSpPr/>
      </xdr:nvSpPr>
      <xdr:spPr>
        <a:xfrm>
          <a:off x="15430500" y="1313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51253</xdr:rowOff>
    </xdr:from>
    <xdr:ext cx="469744" cy="259045"/>
    <xdr:sp macro="" textlink="">
      <xdr:nvSpPr>
        <xdr:cNvPr id="627" name="テキスト ボックス 626"/>
        <xdr:cNvSpPr txBox="1"/>
      </xdr:nvSpPr>
      <xdr:spPr>
        <a:xfrm>
          <a:off x="15233728" y="1291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48042</xdr:rowOff>
    </xdr:from>
    <xdr:to>
      <xdr:col>76</xdr:col>
      <xdr:colOff>114300</xdr:colOff>
      <xdr:row>78</xdr:row>
      <xdr:rowOff>152980</xdr:rowOff>
    </xdr:to>
    <xdr:cxnSp macro="">
      <xdr:nvCxnSpPr>
        <xdr:cNvPr id="628" name="直線コネクタ 627"/>
        <xdr:cNvCxnSpPr/>
      </xdr:nvCxnSpPr>
      <xdr:spPr>
        <a:xfrm flipV="1">
          <a:off x="13703300" y="13421142"/>
          <a:ext cx="889000" cy="10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47316</xdr:rowOff>
    </xdr:from>
    <xdr:to>
      <xdr:col>76</xdr:col>
      <xdr:colOff>165100</xdr:colOff>
      <xdr:row>76</xdr:row>
      <xdr:rowOff>148916</xdr:rowOff>
    </xdr:to>
    <xdr:sp macro="" textlink="">
      <xdr:nvSpPr>
        <xdr:cNvPr id="629" name="フローチャート: 判断 628"/>
        <xdr:cNvSpPr/>
      </xdr:nvSpPr>
      <xdr:spPr>
        <a:xfrm>
          <a:off x="14541500" y="1307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165443</xdr:rowOff>
    </xdr:from>
    <xdr:ext cx="469744" cy="259045"/>
    <xdr:sp macro="" textlink="">
      <xdr:nvSpPr>
        <xdr:cNvPr id="630" name="テキスト ボックス 629"/>
        <xdr:cNvSpPr txBox="1"/>
      </xdr:nvSpPr>
      <xdr:spPr>
        <a:xfrm>
          <a:off x="14357428" y="1285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163757</xdr:rowOff>
    </xdr:from>
    <xdr:to>
      <xdr:col>71</xdr:col>
      <xdr:colOff>177800</xdr:colOff>
      <xdr:row>78</xdr:row>
      <xdr:rowOff>152980</xdr:rowOff>
    </xdr:to>
    <xdr:cxnSp macro="">
      <xdr:nvCxnSpPr>
        <xdr:cNvPr id="631" name="直線コネクタ 630"/>
        <xdr:cNvCxnSpPr/>
      </xdr:nvCxnSpPr>
      <xdr:spPr>
        <a:xfrm>
          <a:off x="12814300" y="13193957"/>
          <a:ext cx="889000" cy="3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140498</xdr:rowOff>
    </xdr:from>
    <xdr:to>
      <xdr:col>72</xdr:col>
      <xdr:colOff>38100</xdr:colOff>
      <xdr:row>76</xdr:row>
      <xdr:rowOff>70648</xdr:rowOff>
    </xdr:to>
    <xdr:sp macro="" textlink="">
      <xdr:nvSpPr>
        <xdr:cNvPr id="632" name="フローチャート: 判断 631"/>
        <xdr:cNvSpPr/>
      </xdr:nvSpPr>
      <xdr:spPr>
        <a:xfrm>
          <a:off x="13652500" y="129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87175</xdr:rowOff>
    </xdr:from>
    <xdr:ext cx="469744" cy="259045"/>
    <xdr:sp macro="" textlink="">
      <xdr:nvSpPr>
        <xdr:cNvPr id="633" name="テキスト ボックス 632"/>
        <xdr:cNvSpPr txBox="1"/>
      </xdr:nvSpPr>
      <xdr:spPr>
        <a:xfrm>
          <a:off x="13468428" y="127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62447</xdr:rowOff>
    </xdr:from>
    <xdr:to>
      <xdr:col>67</xdr:col>
      <xdr:colOff>101600</xdr:colOff>
      <xdr:row>76</xdr:row>
      <xdr:rowOff>164047</xdr:rowOff>
    </xdr:to>
    <xdr:sp macro="" textlink="">
      <xdr:nvSpPr>
        <xdr:cNvPr id="634" name="フローチャート: 判断 633"/>
        <xdr:cNvSpPr/>
      </xdr:nvSpPr>
      <xdr:spPr>
        <a:xfrm>
          <a:off x="12763500" y="1309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9124</xdr:rowOff>
    </xdr:from>
    <xdr:ext cx="469744" cy="259045"/>
    <xdr:sp macro="" textlink="">
      <xdr:nvSpPr>
        <xdr:cNvPr id="635" name="テキスト ボックス 634"/>
        <xdr:cNvSpPr txBox="1"/>
      </xdr:nvSpPr>
      <xdr:spPr>
        <a:xfrm>
          <a:off x="12579428" y="128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109038</xdr:rowOff>
    </xdr:from>
    <xdr:to>
      <xdr:col>85</xdr:col>
      <xdr:colOff>177800</xdr:colOff>
      <xdr:row>71</xdr:row>
      <xdr:rowOff>39188</xdr:rowOff>
    </xdr:to>
    <xdr:sp macro="" textlink="">
      <xdr:nvSpPr>
        <xdr:cNvPr id="641" name="楕円 640"/>
        <xdr:cNvSpPr/>
      </xdr:nvSpPr>
      <xdr:spPr>
        <a:xfrm>
          <a:off x="16268700" y="121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23965</xdr:rowOff>
    </xdr:from>
    <xdr:ext cx="534377" cy="259045"/>
    <xdr:sp macro="" textlink="">
      <xdr:nvSpPr>
        <xdr:cNvPr id="642" name="災害復旧費該当値テキスト"/>
        <xdr:cNvSpPr txBox="1"/>
      </xdr:nvSpPr>
      <xdr:spPr>
        <a:xfrm>
          <a:off x="16370300" y="1202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111542</xdr:rowOff>
    </xdr:from>
    <xdr:to>
      <xdr:col>81</xdr:col>
      <xdr:colOff>101600</xdr:colOff>
      <xdr:row>77</xdr:row>
      <xdr:rowOff>41692</xdr:rowOff>
    </xdr:to>
    <xdr:sp macro="" textlink="">
      <xdr:nvSpPr>
        <xdr:cNvPr id="643" name="楕円 642"/>
        <xdr:cNvSpPr/>
      </xdr:nvSpPr>
      <xdr:spPr>
        <a:xfrm>
          <a:off x="15430500" y="131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32819</xdr:rowOff>
    </xdr:from>
    <xdr:ext cx="469744" cy="259045"/>
    <xdr:sp macro="" textlink="">
      <xdr:nvSpPr>
        <xdr:cNvPr id="644" name="テキスト ボックス 643"/>
        <xdr:cNvSpPr txBox="1"/>
      </xdr:nvSpPr>
      <xdr:spPr>
        <a:xfrm>
          <a:off x="15233728" y="1323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168692</xdr:rowOff>
    </xdr:from>
    <xdr:to>
      <xdr:col>76</xdr:col>
      <xdr:colOff>165100</xdr:colOff>
      <xdr:row>78</xdr:row>
      <xdr:rowOff>98842</xdr:rowOff>
    </xdr:to>
    <xdr:sp macro="" textlink="">
      <xdr:nvSpPr>
        <xdr:cNvPr id="645" name="楕円 644"/>
        <xdr:cNvSpPr/>
      </xdr:nvSpPr>
      <xdr:spPr>
        <a:xfrm>
          <a:off x="14541500" y="133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89969</xdr:rowOff>
    </xdr:from>
    <xdr:ext cx="469744" cy="259045"/>
    <xdr:sp macro="" textlink="">
      <xdr:nvSpPr>
        <xdr:cNvPr id="646" name="テキスト ボックス 645"/>
        <xdr:cNvSpPr txBox="1"/>
      </xdr:nvSpPr>
      <xdr:spPr>
        <a:xfrm>
          <a:off x="14357428" y="134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102180</xdr:rowOff>
    </xdr:from>
    <xdr:to>
      <xdr:col>72</xdr:col>
      <xdr:colOff>38100</xdr:colOff>
      <xdr:row>79</xdr:row>
      <xdr:rowOff>32330</xdr:rowOff>
    </xdr:to>
    <xdr:sp macro="" textlink="">
      <xdr:nvSpPr>
        <xdr:cNvPr id="647" name="楕円 646"/>
        <xdr:cNvSpPr/>
      </xdr:nvSpPr>
      <xdr:spPr>
        <a:xfrm>
          <a:off x="13652500" y="134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23457</xdr:rowOff>
    </xdr:from>
    <xdr:ext cx="469744" cy="259045"/>
    <xdr:sp macro="" textlink="">
      <xdr:nvSpPr>
        <xdr:cNvPr id="648" name="テキスト ボックス 647"/>
        <xdr:cNvSpPr txBox="1"/>
      </xdr:nvSpPr>
      <xdr:spPr>
        <a:xfrm>
          <a:off x="13468428" y="1356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112957</xdr:rowOff>
    </xdr:from>
    <xdr:to>
      <xdr:col>67</xdr:col>
      <xdr:colOff>101600</xdr:colOff>
      <xdr:row>77</xdr:row>
      <xdr:rowOff>43107</xdr:rowOff>
    </xdr:to>
    <xdr:sp macro="" textlink="">
      <xdr:nvSpPr>
        <xdr:cNvPr id="649" name="楕円 648"/>
        <xdr:cNvSpPr/>
      </xdr:nvSpPr>
      <xdr:spPr>
        <a:xfrm>
          <a:off x="12763500" y="131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34234</xdr:rowOff>
    </xdr:from>
    <xdr:ext cx="469744" cy="259045"/>
    <xdr:sp macro="" textlink="">
      <xdr:nvSpPr>
        <xdr:cNvPr id="650" name="テキスト ボックス 649"/>
        <xdr:cNvSpPr txBox="1"/>
      </xdr:nvSpPr>
      <xdr:spPr>
        <a:xfrm>
          <a:off x="12579428" y="1323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1" name="テキスト ボックス 66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6517</xdr:rowOff>
    </xdr:from>
    <xdr:to>
      <xdr:col>85</xdr:col>
      <xdr:colOff>126364</xdr:colOff>
      <xdr:row>96</xdr:row>
      <xdr:rowOff>12095</xdr:rowOff>
    </xdr:to>
    <xdr:cxnSp macro="">
      <xdr:nvCxnSpPr>
        <xdr:cNvPr id="671" name="直線コネクタ 670"/>
        <xdr:cNvCxnSpPr/>
      </xdr:nvCxnSpPr>
      <xdr:spPr>
        <a:xfrm flipV="1">
          <a:off x="16317595" y="15608467"/>
          <a:ext cx="1269" cy="86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15922</xdr:rowOff>
    </xdr:from>
    <xdr:ext cx="599010" cy="259045"/>
    <xdr:sp macro="" textlink="">
      <xdr:nvSpPr>
        <xdr:cNvPr id="672" name="公債費最小値テキスト"/>
        <xdr:cNvSpPr txBox="1"/>
      </xdr:nvSpPr>
      <xdr:spPr>
        <a:xfrm>
          <a:off x="16370300" y="1647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12095</xdr:rowOff>
    </xdr:from>
    <xdr:to>
      <xdr:col>86</xdr:col>
      <xdr:colOff>25400</xdr:colOff>
      <xdr:row>96</xdr:row>
      <xdr:rowOff>12095</xdr:rowOff>
    </xdr:to>
    <xdr:cxnSp macro="">
      <xdr:nvCxnSpPr>
        <xdr:cNvPr id="673" name="直線コネクタ 672"/>
        <xdr:cNvCxnSpPr/>
      </xdr:nvCxnSpPr>
      <xdr:spPr>
        <a:xfrm>
          <a:off x="16230600" y="164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124644</xdr:rowOff>
    </xdr:from>
    <xdr:ext cx="599010" cy="259045"/>
    <xdr:sp macro="" textlink="">
      <xdr:nvSpPr>
        <xdr:cNvPr id="674" name="公債費最大値テキスト"/>
        <xdr:cNvSpPr txBox="1"/>
      </xdr:nvSpPr>
      <xdr:spPr>
        <a:xfrm>
          <a:off x="16370300" y="1538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6517</xdr:rowOff>
    </xdr:from>
    <xdr:to>
      <xdr:col>86</xdr:col>
      <xdr:colOff>25400</xdr:colOff>
      <xdr:row>91</xdr:row>
      <xdr:rowOff>6517</xdr:rowOff>
    </xdr:to>
    <xdr:cxnSp macro="">
      <xdr:nvCxnSpPr>
        <xdr:cNvPr id="675" name="直線コネクタ 674"/>
        <xdr:cNvCxnSpPr/>
      </xdr:nvCxnSpPr>
      <xdr:spPr>
        <a:xfrm>
          <a:off x="16230600" y="1560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133939</xdr:rowOff>
    </xdr:from>
    <xdr:to>
      <xdr:col>85</xdr:col>
      <xdr:colOff>127000</xdr:colOff>
      <xdr:row>94</xdr:row>
      <xdr:rowOff>574</xdr:rowOff>
    </xdr:to>
    <xdr:cxnSp macro="">
      <xdr:nvCxnSpPr>
        <xdr:cNvPr id="676" name="直線コネクタ 675"/>
        <xdr:cNvCxnSpPr/>
      </xdr:nvCxnSpPr>
      <xdr:spPr>
        <a:xfrm>
          <a:off x="15481300" y="15735889"/>
          <a:ext cx="838200" cy="38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96096</xdr:rowOff>
    </xdr:from>
    <xdr:ext cx="599010" cy="259045"/>
    <xdr:sp macro="" textlink="">
      <xdr:nvSpPr>
        <xdr:cNvPr id="677" name="公債費平均値テキスト"/>
        <xdr:cNvSpPr txBox="1"/>
      </xdr:nvSpPr>
      <xdr:spPr>
        <a:xfrm>
          <a:off x="16370300" y="1586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73219</xdr:rowOff>
    </xdr:from>
    <xdr:to>
      <xdr:col>85</xdr:col>
      <xdr:colOff>177800</xdr:colOff>
      <xdr:row>94</xdr:row>
      <xdr:rowOff>3369</xdr:rowOff>
    </xdr:to>
    <xdr:sp macro="" textlink="">
      <xdr:nvSpPr>
        <xdr:cNvPr id="678" name="フローチャート: 判断 677"/>
        <xdr:cNvSpPr/>
      </xdr:nvSpPr>
      <xdr:spPr>
        <a:xfrm>
          <a:off x="16268700" y="160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133939</xdr:rowOff>
    </xdr:from>
    <xdr:to>
      <xdr:col>81</xdr:col>
      <xdr:colOff>50800</xdr:colOff>
      <xdr:row>93</xdr:row>
      <xdr:rowOff>98552</xdr:rowOff>
    </xdr:to>
    <xdr:cxnSp macro="">
      <xdr:nvCxnSpPr>
        <xdr:cNvPr id="679" name="直線コネクタ 678"/>
        <xdr:cNvCxnSpPr/>
      </xdr:nvCxnSpPr>
      <xdr:spPr>
        <a:xfrm flipV="1">
          <a:off x="14592300" y="15735889"/>
          <a:ext cx="889000" cy="30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91</xdr:row>
      <xdr:rowOff>9347</xdr:rowOff>
    </xdr:from>
    <xdr:to>
      <xdr:col>81</xdr:col>
      <xdr:colOff>101600</xdr:colOff>
      <xdr:row>91</xdr:row>
      <xdr:rowOff>110947</xdr:rowOff>
    </xdr:to>
    <xdr:sp macro="" textlink="">
      <xdr:nvSpPr>
        <xdr:cNvPr id="680" name="フローチャート: 判断 679"/>
        <xdr:cNvSpPr/>
      </xdr:nvSpPr>
      <xdr:spPr>
        <a:xfrm>
          <a:off x="15430500" y="1561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89</xdr:row>
      <xdr:rowOff>127474</xdr:rowOff>
    </xdr:from>
    <xdr:ext cx="599010" cy="259045"/>
    <xdr:sp macro="" textlink="">
      <xdr:nvSpPr>
        <xdr:cNvPr id="681" name="テキスト ボックス 680"/>
        <xdr:cNvSpPr txBox="1"/>
      </xdr:nvSpPr>
      <xdr:spPr>
        <a:xfrm>
          <a:off x="15169095" y="153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98552</xdr:rowOff>
    </xdr:from>
    <xdr:to>
      <xdr:col>76</xdr:col>
      <xdr:colOff>114300</xdr:colOff>
      <xdr:row>94</xdr:row>
      <xdr:rowOff>56445</xdr:rowOff>
    </xdr:to>
    <xdr:cxnSp macro="">
      <xdr:nvCxnSpPr>
        <xdr:cNvPr id="682" name="直線コネクタ 681"/>
        <xdr:cNvCxnSpPr/>
      </xdr:nvCxnSpPr>
      <xdr:spPr>
        <a:xfrm flipV="1">
          <a:off x="13703300" y="16043402"/>
          <a:ext cx="889000" cy="1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68645</xdr:rowOff>
    </xdr:from>
    <xdr:to>
      <xdr:col>76</xdr:col>
      <xdr:colOff>165100</xdr:colOff>
      <xdr:row>94</xdr:row>
      <xdr:rowOff>170245</xdr:rowOff>
    </xdr:to>
    <xdr:sp macro="" textlink="">
      <xdr:nvSpPr>
        <xdr:cNvPr id="683" name="フローチャート: 判断 682"/>
        <xdr:cNvSpPr/>
      </xdr:nvSpPr>
      <xdr:spPr>
        <a:xfrm>
          <a:off x="14541500" y="161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161372</xdr:rowOff>
    </xdr:from>
    <xdr:ext cx="599010" cy="259045"/>
    <xdr:sp macro="" textlink="">
      <xdr:nvSpPr>
        <xdr:cNvPr id="684" name="テキスト ボックス 683"/>
        <xdr:cNvSpPr txBox="1"/>
      </xdr:nvSpPr>
      <xdr:spPr>
        <a:xfrm>
          <a:off x="14292795" y="162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56445</xdr:rowOff>
    </xdr:from>
    <xdr:to>
      <xdr:col>71</xdr:col>
      <xdr:colOff>177800</xdr:colOff>
      <xdr:row>94</xdr:row>
      <xdr:rowOff>122875</xdr:rowOff>
    </xdr:to>
    <xdr:cxnSp macro="">
      <xdr:nvCxnSpPr>
        <xdr:cNvPr id="685" name="直線コネクタ 684"/>
        <xdr:cNvCxnSpPr/>
      </xdr:nvCxnSpPr>
      <xdr:spPr>
        <a:xfrm flipV="1">
          <a:off x="12814300" y="16172745"/>
          <a:ext cx="889000" cy="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64029</xdr:rowOff>
    </xdr:from>
    <xdr:to>
      <xdr:col>72</xdr:col>
      <xdr:colOff>38100</xdr:colOff>
      <xdr:row>94</xdr:row>
      <xdr:rowOff>165629</xdr:rowOff>
    </xdr:to>
    <xdr:sp macro="" textlink="">
      <xdr:nvSpPr>
        <xdr:cNvPr id="686" name="フローチャート: 判断 685"/>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156756</xdr:rowOff>
    </xdr:from>
    <xdr:ext cx="599010" cy="259045"/>
    <xdr:sp macro="" textlink="">
      <xdr:nvSpPr>
        <xdr:cNvPr id="687" name="テキスト ボックス 686"/>
        <xdr:cNvSpPr txBox="1"/>
      </xdr:nvSpPr>
      <xdr:spPr>
        <a:xfrm>
          <a:off x="13403795" y="1627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19817</xdr:rowOff>
    </xdr:from>
    <xdr:to>
      <xdr:col>67</xdr:col>
      <xdr:colOff>101600</xdr:colOff>
      <xdr:row>98</xdr:row>
      <xdr:rowOff>121417</xdr:rowOff>
    </xdr:to>
    <xdr:sp macro="" textlink="">
      <xdr:nvSpPr>
        <xdr:cNvPr id="688" name="フローチャート: 判断 687"/>
        <xdr:cNvSpPr/>
      </xdr:nvSpPr>
      <xdr:spPr>
        <a:xfrm>
          <a:off x="12763500" y="1682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112544</xdr:rowOff>
    </xdr:from>
    <xdr:ext cx="534377" cy="259045"/>
    <xdr:sp macro="" textlink="">
      <xdr:nvSpPr>
        <xdr:cNvPr id="689" name="テキスト ボックス 688"/>
        <xdr:cNvSpPr txBox="1"/>
      </xdr:nvSpPr>
      <xdr:spPr>
        <a:xfrm>
          <a:off x="12547111" y="169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121224</xdr:rowOff>
    </xdr:from>
    <xdr:to>
      <xdr:col>85</xdr:col>
      <xdr:colOff>177800</xdr:colOff>
      <xdr:row>94</xdr:row>
      <xdr:rowOff>51374</xdr:rowOff>
    </xdr:to>
    <xdr:sp macro="" textlink="">
      <xdr:nvSpPr>
        <xdr:cNvPr id="695" name="楕円 694"/>
        <xdr:cNvSpPr/>
      </xdr:nvSpPr>
      <xdr:spPr>
        <a:xfrm>
          <a:off x="16268700" y="160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99651</xdr:rowOff>
    </xdr:from>
    <xdr:ext cx="599010" cy="259045"/>
    <xdr:sp macro="" textlink="">
      <xdr:nvSpPr>
        <xdr:cNvPr id="696" name="公債費該当値テキスト"/>
        <xdr:cNvSpPr txBox="1"/>
      </xdr:nvSpPr>
      <xdr:spPr>
        <a:xfrm>
          <a:off x="16370300" y="1604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83139</xdr:rowOff>
    </xdr:from>
    <xdr:to>
      <xdr:col>81</xdr:col>
      <xdr:colOff>101600</xdr:colOff>
      <xdr:row>92</xdr:row>
      <xdr:rowOff>13289</xdr:rowOff>
    </xdr:to>
    <xdr:sp macro="" textlink="">
      <xdr:nvSpPr>
        <xdr:cNvPr id="697" name="楕円 696"/>
        <xdr:cNvSpPr/>
      </xdr:nvSpPr>
      <xdr:spPr>
        <a:xfrm>
          <a:off x="15430500" y="156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92</xdr:row>
      <xdr:rowOff>4416</xdr:rowOff>
    </xdr:from>
    <xdr:ext cx="599010" cy="259045"/>
    <xdr:sp macro="" textlink="">
      <xdr:nvSpPr>
        <xdr:cNvPr id="698" name="テキスト ボックス 697"/>
        <xdr:cNvSpPr txBox="1"/>
      </xdr:nvSpPr>
      <xdr:spPr>
        <a:xfrm>
          <a:off x="15169095" y="1577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47752</xdr:rowOff>
    </xdr:from>
    <xdr:to>
      <xdr:col>76</xdr:col>
      <xdr:colOff>165100</xdr:colOff>
      <xdr:row>93</xdr:row>
      <xdr:rowOff>149352</xdr:rowOff>
    </xdr:to>
    <xdr:sp macro="" textlink="">
      <xdr:nvSpPr>
        <xdr:cNvPr id="699" name="楕円 698"/>
        <xdr:cNvSpPr/>
      </xdr:nvSpPr>
      <xdr:spPr>
        <a:xfrm>
          <a:off x="14541500" y="159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165879</xdr:rowOff>
    </xdr:from>
    <xdr:ext cx="599010" cy="259045"/>
    <xdr:sp macro="" textlink="">
      <xdr:nvSpPr>
        <xdr:cNvPr id="700" name="テキスト ボックス 699"/>
        <xdr:cNvSpPr txBox="1"/>
      </xdr:nvSpPr>
      <xdr:spPr>
        <a:xfrm>
          <a:off x="14292795" y="157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5645</xdr:rowOff>
    </xdr:from>
    <xdr:to>
      <xdr:col>72</xdr:col>
      <xdr:colOff>38100</xdr:colOff>
      <xdr:row>94</xdr:row>
      <xdr:rowOff>107245</xdr:rowOff>
    </xdr:to>
    <xdr:sp macro="" textlink="">
      <xdr:nvSpPr>
        <xdr:cNvPr id="701" name="楕円 700"/>
        <xdr:cNvSpPr/>
      </xdr:nvSpPr>
      <xdr:spPr>
        <a:xfrm>
          <a:off x="13652500" y="161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123772</xdr:rowOff>
    </xdr:from>
    <xdr:ext cx="599010" cy="259045"/>
    <xdr:sp macro="" textlink="">
      <xdr:nvSpPr>
        <xdr:cNvPr id="702" name="テキスト ボックス 701"/>
        <xdr:cNvSpPr txBox="1"/>
      </xdr:nvSpPr>
      <xdr:spPr>
        <a:xfrm>
          <a:off x="13403795" y="1589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72075</xdr:rowOff>
    </xdr:from>
    <xdr:to>
      <xdr:col>67</xdr:col>
      <xdr:colOff>101600</xdr:colOff>
      <xdr:row>95</xdr:row>
      <xdr:rowOff>2225</xdr:rowOff>
    </xdr:to>
    <xdr:sp macro="" textlink="">
      <xdr:nvSpPr>
        <xdr:cNvPr id="703" name="楕円 702"/>
        <xdr:cNvSpPr/>
      </xdr:nvSpPr>
      <xdr:spPr>
        <a:xfrm>
          <a:off x="12763500" y="161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18752</xdr:rowOff>
    </xdr:from>
    <xdr:ext cx="599010" cy="259045"/>
    <xdr:sp macro="" textlink="">
      <xdr:nvSpPr>
        <xdr:cNvPr id="704" name="テキスト ボックス 703"/>
        <xdr:cNvSpPr txBox="1"/>
      </xdr:nvSpPr>
      <xdr:spPr>
        <a:xfrm>
          <a:off x="12514795" y="1596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6" name="テキスト ボックス 71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8" name="テキスト ボックス 71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0" name="テキスト ボックス 71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2" name="テキスト ボックス 72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103124</xdr:rowOff>
    </xdr:from>
    <xdr:to>
      <xdr:col>116</xdr:col>
      <xdr:colOff>62864</xdr:colOff>
      <xdr:row>38</xdr:row>
      <xdr:rowOff>121412</xdr:rowOff>
    </xdr:to>
    <xdr:cxnSp macro="">
      <xdr:nvCxnSpPr>
        <xdr:cNvPr id="724" name="直線コネクタ 723"/>
        <xdr:cNvCxnSpPr/>
      </xdr:nvCxnSpPr>
      <xdr:spPr>
        <a:xfrm flipV="1">
          <a:off x="22159595" y="6618224"/>
          <a:ext cx="1269" cy="18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87901</xdr:rowOff>
    </xdr:from>
    <xdr:ext cx="249299" cy="259045"/>
    <xdr:sp macro="" textlink="">
      <xdr:nvSpPr>
        <xdr:cNvPr id="725" name="諸支出金最小値テキスト"/>
        <xdr:cNvSpPr txBox="1"/>
      </xdr:nvSpPr>
      <xdr:spPr>
        <a:xfrm>
          <a:off x="22212300" y="6774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26" name="直線コネクタ 725"/>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49801</xdr:rowOff>
    </xdr:from>
    <xdr:ext cx="249299" cy="259045"/>
    <xdr:sp macro="" textlink="">
      <xdr:nvSpPr>
        <xdr:cNvPr id="727" name="諸支出金最大値テキスト"/>
        <xdr:cNvSpPr txBox="1"/>
      </xdr:nvSpPr>
      <xdr:spPr>
        <a:xfrm>
          <a:off x="22212300" y="6393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103124</xdr:rowOff>
    </xdr:from>
    <xdr:to>
      <xdr:col>116</xdr:col>
      <xdr:colOff>152400</xdr:colOff>
      <xdr:row>38</xdr:row>
      <xdr:rowOff>103124</xdr:rowOff>
    </xdr:to>
    <xdr:cxnSp macro="">
      <xdr:nvCxnSpPr>
        <xdr:cNvPr id="728" name="直線コネクタ 727"/>
        <xdr:cNvCxnSpPr/>
      </xdr:nvCxnSpPr>
      <xdr:spPr>
        <a:xfrm>
          <a:off x="22072600" y="661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112268</xdr:rowOff>
    </xdr:from>
    <xdr:to>
      <xdr:col>116</xdr:col>
      <xdr:colOff>63500</xdr:colOff>
      <xdr:row>38</xdr:row>
      <xdr:rowOff>116840</xdr:rowOff>
    </xdr:to>
    <xdr:cxnSp macro="">
      <xdr:nvCxnSpPr>
        <xdr:cNvPr id="729" name="直線コネクタ 728"/>
        <xdr:cNvCxnSpPr/>
      </xdr:nvCxnSpPr>
      <xdr:spPr>
        <a:xfrm flipV="1">
          <a:off x="21323300" y="66273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5351</xdr:rowOff>
    </xdr:from>
    <xdr:ext cx="249299" cy="259045"/>
    <xdr:sp macro="" textlink="">
      <xdr:nvSpPr>
        <xdr:cNvPr id="730" name="諸支出金平均値テキスト"/>
        <xdr:cNvSpPr txBox="1"/>
      </xdr:nvSpPr>
      <xdr:spPr>
        <a:xfrm>
          <a:off x="22212300" y="652045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1" name="フローチャート: 判断 730"/>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107696</xdr:rowOff>
    </xdr:from>
    <xdr:to>
      <xdr:col>111</xdr:col>
      <xdr:colOff>177800</xdr:colOff>
      <xdr:row>38</xdr:row>
      <xdr:rowOff>116840</xdr:rowOff>
    </xdr:to>
    <xdr:cxnSp macro="">
      <xdr:nvCxnSpPr>
        <xdr:cNvPr id="732" name="直線コネクタ 731"/>
        <xdr:cNvCxnSpPr/>
      </xdr:nvCxnSpPr>
      <xdr:spPr>
        <a:xfrm>
          <a:off x="20434300" y="6622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33" name="フローチャート: 判断 732"/>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8145</xdr:rowOff>
    </xdr:from>
    <xdr:ext cx="249299" cy="259045"/>
    <xdr:sp macro="" textlink="">
      <xdr:nvSpPr>
        <xdr:cNvPr id="734" name="テキスト ボックス 733"/>
        <xdr:cNvSpPr txBox="1"/>
      </xdr:nvSpPr>
      <xdr:spPr>
        <a:xfrm>
          <a:off x="21185950" y="63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107696</xdr:rowOff>
    </xdr:from>
    <xdr:to>
      <xdr:col>107</xdr:col>
      <xdr:colOff>50800</xdr:colOff>
      <xdr:row>38</xdr:row>
      <xdr:rowOff>107696</xdr:rowOff>
    </xdr:to>
    <xdr:cxnSp macro="">
      <xdr:nvCxnSpPr>
        <xdr:cNvPr id="735" name="直線コネクタ 734"/>
        <xdr:cNvCxnSpPr/>
      </xdr:nvCxnSpPr>
      <xdr:spPr>
        <a:xfrm>
          <a:off x="19545300" y="6622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36" name="フローチャート: 判断 73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154195</xdr:rowOff>
    </xdr:from>
    <xdr:ext cx="249299" cy="259045"/>
    <xdr:sp macro="" textlink="">
      <xdr:nvSpPr>
        <xdr:cNvPr id="737" name="テキスト ボックス 736"/>
        <xdr:cNvSpPr txBox="1"/>
      </xdr:nvSpPr>
      <xdr:spPr>
        <a:xfrm>
          <a:off x="20309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107696</xdr:rowOff>
    </xdr:from>
    <xdr:to>
      <xdr:col>102</xdr:col>
      <xdr:colOff>114300</xdr:colOff>
      <xdr:row>38</xdr:row>
      <xdr:rowOff>112268</xdr:rowOff>
    </xdr:to>
    <xdr:cxnSp macro="">
      <xdr:nvCxnSpPr>
        <xdr:cNvPr id="738" name="直線コネクタ 737"/>
        <xdr:cNvCxnSpPr/>
      </xdr:nvCxnSpPr>
      <xdr:spPr>
        <a:xfrm flipV="1">
          <a:off x="18656300" y="6622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88900</xdr:rowOff>
    </xdr:from>
    <xdr:to>
      <xdr:col>102</xdr:col>
      <xdr:colOff>165100</xdr:colOff>
      <xdr:row>31</xdr:row>
      <xdr:rowOff>19050</xdr:rowOff>
    </xdr:to>
    <xdr:sp macro="" textlink="">
      <xdr:nvSpPr>
        <xdr:cNvPr id="739" name="フローチャート: 判断 738"/>
        <xdr:cNvSpPr/>
      </xdr:nvSpPr>
      <xdr:spPr>
        <a:xfrm>
          <a:off x="19494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35577</xdr:rowOff>
    </xdr:from>
    <xdr:ext cx="378565" cy="259045"/>
    <xdr:sp macro="" textlink="">
      <xdr:nvSpPr>
        <xdr:cNvPr id="740" name="テキスト ボックス 739"/>
        <xdr:cNvSpPr txBox="1"/>
      </xdr:nvSpPr>
      <xdr:spPr>
        <a:xfrm>
          <a:off x="19356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146050</xdr:rowOff>
    </xdr:from>
    <xdr:to>
      <xdr:col>98</xdr:col>
      <xdr:colOff>38100</xdr:colOff>
      <xdr:row>34</xdr:row>
      <xdr:rowOff>76200</xdr:rowOff>
    </xdr:to>
    <xdr:sp macro="" textlink="">
      <xdr:nvSpPr>
        <xdr:cNvPr id="741" name="フローチャート: 判断 740"/>
        <xdr:cNvSpPr/>
      </xdr:nvSpPr>
      <xdr:spPr>
        <a:xfrm>
          <a:off x="18605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92727</xdr:rowOff>
    </xdr:from>
    <xdr:ext cx="378565" cy="259045"/>
    <xdr:sp macro="" textlink="">
      <xdr:nvSpPr>
        <xdr:cNvPr id="742" name="テキスト ボックス 741"/>
        <xdr:cNvSpPr txBox="1"/>
      </xdr:nvSpPr>
      <xdr:spPr>
        <a:xfrm>
          <a:off x="18467017" y="557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48" name="楕円 747"/>
        <xdr:cNvSpPr/>
      </xdr:nvSpPr>
      <xdr:spPr>
        <a:xfrm>
          <a:off x="22110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132351</xdr:rowOff>
    </xdr:from>
    <xdr:ext cx="249299" cy="259045"/>
    <xdr:sp macro="" textlink="">
      <xdr:nvSpPr>
        <xdr:cNvPr id="749" name="諸支出金該当値テキスト"/>
        <xdr:cNvSpPr txBox="1"/>
      </xdr:nvSpPr>
      <xdr:spPr>
        <a:xfrm>
          <a:off x="22212300" y="6647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66040</xdr:rowOff>
    </xdr:from>
    <xdr:to>
      <xdr:col>112</xdr:col>
      <xdr:colOff>38100</xdr:colOff>
      <xdr:row>38</xdr:row>
      <xdr:rowOff>167640</xdr:rowOff>
    </xdr:to>
    <xdr:sp macro="" textlink="">
      <xdr:nvSpPr>
        <xdr:cNvPr id="750" name="楕円 749"/>
        <xdr:cNvSpPr/>
      </xdr:nvSpPr>
      <xdr:spPr>
        <a:xfrm>
          <a:off x="2127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158767</xdr:rowOff>
    </xdr:from>
    <xdr:ext cx="249299" cy="259045"/>
    <xdr:sp macro="" textlink="">
      <xdr:nvSpPr>
        <xdr:cNvPr id="751" name="テキスト ボックス 750"/>
        <xdr:cNvSpPr txBox="1"/>
      </xdr:nvSpPr>
      <xdr:spPr>
        <a:xfrm>
          <a:off x="211859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56896</xdr:rowOff>
    </xdr:from>
    <xdr:to>
      <xdr:col>107</xdr:col>
      <xdr:colOff>101600</xdr:colOff>
      <xdr:row>38</xdr:row>
      <xdr:rowOff>158496</xdr:rowOff>
    </xdr:to>
    <xdr:sp macro="" textlink="">
      <xdr:nvSpPr>
        <xdr:cNvPr id="752" name="楕円 751"/>
        <xdr:cNvSpPr/>
      </xdr:nvSpPr>
      <xdr:spPr>
        <a:xfrm>
          <a:off x="2038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53" name="テキスト ボックス 752"/>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56896</xdr:rowOff>
    </xdr:from>
    <xdr:to>
      <xdr:col>102</xdr:col>
      <xdr:colOff>165100</xdr:colOff>
      <xdr:row>38</xdr:row>
      <xdr:rowOff>158496</xdr:rowOff>
    </xdr:to>
    <xdr:sp macro="" textlink="">
      <xdr:nvSpPr>
        <xdr:cNvPr id="754" name="楕円 753"/>
        <xdr:cNvSpPr/>
      </xdr:nvSpPr>
      <xdr:spPr>
        <a:xfrm>
          <a:off x="19494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149623</xdr:rowOff>
    </xdr:from>
    <xdr:ext cx="249299" cy="259045"/>
    <xdr:sp macro="" textlink="">
      <xdr:nvSpPr>
        <xdr:cNvPr id="755" name="テキスト ボックス 754"/>
        <xdr:cNvSpPr txBox="1"/>
      </xdr:nvSpPr>
      <xdr:spPr>
        <a:xfrm>
          <a:off x="19420650"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61468</xdr:rowOff>
    </xdr:from>
    <xdr:to>
      <xdr:col>98</xdr:col>
      <xdr:colOff>38100</xdr:colOff>
      <xdr:row>38</xdr:row>
      <xdr:rowOff>163068</xdr:rowOff>
    </xdr:to>
    <xdr:sp macro="" textlink="">
      <xdr:nvSpPr>
        <xdr:cNvPr id="756" name="楕円 755"/>
        <xdr:cNvSpPr/>
      </xdr:nvSpPr>
      <xdr:spPr>
        <a:xfrm>
          <a:off x="18605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154195</xdr:rowOff>
    </xdr:from>
    <xdr:ext cx="249299" cy="259045"/>
    <xdr:sp macro="" textlink="">
      <xdr:nvSpPr>
        <xdr:cNvPr id="757" name="テキスト ボックス 756"/>
        <xdr:cNvSpPr txBox="1"/>
      </xdr:nvSpPr>
      <xdr:spPr>
        <a:xfrm>
          <a:off x="18531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＜主な構成項目＞</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年度）から減少している。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衆議院議員選挙費が減少するなどして、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歳出総額が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ものである。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造成</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が減少するなどして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、歳出総額が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漁港関連の整備や畜産クラスター事業に要する経費の減などで歳出総額が減少したことによる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年度）から増加している。これは、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西日本豪雨等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に係る災害復旧事業に要する経費として歳出総額が増加したことによるものである。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年度は、地方交付税の減少と鳥取県中部地震、雪害等への対応により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年度も実質的な地方交付税が減少するなどの影響により実質収支が減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年度は引き続き地方交付税が減少となったものの、公債費や普通建設事業費等の歳出の減などにより実質収支が増となり、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年度の実質収支が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大幅減であったことから、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年度は対</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「財政誘導目標」を達成できるよう財政運営を行っていく。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　一般会計の黒字の増については、歳入面では、臨時財政対策債を含む実質的な地方交付税が大幅に減少したうえ、県債や繰越金などの収入が減少したことにより、前年度を</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億円下回った。一方、歳出面では、西日本豪雨等の災害復旧費が大幅に増加した一方で、公債費や普通建設事業費の減などにより前年度を</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億円下回った。その結果、最終的に黒字が増加した。</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○元利償還金</a:t>
          </a:r>
        </a:p>
        <a:p>
          <a:r>
            <a:rPr kumimoji="1" lang="ja-JP" altLang="en-US" sz="1300">
              <a:latin typeface="ＭＳ ゴシック" pitchFamily="49" charset="-128"/>
              <a:ea typeface="ＭＳ ゴシック" pitchFamily="49" charset="-128"/>
            </a:rPr>
            <a:t>　過去の経済対策等に係る地方債償還の進捗や公債費負担の平準化を進めた結果、元利償還金は減少に転じた。今後も減少していくことが見込まれる。</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○今後の対応</a:t>
          </a:r>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早期健全化基準未満ではあるが、引き続き行財政改革を進め、比率の更なる改善を図る。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満期となる年数に応じて、計画的に積み立てており、積立不足は生じていない。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過去の経済対策等に係る地方債の償還が進み、減少傾向にある。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○公営企業債等繰入見込額</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県立病院の建替事業に伴い、公営企業債繰入見込額は増加している。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○退職手当負担見込額</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近年の大量退職に伴い、減少している。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○将来負担比率の分子</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将来負担額は減少しているが、充当可能基金及び基準財政需要額算入見込額の減少により、充当可能財源が減少した結果、増加している。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早期健全化基準未満ではあるが、引き続き行財政改革を進め、財政の健全化を進める。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のため「減債基金」を５０億円、市町村等が行う後期高齢者医療にかかる事業の財政支援のため「長寿社会対策推進基金」を１４億円取り崩したこと等により、基金全体として前年比約７８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確実かつ効率的な基金運用を行っていくとともに、県民との約束である財政誘導目標として、令和４年度末時点の財政調整型基金（減債基金を含む５基金）の残高を標準財政規模の１割以上に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・県立公共施設等建設基金：社会福祉施設、社会教育施設、学校、病院、試験研究施設、庁舎その他これらに類する施設で県が設置するものの建設費に充てる。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・大規模事業基金：県勢発展の基盤となる大規模事業を円滑に推進するための経費に充てる。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学術等研究基金：県内の大学及び高等専門学校における環境その他の地域課題に関する調査研究に対する助成を行い、もって環境の保全及び快適な環境の創造に関する施策の推進並びに個性豊かな地域社会に資するため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・長寿社会対策推進基金：市町村等が行う後期高齢者医療にかかる事業の財政支援のため１４億円を取り崩したことによる減少。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・鳥取元気づくり基金：個性豊かで魅力ある地域社会を形成する地方創生の推進に資する事業を実施するため、約９</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・環境学術等研究基金：公立大学法人公立鳥取環境大学運営費交付金として約３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・安心子ども基金：保育所等整備事業を実施するため約３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・森林整備担い手育成基金：林業従事者の安全衛生の水準の向上や技術及び技能の向上など森林整備の担い手の育成を図る事業に充当し、令和３年度までに全額取崩し予定。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の産業再生プロジェクト基金：路網や林業機械の整備、木質バイオマス関連施設の整備等、県の木材利用の拡大と林業・木材産業の活性化を図る事業に充当し、基金へ積立を行ってきた国補助事業等が平成３０年度で終了することに伴い、基金残高を国へ返還するため令和元年度中に全額取崩し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・環境学術等研究基金：公立大学法人公立鳥取環境大学運営費交付金として毎年約４億円を取崩し予定。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・県民との約束である財政誘導目標として、令和４年度末時点の財政調整型基金の残高を標準財政規模の１割以上に維持することとしている。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・県民との約束である財政誘導目標として、令和４年度末時点の財政調整型基金の残高を標準財政規模の１割以上に維持することとしている。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・地方債償還のため５０億円を取り崩したことによる減少。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・県民との約束である財政誘導目標として、令和４年度末時点の財政調整型基金の残高を標準財政規模の１割以上に維持することとしている。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566,052
561,445
3,507.14
343,609,836
336,031,398
4,497,853
211,097,267
625,776,820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本指標は、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類似団体と同水準の数値であるが、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都道府県平均値を上回っており、施設の老朽化が進んでいることから今後多くの更新投資が必要になるものと見込まれる。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県においては平成２８年３月に「鳥取県公共施設等総合管理計画」を策定し、公共施設等の全体を把握し、長期的な視点をもって、長寿命化・更新・統廃合などを計画的に行うこととしており、今後も本計画に基づき適切に管理・更新を行っていく必要がある。</a:t>
          </a:r>
          <a:r>
            <a:rPr kumimoji="1" lang="ja-JP" altLang="ja-JP" sz="1050">
              <a:solidFill>
                <a:schemeClr val="dk1"/>
              </a:solidFill>
              <a:effectLst/>
              <a:latin typeface="+mn-lt"/>
              <a:ea typeface="+mn-ea"/>
              <a:cs typeface="+mn-cs"/>
            </a:rPr>
            <a:t/>
          </a:r>
          <a:br>
            <a:rPr kumimoji="1" lang="ja-JP" altLang="ja-JP" sz="1050">
              <a:solidFill>
                <a:schemeClr val="dk1"/>
              </a:solidFill>
              <a:effectLst/>
              <a:latin typeface="+mn-lt"/>
              <a:ea typeface="+mn-ea"/>
              <a:cs typeface="+mn-cs"/>
            </a:rPr>
          </a:b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26</xdr:row>
      <xdr:rowOff>155575</xdr:rowOff>
    </xdr:to>
    <xdr:cxnSp macro="">
      <xdr:nvCxnSpPr>
        <xdr:cNvPr id="61" name="直線コネクタ 60"/>
        <xdr:cNvCxnSpPr/>
      </xdr:nvCxnSpPr>
      <xdr:spPr>
        <a:xfrm flipV="1">
          <a:off x="4300220" y="5186045"/>
          <a:ext cx="1270" cy="4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97172</xdr:rowOff>
    </xdr:from>
    <xdr:ext cx="405111" cy="259045"/>
    <xdr:sp macro="" textlink="">
      <xdr:nvSpPr>
        <xdr:cNvPr id="62" name="有形固定資産減価償却率最小値テキスト"/>
        <xdr:cNvSpPr txBox="1"/>
      </xdr:nvSpPr>
      <xdr:spPr>
        <a:xfrm>
          <a:off x="4352925"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3" name="直線コネクタ 62"/>
        <xdr:cNvCxnSpPr/>
      </xdr:nvCxnSpPr>
      <xdr:spPr>
        <a:xfrm>
          <a:off x="4213225" y="5229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352925" y="49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213225" y="51860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14622</xdr:rowOff>
    </xdr:from>
    <xdr:ext cx="405111" cy="259045"/>
    <xdr:sp macro="" textlink="">
      <xdr:nvSpPr>
        <xdr:cNvPr id="66" name="有形固定資産減価償却率平均値テキスト"/>
        <xdr:cNvSpPr txBox="1"/>
      </xdr:nvSpPr>
      <xdr:spPr>
        <a:xfrm>
          <a:off x="4352925" y="5088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83185</xdr:rowOff>
    </xdr:from>
    <xdr:to>
      <xdr:col>23</xdr:col>
      <xdr:colOff>136525</xdr:colOff>
      <xdr:row>27</xdr:row>
      <xdr:rowOff>13335</xdr:rowOff>
    </xdr:to>
    <xdr:sp macro="" textlink="">
      <xdr:nvSpPr>
        <xdr:cNvPr id="67" name="フローチャート: 判断 66"/>
        <xdr:cNvSpPr/>
      </xdr:nvSpPr>
      <xdr:spPr>
        <a:xfrm>
          <a:off x="4251325" y="5156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68" name="フローチャート: 判断 67"/>
        <xdr:cNvSpPr/>
      </xdr:nvSpPr>
      <xdr:spPr>
        <a:xfrm>
          <a:off x="3616325" y="6068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155575</xdr:rowOff>
    </xdr:from>
    <xdr:to>
      <xdr:col>15</xdr:col>
      <xdr:colOff>187325</xdr:colOff>
      <xdr:row>33</xdr:row>
      <xdr:rowOff>85725</xdr:rowOff>
    </xdr:to>
    <xdr:sp macro="" textlink="">
      <xdr:nvSpPr>
        <xdr:cNvPr id="69" name="フローチャート: 判断 68"/>
        <xdr:cNvSpPr/>
      </xdr:nvSpPr>
      <xdr:spPr>
        <a:xfrm>
          <a:off x="2930525" y="6219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104775</xdr:rowOff>
    </xdr:from>
    <xdr:to>
      <xdr:col>23</xdr:col>
      <xdr:colOff>136525</xdr:colOff>
      <xdr:row>27</xdr:row>
      <xdr:rowOff>34925</xdr:rowOff>
    </xdr:to>
    <xdr:sp macro="" textlink="">
      <xdr:nvSpPr>
        <xdr:cNvPr id="75" name="楕円 74"/>
        <xdr:cNvSpPr/>
      </xdr:nvSpPr>
      <xdr:spPr>
        <a:xfrm>
          <a:off x="4251325" y="5178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141622</xdr:rowOff>
    </xdr:from>
    <xdr:ext cx="405111" cy="259045"/>
    <xdr:sp macro="" textlink="">
      <xdr:nvSpPr>
        <xdr:cNvPr id="76" name="有形固定資産減価償却率該当値テキスト"/>
        <xdr:cNvSpPr txBox="1"/>
      </xdr:nvSpPr>
      <xdr:spPr>
        <a:xfrm>
          <a:off x="4352925" y="521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77" name="楕円 76"/>
        <xdr:cNvSpPr/>
      </xdr:nvSpPr>
      <xdr:spPr>
        <a:xfrm>
          <a:off x="3616325" y="53663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155575</xdr:rowOff>
    </xdr:from>
    <xdr:to>
      <xdr:col>23</xdr:col>
      <xdr:colOff>85725</xdr:colOff>
      <xdr:row>28</xdr:row>
      <xdr:rowOff>6985</xdr:rowOff>
    </xdr:to>
    <xdr:cxnSp macro="">
      <xdr:nvCxnSpPr>
        <xdr:cNvPr id="78" name="直線コネクタ 77"/>
        <xdr:cNvCxnSpPr/>
      </xdr:nvCxnSpPr>
      <xdr:spPr>
        <a:xfrm flipV="1">
          <a:off x="3667125" y="5229225"/>
          <a:ext cx="635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9" name="楕円 78"/>
        <xdr:cNvSpPr/>
      </xdr:nvSpPr>
      <xdr:spPr>
        <a:xfrm>
          <a:off x="2930525" y="55543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29</xdr:row>
      <xdr:rowOff>29845</xdr:rowOff>
    </xdr:to>
    <xdr:cxnSp macro="">
      <xdr:nvCxnSpPr>
        <xdr:cNvPr id="80" name="直線コネクタ 79"/>
        <xdr:cNvCxnSpPr/>
      </xdr:nvCxnSpPr>
      <xdr:spPr>
        <a:xfrm flipV="1">
          <a:off x="2981325" y="5410835"/>
          <a:ext cx="68580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81" name="n_1aveValue有形固定資産減価償却率"/>
        <xdr:cNvSpPr txBox="1"/>
      </xdr:nvSpPr>
      <xdr:spPr>
        <a:xfrm>
          <a:off x="3470919"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82" name="n_2aveValue有形固定資産減価償却率"/>
        <xdr:cNvSpPr txBox="1"/>
      </xdr:nvSpPr>
      <xdr:spPr>
        <a:xfrm>
          <a:off x="2797819"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83" name="n_1mainValue有形固定資産減価償却率"/>
        <xdr:cNvSpPr txBox="1"/>
      </xdr:nvSpPr>
      <xdr:spPr>
        <a:xfrm>
          <a:off x="3470919" y="51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84" name="n_2mainValue有形固定資産減価償却率"/>
        <xdr:cNvSpPr txBox="1"/>
      </xdr:nvSpPr>
      <xdr:spPr>
        <a:xfrm>
          <a:off x="2797819"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0" name="正方形/長方形 89"/>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1" name="正方形/長方形 90"/>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5" name="テキスト ボックス 94"/>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現時点では、類似団体や都道府県平均値を下回っており、比較的良好な数値となっている。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一方、有形固定資産減価償却率は都道府県の平均値を上回っており、施設の老朽化が進んでいることから今後多くの更新投資が必要になるものと見込まれる。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そのため一定の起債の発行が必要となるが、過度な将来負担が発生しないよう計画的に管理・更新を行っていく必要がある。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a:solidFill>
                <a:schemeClr val="dk1"/>
              </a:solidFill>
              <a:effectLst/>
              <a:latin typeface="+mn-lt"/>
              <a:ea typeface="+mn-ea"/>
              <a:cs typeface="+mn-cs"/>
            </a:rPr>
            <a:t>    </a:t>
          </a:r>
        </a:p>
        <a:p>
          <a:pPr eaLnBrk="1" fontAlgn="auto" latinLnBrk="0" hangingPunct="1"/>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8" name="テキスト ボックス 97"/>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0" name="テキスト ボックス 99"/>
        <xdr:cNvSpPr txBox="1"/>
      </xdr:nvSpPr>
      <xdr:spPr>
        <a:xfrm>
          <a:off x="9758836" y="6451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2" name="テキスト ボックス 101"/>
        <xdr:cNvSpPr txBox="1"/>
      </xdr:nvSpPr>
      <xdr:spPr>
        <a:xfrm>
          <a:off x="9705751" y="61048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4" name="テキスト ボックス 103"/>
        <xdr:cNvSpPr txBox="1"/>
      </xdr:nvSpPr>
      <xdr:spPr>
        <a:xfrm>
          <a:off x="9705751" y="5757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06" name="テキスト ボックス 105"/>
        <xdr:cNvSpPr txBox="1"/>
      </xdr:nvSpPr>
      <xdr:spPr>
        <a:xfrm>
          <a:off x="9705751" y="54105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8" name="テキスト ボックス 107"/>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55012</xdr:rowOff>
    </xdr:from>
    <xdr:to>
      <xdr:col>76</xdr:col>
      <xdr:colOff>21589</xdr:colOff>
      <xdr:row>34</xdr:row>
      <xdr:rowOff>136948</xdr:rowOff>
    </xdr:to>
    <xdr:cxnSp macro="">
      <xdr:nvCxnSpPr>
        <xdr:cNvPr id="112" name="直線コネクタ 111"/>
        <xdr:cNvCxnSpPr/>
      </xdr:nvCxnSpPr>
      <xdr:spPr>
        <a:xfrm flipV="1">
          <a:off x="13323570" y="5293762"/>
          <a:ext cx="1269" cy="123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140775</xdr:rowOff>
    </xdr:from>
    <xdr:ext cx="469744" cy="259045"/>
    <xdr:sp macro="" textlink="">
      <xdr:nvSpPr>
        <xdr:cNvPr id="113" name="債務償還比率最小値テキスト"/>
        <xdr:cNvSpPr txBox="1"/>
      </xdr:nvSpPr>
      <xdr:spPr>
        <a:xfrm>
          <a:off x="13376275" y="653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136948</xdr:rowOff>
    </xdr:from>
    <xdr:to>
      <xdr:col>76</xdr:col>
      <xdr:colOff>111125</xdr:colOff>
      <xdr:row>34</xdr:row>
      <xdr:rowOff>136948</xdr:rowOff>
    </xdr:to>
    <xdr:cxnSp macro="">
      <xdr:nvCxnSpPr>
        <xdr:cNvPr id="114" name="直線コネクタ 113"/>
        <xdr:cNvCxnSpPr/>
      </xdr:nvCxnSpPr>
      <xdr:spPr>
        <a:xfrm>
          <a:off x="13255625" y="6531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1689</xdr:rowOff>
    </xdr:from>
    <xdr:ext cx="560923" cy="259045"/>
    <xdr:sp macro="" textlink="">
      <xdr:nvSpPr>
        <xdr:cNvPr id="115" name="債務償還比率最大値テキスト"/>
        <xdr:cNvSpPr txBox="1"/>
      </xdr:nvSpPr>
      <xdr:spPr>
        <a:xfrm>
          <a:off x="13376275" y="50753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55012</xdr:rowOff>
    </xdr:from>
    <xdr:to>
      <xdr:col>76</xdr:col>
      <xdr:colOff>111125</xdr:colOff>
      <xdr:row>27</xdr:row>
      <xdr:rowOff>55012</xdr:rowOff>
    </xdr:to>
    <xdr:cxnSp macro="">
      <xdr:nvCxnSpPr>
        <xdr:cNvPr id="116" name="直線コネクタ 115"/>
        <xdr:cNvCxnSpPr/>
      </xdr:nvCxnSpPr>
      <xdr:spPr>
        <a:xfrm>
          <a:off x="13255625" y="5293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33249</xdr:rowOff>
    </xdr:from>
    <xdr:ext cx="560923" cy="259045"/>
    <xdr:sp macro="" textlink="">
      <xdr:nvSpPr>
        <xdr:cNvPr id="117" name="債務償還比率平均値テキスト"/>
        <xdr:cNvSpPr txBox="1"/>
      </xdr:nvSpPr>
      <xdr:spPr>
        <a:xfrm>
          <a:off x="13376275" y="576729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10372</xdr:rowOff>
    </xdr:from>
    <xdr:to>
      <xdr:col>76</xdr:col>
      <xdr:colOff>73025</xdr:colOff>
      <xdr:row>31</xdr:row>
      <xdr:rowOff>111972</xdr:rowOff>
    </xdr:to>
    <xdr:sp macro="" textlink="">
      <xdr:nvSpPr>
        <xdr:cNvPr id="118" name="フローチャート: 判断 117"/>
        <xdr:cNvSpPr/>
      </xdr:nvSpPr>
      <xdr:spPr>
        <a:xfrm>
          <a:off x="13293725" y="59095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154474</xdr:rowOff>
    </xdr:from>
    <xdr:to>
      <xdr:col>72</xdr:col>
      <xdr:colOff>123825</xdr:colOff>
      <xdr:row>31</xdr:row>
      <xdr:rowOff>84624</xdr:rowOff>
    </xdr:to>
    <xdr:sp macro="" textlink="">
      <xdr:nvSpPr>
        <xdr:cNvPr id="119" name="フローチャート: 判断 118"/>
        <xdr:cNvSpPr/>
      </xdr:nvSpPr>
      <xdr:spPr>
        <a:xfrm>
          <a:off x="12639675" y="5888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86148</xdr:rowOff>
    </xdr:from>
    <xdr:to>
      <xdr:col>76</xdr:col>
      <xdr:colOff>73025</xdr:colOff>
      <xdr:row>35</xdr:row>
      <xdr:rowOff>16298</xdr:rowOff>
    </xdr:to>
    <xdr:sp macro="" textlink="">
      <xdr:nvSpPr>
        <xdr:cNvPr id="125" name="楕円 124"/>
        <xdr:cNvSpPr/>
      </xdr:nvSpPr>
      <xdr:spPr>
        <a:xfrm>
          <a:off x="13293725" y="64805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1075</xdr:rowOff>
    </xdr:from>
    <xdr:ext cx="469744" cy="259045"/>
    <xdr:sp macro="" textlink="">
      <xdr:nvSpPr>
        <xdr:cNvPr id="126" name="債務償還比率該当値テキスト"/>
        <xdr:cNvSpPr txBox="1"/>
      </xdr:nvSpPr>
      <xdr:spPr>
        <a:xfrm>
          <a:off x="13376275" y="639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55922</xdr:rowOff>
    </xdr:from>
    <xdr:to>
      <xdr:col>72</xdr:col>
      <xdr:colOff>123825</xdr:colOff>
      <xdr:row>34</xdr:row>
      <xdr:rowOff>157522</xdr:rowOff>
    </xdr:to>
    <xdr:sp macro="" textlink="">
      <xdr:nvSpPr>
        <xdr:cNvPr id="127" name="楕円 126"/>
        <xdr:cNvSpPr/>
      </xdr:nvSpPr>
      <xdr:spPr>
        <a:xfrm>
          <a:off x="12639675" y="64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106722</xdr:rowOff>
    </xdr:from>
    <xdr:to>
      <xdr:col>76</xdr:col>
      <xdr:colOff>22225</xdr:colOff>
      <xdr:row>34</xdr:row>
      <xdr:rowOff>136948</xdr:rowOff>
    </xdr:to>
    <xdr:cxnSp macro="">
      <xdr:nvCxnSpPr>
        <xdr:cNvPr id="128" name="直線コネクタ 127"/>
        <xdr:cNvCxnSpPr/>
      </xdr:nvCxnSpPr>
      <xdr:spPr>
        <a:xfrm>
          <a:off x="12690475" y="6501172"/>
          <a:ext cx="635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101151</xdr:rowOff>
    </xdr:from>
    <xdr:ext cx="560923" cy="259045"/>
    <xdr:sp macro="" textlink="">
      <xdr:nvSpPr>
        <xdr:cNvPr id="129" name="n_1aveValue債務償還比率"/>
        <xdr:cNvSpPr txBox="1"/>
      </xdr:nvSpPr>
      <xdr:spPr>
        <a:xfrm>
          <a:off x="12435413" y="56701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148649</xdr:rowOff>
    </xdr:from>
    <xdr:ext cx="469744" cy="259045"/>
    <xdr:sp macro="" textlink="">
      <xdr:nvSpPr>
        <xdr:cNvPr id="130" name="n_1mainValue債務償還比率"/>
        <xdr:cNvSpPr txBox="1"/>
      </xdr:nvSpPr>
      <xdr:spPr>
        <a:xfrm>
          <a:off x="12461952" y="654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566,052
561,445
3,507.14
343,609,836
336,031,398
4,497,853
211,097,267
625,776,820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152400</xdr:rowOff>
    </xdr:from>
    <xdr:to>
      <xdr:col>24</xdr:col>
      <xdr:colOff>62865</xdr:colOff>
      <xdr:row>38</xdr:row>
      <xdr:rowOff>57150</xdr:rowOff>
    </xdr:to>
    <xdr:cxnSp macro="">
      <xdr:nvCxnSpPr>
        <xdr:cNvPr id="56" name="直線コネクタ 55"/>
        <xdr:cNvCxnSpPr/>
      </xdr:nvCxnSpPr>
      <xdr:spPr>
        <a:xfrm flipV="1">
          <a:off x="4176395" y="5607050"/>
          <a:ext cx="1270" cy="730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60977</xdr:rowOff>
    </xdr:from>
    <xdr:ext cx="405111" cy="259045"/>
    <xdr:sp macro="" textlink="">
      <xdr:nvSpPr>
        <xdr:cNvPr id="57" name="【道路】&#10;有形固定資産減価償却率最小値テキスト"/>
        <xdr:cNvSpPr txBox="1"/>
      </xdr:nvSpPr>
      <xdr:spPr>
        <a:xfrm>
          <a:off x="4229100"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57150</xdr:rowOff>
    </xdr:from>
    <xdr:to>
      <xdr:col>24</xdr:col>
      <xdr:colOff>152400</xdr:colOff>
      <xdr:row>38</xdr:row>
      <xdr:rowOff>57150</xdr:rowOff>
    </xdr:to>
    <xdr:cxnSp macro="">
      <xdr:nvCxnSpPr>
        <xdr:cNvPr id="58" name="直線コネクタ 57"/>
        <xdr:cNvCxnSpPr/>
      </xdr:nvCxnSpPr>
      <xdr:spPr>
        <a:xfrm>
          <a:off x="4108450" y="6337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405111" cy="259045"/>
    <xdr:sp macro="" textlink="">
      <xdr:nvSpPr>
        <xdr:cNvPr id="59" name="【道路】&#10;有形固定資産減価償却率最大値テキスト"/>
        <xdr:cNvSpPr txBox="1"/>
      </xdr:nvSpPr>
      <xdr:spPr>
        <a:xfrm>
          <a:off x="4229100" y="53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152400</xdr:rowOff>
    </xdr:from>
    <xdr:to>
      <xdr:col>24</xdr:col>
      <xdr:colOff>152400</xdr:colOff>
      <xdr:row>33</xdr:row>
      <xdr:rowOff>152400</xdr:rowOff>
    </xdr:to>
    <xdr:cxnSp macro="">
      <xdr:nvCxnSpPr>
        <xdr:cNvPr id="60" name="直線コネクタ 59"/>
        <xdr:cNvCxnSpPr/>
      </xdr:nvCxnSpPr>
      <xdr:spPr>
        <a:xfrm>
          <a:off x="410845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10177</xdr:rowOff>
    </xdr:from>
    <xdr:ext cx="405111" cy="259045"/>
    <xdr:sp macro="" textlink="">
      <xdr:nvSpPr>
        <xdr:cNvPr id="61" name="【道路】&#10;有形固定資産減価償却率平均値テキスト"/>
        <xdr:cNvSpPr txBox="1"/>
      </xdr:nvSpPr>
      <xdr:spPr>
        <a:xfrm>
          <a:off x="4229100" y="5629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158750</xdr:rowOff>
    </xdr:from>
    <xdr:to>
      <xdr:col>24</xdr:col>
      <xdr:colOff>114300</xdr:colOff>
      <xdr:row>35</xdr:row>
      <xdr:rowOff>88900</xdr:rowOff>
    </xdr:to>
    <xdr:sp macro="" textlink="">
      <xdr:nvSpPr>
        <xdr:cNvPr id="62" name="フローチャート: 判断 61"/>
        <xdr:cNvSpPr/>
      </xdr:nvSpPr>
      <xdr:spPr>
        <a:xfrm>
          <a:off x="4127500" y="5778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63500</xdr:rowOff>
    </xdr:from>
    <xdr:to>
      <xdr:col>20</xdr:col>
      <xdr:colOff>38100</xdr:colOff>
      <xdr:row>38</xdr:row>
      <xdr:rowOff>165100</xdr:rowOff>
    </xdr:to>
    <xdr:sp macro="" textlink="">
      <xdr:nvSpPr>
        <xdr:cNvPr id="63" name="フローチャート: 判断 62"/>
        <xdr:cNvSpPr/>
      </xdr:nvSpPr>
      <xdr:spPr>
        <a:xfrm>
          <a:off x="3384550" y="634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57175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0" name="楕円 69"/>
        <xdr:cNvSpPr/>
      </xdr:nvSpPr>
      <xdr:spPr>
        <a:xfrm>
          <a:off x="4127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405111" cy="259045"/>
    <xdr:sp macro="" textlink="">
      <xdr:nvSpPr>
        <xdr:cNvPr id="71" name="【道路】&#10;有形固定資産減価償却率該当値テキスト"/>
        <xdr:cNvSpPr txBox="1"/>
      </xdr:nvSpPr>
      <xdr:spPr>
        <a:xfrm>
          <a:off x="4229100" y="620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2" name="楕円 71"/>
        <xdr:cNvSpPr/>
      </xdr:nvSpPr>
      <xdr:spPr>
        <a:xfrm>
          <a:off x="3384550" y="648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39</xdr:row>
      <xdr:rowOff>95250</xdr:rowOff>
    </xdr:to>
    <xdr:cxnSp macro="">
      <xdr:nvCxnSpPr>
        <xdr:cNvPr id="73" name="直線コネクタ 72"/>
        <xdr:cNvCxnSpPr/>
      </xdr:nvCxnSpPr>
      <xdr:spPr>
        <a:xfrm flipV="1">
          <a:off x="3429000" y="6337300"/>
          <a:ext cx="7493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82550</xdr:rowOff>
    </xdr:from>
    <xdr:to>
      <xdr:col>15</xdr:col>
      <xdr:colOff>101600</xdr:colOff>
      <xdr:row>41</xdr:row>
      <xdr:rowOff>12700</xdr:rowOff>
    </xdr:to>
    <xdr:sp macro="" textlink="">
      <xdr:nvSpPr>
        <xdr:cNvPr id="74" name="楕円 73"/>
        <xdr:cNvSpPr/>
      </xdr:nvSpPr>
      <xdr:spPr>
        <a:xfrm>
          <a:off x="2571750" y="669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95250</xdr:rowOff>
    </xdr:from>
    <xdr:to>
      <xdr:col>19</xdr:col>
      <xdr:colOff>177800</xdr:colOff>
      <xdr:row>40</xdr:row>
      <xdr:rowOff>133350</xdr:rowOff>
    </xdr:to>
    <xdr:cxnSp macro="">
      <xdr:nvCxnSpPr>
        <xdr:cNvPr id="75" name="直線コネクタ 74"/>
        <xdr:cNvCxnSpPr/>
      </xdr:nvCxnSpPr>
      <xdr:spPr>
        <a:xfrm flipV="1">
          <a:off x="2622550" y="6540500"/>
          <a:ext cx="80645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10177</xdr:rowOff>
    </xdr:from>
    <xdr:ext cx="405111" cy="259045"/>
    <xdr:sp macro="" textlink="">
      <xdr:nvSpPr>
        <xdr:cNvPr id="76" name="n_1aveValue【道路】&#10;有形固定資産減価償却率"/>
        <xdr:cNvSpPr txBox="1"/>
      </xdr:nvSpPr>
      <xdr:spPr>
        <a:xfrm>
          <a:off x="32391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7" name="n_2aveValue【道路】&#10;有形固定資産減価償却率"/>
        <xdr:cNvSpPr txBox="1"/>
      </xdr:nvSpPr>
      <xdr:spPr>
        <a:xfrm>
          <a:off x="2439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78" name="n_1mainValue【道路】&#10;有形固定資産減価償却率"/>
        <xdr:cNvSpPr txBox="1"/>
      </xdr:nvSpPr>
      <xdr:spPr>
        <a:xfrm>
          <a:off x="323914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3827</xdr:rowOff>
    </xdr:from>
    <xdr:ext cx="405111" cy="259045"/>
    <xdr:sp macro="" textlink="">
      <xdr:nvSpPr>
        <xdr:cNvPr id="79" name="n_2mainValue【道路】&#10;有形固定資産減価償却率"/>
        <xdr:cNvSpPr txBox="1"/>
      </xdr:nvSpPr>
      <xdr:spPr>
        <a:xfrm>
          <a:off x="2439044"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8708</xdr:rowOff>
    </xdr:from>
    <xdr:to>
      <xdr:col>54</xdr:col>
      <xdr:colOff>189865</xdr:colOff>
      <xdr:row>34</xdr:row>
      <xdr:rowOff>157843</xdr:rowOff>
    </xdr:to>
    <xdr:cxnSp macro="">
      <xdr:nvCxnSpPr>
        <xdr:cNvPr id="104" name="直線コネクタ 103"/>
        <xdr:cNvCxnSpPr/>
      </xdr:nvCxnSpPr>
      <xdr:spPr>
        <a:xfrm flipV="1">
          <a:off x="9427845" y="5628458"/>
          <a:ext cx="1270" cy="149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164936</xdr:rowOff>
    </xdr:from>
    <xdr:ext cx="469744" cy="259045"/>
    <xdr:sp macro="" textlink="">
      <xdr:nvSpPr>
        <xdr:cNvPr id="105" name="【道路】&#10;一人当たり延長最小値テキスト"/>
        <xdr:cNvSpPr txBox="1"/>
      </xdr:nvSpPr>
      <xdr:spPr>
        <a:xfrm>
          <a:off x="9480550" y="57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157843</xdr:rowOff>
    </xdr:from>
    <xdr:to>
      <xdr:col>55</xdr:col>
      <xdr:colOff>88900</xdr:colOff>
      <xdr:row>34</xdr:row>
      <xdr:rowOff>157843</xdr:rowOff>
    </xdr:to>
    <xdr:cxnSp macro="">
      <xdr:nvCxnSpPr>
        <xdr:cNvPr id="106" name="直線コネクタ 105"/>
        <xdr:cNvCxnSpPr/>
      </xdr:nvCxnSpPr>
      <xdr:spPr>
        <a:xfrm>
          <a:off x="9359900" y="5777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126835</xdr:rowOff>
    </xdr:from>
    <xdr:ext cx="469744" cy="259045"/>
    <xdr:sp macro="" textlink="">
      <xdr:nvSpPr>
        <xdr:cNvPr id="107" name="【道路】&#10;一人当たり延長最大値テキスト"/>
        <xdr:cNvSpPr txBox="1"/>
      </xdr:nvSpPr>
      <xdr:spPr>
        <a:xfrm>
          <a:off x="9480550" y="541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8708</xdr:rowOff>
    </xdr:from>
    <xdr:to>
      <xdr:col>55</xdr:col>
      <xdr:colOff>88900</xdr:colOff>
      <xdr:row>34</xdr:row>
      <xdr:rowOff>8708</xdr:rowOff>
    </xdr:to>
    <xdr:cxnSp macro="">
      <xdr:nvCxnSpPr>
        <xdr:cNvPr id="108" name="直線コネクタ 107"/>
        <xdr:cNvCxnSpPr/>
      </xdr:nvCxnSpPr>
      <xdr:spPr>
        <a:xfrm>
          <a:off x="9359900" y="5628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37935</xdr:rowOff>
    </xdr:from>
    <xdr:ext cx="469744" cy="259045"/>
    <xdr:sp macro="" textlink="">
      <xdr:nvSpPr>
        <xdr:cNvPr id="109" name="【道路】&#10;一人当たり延長平均値テキスト"/>
        <xdr:cNvSpPr txBox="1"/>
      </xdr:nvSpPr>
      <xdr:spPr>
        <a:xfrm>
          <a:off x="9480550" y="565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39551</xdr:rowOff>
    </xdr:from>
    <xdr:to>
      <xdr:col>55</xdr:col>
      <xdr:colOff>50800</xdr:colOff>
      <xdr:row>34</xdr:row>
      <xdr:rowOff>141151</xdr:rowOff>
    </xdr:to>
    <xdr:sp macro="" textlink="">
      <xdr:nvSpPr>
        <xdr:cNvPr id="110" name="フローチャート: 判断 109"/>
        <xdr:cNvSpPr/>
      </xdr:nvSpPr>
      <xdr:spPr>
        <a:xfrm>
          <a:off x="9398000" y="56593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76563</xdr:rowOff>
    </xdr:from>
    <xdr:to>
      <xdr:col>50</xdr:col>
      <xdr:colOff>165100</xdr:colOff>
      <xdr:row>37</xdr:row>
      <xdr:rowOff>6713</xdr:rowOff>
    </xdr:to>
    <xdr:sp macro="" textlink="">
      <xdr:nvSpPr>
        <xdr:cNvPr id="111" name="フローチャート: 判断 110"/>
        <xdr:cNvSpPr/>
      </xdr:nvSpPr>
      <xdr:spPr>
        <a:xfrm>
          <a:off x="8636000" y="6026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140788</xdr:rowOff>
    </xdr:from>
    <xdr:to>
      <xdr:col>46</xdr:col>
      <xdr:colOff>38100</xdr:colOff>
      <xdr:row>41</xdr:row>
      <xdr:rowOff>70938</xdr:rowOff>
    </xdr:to>
    <xdr:sp macro="" textlink="">
      <xdr:nvSpPr>
        <xdr:cNvPr id="112" name="フローチャート: 判断 111"/>
        <xdr:cNvSpPr/>
      </xdr:nvSpPr>
      <xdr:spPr>
        <a:xfrm>
          <a:off x="7842250" y="6751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129358</xdr:rowOff>
    </xdr:from>
    <xdr:to>
      <xdr:col>55</xdr:col>
      <xdr:colOff>50800</xdr:colOff>
      <xdr:row>34</xdr:row>
      <xdr:rowOff>59508</xdr:rowOff>
    </xdr:to>
    <xdr:sp macro="" textlink="">
      <xdr:nvSpPr>
        <xdr:cNvPr id="118" name="楕円 117"/>
        <xdr:cNvSpPr/>
      </xdr:nvSpPr>
      <xdr:spPr>
        <a:xfrm>
          <a:off x="9398000" y="55840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82385</xdr:rowOff>
    </xdr:from>
    <xdr:ext cx="469744" cy="259045"/>
    <xdr:sp macro="" textlink="">
      <xdr:nvSpPr>
        <xdr:cNvPr id="119" name="【道路】&#10;一人当たり延長該当値テキスト"/>
        <xdr:cNvSpPr txBox="1"/>
      </xdr:nvSpPr>
      <xdr:spPr>
        <a:xfrm>
          <a:off x="9480550" y="553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165281</xdr:rowOff>
    </xdr:from>
    <xdr:to>
      <xdr:col>50</xdr:col>
      <xdr:colOff>165100</xdr:colOff>
      <xdr:row>34</xdr:row>
      <xdr:rowOff>95431</xdr:rowOff>
    </xdr:to>
    <xdr:sp macro="" textlink="">
      <xdr:nvSpPr>
        <xdr:cNvPr id="120" name="楕円 119"/>
        <xdr:cNvSpPr/>
      </xdr:nvSpPr>
      <xdr:spPr>
        <a:xfrm>
          <a:off x="8636000" y="5619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8708</xdr:rowOff>
    </xdr:from>
    <xdr:to>
      <xdr:col>55</xdr:col>
      <xdr:colOff>0</xdr:colOff>
      <xdr:row>34</xdr:row>
      <xdr:rowOff>44631</xdr:rowOff>
    </xdr:to>
    <xdr:cxnSp macro="">
      <xdr:nvCxnSpPr>
        <xdr:cNvPr id="121" name="直線コネクタ 120"/>
        <xdr:cNvCxnSpPr/>
      </xdr:nvCxnSpPr>
      <xdr:spPr>
        <a:xfrm flipV="1">
          <a:off x="8686800" y="5628458"/>
          <a:ext cx="7429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147864</xdr:rowOff>
    </xdr:from>
    <xdr:to>
      <xdr:col>46</xdr:col>
      <xdr:colOff>38100</xdr:colOff>
      <xdr:row>34</xdr:row>
      <xdr:rowOff>78014</xdr:rowOff>
    </xdr:to>
    <xdr:sp macro="" textlink="">
      <xdr:nvSpPr>
        <xdr:cNvPr id="122" name="楕円 121"/>
        <xdr:cNvSpPr/>
      </xdr:nvSpPr>
      <xdr:spPr>
        <a:xfrm>
          <a:off x="7842250" y="5602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27214</xdr:rowOff>
    </xdr:from>
    <xdr:to>
      <xdr:col>50</xdr:col>
      <xdr:colOff>114300</xdr:colOff>
      <xdr:row>34</xdr:row>
      <xdr:rowOff>44631</xdr:rowOff>
    </xdr:to>
    <xdr:cxnSp macro="">
      <xdr:nvCxnSpPr>
        <xdr:cNvPr id="123" name="直線コネクタ 122"/>
        <xdr:cNvCxnSpPr/>
      </xdr:nvCxnSpPr>
      <xdr:spPr>
        <a:xfrm>
          <a:off x="7886700" y="5646964"/>
          <a:ext cx="8001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169290</xdr:rowOff>
    </xdr:from>
    <xdr:ext cx="469744" cy="259045"/>
    <xdr:sp macro="" textlink="">
      <xdr:nvSpPr>
        <xdr:cNvPr id="124" name="n_1aveValue【道路】&#10;一人当たり延長"/>
        <xdr:cNvSpPr txBox="1"/>
      </xdr:nvSpPr>
      <xdr:spPr>
        <a:xfrm>
          <a:off x="8458277" y="61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62065</xdr:rowOff>
    </xdr:from>
    <xdr:ext cx="469744" cy="259045"/>
    <xdr:sp macro="" textlink="">
      <xdr:nvSpPr>
        <xdr:cNvPr id="125" name="n_2aveValue【道路】&#10;一人当たり延長"/>
        <xdr:cNvSpPr txBox="1"/>
      </xdr:nvSpPr>
      <xdr:spPr>
        <a:xfrm>
          <a:off x="7677227" y="683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111958</xdr:rowOff>
    </xdr:from>
    <xdr:ext cx="469744" cy="259045"/>
    <xdr:sp macro="" textlink="">
      <xdr:nvSpPr>
        <xdr:cNvPr id="126" name="n_1mainValue【道路】&#10;一人当たり延長"/>
        <xdr:cNvSpPr txBox="1"/>
      </xdr:nvSpPr>
      <xdr:spPr>
        <a:xfrm>
          <a:off x="8458277" y="540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94541</xdr:rowOff>
    </xdr:from>
    <xdr:ext cx="469744" cy="259045"/>
    <xdr:sp macro="" textlink="">
      <xdr:nvSpPr>
        <xdr:cNvPr id="127" name="n_2mainValue【道路】&#10;一人当たり延長"/>
        <xdr:cNvSpPr txBox="1"/>
      </xdr:nvSpPr>
      <xdr:spPr>
        <a:xfrm>
          <a:off x="7677227" y="538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9" name="正方形/長方形 128"/>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0" name="正方形/長方形 129"/>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1" name="正方形/長方形 130"/>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2" name="正方形/長方形 131"/>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6" name="テキスト ボックス 14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77724</xdr:rowOff>
    </xdr:from>
    <xdr:to>
      <xdr:col>24</xdr:col>
      <xdr:colOff>62865</xdr:colOff>
      <xdr:row>62</xdr:row>
      <xdr:rowOff>109728</xdr:rowOff>
    </xdr:to>
    <xdr:cxnSp macro="">
      <xdr:nvCxnSpPr>
        <xdr:cNvPr id="148" name="直線コネクタ 147"/>
        <xdr:cNvCxnSpPr/>
      </xdr:nvCxnSpPr>
      <xdr:spPr>
        <a:xfrm flipV="1">
          <a:off x="4176395" y="9329674"/>
          <a:ext cx="1270" cy="1022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113555</xdr:rowOff>
    </xdr:from>
    <xdr:ext cx="405111" cy="259045"/>
    <xdr:sp macro="" textlink="">
      <xdr:nvSpPr>
        <xdr:cNvPr id="149" name="【橋りょう・トンネル】&#10;有形固定資産減価償却率最小値テキスト"/>
        <xdr:cNvSpPr txBox="1"/>
      </xdr:nvSpPr>
      <xdr:spPr>
        <a:xfrm>
          <a:off x="4229100" y="1035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109728</xdr:rowOff>
    </xdr:from>
    <xdr:to>
      <xdr:col>24</xdr:col>
      <xdr:colOff>152400</xdr:colOff>
      <xdr:row>62</xdr:row>
      <xdr:rowOff>109728</xdr:rowOff>
    </xdr:to>
    <xdr:cxnSp macro="">
      <xdr:nvCxnSpPr>
        <xdr:cNvPr id="150" name="直線コネクタ 149"/>
        <xdr:cNvCxnSpPr/>
      </xdr:nvCxnSpPr>
      <xdr:spPr>
        <a:xfrm>
          <a:off x="4108450" y="10352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24401</xdr:rowOff>
    </xdr:from>
    <xdr:ext cx="405111" cy="259045"/>
    <xdr:sp macro="" textlink="">
      <xdr:nvSpPr>
        <xdr:cNvPr id="151" name="【橋りょう・トンネル】&#10;有形固定資産減価償却率最大値テキスト"/>
        <xdr:cNvSpPr txBox="1"/>
      </xdr:nvSpPr>
      <xdr:spPr>
        <a:xfrm>
          <a:off x="422910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77724</xdr:rowOff>
    </xdr:from>
    <xdr:to>
      <xdr:col>24</xdr:col>
      <xdr:colOff>152400</xdr:colOff>
      <xdr:row>56</xdr:row>
      <xdr:rowOff>77724</xdr:rowOff>
    </xdr:to>
    <xdr:cxnSp macro="">
      <xdr:nvCxnSpPr>
        <xdr:cNvPr id="152" name="直線コネクタ 151"/>
        <xdr:cNvCxnSpPr/>
      </xdr:nvCxnSpPr>
      <xdr:spPr>
        <a:xfrm>
          <a:off x="4108450" y="9329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73931</xdr:rowOff>
    </xdr:from>
    <xdr:ext cx="405111" cy="259045"/>
    <xdr:sp macro="" textlink="">
      <xdr:nvSpPr>
        <xdr:cNvPr id="153" name="【橋りょう・トンネル】&#10;有形固定資産減価償却率平均値テキスト"/>
        <xdr:cNvSpPr txBox="1"/>
      </xdr:nvSpPr>
      <xdr:spPr>
        <a:xfrm>
          <a:off x="4229100" y="965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54" name="フローチャート: 判断 153"/>
        <xdr:cNvSpPr/>
      </xdr:nvSpPr>
      <xdr:spPr>
        <a:xfrm>
          <a:off x="4127500" y="96776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xdr:rowOff>
    </xdr:from>
    <xdr:to>
      <xdr:col>20</xdr:col>
      <xdr:colOff>38100</xdr:colOff>
      <xdr:row>59</xdr:row>
      <xdr:rowOff>112522</xdr:rowOff>
    </xdr:to>
    <xdr:sp macro="" textlink="">
      <xdr:nvSpPr>
        <xdr:cNvPr id="155" name="フローチャート: 判断 154"/>
        <xdr:cNvSpPr/>
      </xdr:nvSpPr>
      <xdr:spPr>
        <a:xfrm>
          <a:off x="3384550" y="9758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102362</xdr:rowOff>
    </xdr:from>
    <xdr:to>
      <xdr:col>15</xdr:col>
      <xdr:colOff>101600</xdr:colOff>
      <xdr:row>58</xdr:row>
      <xdr:rowOff>32512</xdr:rowOff>
    </xdr:to>
    <xdr:sp macro="" textlink="">
      <xdr:nvSpPr>
        <xdr:cNvPr id="156" name="フローチャート: 判断 155"/>
        <xdr:cNvSpPr/>
      </xdr:nvSpPr>
      <xdr:spPr>
        <a:xfrm>
          <a:off x="2571750" y="9519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26924</xdr:rowOff>
    </xdr:from>
    <xdr:to>
      <xdr:col>24</xdr:col>
      <xdr:colOff>114300</xdr:colOff>
      <xdr:row>56</xdr:row>
      <xdr:rowOff>128524</xdr:rowOff>
    </xdr:to>
    <xdr:sp macro="" textlink="">
      <xdr:nvSpPr>
        <xdr:cNvPr id="162" name="楕円 161"/>
        <xdr:cNvSpPr/>
      </xdr:nvSpPr>
      <xdr:spPr>
        <a:xfrm>
          <a:off x="4127500" y="9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151401</xdr:rowOff>
    </xdr:from>
    <xdr:ext cx="405111" cy="259045"/>
    <xdr:sp macro="" textlink="">
      <xdr:nvSpPr>
        <xdr:cNvPr id="163" name="【橋りょう・トンネル】&#10;有形固定資産減価償却率該当値テキスト"/>
        <xdr:cNvSpPr txBox="1"/>
      </xdr:nvSpPr>
      <xdr:spPr>
        <a:xfrm>
          <a:off x="4229100" y="9238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58928</xdr:rowOff>
    </xdr:from>
    <xdr:to>
      <xdr:col>20</xdr:col>
      <xdr:colOff>38100</xdr:colOff>
      <xdr:row>56</xdr:row>
      <xdr:rowOff>160528</xdr:rowOff>
    </xdr:to>
    <xdr:sp macro="" textlink="">
      <xdr:nvSpPr>
        <xdr:cNvPr id="164" name="楕円 163"/>
        <xdr:cNvSpPr/>
      </xdr:nvSpPr>
      <xdr:spPr>
        <a:xfrm>
          <a:off x="3384550" y="93108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77724</xdr:rowOff>
    </xdr:from>
    <xdr:to>
      <xdr:col>24</xdr:col>
      <xdr:colOff>63500</xdr:colOff>
      <xdr:row>56</xdr:row>
      <xdr:rowOff>109728</xdr:rowOff>
    </xdr:to>
    <xdr:cxnSp macro="">
      <xdr:nvCxnSpPr>
        <xdr:cNvPr id="165" name="直線コネクタ 164"/>
        <xdr:cNvCxnSpPr/>
      </xdr:nvCxnSpPr>
      <xdr:spPr>
        <a:xfrm flipV="1">
          <a:off x="3429000" y="9329674"/>
          <a:ext cx="7493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118364</xdr:rowOff>
    </xdr:from>
    <xdr:to>
      <xdr:col>15</xdr:col>
      <xdr:colOff>101600</xdr:colOff>
      <xdr:row>57</xdr:row>
      <xdr:rowOff>48514</xdr:rowOff>
    </xdr:to>
    <xdr:sp macro="" textlink="">
      <xdr:nvSpPr>
        <xdr:cNvPr id="166" name="楕円 165"/>
        <xdr:cNvSpPr/>
      </xdr:nvSpPr>
      <xdr:spPr>
        <a:xfrm>
          <a:off x="2571750" y="9370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109728</xdr:rowOff>
    </xdr:from>
    <xdr:to>
      <xdr:col>19</xdr:col>
      <xdr:colOff>177800</xdr:colOff>
      <xdr:row>56</xdr:row>
      <xdr:rowOff>169164</xdr:rowOff>
    </xdr:to>
    <xdr:cxnSp macro="">
      <xdr:nvCxnSpPr>
        <xdr:cNvPr id="167" name="直線コネクタ 166"/>
        <xdr:cNvCxnSpPr/>
      </xdr:nvCxnSpPr>
      <xdr:spPr>
        <a:xfrm flipV="1">
          <a:off x="2622550" y="9361678"/>
          <a:ext cx="80645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103649</xdr:rowOff>
    </xdr:from>
    <xdr:ext cx="405111" cy="259045"/>
    <xdr:sp macro="" textlink="">
      <xdr:nvSpPr>
        <xdr:cNvPr id="168" name="n_1aveValue【橋りょう・トンネル】&#10;有形固定資産減価償却率"/>
        <xdr:cNvSpPr txBox="1"/>
      </xdr:nvSpPr>
      <xdr:spPr>
        <a:xfrm>
          <a:off x="3239144" y="985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23639</xdr:rowOff>
    </xdr:from>
    <xdr:ext cx="405111" cy="259045"/>
    <xdr:sp macro="" textlink="">
      <xdr:nvSpPr>
        <xdr:cNvPr id="169" name="n_2aveValue【橋りょう・トンネル】&#10;有形固定資産減価償却率"/>
        <xdr:cNvSpPr txBox="1"/>
      </xdr:nvSpPr>
      <xdr:spPr>
        <a:xfrm>
          <a:off x="2439044" y="960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5605</xdr:rowOff>
    </xdr:from>
    <xdr:ext cx="405111" cy="259045"/>
    <xdr:sp macro="" textlink="">
      <xdr:nvSpPr>
        <xdr:cNvPr id="170" name="n_1mainValue【橋りょう・トンネル】&#10;有形固定資産減価償却率"/>
        <xdr:cNvSpPr txBox="1"/>
      </xdr:nvSpPr>
      <xdr:spPr>
        <a:xfrm>
          <a:off x="3239144" y="90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65041</xdr:rowOff>
    </xdr:from>
    <xdr:ext cx="405111" cy="259045"/>
    <xdr:sp macro="" textlink="">
      <xdr:nvSpPr>
        <xdr:cNvPr id="171" name="n_2mainValue【橋りょう・トンネル】&#10;有形固定資産減価償却率"/>
        <xdr:cNvSpPr txBox="1"/>
      </xdr:nvSpPr>
      <xdr:spPr>
        <a:xfrm>
          <a:off x="2439044" y="915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3" name="正方形/長方形 172"/>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4" name="正方形/長方形 173"/>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5" name="正方形/長方形 174"/>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6" name="正方形/長方形 175"/>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0" name="テキスト ボックス 179"/>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2" name="テキスト ボックス 181"/>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59</xdr:row>
      <xdr:rowOff>16777</xdr:rowOff>
    </xdr:from>
    <xdr:to>
      <xdr:col>54</xdr:col>
      <xdr:colOff>189865</xdr:colOff>
      <xdr:row>62</xdr:row>
      <xdr:rowOff>119674</xdr:rowOff>
    </xdr:to>
    <xdr:cxnSp macro="">
      <xdr:nvCxnSpPr>
        <xdr:cNvPr id="192" name="直線コネクタ 191"/>
        <xdr:cNvCxnSpPr/>
      </xdr:nvCxnSpPr>
      <xdr:spPr>
        <a:xfrm flipV="1">
          <a:off x="9427845" y="9764027"/>
          <a:ext cx="1270" cy="598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123501</xdr:rowOff>
    </xdr:from>
    <xdr:ext cx="599010" cy="259045"/>
    <xdr:sp macro="" textlink="">
      <xdr:nvSpPr>
        <xdr:cNvPr id="193" name="【橋りょう・トンネル】&#10;一人当たり有形固定資産（償却資産）額最小値テキスト"/>
        <xdr:cNvSpPr txBox="1"/>
      </xdr:nvSpPr>
      <xdr:spPr>
        <a:xfrm>
          <a:off x="9480550" y="1036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119674</xdr:rowOff>
    </xdr:from>
    <xdr:to>
      <xdr:col>55</xdr:col>
      <xdr:colOff>88900</xdr:colOff>
      <xdr:row>62</xdr:row>
      <xdr:rowOff>119674</xdr:rowOff>
    </xdr:to>
    <xdr:cxnSp macro="">
      <xdr:nvCxnSpPr>
        <xdr:cNvPr id="194" name="直線コネクタ 193"/>
        <xdr:cNvCxnSpPr/>
      </xdr:nvCxnSpPr>
      <xdr:spPr>
        <a:xfrm>
          <a:off x="9359900" y="10362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134904</xdr:rowOff>
    </xdr:from>
    <xdr:ext cx="599010" cy="259045"/>
    <xdr:sp macro="" textlink="">
      <xdr:nvSpPr>
        <xdr:cNvPr id="195" name="【橋りょう・トンネル】&#10;一人当たり有形固定資産（償却資産）額最大値テキスト"/>
        <xdr:cNvSpPr txBox="1"/>
      </xdr:nvSpPr>
      <xdr:spPr>
        <a:xfrm>
          <a:off x="9480550" y="955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16777</xdr:rowOff>
    </xdr:from>
    <xdr:to>
      <xdr:col>55</xdr:col>
      <xdr:colOff>88900</xdr:colOff>
      <xdr:row>59</xdr:row>
      <xdr:rowOff>16777</xdr:rowOff>
    </xdr:to>
    <xdr:cxnSp macro="">
      <xdr:nvCxnSpPr>
        <xdr:cNvPr id="196" name="直線コネクタ 195"/>
        <xdr:cNvCxnSpPr/>
      </xdr:nvCxnSpPr>
      <xdr:spPr>
        <a:xfrm>
          <a:off x="9359900" y="9764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111172</xdr:rowOff>
    </xdr:from>
    <xdr:ext cx="599010" cy="259045"/>
    <xdr:sp macro="" textlink="">
      <xdr:nvSpPr>
        <xdr:cNvPr id="197" name="【橋りょう・トンネル】&#10;一人当たり有形固定資産（償却資産）額平均値テキスト"/>
        <xdr:cNvSpPr txBox="1"/>
      </xdr:nvSpPr>
      <xdr:spPr>
        <a:xfrm>
          <a:off x="9480550" y="10023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132745</xdr:rowOff>
    </xdr:from>
    <xdr:to>
      <xdr:col>55</xdr:col>
      <xdr:colOff>50800</xdr:colOff>
      <xdr:row>61</xdr:row>
      <xdr:rowOff>62895</xdr:rowOff>
    </xdr:to>
    <xdr:sp macro="" textlink="">
      <xdr:nvSpPr>
        <xdr:cNvPr id="198" name="フローチャート: 判断 197"/>
        <xdr:cNvSpPr/>
      </xdr:nvSpPr>
      <xdr:spPr>
        <a:xfrm>
          <a:off x="9398000" y="10045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143062</xdr:rowOff>
    </xdr:from>
    <xdr:to>
      <xdr:col>50</xdr:col>
      <xdr:colOff>165100</xdr:colOff>
      <xdr:row>61</xdr:row>
      <xdr:rowOff>73212</xdr:rowOff>
    </xdr:to>
    <xdr:sp macro="" textlink="">
      <xdr:nvSpPr>
        <xdr:cNvPr id="199" name="フローチャート: 判断 198"/>
        <xdr:cNvSpPr/>
      </xdr:nvSpPr>
      <xdr:spPr>
        <a:xfrm>
          <a:off x="8636000" y="10055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54</xdr:row>
      <xdr:rowOff>169737</xdr:rowOff>
    </xdr:from>
    <xdr:to>
      <xdr:col>46</xdr:col>
      <xdr:colOff>38100</xdr:colOff>
      <xdr:row>55</xdr:row>
      <xdr:rowOff>99887</xdr:rowOff>
    </xdr:to>
    <xdr:sp macro="" textlink="">
      <xdr:nvSpPr>
        <xdr:cNvPr id="200" name="フローチャート: 判断 199"/>
        <xdr:cNvSpPr/>
      </xdr:nvSpPr>
      <xdr:spPr>
        <a:xfrm>
          <a:off x="7842250" y="90851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137427</xdr:rowOff>
    </xdr:from>
    <xdr:to>
      <xdr:col>55</xdr:col>
      <xdr:colOff>50800</xdr:colOff>
      <xdr:row>59</xdr:row>
      <xdr:rowOff>67577</xdr:rowOff>
    </xdr:to>
    <xdr:sp macro="" textlink="">
      <xdr:nvSpPr>
        <xdr:cNvPr id="206" name="楕円 205"/>
        <xdr:cNvSpPr/>
      </xdr:nvSpPr>
      <xdr:spPr>
        <a:xfrm>
          <a:off x="9398000" y="97195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90454</xdr:rowOff>
    </xdr:from>
    <xdr:ext cx="599010" cy="259045"/>
    <xdr:sp macro="" textlink="">
      <xdr:nvSpPr>
        <xdr:cNvPr id="207" name="【橋りょう・トンネル】&#10;一人当たり有形固定資産（償却資産）額該当値テキスト"/>
        <xdr:cNvSpPr txBox="1"/>
      </xdr:nvSpPr>
      <xdr:spPr>
        <a:xfrm>
          <a:off x="9480550" y="967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161848</xdr:rowOff>
    </xdr:from>
    <xdr:to>
      <xdr:col>50</xdr:col>
      <xdr:colOff>165100</xdr:colOff>
      <xdr:row>59</xdr:row>
      <xdr:rowOff>91998</xdr:rowOff>
    </xdr:to>
    <xdr:sp macro="" textlink="">
      <xdr:nvSpPr>
        <xdr:cNvPr id="208" name="楕円 207"/>
        <xdr:cNvSpPr/>
      </xdr:nvSpPr>
      <xdr:spPr>
        <a:xfrm>
          <a:off x="8636000" y="97439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16777</xdr:rowOff>
    </xdr:from>
    <xdr:to>
      <xdr:col>55</xdr:col>
      <xdr:colOff>0</xdr:colOff>
      <xdr:row>59</xdr:row>
      <xdr:rowOff>41198</xdr:rowOff>
    </xdr:to>
    <xdr:cxnSp macro="">
      <xdr:nvCxnSpPr>
        <xdr:cNvPr id="209" name="直線コネクタ 208"/>
        <xdr:cNvCxnSpPr/>
      </xdr:nvCxnSpPr>
      <xdr:spPr>
        <a:xfrm flipV="1">
          <a:off x="8686800" y="9764027"/>
          <a:ext cx="74295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170615</xdr:rowOff>
    </xdr:from>
    <xdr:to>
      <xdr:col>46</xdr:col>
      <xdr:colOff>38100</xdr:colOff>
      <xdr:row>59</xdr:row>
      <xdr:rowOff>100765</xdr:rowOff>
    </xdr:to>
    <xdr:sp macro="" textlink="">
      <xdr:nvSpPr>
        <xdr:cNvPr id="210" name="楕円 209"/>
        <xdr:cNvSpPr/>
      </xdr:nvSpPr>
      <xdr:spPr>
        <a:xfrm>
          <a:off x="7842250" y="9746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41198</xdr:rowOff>
    </xdr:from>
    <xdr:to>
      <xdr:col>50</xdr:col>
      <xdr:colOff>114300</xdr:colOff>
      <xdr:row>59</xdr:row>
      <xdr:rowOff>49965</xdr:rowOff>
    </xdr:to>
    <xdr:cxnSp macro="">
      <xdr:nvCxnSpPr>
        <xdr:cNvPr id="211" name="直線コネクタ 210"/>
        <xdr:cNvCxnSpPr/>
      </xdr:nvCxnSpPr>
      <xdr:spPr>
        <a:xfrm flipV="1">
          <a:off x="7886700" y="9788448"/>
          <a:ext cx="8001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64339</xdr:rowOff>
    </xdr:from>
    <xdr:ext cx="599010" cy="259045"/>
    <xdr:sp macro="" textlink="">
      <xdr:nvSpPr>
        <xdr:cNvPr id="212" name="n_1aveValue【橋りょう・トンネル】&#10;一人当たり有形固定資産（償却資産）額"/>
        <xdr:cNvSpPr txBox="1"/>
      </xdr:nvSpPr>
      <xdr:spPr>
        <a:xfrm>
          <a:off x="8399995" y="1014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116414</xdr:rowOff>
    </xdr:from>
    <xdr:ext cx="599010" cy="259045"/>
    <xdr:sp macro="" textlink="">
      <xdr:nvSpPr>
        <xdr:cNvPr id="213" name="n_2aveValue【橋りょう・トンネル】&#10;一人当たり有形固定資産（償却資産）額"/>
        <xdr:cNvSpPr txBox="1"/>
      </xdr:nvSpPr>
      <xdr:spPr>
        <a:xfrm>
          <a:off x="7612595" y="887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108525</xdr:rowOff>
    </xdr:from>
    <xdr:ext cx="599010" cy="259045"/>
    <xdr:sp macro="" textlink="">
      <xdr:nvSpPr>
        <xdr:cNvPr id="214" name="n_1mainValue【橋りょう・トンネル】&#10;一人当たり有形固定資産（償却資産）額"/>
        <xdr:cNvSpPr txBox="1"/>
      </xdr:nvSpPr>
      <xdr:spPr>
        <a:xfrm>
          <a:off x="8399995" y="952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91892</xdr:rowOff>
    </xdr:from>
    <xdr:ext cx="599010" cy="259045"/>
    <xdr:sp macro="" textlink="">
      <xdr:nvSpPr>
        <xdr:cNvPr id="215" name="n_2mainValue【橋りょう・トンネル】&#10;一人当たり有形固定資産（償却資産）額"/>
        <xdr:cNvSpPr txBox="1"/>
      </xdr:nvSpPr>
      <xdr:spPr>
        <a:xfrm>
          <a:off x="7612595" y="983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7" name="正方形/長方形 216"/>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8" name="正方形/長方形 217"/>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2" name="テキスト ボックス 23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4" name="テキスト ボックス 23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139700</xdr:rowOff>
    </xdr:from>
    <xdr:to>
      <xdr:col>20</xdr:col>
      <xdr:colOff>38100</xdr:colOff>
      <xdr:row>84</xdr:row>
      <xdr:rowOff>69850</xdr:rowOff>
    </xdr:to>
    <xdr:sp macro="" textlink="">
      <xdr:nvSpPr>
        <xdr:cNvPr id="236" name="フローチャート: 判断 235"/>
        <xdr:cNvSpPr/>
      </xdr:nvSpPr>
      <xdr:spPr>
        <a:xfrm>
          <a:off x="3384550" y="13849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25400</xdr:rowOff>
    </xdr:from>
    <xdr:to>
      <xdr:col>15</xdr:col>
      <xdr:colOff>101600</xdr:colOff>
      <xdr:row>85</xdr:row>
      <xdr:rowOff>127000</xdr:rowOff>
    </xdr:to>
    <xdr:sp macro="" textlink="">
      <xdr:nvSpPr>
        <xdr:cNvPr id="237" name="フローチャート: 判断 236"/>
        <xdr:cNvSpPr/>
      </xdr:nvSpPr>
      <xdr:spPr>
        <a:xfrm>
          <a:off x="257175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139700</xdr:rowOff>
    </xdr:from>
    <xdr:to>
      <xdr:col>24</xdr:col>
      <xdr:colOff>114300</xdr:colOff>
      <xdr:row>79</xdr:row>
      <xdr:rowOff>69850</xdr:rowOff>
    </xdr:to>
    <xdr:sp macro="" textlink="">
      <xdr:nvSpPr>
        <xdr:cNvPr id="243" name="楕円 242"/>
        <xdr:cNvSpPr/>
      </xdr:nvSpPr>
      <xdr:spPr>
        <a:xfrm>
          <a:off x="4127500" y="1302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41927</xdr:rowOff>
    </xdr:from>
    <xdr:ext cx="405111" cy="259045"/>
    <xdr:sp macro="" textlink="">
      <xdr:nvSpPr>
        <xdr:cNvPr id="244" name="【公営住宅】&#10;有形固定資産減価償却率該当値テキスト"/>
        <xdr:cNvSpPr txBox="1"/>
      </xdr:nvSpPr>
      <xdr:spPr>
        <a:xfrm>
          <a:off x="4229100" y="1292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45" name="楕円 244"/>
        <xdr:cNvSpPr/>
      </xdr:nvSpPr>
      <xdr:spPr>
        <a:xfrm>
          <a:off x="3384550" y="13258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80</xdr:row>
      <xdr:rowOff>95250</xdr:rowOff>
    </xdr:to>
    <xdr:cxnSp macro="">
      <xdr:nvCxnSpPr>
        <xdr:cNvPr id="246" name="直線コネクタ 245"/>
        <xdr:cNvCxnSpPr/>
      </xdr:nvCxnSpPr>
      <xdr:spPr>
        <a:xfrm flipV="1">
          <a:off x="3429000" y="13068300"/>
          <a:ext cx="7493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47" name="楕円 246"/>
        <xdr:cNvSpPr/>
      </xdr:nvSpPr>
      <xdr:spPr>
        <a:xfrm>
          <a:off x="2571750" y="1348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81</xdr:row>
      <xdr:rowOff>152400</xdr:rowOff>
    </xdr:to>
    <xdr:cxnSp macro="">
      <xdr:nvCxnSpPr>
        <xdr:cNvPr id="248" name="直線コネクタ 247"/>
        <xdr:cNvCxnSpPr/>
      </xdr:nvCxnSpPr>
      <xdr:spPr>
        <a:xfrm flipV="1">
          <a:off x="2622550" y="13309600"/>
          <a:ext cx="8064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60977</xdr:rowOff>
    </xdr:from>
    <xdr:ext cx="405111" cy="259045"/>
    <xdr:sp macro="" textlink="">
      <xdr:nvSpPr>
        <xdr:cNvPr id="249" name="n_1aveValue【公営住宅】&#10;有形固定資産減価償却率"/>
        <xdr:cNvSpPr txBox="1"/>
      </xdr:nvSpPr>
      <xdr:spPr>
        <a:xfrm>
          <a:off x="32391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250" name="n_2aveValue【公営住宅】&#10;有形固定資産減価償却率"/>
        <xdr:cNvSpPr txBox="1"/>
      </xdr:nvSpPr>
      <xdr:spPr>
        <a:xfrm>
          <a:off x="2439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162577</xdr:rowOff>
    </xdr:from>
    <xdr:ext cx="405111" cy="259045"/>
    <xdr:sp macro="" textlink="">
      <xdr:nvSpPr>
        <xdr:cNvPr id="251" name="n_1mainValue【公営住宅】&#10;有形固定資産減価償却率"/>
        <xdr:cNvSpPr txBox="1"/>
      </xdr:nvSpPr>
      <xdr:spPr>
        <a:xfrm>
          <a:off x="3239144" y="1304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2" name="n_2mainValue【公営住宅】&#10;有形固定資産減価償却率"/>
        <xdr:cNvSpPr txBox="1"/>
      </xdr:nvSpPr>
      <xdr:spPr>
        <a:xfrm>
          <a:off x="2439044"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9" name="テキスト ボックス 258"/>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158750</xdr:rowOff>
    </xdr:from>
    <xdr:to>
      <xdr:col>50</xdr:col>
      <xdr:colOff>165100</xdr:colOff>
      <xdr:row>86</xdr:row>
      <xdr:rowOff>88900</xdr:rowOff>
    </xdr:to>
    <xdr:sp macro="" textlink="">
      <xdr:nvSpPr>
        <xdr:cNvPr id="273" name="フローチャート: 判断 272"/>
        <xdr:cNvSpPr/>
      </xdr:nvSpPr>
      <xdr:spPr>
        <a:xfrm>
          <a:off x="8636000" y="1419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82550</xdr:rowOff>
    </xdr:from>
    <xdr:to>
      <xdr:col>46</xdr:col>
      <xdr:colOff>38100</xdr:colOff>
      <xdr:row>87</xdr:row>
      <xdr:rowOff>12700</xdr:rowOff>
    </xdr:to>
    <xdr:sp macro="" textlink="">
      <xdr:nvSpPr>
        <xdr:cNvPr id="274" name="フローチャート: 判断 273"/>
        <xdr:cNvSpPr/>
      </xdr:nvSpPr>
      <xdr:spPr>
        <a:xfrm>
          <a:off x="7842250" y="14287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6350</xdr:rowOff>
    </xdr:from>
    <xdr:to>
      <xdr:col>55</xdr:col>
      <xdr:colOff>50800</xdr:colOff>
      <xdr:row>78</xdr:row>
      <xdr:rowOff>107950</xdr:rowOff>
    </xdr:to>
    <xdr:sp macro="" textlink="">
      <xdr:nvSpPr>
        <xdr:cNvPr id="280" name="楕円 279"/>
        <xdr:cNvSpPr/>
      </xdr:nvSpPr>
      <xdr:spPr>
        <a:xfrm>
          <a:off x="9398000" y="1289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80027</xdr:rowOff>
    </xdr:from>
    <xdr:ext cx="469744" cy="259045"/>
    <xdr:sp macro="" textlink="">
      <xdr:nvSpPr>
        <xdr:cNvPr id="281" name="【公営住宅】&#10;一人当たり面積該当値テキスト"/>
        <xdr:cNvSpPr txBox="1"/>
      </xdr:nvSpPr>
      <xdr:spPr>
        <a:xfrm>
          <a:off x="9480550"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82550</xdr:rowOff>
    </xdr:from>
    <xdr:to>
      <xdr:col>50</xdr:col>
      <xdr:colOff>165100</xdr:colOff>
      <xdr:row>79</xdr:row>
      <xdr:rowOff>12700</xdr:rowOff>
    </xdr:to>
    <xdr:sp macro="" textlink="">
      <xdr:nvSpPr>
        <xdr:cNvPr id="282" name="楕円 281"/>
        <xdr:cNvSpPr/>
      </xdr:nvSpPr>
      <xdr:spPr>
        <a:xfrm>
          <a:off x="8636000" y="12966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57150</xdr:rowOff>
    </xdr:from>
    <xdr:to>
      <xdr:col>55</xdr:col>
      <xdr:colOff>0</xdr:colOff>
      <xdr:row>78</xdr:row>
      <xdr:rowOff>133350</xdr:rowOff>
    </xdr:to>
    <xdr:cxnSp macro="">
      <xdr:nvCxnSpPr>
        <xdr:cNvPr id="283" name="直線コネクタ 282"/>
        <xdr:cNvCxnSpPr/>
      </xdr:nvCxnSpPr>
      <xdr:spPr>
        <a:xfrm flipV="1">
          <a:off x="8686800" y="1294130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158750</xdr:rowOff>
    </xdr:from>
    <xdr:to>
      <xdr:col>46</xdr:col>
      <xdr:colOff>38100</xdr:colOff>
      <xdr:row>79</xdr:row>
      <xdr:rowOff>88900</xdr:rowOff>
    </xdr:to>
    <xdr:sp macro="" textlink="">
      <xdr:nvSpPr>
        <xdr:cNvPr id="284" name="楕円 283"/>
        <xdr:cNvSpPr/>
      </xdr:nvSpPr>
      <xdr:spPr>
        <a:xfrm>
          <a:off x="7842250" y="13042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133350</xdr:rowOff>
    </xdr:from>
    <xdr:to>
      <xdr:col>50</xdr:col>
      <xdr:colOff>114300</xdr:colOff>
      <xdr:row>79</xdr:row>
      <xdr:rowOff>38100</xdr:rowOff>
    </xdr:to>
    <xdr:cxnSp macro="">
      <xdr:nvCxnSpPr>
        <xdr:cNvPr id="285" name="直線コネクタ 284"/>
        <xdr:cNvCxnSpPr/>
      </xdr:nvCxnSpPr>
      <xdr:spPr>
        <a:xfrm flipV="1">
          <a:off x="7886700" y="1301750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80027</xdr:rowOff>
    </xdr:from>
    <xdr:ext cx="469744" cy="259045"/>
    <xdr:sp macro="" textlink="">
      <xdr:nvSpPr>
        <xdr:cNvPr id="286" name="n_1aveValue【公営住宅】&#10;一人当たり面積"/>
        <xdr:cNvSpPr txBox="1"/>
      </xdr:nvSpPr>
      <xdr:spPr>
        <a:xfrm>
          <a:off x="8458277"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3827</xdr:rowOff>
    </xdr:from>
    <xdr:ext cx="469744" cy="259045"/>
    <xdr:sp macro="" textlink="">
      <xdr:nvSpPr>
        <xdr:cNvPr id="287" name="n_2aveValue【公営住宅】&#10;一人当たり面積"/>
        <xdr:cNvSpPr txBox="1"/>
      </xdr:nvSpPr>
      <xdr:spPr>
        <a:xfrm>
          <a:off x="76772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29227</xdr:rowOff>
    </xdr:from>
    <xdr:ext cx="469744" cy="259045"/>
    <xdr:sp macro="" textlink="">
      <xdr:nvSpPr>
        <xdr:cNvPr id="288" name="n_1mainValue【公営住宅】&#10;一人当たり面積"/>
        <xdr:cNvSpPr txBox="1"/>
      </xdr:nvSpPr>
      <xdr:spPr>
        <a:xfrm>
          <a:off x="8458277" y="12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105427</xdr:rowOff>
    </xdr:from>
    <xdr:ext cx="469744" cy="259045"/>
    <xdr:sp macro="" textlink="">
      <xdr:nvSpPr>
        <xdr:cNvPr id="289" name="n_2mainValue【公営住宅】&#10;一人当たり面積"/>
        <xdr:cNvSpPr txBox="1"/>
      </xdr:nvSpPr>
      <xdr:spPr>
        <a:xfrm>
          <a:off x="7677227" y="128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0" name="正方形/長方形 28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1" name="正方形/長方形 290"/>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2" name="正方形/長方形 291"/>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3" name="正方形/長方形 292"/>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4" name="正方形/長方形 293"/>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5" name="正方形/長方形 29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6" name="テキスト ボックス 29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7" name="直線コネクタ 29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8" name="テキスト ボックス 297"/>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9" name="直線コネクタ 298"/>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0" name="テキスト ボックス 299"/>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1" name="直線コネクタ 300"/>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2" name="テキスト ボックス 301"/>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3" name="直線コネクタ 302"/>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4" name="テキスト ボックス 303"/>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5" name="直線コネクタ 304"/>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6" name="テキスト ボックス 305"/>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7" name="直線コネクタ 306"/>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8" name="テキスト ボックス 307"/>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9" name="直線コネクタ 30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0" name="テキスト ボックス 309"/>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1"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152400</xdr:rowOff>
    </xdr:from>
    <xdr:to>
      <xdr:col>24</xdr:col>
      <xdr:colOff>62865</xdr:colOff>
      <xdr:row>109</xdr:row>
      <xdr:rowOff>19050</xdr:rowOff>
    </xdr:to>
    <xdr:cxnSp macro="">
      <xdr:nvCxnSpPr>
        <xdr:cNvPr id="312" name="直線コネクタ 311"/>
        <xdr:cNvCxnSpPr/>
      </xdr:nvCxnSpPr>
      <xdr:spPr>
        <a:xfrm flipV="1">
          <a:off x="4176395" y="167259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22877</xdr:rowOff>
    </xdr:from>
    <xdr:ext cx="405111" cy="259045"/>
    <xdr:sp macro="" textlink="">
      <xdr:nvSpPr>
        <xdr:cNvPr id="313" name="【港湾・漁港】&#10;有形固定資産減価償却率最小値テキスト"/>
        <xdr:cNvSpPr txBox="1"/>
      </xdr:nvSpPr>
      <xdr:spPr>
        <a:xfrm>
          <a:off x="42291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14" name="直線コネクタ 313"/>
        <xdr:cNvCxnSpPr/>
      </xdr:nvCxnSpPr>
      <xdr:spPr>
        <a:xfrm>
          <a:off x="41084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99077</xdr:rowOff>
    </xdr:from>
    <xdr:ext cx="405111" cy="259045"/>
    <xdr:sp macro="" textlink="">
      <xdr:nvSpPr>
        <xdr:cNvPr id="315" name="【港湾・漁港】&#10;有形固定資産減価償却率最大値テキスト"/>
        <xdr:cNvSpPr txBox="1"/>
      </xdr:nvSpPr>
      <xdr:spPr>
        <a:xfrm>
          <a:off x="4229100" y="1650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316" name="直線コネクタ 315"/>
        <xdr:cNvCxnSpPr/>
      </xdr:nvCxnSpPr>
      <xdr:spPr>
        <a:xfrm>
          <a:off x="4108450" y="1672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118127</xdr:rowOff>
    </xdr:from>
    <xdr:ext cx="405111" cy="259045"/>
    <xdr:sp macro="" textlink="">
      <xdr:nvSpPr>
        <xdr:cNvPr id="317" name="【港湾・漁港】&#10;有形固定資産減価償却率平均値テキスト"/>
        <xdr:cNvSpPr txBox="1"/>
      </xdr:nvSpPr>
      <xdr:spPr>
        <a:xfrm>
          <a:off x="42291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318" name="フローチャート: 判断 317"/>
        <xdr:cNvSpPr/>
      </xdr:nvSpPr>
      <xdr:spPr>
        <a:xfrm>
          <a:off x="412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139700</xdr:rowOff>
    </xdr:from>
    <xdr:to>
      <xdr:col>20</xdr:col>
      <xdr:colOff>38100</xdr:colOff>
      <xdr:row>101</xdr:row>
      <xdr:rowOff>69850</xdr:rowOff>
    </xdr:to>
    <xdr:sp macro="" textlink="">
      <xdr:nvSpPr>
        <xdr:cNvPr id="319" name="フローチャート: 判断 318"/>
        <xdr:cNvSpPr/>
      </xdr:nvSpPr>
      <xdr:spPr>
        <a:xfrm>
          <a:off x="3384550" y="16713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139700</xdr:rowOff>
    </xdr:from>
    <xdr:to>
      <xdr:col>15</xdr:col>
      <xdr:colOff>101600</xdr:colOff>
      <xdr:row>109</xdr:row>
      <xdr:rowOff>69850</xdr:rowOff>
    </xdr:to>
    <xdr:sp macro="" textlink="">
      <xdr:nvSpPr>
        <xdr:cNvPr id="320" name="フローチャート: 判断 319"/>
        <xdr:cNvSpPr/>
      </xdr:nvSpPr>
      <xdr:spPr>
        <a:xfrm>
          <a:off x="257175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101600</xdr:rowOff>
    </xdr:from>
    <xdr:to>
      <xdr:col>24</xdr:col>
      <xdr:colOff>114300</xdr:colOff>
      <xdr:row>101</xdr:row>
      <xdr:rowOff>31750</xdr:rowOff>
    </xdr:to>
    <xdr:sp macro="" textlink="">
      <xdr:nvSpPr>
        <xdr:cNvPr id="326" name="楕円 325"/>
        <xdr:cNvSpPr/>
      </xdr:nvSpPr>
      <xdr:spPr>
        <a:xfrm>
          <a:off x="4127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54627</xdr:rowOff>
    </xdr:from>
    <xdr:ext cx="405111" cy="259045"/>
    <xdr:sp macro="" textlink="">
      <xdr:nvSpPr>
        <xdr:cNvPr id="327" name="【港湾・漁港】&#10;有形固定資産減価償却率該当値テキスト"/>
        <xdr:cNvSpPr txBox="1"/>
      </xdr:nvSpPr>
      <xdr:spPr>
        <a:xfrm>
          <a:off x="4229100" y="1662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28" name="楕円 327"/>
        <xdr:cNvSpPr/>
      </xdr:nvSpPr>
      <xdr:spPr>
        <a:xfrm>
          <a:off x="3384550" y="17399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152400</xdr:rowOff>
    </xdr:from>
    <xdr:to>
      <xdr:col>24</xdr:col>
      <xdr:colOff>63500</xdr:colOff>
      <xdr:row>105</xdr:row>
      <xdr:rowOff>19050</xdr:rowOff>
    </xdr:to>
    <xdr:cxnSp macro="">
      <xdr:nvCxnSpPr>
        <xdr:cNvPr id="329" name="直線コネクタ 328"/>
        <xdr:cNvCxnSpPr/>
      </xdr:nvCxnSpPr>
      <xdr:spPr>
        <a:xfrm flipV="1">
          <a:off x="3429000" y="16725900"/>
          <a:ext cx="7493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139700</xdr:rowOff>
    </xdr:from>
    <xdr:to>
      <xdr:col>15</xdr:col>
      <xdr:colOff>101600</xdr:colOff>
      <xdr:row>109</xdr:row>
      <xdr:rowOff>69850</xdr:rowOff>
    </xdr:to>
    <xdr:sp macro="" textlink="">
      <xdr:nvSpPr>
        <xdr:cNvPr id="330" name="楕円 329"/>
        <xdr:cNvSpPr/>
      </xdr:nvSpPr>
      <xdr:spPr>
        <a:xfrm>
          <a:off x="257175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109</xdr:row>
      <xdr:rowOff>19050</xdr:rowOff>
    </xdr:to>
    <xdr:cxnSp macro="">
      <xdr:nvCxnSpPr>
        <xdr:cNvPr id="331" name="直線コネクタ 330"/>
        <xdr:cNvCxnSpPr/>
      </xdr:nvCxnSpPr>
      <xdr:spPr>
        <a:xfrm flipV="1">
          <a:off x="2622550" y="17449800"/>
          <a:ext cx="80645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86377</xdr:rowOff>
    </xdr:from>
    <xdr:ext cx="405111" cy="259045"/>
    <xdr:sp macro="" textlink="">
      <xdr:nvSpPr>
        <xdr:cNvPr id="332" name="n_1aveValue【港湾・漁港】&#10;有形固定資産減価償却率"/>
        <xdr:cNvSpPr txBox="1"/>
      </xdr:nvSpPr>
      <xdr:spPr>
        <a:xfrm>
          <a:off x="3239144" y="1648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60977</xdr:rowOff>
    </xdr:from>
    <xdr:ext cx="405111" cy="259045"/>
    <xdr:sp macro="" textlink="">
      <xdr:nvSpPr>
        <xdr:cNvPr id="333" name="n_2aveValue【港湾・漁港】&#10;有形固定資産減価償却率"/>
        <xdr:cNvSpPr txBox="1"/>
      </xdr:nvSpPr>
      <xdr:spPr>
        <a:xfrm>
          <a:off x="2439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34" name="n_1mainValue【港湾・漁港】&#10;有形固定資産減価償却率"/>
        <xdr:cNvSpPr txBox="1"/>
      </xdr:nvSpPr>
      <xdr:spPr>
        <a:xfrm>
          <a:off x="32391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86377</xdr:rowOff>
    </xdr:from>
    <xdr:ext cx="405111" cy="259045"/>
    <xdr:sp macro="" textlink="">
      <xdr:nvSpPr>
        <xdr:cNvPr id="335" name="n_2mainValue【港湾・漁港】&#10;有形固定資産減価償却率"/>
        <xdr:cNvSpPr txBox="1"/>
      </xdr:nvSpPr>
      <xdr:spPr>
        <a:xfrm>
          <a:off x="24390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7" name="正方形/長方形 336"/>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8" name="正方形/長方形 337"/>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9" name="正方形/長方形 338"/>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0" name="正方形/長方形 339"/>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44" name="テキスト ボックス 343"/>
        <xdr:cNvSpPr txBox="1"/>
      </xdr:nvSpPr>
      <xdr:spPr>
        <a:xfrm>
          <a:off x="572656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46" name="テキスト ボックス 345"/>
        <xdr:cNvSpPr txBox="1"/>
      </xdr:nvSpPr>
      <xdr:spPr>
        <a:xfrm>
          <a:off x="5418031" y="17879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8" name="テキスト ボックス 347"/>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0" name="テキスト ボックス 349"/>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2" name="テキスト ボックス 351"/>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4" name="テキスト ボックス 353"/>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49344</xdr:rowOff>
    </xdr:from>
    <xdr:to>
      <xdr:col>54</xdr:col>
      <xdr:colOff>189865</xdr:colOff>
      <xdr:row>106</xdr:row>
      <xdr:rowOff>67742</xdr:rowOff>
    </xdr:to>
    <xdr:cxnSp macro="">
      <xdr:nvCxnSpPr>
        <xdr:cNvPr id="356" name="直線コネクタ 355"/>
        <xdr:cNvCxnSpPr/>
      </xdr:nvCxnSpPr>
      <xdr:spPr>
        <a:xfrm flipV="1">
          <a:off x="9427845" y="16622844"/>
          <a:ext cx="1270" cy="104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71569</xdr:rowOff>
    </xdr:from>
    <xdr:ext cx="599010" cy="259045"/>
    <xdr:sp macro="" textlink="">
      <xdr:nvSpPr>
        <xdr:cNvPr id="357" name="【港湾・漁港】&#10;一人当たり有形固定資産（償却資産）額最小値テキスト"/>
        <xdr:cNvSpPr txBox="1"/>
      </xdr:nvSpPr>
      <xdr:spPr>
        <a:xfrm>
          <a:off x="9480550" y="1767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67742</xdr:rowOff>
    </xdr:from>
    <xdr:to>
      <xdr:col>55</xdr:col>
      <xdr:colOff>88900</xdr:colOff>
      <xdr:row>106</xdr:row>
      <xdr:rowOff>67742</xdr:rowOff>
    </xdr:to>
    <xdr:cxnSp macro="">
      <xdr:nvCxnSpPr>
        <xdr:cNvPr id="358" name="直線コネクタ 357"/>
        <xdr:cNvCxnSpPr/>
      </xdr:nvCxnSpPr>
      <xdr:spPr>
        <a:xfrm>
          <a:off x="9359900" y="17669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167471</xdr:rowOff>
    </xdr:from>
    <xdr:ext cx="599010" cy="259045"/>
    <xdr:sp macro="" textlink="">
      <xdr:nvSpPr>
        <xdr:cNvPr id="359" name="【港湾・漁港】&#10;一人当たり有形固定資産（償却資産）額最大値テキスト"/>
        <xdr:cNvSpPr txBox="1"/>
      </xdr:nvSpPr>
      <xdr:spPr>
        <a:xfrm>
          <a:off x="9480550" y="1639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49344</xdr:rowOff>
    </xdr:from>
    <xdr:to>
      <xdr:col>55</xdr:col>
      <xdr:colOff>88900</xdr:colOff>
      <xdr:row>100</xdr:row>
      <xdr:rowOff>49344</xdr:rowOff>
    </xdr:to>
    <xdr:cxnSp macro="">
      <xdr:nvCxnSpPr>
        <xdr:cNvPr id="360" name="直線コネクタ 359"/>
        <xdr:cNvCxnSpPr/>
      </xdr:nvCxnSpPr>
      <xdr:spPr>
        <a:xfrm>
          <a:off x="9359900" y="16622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101</xdr:row>
      <xdr:rowOff>151864</xdr:rowOff>
    </xdr:from>
    <xdr:ext cx="599010" cy="259045"/>
    <xdr:sp macro="" textlink="">
      <xdr:nvSpPr>
        <xdr:cNvPr id="361" name="【港湾・漁港】&#10;一人当たり有形固定資産（償却資産）額平均値テキスト"/>
        <xdr:cNvSpPr txBox="1"/>
      </xdr:nvSpPr>
      <xdr:spPr>
        <a:xfrm>
          <a:off x="9480550" y="1689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128987</xdr:rowOff>
    </xdr:from>
    <xdr:to>
      <xdr:col>55</xdr:col>
      <xdr:colOff>50800</xdr:colOff>
      <xdr:row>103</xdr:row>
      <xdr:rowOff>59137</xdr:rowOff>
    </xdr:to>
    <xdr:sp macro="" textlink="">
      <xdr:nvSpPr>
        <xdr:cNvPr id="362" name="フローチャート: 判断 361"/>
        <xdr:cNvSpPr/>
      </xdr:nvSpPr>
      <xdr:spPr>
        <a:xfrm>
          <a:off x="9398000" y="17045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59785</xdr:rowOff>
    </xdr:from>
    <xdr:to>
      <xdr:col>50</xdr:col>
      <xdr:colOff>165100</xdr:colOff>
      <xdr:row>100</xdr:row>
      <xdr:rowOff>161385</xdr:rowOff>
    </xdr:to>
    <xdr:sp macro="" textlink="">
      <xdr:nvSpPr>
        <xdr:cNvPr id="363" name="フローチャート: 判断 362"/>
        <xdr:cNvSpPr/>
      </xdr:nvSpPr>
      <xdr:spPr>
        <a:xfrm>
          <a:off x="8636000" y="1663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90446</xdr:rowOff>
    </xdr:from>
    <xdr:to>
      <xdr:col>46</xdr:col>
      <xdr:colOff>38100</xdr:colOff>
      <xdr:row>102</xdr:row>
      <xdr:rowOff>20596</xdr:rowOff>
    </xdr:to>
    <xdr:sp macro="" textlink="">
      <xdr:nvSpPr>
        <xdr:cNvPr id="364" name="フローチャート: 判断 363"/>
        <xdr:cNvSpPr/>
      </xdr:nvSpPr>
      <xdr:spPr>
        <a:xfrm>
          <a:off x="7842250" y="168353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16942</xdr:rowOff>
    </xdr:from>
    <xdr:to>
      <xdr:col>55</xdr:col>
      <xdr:colOff>50800</xdr:colOff>
      <xdr:row>106</xdr:row>
      <xdr:rowOff>118542</xdr:rowOff>
    </xdr:to>
    <xdr:sp macro="" textlink="">
      <xdr:nvSpPr>
        <xdr:cNvPr id="370" name="楕円 369"/>
        <xdr:cNvSpPr/>
      </xdr:nvSpPr>
      <xdr:spPr>
        <a:xfrm>
          <a:off x="9398000" y="176191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103319</xdr:rowOff>
    </xdr:from>
    <xdr:ext cx="599010" cy="259045"/>
    <xdr:sp macro="" textlink="">
      <xdr:nvSpPr>
        <xdr:cNvPr id="371" name="【港湾・漁港】&#10;一人当たり有形固定資産（償却資産）額該当値テキスト"/>
        <xdr:cNvSpPr txBox="1"/>
      </xdr:nvSpPr>
      <xdr:spPr>
        <a:xfrm>
          <a:off x="9480550" y="1753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23777</xdr:rowOff>
    </xdr:from>
    <xdr:to>
      <xdr:col>50</xdr:col>
      <xdr:colOff>165100</xdr:colOff>
      <xdr:row>106</xdr:row>
      <xdr:rowOff>125377</xdr:rowOff>
    </xdr:to>
    <xdr:sp macro="" textlink="">
      <xdr:nvSpPr>
        <xdr:cNvPr id="372" name="楕円 371"/>
        <xdr:cNvSpPr/>
      </xdr:nvSpPr>
      <xdr:spPr>
        <a:xfrm>
          <a:off x="8636000" y="176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67742</xdr:rowOff>
    </xdr:from>
    <xdr:to>
      <xdr:col>55</xdr:col>
      <xdr:colOff>0</xdr:colOff>
      <xdr:row>106</xdr:row>
      <xdr:rowOff>74577</xdr:rowOff>
    </xdr:to>
    <xdr:cxnSp macro="">
      <xdr:nvCxnSpPr>
        <xdr:cNvPr id="373" name="直線コネクタ 372"/>
        <xdr:cNvCxnSpPr/>
      </xdr:nvCxnSpPr>
      <xdr:spPr>
        <a:xfrm flipV="1">
          <a:off x="8686800" y="17669942"/>
          <a:ext cx="74295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30964</xdr:rowOff>
    </xdr:from>
    <xdr:to>
      <xdr:col>46</xdr:col>
      <xdr:colOff>38100</xdr:colOff>
      <xdr:row>106</xdr:row>
      <xdr:rowOff>132564</xdr:rowOff>
    </xdr:to>
    <xdr:sp macro="" textlink="">
      <xdr:nvSpPr>
        <xdr:cNvPr id="374" name="楕円 373"/>
        <xdr:cNvSpPr/>
      </xdr:nvSpPr>
      <xdr:spPr>
        <a:xfrm>
          <a:off x="7842250" y="17633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74577</xdr:rowOff>
    </xdr:from>
    <xdr:to>
      <xdr:col>50</xdr:col>
      <xdr:colOff>114300</xdr:colOff>
      <xdr:row>106</xdr:row>
      <xdr:rowOff>81764</xdr:rowOff>
    </xdr:to>
    <xdr:cxnSp macro="">
      <xdr:nvCxnSpPr>
        <xdr:cNvPr id="375" name="直線コネクタ 374"/>
        <xdr:cNvCxnSpPr/>
      </xdr:nvCxnSpPr>
      <xdr:spPr>
        <a:xfrm flipV="1">
          <a:off x="7886700" y="17676777"/>
          <a:ext cx="8001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99</xdr:row>
      <xdr:rowOff>6462</xdr:rowOff>
    </xdr:from>
    <xdr:ext cx="599010" cy="259045"/>
    <xdr:sp macro="" textlink="">
      <xdr:nvSpPr>
        <xdr:cNvPr id="376" name="n_1aveValue【港湾・漁港】&#10;一人当たり有形固定資産（償却資産）額"/>
        <xdr:cNvSpPr txBox="1"/>
      </xdr:nvSpPr>
      <xdr:spPr>
        <a:xfrm>
          <a:off x="8399995" y="1640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37123</xdr:rowOff>
    </xdr:from>
    <xdr:ext cx="599010" cy="259045"/>
    <xdr:sp macro="" textlink="">
      <xdr:nvSpPr>
        <xdr:cNvPr id="377" name="n_2aveValue【港湾・漁港】&#10;一人当たり有形固定資産（償却資産）額"/>
        <xdr:cNvSpPr txBox="1"/>
      </xdr:nvSpPr>
      <xdr:spPr>
        <a:xfrm>
          <a:off x="7612595" y="166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116504</xdr:rowOff>
    </xdr:from>
    <xdr:ext cx="599010" cy="259045"/>
    <xdr:sp macro="" textlink="">
      <xdr:nvSpPr>
        <xdr:cNvPr id="378" name="n_1mainValue【港湾・漁港】&#10;一人当たり有形固定資産（償却資産）額"/>
        <xdr:cNvSpPr txBox="1"/>
      </xdr:nvSpPr>
      <xdr:spPr>
        <a:xfrm>
          <a:off x="8399995" y="1771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123691</xdr:rowOff>
    </xdr:from>
    <xdr:ext cx="599010" cy="259045"/>
    <xdr:sp macro="" textlink="">
      <xdr:nvSpPr>
        <xdr:cNvPr id="379" name="n_2mainValue【港湾・漁港】&#10;一人当たり有形固定資産（償却資産）額"/>
        <xdr:cNvSpPr txBox="1"/>
      </xdr:nvSpPr>
      <xdr:spPr>
        <a:xfrm>
          <a:off x="7612595" y="1772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1" name="正方形/長方形 38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2" name="正方形/長方形 38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6" name="テキスト ボックス 38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162577</xdr:rowOff>
    </xdr:from>
    <xdr:ext cx="467179" cy="259045"/>
    <xdr:sp macro="" textlink="">
      <xdr:nvSpPr>
        <xdr:cNvPr id="388" name="テキスト ボックス 387"/>
        <xdr:cNvSpPr txBox="1"/>
      </xdr:nvSpPr>
      <xdr:spPr>
        <a:xfrm>
          <a:off x="107977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7" name="楕円 396"/>
        <xdr:cNvSpPr/>
      </xdr:nvSpPr>
      <xdr:spPr>
        <a:xfrm>
          <a:off x="14649450" y="6197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156227</xdr:rowOff>
    </xdr:from>
    <xdr:ext cx="469744" cy="259045"/>
    <xdr:sp macro="" textlink="">
      <xdr:nvSpPr>
        <xdr:cNvPr id="398" name="【空港】&#10;有形固定資産減価償却率該当値テキスト"/>
        <xdr:cNvSpPr txBox="1"/>
      </xdr:nvSpPr>
      <xdr:spPr>
        <a:xfrm>
          <a:off x="147447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399" name="楕円 398"/>
        <xdr:cNvSpPr/>
      </xdr:nvSpPr>
      <xdr:spPr>
        <a:xfrm>
          <a:off x="1388745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37</xdr:row>
      <xdr:rowOff>133350</xdr:rowOff>
    </xdr:to>
    <xdr:cxnSp macro="">
      <xdr:nvCxnSpPr>
        <xdr:cNvPr id="400" name="直線コネクタ 399"/>
        <xdr:cNvCxnSpPr/>
      </xdr:nvCxnSpPr>
      <xdr:spPr>
        <a:xfrm>
          <a:off x="13938250" y="62484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01" name="楕円 400"/>
        <xdr:cNvSpPr/>
      </xdr:nvSpPr>
      <xdr:spPr>
        <a:xfrm>
          <a:off x="1309370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37</xdr:row>
      <xdr:rowOff>133350</xdr:rowOff>
    </xdr:to>
    <xdr:cxnSp macro="">
      <xdr:nvCxnSpPr>
        <xdr:cNvPr id="402" name="直線コネクタ 401"/>
        <xdr:cNvCxnSpPr/>
      </xdr:nvCxnSpPr>
      <xdr:spPr>
        <a:xfrm>
          <a:off x="13144500" y="62484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36</xdr:row>
      <xdr:rowOff>29227</xdr:rowOff>
    </xdr:from>
    <xdr:ext cx="469744" cy="259045"/>
    <xdr:sp macro="" textlink="">
      <xdr:nvSpPr>
        <xdr:cNvPr id="403" name="n_1mainValue【空港】&#10;有形固定資産減価償却率"/>
        <xdr:cNvSpPr txBox="1"/>
      </xdr:nvSpPr>
      <xdr:spPr>
        <a:xfrm>
          <a:off x="137160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36</xdr:row>
      <xdr:rowOff>29227</xdr:rowOff>
    </xdr:from>
    <xdr:ext cx="469744" cy="259045"/>
    <xdr:sp macro="" textlink="">
      <xdr:nvSpPr>
        <xdr:cNvPr id="404" name="n_2mainValue【空港】&#10;有形固定資産減価償却率"/>
        <xdr:cNvSpPr txBox="1"/>
      </xdr:nvSpPr>
      <xdr:spPr>
        <a:xfrm>
          <a:off x="129286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6" name="正方形/長方形 405"/>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7" name="正方形/長方形 406"/>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11" name="テキスト ボックス 410"/>
        <xdr:cNvSpPr txBox="1"/>
      </xdr:nvSpPr>
      <xdr:spPr>
        <a:xfrm>
          <a:off x="160491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12" name="直線コネクタ 41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3" name="テキスト ボックス 41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4" name="直線コネクタ 41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5" name="テキスト ボックス 41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7" name="テキスト ボックス 41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8" name="直線コネクタ 41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9" name="テキスト ボックス 41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0" name="直線コネクタ 41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1" name="テキスト ボックス 42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5" name="テキスト ボックス 42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6" name="テキスト ボックス 42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7" name="テキスト ボックス 42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8" name="テキスト ボックス 42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9" name="テキスト ボックス 42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120650</xdr:rowOff>
    </xdr:from>
    <xdr:to>
      <xdr:col>116</xdr:col>
      <xdr:colOff>114300</xdr:colOff>
      <xdr:row>34</xdr:row>
      <xdr:rowOff>50800</xdr:rowOff>
    </xdr:to>
    <xdr:sp macro="" textlink="">
      <xdr:nvSpPr>
        <xdr:cNvPr id="430" name="楕円 429"/>
        <xdr:cNvSpPr/>
      </xdr:nvSpPr>
      <xdr:spPr>
        <a:xfrm>
          <a:off x="19900900" y="5575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22877</xdr:rowOff>
    </xdr:from>
    <xdr:ext cx="469744" cy="259045"/>
    <xdr:sp macro="" textlink="">
      <xdr:nvSpPr>
        <xdr:cNvPr id="431" name="【空港】&#10;一人当たり有形固定資産（償却資産）額該当値テキスト"/>
        <xdr:cNvSpPr txBox="1"/>
      </xdr:nvSpPr>
      <xdr:spPr>
        <a:xfrm>
          <a:off x="200025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32" name="楕円 431"/>
        <xdr:cNvSpPr/>
      </xdr:nvSpPr>
      <xdr:spPr>
        <a:xfrm>
          <a:off x="19157950" y="6197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0</xdr:rowOff>
    </xdr:from>
    <xdr:to>
      <xdr:col>116</xdr:col>
      <xdr:colOff>63500</xdr:colOff>
      <xdr:row>37</xdr:row>
      <xdr:rowOff>133350</xdr:rowOff>
    </xdr:to>
    <xdr:cxnSp macro="">
      <xdr:nvCxnSpPr>
        <xdr:cNvPr id="433" name="直線コネクタ 432"/>
        <xdr:cNvCxnSpPr/>
      </xdr:nvCxnSpPr>
      <xdr:spPr>
        <a:xfrm flipV="1">
          <a:off x="19202400" y="5619750"/>
          <a:ext cx="7493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434" name="楕円 433"/>
        <xdr:cNvSpPr/>
      </xdr:nvSpPr>
      <xdr:spPr>
        <a:xfrm>
          <a:off x="1834515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41</xdr:row>
      <xdr:rowOff>57150</xdr:rowOff>
    </xdr:to>
    <xdr:cxnSp macro="">
      <xdr:nvCxnSpPr>
        <xdr:cNvPr id="435" name="直線コネクタ 434"/>
        <xdr:cNvCxnSpPr/>
      </xdr:nvCxnSpPr>
      <xdr:spPr>
        <a:xfrm flipV="1">
          <a:off x="18395950" y="6248400"/>
          <a:ext cx="80645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29227</xdr:rowOff>
    </xdr:from>
    <xdr:ext cx="469744" cy="259045"/>
    <xdr:sp macro="" textlink="">
      <xdr:nvSpPr>
        <xdr:cNvPr id="436" name="n_1mainValue【空港】&#10;一人当たり有形固定資産（償却資産）額"/>
        <xdr:cNvSpPr txBox="1"/>
      </xdr:nvSpPr>
      <xdr:spPr>
        <a:xfrm>
          <a:off x="189802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124477</xdr:rowOff>
    </xdr:from>
    <xdr:ext cx="469744" cy="259045"/>
    <xdr:sp macro="" textlink="">
      <xdr:nvSpPr>
        <xdr:cNvPr id="437" name="n_2mainValue【空港】&#10;一人当たり有形固定資産（償却資産）額"/>
        <xdr:cNvSpPr txBox="1"/>
      </xdr:nvSpPr>
      <xdr:spPr>
        <a:xfrm>
          <a:off x="18180128"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9" name="正方形/長方形 438"/>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0" name="正方形/長方形 439"/>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5" name="直線コネクタ 444"/>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6" name="テキスト ボックス 445"/>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7" name="直線コネクタ 446"/>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8" name="テキスト ボックス 447"/>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9" name="直線コネクタ 448"/>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0" name="テキスト ボックス 449"/>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1" name="直線コネクタ 450"/>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2" name="テキスト ボックス 451"/>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3" name="直線コネクタ 452"/>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4" name="テキスト ボックス 453"/>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6" name="テキスト ボックス 45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54</xdr:row>
      <xdr:rowOff>139700</xdr:rowOff>
    </xdr:from>
    <xdr:to>
      <xdr:col>81</xdr:col>
      <xdr:colOff>101600</xdr:colOff>
      <xdr:row>55</xdr:row>
      <xdr:rowOff>69850</xdr:rowOff>
    </xdr:to>
    <xdr:sp macro="" textlink="">
      <xdr:nvSpPr>
        <xdr:cNvPr id="458" name="フローチャート: 判断 457"/>
        <xdr:cNvSpPr/>
      </xdr:nvSpPr>
      <xdr:spPr>
        <a:xfrm>
          <a:off x="13887450" y="906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158750</xdr:rowOff>
    </xdr:from>
    <xdr:to>
      <xdr:col>76</xdr:col>
      <xdr:colOff>165100</xdr:colOff>
      <xdr:row>56</xdr:row>
      <xdr:rowOff>88900</xdr:rowOff>
    </xdr:to>
    <xdr:sp macro="" textlink="">
      <xdr:nvSpPr>
        <xdr:cNvPr id="459" name="フローチャート: 判断 458"/>
        <xdr:cNvSpPr/>
      </xdr:nvSpPr>
      <xdr:spPr>
        <a:xfrm>
          <a:off x="13093700" y="9245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465" name="楕円 464"/>
        <xdr:cNvSpPr/>
      </xdr:nvSpPr>
      <xdr:spPr>
        <a:xfrm>
          <a:off x="14649450" y="9499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156227</xdr:rowOff>
    </xdr:from>
    <xdr:ext cx="405111" cy="259045"/>
    <xdr:sp macro="" textlink="">
      <xdr:nvSpPr>
        <xdr:cNvPr id="466" name="【学校施設】&#10;有形固定資産減価償却率該当値テキスト"/>
        <xdr:cNvSpPr txBox="1"/>
      </xdr:nvSpPr>
      <xdr:spPr>
        <a:xfrm>
          <a:off x="14744700" y="940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467" name="楕円 466"/>
        <xdr:cNvSpPr/>
      </xdr:nvSpPr>
      <xdr:spPr>
        <a:xfrm>
          <a:off x="13887450" y="10198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62</xdr:row>
      <xdr:rowOff>0</xdr:rowOff>
    </xdr:to>
    <xdr:cxnSp macro="">
      <xdr:nvCxnSpPr>
        <xdr:cNvPr id="468" name="直線コネクタ 467"/>
        <xdr:cNvCxnSpPr/>
      </xdr:nvCxnSpPr>
      <xdr:spPr>
        <a:xfrm flipV="1">
          <a:off x="13938250" y="9550400"/>
          <a:ext cx="762000" cy="69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469" name="楕円 468"/>
        <xdr:cNvSpPr/>
      </xdr:nvSpPr>
      <xdr:spPr>
        <a:xfrm>
          <a:off x="13093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64</xdr:row>
      <xdr:rowOff>76200</xdr:rowOff>
    </xdr:to>
    <xdr:cxnSp macro="">
      <xdr:nvCxnSpPr>
        <xdr:cNvPr id="470" name="直線コネクタ 469"/>
        <xdr:cNvCxnSpPr/>
      </xdr:nvCxnSpPr>
      <xdr:spPr>
        <a:xfrm flipV="1">
          <a:off x="13144500" y="10242550"/>
          <a:ext cx="79375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53</xdr:row>
      <xdr:rowOff>86377</xdr:rowOff>
    </xdr:from>
    <xdr:ext cx="405111" cy="259045"/>
    <xdr:sp macro="" textlink="">
      <xdr:nvSpPr>
        <xdr:cNvPr id="471" name="n_1aveValue【学校施設】&#10;有形固定資産減価償却率"/>
        <xdr:cNvSpPr txBox="1"/>
      </xdr:nvSpPr>
      <xdr:spPr>
        <a:xfrm>
          <a:off x="13742044" y="884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472" name="n_2aveValue【学校施設】&#10;有形固定資産減価償却率"/>
        <xdr:cNvSpPr txBox="1"/>
      </xdr:nvSpPr>
      <xdr:spPr>
        <a:xfrm>
          <a:off x="12960994"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473" name="n_1mainValue【学校施設】&#10;有形固定資産減価償却率"/>
        <xdr:cNvSpPr txBox="1"/>
      </xdr:nvSpPr>
      <xdr:spPr>
        <a:xfrm>
          <a:off x="13742044" y="1028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118127</xdr:rowOff>
    </xdr:from>
    <xdr:ext cx="405111" cy="259045"/>
    <xdr:sp macro="" textlink="">
      <xdr:nvSpPr>
        <xdr:cNvPr id="474" name="n_2mainValue【学校施設】&#10;有形固定資産減価償却率"/>
        <xdr:cNvSpPr txBox="1"/>
      </xdr:nvSpPr>
      <xdr:spPr>
        <a:xfrm>
          <a:off x="1296099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6" name="正方形/長方形 475"/>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7" name="正方形/長方形 476"/>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3" name="テキスト ボックス 49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56</xdr:row>
      <xdr:rowOff>30843</xdr:rowOff>
    </xdr:from>
    <xdr:to>
      <xdr:col>112</xdr:col>
      <xdr:colOff>38100</xdr:colOff>
      <xdr:row>56</xdr:row>
      <xdr:rowOff>132443</xdr:rowOff>
    </xdr:to>
    <xdr:sp macro="" textlink="">
      <xdr:nvSpPr>
        <xdr:cNvPr id="497" name="フローチャート: 判断 496"/>
        <xdr:cNvSpPr/>
      </xdr:nvSpPr>
      <xdr:spPr>
        <a:xfrm>
          <a:off x="19157950" y="92827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503" name="楕円 502"/>
        <xdr:cNvSpPr/>
      </xdr:nvSpPr>
      <xdr:spPr>
        <a:xfrm>
          <a:off x="19900900" y="10511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6549</xdr:rowOff>
    </xdr:from>
    <xdr:ext cx="469744" cy="259045"/>
    <xdr:sp macro="" textlink="">
      <xdr:nvSpPr>
        <xdr:cNvPr id="504" name="【学校施設】&#10;一人当たり面積該当値テキスト"/>
        <xdr:cNvSpPr txBox="1"/>
      </xdr:nvSpPr>
      <xdr:spPr>
        <a:xfrm>
          <a:off x="20002500"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47172</xdr:rowOff>
    </xdr:from>
    <xdr:to>
      <xdr:col>112</xdr:col>
      <xdr:colOff>38100</xdr:colOff>
      <xdr:row>64</xdr:row>
      <xdr:rowOff>148772</xdr:rowOff>
    </xdr:to>
    <xdr:sp macro="" textlink="">
      <xdr:nvSpPr>
        <xdr:cNvPr id="505" name="楕円 504"/>
        <xdr:cNvSpPr/>
      </xdr:nvSpPr>
      <xdr:spPr>
        <a:xfrm>
          <a:off x="19157950" y="10619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64</xdr:row>
      <xdr:rowOff>97972</xdr:rowOff>
    </xdr:to>
    <xdr:cxnSp macro="">
      <xdr:nvCxnSpPr>
        <xdr:cNvPr id="506" name="直線コネクタ 505"/>
        <xdr:cNvCxnSpPr/>
      </xdr:nvCxnSpPr>
      <xdr:spPr>
        <a:xfrm flipV="1">
          <a:off x="19202400" y="10562772"/>
          <a:ext cx="7493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148970</xdr:rowOff>
    </xdr:from>
    <xdr:ext cx="469744" cy="259045"/>
    <xdr:sp macro="" textlink="">
      <xdr:nvSpPr>
        <xdr:cNvPr id="507" name="n_1aveValue【学校施設】&#10;一人当たり面積"/>
        <xdr:cNvSpPr txBox="1"/>
      </xdr:nvSpPr>
      <xdr:spPr>
        <a:xfrm>
          <a:off x="18980227" y="907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139899</xdr:rowOff>
    </xdr:from>
    <xdr:ext cx="469744" cy="259045"/>
    <xdr:sp macro="" textlink="">
      <xdr:nvSpPr>
        <xdr:cNvPr id="508" name="n_1mainValue【学校施設】&#10;一人当たり面積"/>
        <xdr:cNvSpPr txBox="1"/>
      </xdr:nvSpPr>
      <xdr:spPr>
        <a:xfrm>
          <a:off x="18980227" y="1071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0" name="正方形/長方形 509"/>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1" name="正方形/長方形 510"/>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5" name="テキスト ボックス 51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6" name="直線コネクタ 515"/>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17" name="テキスト ボックス 516"/>
        <xdr:cNvSpPr txBox="1"/>
      </xdr:nvSpPr>
      <xdr:spPr>
        <a:xfrm>
          <a:off x="108427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8" name="直線コネクタ 517"/>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9" name="テキスト ボックス 518"/>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0" name="直線コネクタ 519"/>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1" name="テキスト ボックス 520"/>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2" name="直線コネクタ 521"/>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3" name="テキスト ボックス 522"/>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4" name="直線コネクタ 523"/>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5" name="テキスト ボックス 524"/>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6" name="直線コネクタ 525"/>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27" name="テキスト ボックス 526"/>
        <xdr:cNvSpPr txBox="1"/>
      </xdr:nvSpPr>
      <xdr:spPr>
        <a:xfrm>
          <a:off x="108427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9" name="テキスト ボックス 528"/>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87</xdr:row>
      <xdr:rowOff>18324</xdr:rowOff>
    </xdr:from>
    <xdr:to>
      <xdr:col>81</xdr:col>
      <xdr:colOff>101600</xdr:colOff>
      <xdr:row>87</xdr:row>
      <xdr:rowOff>119924</xdr:rowOff>
    </xdr:to>
    <xdr:sp macro="" textlink="">
      <xdr:nvSpPr>
        <xdr:cNvPr id="531" name="フローチャート: 判断 530"/>
        <xdr:cNvSpPr/>
      </xdr:nvSpPr>
      <xdr:spPr>
        <a:xfrm>
          <a:off x="13887450" y="143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49349</xdr:rowOff>
    </xdr:from>
    <xdr:to>
      <xdr:col>76</xdr:col>
      <xdr:colOff>165100</xdr:colOff>
      <xdr:row>78</xdr:row>
      <xdr:rowOff>150949</xdr:rowOff>
    </xdr:to>
    <xdr:sp macro="" textlink="">
      <xdr:nvSpPr>
        <xdr:cNvPr id="532" name="フローチャート: 判断 531"/>
        <xdr:cNvSpPr/>
      </xdr:nvSpPr>
      <xdr:spPr>
        <a:xfrm>
          <a:off x="13093700" y="129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70576</xdr:rowOff>
    </xdr:from>
    <xdr:to>
      <xdr:col>85</xdr:col>
      <xdr:colOff>177800</xdr:colOff>
      <xdr:row>80</xdr:row>
      <xdr:rowOff>726</xdr:rowOff>
    </xdr:to>
    <xdr:sp macro="" textlink="">
      <xdr:nvSpPr>
        <xdr:cNvPr id="538" name="楕円 537"/>
        <xdr:cNvSpPr/>
      </xdr:nvSpPr>
      <xdr:spPr>
        <a:xfrm>
          <a:off x="14649450" y="131198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144253</xdr:rowOff>
    </xdr:from>
    <xdr:ext cx="405111" cy="259045"/>
    <xdr:sp macro="" textlink="">
      <xdr:nvSpPr>
        <xdr:cNvPr id="539" name="【図書館】&#10;有形固定資産減価償却率該当値テキスト"/>
        <xdr:cNvSpPr txBox="1"/>
      </xdr:nvSpPr>
      <xdr:spPr>
        <a:xfrm>
          <a:off x="14744700" y="130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540" name="楕円 539"/>
        <xdr:cNvSpPr/>
      </xdr:nvSpPr>
      <xdr:spPr>
        <a:xfrm>
          <a:off x="13887450" y="13185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121376</xdr:rowOff>
    </xdr:from>
    <xdr:to>
      <xdr:col>85</xdr:col>
      <xdr:colOff>127000</xdr:colOff>
      <xdr:row>80</xdr:row>
      <xdr:rowOff>15239</xdr:rowOff>
    </xdr:to>
    <xdr:cxnSp macro="">
      <xdr:nvCxnSpPr>
        <xdr:cNvPr id="541" name="直線コネクタ 540"/>
        <xdr:cNvCxnSpPr/>
      </xdr:nvCxnSpPr>
      <xdr:spPr>
        <a:xfrm flipV="1">
          <a:off x="13938250" y="13170626"/>
          <a:ext cx="762000"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29755</xdr:rowOff>
    </xdr:from>
    <xdr:to>
      <xdr:col>76</xdr:col>
      <xdr:colOff>165100</xdr:colOff>
      <xdr:row>80</xdr:row>
      <xdr:rowOff>131355</xdr:rowOff>
    </xdr:to>
    <xdr:sp macro="" textlink="">
      <xdr:nvSpPr>
        <xdr:cNvPr id="542" name="楕円 541"/>
        <xdr:cNvSpPr/>
      </xdr:nvSpPr>
      <xdr:spPr>
        <a:xfrm>
          <a:off x="13093700" y="132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80555</xdr:rowOff>
    </xdr:to>
    <xdr:cxnSp macro="">
      <xdr:nvCxnSpPr>
        <xdr:cNvPr id="543" name="直線コネクタ 542"/>
        <xdr:cNvCxnSpPr/>
      </xdr:nvCxnSpPr>
      <xdr:spPr>
        <a:xfrm flipV="1">
          <a:off x="13144500" y="13229589"/>
          <a:ext cx="79375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87</xdr:row>
      <xdr:rowOff>111051</xdr:rowOff>
    </xdr:from>
    <xdr:ext cx="405111" cy="259045"/>
    <xdr:sp macro="" textlink="">
      <xdr:nvSpPr>
        <xdr:cNvPr id="544" name="n_1aveValue【図書館】&#10;有形固定資産減価償却率"/>
        <xdr:cNvSpPr txBox="1"/>
      </xdr:nvSpPr>
      <xdr:spPr>
        <a:xfrm>
          <a:off x="13742044" y="14481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167476</xdr:rowOff>
    </xdr:from>
    <xdr:ext cx="405111" cy="259045"/>
    <xdr:sp macro="" textlink="">
      <xdr:nvSpPr>
        <xdr:cNvPr id="545" name="n_2aveValue【図書館】&#10;有形固定資産減価償却率"/>
        <xdr:cNvSpPr txBox="1"/>
      </xdr:nvSpPr>
      <xdr:spPr>
        <a:xfrm>
          <a:off x="12960994" y="1272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546" name="n_1mainValue【図書館】&#10;有形固定資産減価償却率"/>
        <xdr:cNvSpPr txBox="1"/>
      </xdr:nvSpPr>
      <xdr:spPr>
        <a:xfrm>
          <a:off x="13742044" y="1296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122482</xdr:rowOff>
    </xdr:from>
    <xdr:ext cx="405111" cy="259045"/>
    <xdr:sp macro="" textlink="">
      <xdr:nvSpPr>
        <xdr:cNvPr id="547" name="n_2mainValue【図書館】&#10;有形固定資産減価償却率"/>
        <xdr:cNvSpPr txBox="1"/>
      </xdr:nvSpPr>
      <xdr:spPr>
        <a:xfrm>
          <a:off x="12960994" y="1333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49" name="正方形/長方形 548"/>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0" name="正方形/長方形 549"/>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4" name="テキスト ボックス 553"/>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55" name="直線コネクタ 554"/>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6" name="テキスト ボックス 555"/>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7" name="直線コネクタ 556"/>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8" name="テキスト ボックス 557"/>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9" name="直線コネクタ 558"/>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0" name="テキスト ボックス 559"/>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1" name="直線コネクタ 560"/>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2" name="テキスト ボックス 561"/>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3" name="直線コネクタ 562"/>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4" name="テキスト ボックス 563"/>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5" name="直線コネクタ 564"/>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6" name="テキスト ボックス 565"/>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78</xdr:row>
      <xdr:rowOff>19957</xdr:rowOff>
    </xdr:from>
    <xdr:to>
      <xdr:col>112</xdr:col>
      <xdr:colOff>38100</xdr:colOff>
      <xdr:row>78</xdr:row>
      <xdr:rowOff>121557</xdr:rowOff>
    </xdr:to>
    <xdr:sp macro="" textlink="">
      <xdr:nvSpPr>
        <xdr:cNvPr id="570" name="フローチャート: 判断 569"/>
        <xdr:cNvSpPr/>
      </xdr:nvSpPr>
      <xdr:spPr>
        <a:xfrm>
          <a:off x="19157950" y="129041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117929</xdr:rowOff>
    </xdr:from>
    <xdr:to>
      <xdr:col>107</xdr:col>
      <xdr:colOff>101600</xdr:colOff>
      <xdr:row>87</xdr:row>
      <xdr:rowOff>48079</xdr:rowOff>
    </xdr:to>
    <xdr:sp macro="" textlink="">
      <xdr:nvSpPr>
        <xdr:cNvPr id="571" name="フローチャート: 判断 570"/>
        <xdr:cNvSpPr/>
      </xdr:nvSpPr>
      <xdr:spPr>
        <a:xfrm>
          <a:off x="18345150" y="143228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577" name="楕円 576"/>
        <xdr:cNvSpPr/>
      </xdr:nvSpPr>
      <xdr:spPr>
        <a:xfrm>
          <a:off x="19900900" y="133812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69141</xdr:rowOff>
    </xdr:from>
    <xdr:ext cx="469744" cy="259045"/>
    <xdr:sp macro="" textlink="">
      <xdr:nvSpPr>
        <xdr:cNvPr id="578" name="【図書館】&#10;一人当たり面積該当値テキスト"/>
        <xdr:cNvSpPr txBox="1"/>
      </xdr:nvSpPr>
      <xdr:spPr>
        <a:xfrm>
          <a:off x="20002500" y="1328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79" name="楕円 578"/>
        <xdr:cNvSpPr/>
      </xdr:nvSpPr>
      <xdr:spPr>
        <a:xfrm>
          <a:off x="191579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82</xdr:row>
      <xdr:rowOff>38100</xdr:rowOff>
    </xdr:to>
    <xdr:cxnSp macro="">
      <xdr:nvCxnSpPr>
        <xdr:cNvPr id="580" name="直線コネクタ 579"/>
        <xdr:cNvCxnSpPr/>
      </xdr:nvCxnSpPr>
      <xdr:spPr>
        <a:xfrm flipV="1">
          <a:off x="19202400" y="13425714"/>
          <a:ext cx="749300" cy="1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581" name="楕円 580"/>
        <xdr:cNvSpPr/>
      </xdr:nvSpPr>
      <xdr:spPr>
        <a:xfrm>
          <a:off x="1834515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582" name="直線コネクタ 581"/>
        <xdr:cNvCxnSpPr/>
      </xdr:nvCxnSpPr>
      <xdr:spPr>
        <a:xfrm>
          <a:off x="18395950" y="13582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138084</xdr:rowOff>
    </xdr:from>
    <xdr:ext cx="469744" cy="259045"/>
    <xdr:sp macro="" textlink="">
      <xdr:nvSpPr>
        <xdr:cNvPr id="583" name="n_1aveValue【図書館】&#10;一人当たり面積"/>
        <xdr:cNvSpPr txBox="1"/>
      </xdr:nvSpPr>
      <xdr:spPr>
        <a:xfrm>
          <a:off x="18980227" y="126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39206</xdr:rowOff>
    </xdr:from>
    <xdr:ext cx="469744" cy="259045"/>
    <xdr:sp macro="" textlink="">
      <xdr:nvSpPr>
        <xdr:cNvPr id="584" name="n_2aveValue【図書館】&#10;一人当たり面積"/>
        <xdr:cNvSpPr txBox="1"/>
      </xdr:nvSpPr>
      <xdr:spPr>
        <a:xfrm>
          <a:off x="18180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585" name="n_1mainValue【図書館】&#10;一人当たり面積"/>
        <xdr:cNvSpPr txBox="1"/>
      </xdr:nvSpPr>
      <xdr:spPr>
        <a:xfrm>
          <a:off x="18980227"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86" name="n_2mainValue【図書館】&#10;一人当たり面積"/>
        <xdr:cNvSpPr txBox="1"/>
      </xdr:nvSpPr>
      <xdr:spPr>
        <a:xfrm>
          <a:off x="181801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88" name="正方形/長方形 587"/>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89" name="正方形/長方形 588"/>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3" name="テキスト ボックス 592"/>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5" name="テキスト ボックス 594"/>
        <xdr:cNvSpPr txBox="1"/>
      </xdr:nvSpPr>
      <xdr:spPr>
        <a:xfrm>
          <a:off x="108427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05" name="テキスト ボックス 604"/>
        <xdr:cNvSpPr txBox="1"/>
      </xdr:nvSpPr>
      <xdr:spPr>
        <a:xfrm>
          <a:off x="108427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108</xdr:row>
      <xdr:rowOff>61323</xdr:rowOff>
    </xdr:from>
    <xdr:to>
      <xdr:col>81</xdr:col>
      <xdr:colOff>101600</xdr:colOff>
      <xdr:row>108</xdr:row>
      <xdr:rowOff>162923</xdr:rowOff>
    </xdr:to>
    <xdr:sp macro="" textlink="">
      <xdr:nvSpPr>
        <xdr:cNvPr id="609" name="フローチャート: 判断 608"/>
        <xdr:cNvSpPr/>
      </xdr:nvSpPr>
      <xdr:spPr>
        <a:xfrm>
          <a:off x="1388745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136434</xdr:rowOff>
    </xdr:from>
    <xdr:to>
      <xdr:col>76</xdr:col>
      <xdr:colOff>165100</xdr:colOff>
      <xdr:row>109</xdr:row>
      <xdr:rowOff>66584</xdr:rowOff>
    </xdr:to>
    <xdr:sp macro="" textlink="">
      <xdr:nvSpPr>
        <xdr:cNvPr id="610" name="フローチャート: 判断 609"/>
        <xdr:cNvSpPr/>
      </xdr:nvSpPr>
      <xdr:spPr>
        <a:xfrm>
          <a:off x="130937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95613</xdr:rowOff>
    </xdr:from>
    <xdr:to>
      <xdr:col>85</xdr:col>
      <xdr:colOff>177800</xdr:colOff>
      <xdr:row>100</xdr:row>
      <xdr:rowOff>25763</xdr:rowOff>
    </xdr:to>
    <xdr:sp macro="" textlink="">
      <xdr:nvSpPr>
        <xdr:cNvPr id="616" name="楕円 615"/>
        <xdr:cNvSpPr/>
      </xdr:nvSpPr>
      <xdr:spPr>
        <a:xfrm>
          <a:off x="14649450" y="164976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169290</xdr:rowOff>
    </xdr:from>
    <xdr:ext cx="405111" cy="259045"/>
    <xdr:sp macro="" textlink="">
      <xdr:nvSpPr>
        <xdr:cNvPr id="617" name="【博物館】&#10;有形固定資産減価償却率該当値テキスト"/>
        <xdr:cNvSpPr txBox="1"/>
      </xdr:nvSpPr>
      <xdr:spPr>
        <a:xfrm>
          <a:off x="14744700" y="1639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618" name="楕円 617"/>
        <xdr:cNvSpPr/>
      </xdr:nvSpPr>
      <xdr:spPr>
        <a:xfrm>
          <a:off x="13887450" y="165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146413</xdr:rowOff>
    </xdr:from>
    <xdr:to>
      <xdr:col>85</xdr:col>
      <xdr:colOff>127000</xdr:colOff>
      <xdr:row>100</xdr:row>
      <xdr:rowOff>43543</xdr:rowOff>
    </xdr:to>
    <xdr:cxnSp macro="">
      <xdr:nvCxnSpPr>
        <xdr:cNvPr id="619" name="直線コネクタ 618"/>
        <xdr:cNvCxnSpPr/>
      </xdr:nvCxnSpPr>
      <xdr:spPr>
        <a:xfrm flipV="1">
          <a:off x="13938250" y="16548463"/>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61323</xdr:rowOff>
    </xdr:from>
    <xdr:to>
      <xdr:col>76</xdr:col>
      <xdr:colOff>165100</xdr:colOff>
      <xdr:row>100</xdr:row>
      <xdr:rowOff>162923</xdr:rowOff>
    </xdr:to>
    <xdr:sp macro="" textlink="">
      <xdr:nvSpPr>
        <xdr:cNvPr id="620" name="楕円 619"/>
        <xdr:cNvSpPr/>
      </xdr:nvSpPr>
      <xdr:spPr>
        <a:xfrm>
          <a:off x="13093700" y="166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112123</xdr:rowOff>
    </xdr:to>
    <xdr:cxnSp macro="">
      <xdr:nvCxnSpPr>
        <xdr:cNvPr id="621" name="直線コネクタ 620"/>
        <xdr:cNvCxnSpPr/>
      </xdr:nvCxnSpPr>
      <xdr:spPr>
        <a:xfrm flipV="1">
          <a:off x="13144500" y="16617043"/>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154050</xdr:rowOff>
    </xdr:from>
    <xdr:ext cx="405111" cy="259045"/>
    <xdr:sp macro="" textlink="">
      <xdr:nvSpPr>
        <xdr:cNvPr id="622" name="n_1aveValue【博物館】&#10;有形固定資産減価償却率"/>
        <xdr:cNvSpPr txBox="1"/>
      </xdr:nvSpPr>
      <xdr:spPr>
        <a:xfrm>
          <a:off x="1374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57711</xdr:rowOff>
    </xdr:from>
    <xdr:ext cx="405111" cy="259045"/>
    <xdr:sp macro="" textlink="">
      <xdr:nvSpPr>
        <xdr:cNvPr id="623" name="n_2aveValue【博物館】&#10;有形固定資産減価償却率"/>
        <xdr:cNvSpPr txBox="1"/>
      </xdr:nvSpPr>
      <xdr:spPr>
        <a:xfrm>
          <a:off x="1296099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110870</xdr:rowOff>
    </xdr:from>
    <xdr:ext cx="405111" cy="259045"/>
    <xdr:sp macro="" textlink="">
      <xdr:nvSpPr>
        <xdr:cNvPr id="624" name="n_1mainValue【博物館】&#10;有形固定資産減価償却率"/>
        <xdr:cNvSpPr txBox="1"/>
      </xdr:nvSpPr>
      <xdr:spPr>
        <a:xfrm>
          <a:off x="13742044" y="163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8000</xdr:rowOff>
    </xdr:from>
    <xdr:ext cx="405111" cy="259045"/>
    <xdr:sp macro="" textlink="">
      <xdr:nvSpPr>
        <xdr:cNvPr id="625" name="n_2mainValue【博物館】&#10;有形固定資産減価償却率"/>
        <xdr:cNvSpPr txBox="1"/>
      </xdr:nvSpPr>
      <xdr:spPr>
        <a:xfrm>
          <a:off x="12960994" y="1641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27" name="正方形/長方形 626"/>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28" name="正方形/長方形 627"/>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2" name="テキスト ボックス 631"/>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3" name="直線コネクタ 632"/>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4" name="テキスト ボックス 633"/>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5" name="直線コネクタ 634"/>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6" name="テキスト ボックス 635"/>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7" name="直線コネクタ 636"/>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8" name="テキスト ボックス 637"/>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9" name="直線コネクタ 638"/>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0" name="テキスト ボックス 639"/>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1" name="直線コネクタ 640"/>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2" name="テキスト ボックス 641"/>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3" name="直線コネクタ 642"/>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4" name="テキスト ボックス 643"/>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66221</xdr:rowOff>
    </xdr:from>
    <xdr:to>
      <xdr:col>112</xdr:col>
      <xdr:colOff>38100</xdr:colOff>
      <xdr:row>99</xdr:row>
      <xdr:rowOff>167821</xdr:rowOff>
    </xdr:to>
    <xdr:sp macro="" textlink="">
      <xdr:nvSpPr>
        <xdr:cNvPr id="648" name="フローチャート: 判断 647"/>
        <xdr:cNvSpPr/>
      </xdr:nvSpPr>
      <xdr:spPr>
        <a:xfrm>
          <a:off x="19157950" y="164682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47171</xdr:rowOff>
    </xdr:from>
    <xdr:to>
      <xdr:col>107</xdr:col>
      <xdr:colOff>101600</xdr:colOff>
      <xdr:row>108</xdr:row>
      <xdr:rowOff>148771</xdr:rowOff>
    </xdr:to>
    <xdr:sp macro="" textlink="">
      <xdr:nvSpPr>
        <xdr:cNvPr id="649" name="フローチャート: 判断 648"/>
        <xdr:cNvSpPr/>
      </xdr:nvSpPr>
      <xdr:spPr>
        <a:xfrm>
          <a:off x="18345150" y="1799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79829</xdr:rowOff>
    </xdr:from>
    <xdr:to>
      <xdr:col>116</xdr:col>
      <xdr:colOff>114300</xdr:colOff>
      <xdr:row>105</xdr:row>
      <xdr:rowOff>9979</xdr:rowOff>
    </xdr:to>
    <xdr:sp macro="" textlink="">
      <xdr:nvSpPr>
        <xdr:cNvPr id="655" name="楕円 654"/>
        <xdr:cNvSpPr/>
      </xdr:nvSpPr>
      <xdr:spPr>
        <a:xfrm>
          <a:off x="19900900" y="173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153506</xdr:rowOff>
    </xdr:from>
    <xdr:ext cx="469744" cy="259045"/>
    <xdr:sp macro="" textlink="">
      <xdr:nvSpPr>
        <xdr:cNvPr id="656" name="【博物館】&#10;一人当たり面積該当値テキスト"/>
        <xdr:cNvSpPr txBox="1"/>
      </xdr:nvSpPr>
      <xdr:spPr>
        <a:xfrm>
          <a:off x="20002500" y="17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79829</xdr:rowOff>
    </xdr:from>
    <xdr:to>
      <xdr:col>112</xdr:col>
      <xdr:colOff>38100</xdr:colOff>
      <xdr:row>105</xdr:row>
      <xdr:rowOff>9979</xdr:rowOff>
    </xdr:to>
    <xdr:sp macro="" textlink="">
      <xdr:nvSpPr>
        <xdr:cNvPr id="657" name="楕円 656"/>
        <xdr:cNvSpPr/>
      </xdr:nvSpPr>
      <xdr:spPr>
        <a:xfrm>
          <a:off x="19157950" y="17339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130629</xdr:rowOff>
    </xdr:from>
    <xdr:to>
      <xdr:col>116</xdr:col>
      <xdr:colOff>63500</xdr:colOff>
      <xdr:row>104</xdr:row>
      <xdr:rowOff>130629</xdr:rowOff>
    </xdr:to>
    <xdr:cxnSp macro="">
      <xdr:nvCxnSpPr>
        <xdr:cNvPr id="658" name="直線コネクタ 657"/>
        <xdr:cNvCxnSpPr/>
      </xdr:nvCxnSpPr>
      <xdr:spPr>
        <a:xfrm>
          <a:off x="19202400" y="1738992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79829</xdr:rowOff>
    </xdr:from>
    <xdr:to>
      <xdr:col>107</xdr:col>
      <xdr:colOff>101600</xdr:colOff>
      <xdr:row>105</xdr:row>
      <xdr:rowOff>9979</xdr:rowOff>
    </xdr:to>
    <xdr:sp macro="" textlink="">
      <xdr:nvSpPr>
        <xdr:cNvPr id="659" name="楕円 658"/>
        <xdr:cNvSpPr/>
      </xdr:nvSpPr>
      <xdr:spPr>
        <a:xfrm>
          <a:off x="18345150" y="173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130629</xdr:rowOff>
    </xdr:from>
    <xdr:to>
      <xdr:col>111</xdr:col>
      <xdr:colOff>177800</xdr:colOff>
      <xdr:row>104</xdr:row>
      <xdr:rowOff>130629</xdr:rowOff>
    </xdr:to>
    <xdr:cxnSp macro="">
      <xdr:nvCxnSpPr>
        <xdr:cNvPr id="660" name="直線コネクタ 659"/>
        <xdr:cNvCxnSpPr/>
      </xdr:nvCxnSpPr>
      <xdr:spPr>
        <a:xfrm>
          <a:off x="18395950" y="173899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12898</xdr:rowOff>
    </xdr:from>
    <xdr:ext cx="469744" cy="259045"/>
    <xdr:sp macro="" textlink="">
      <xdr:nvSpPr>
        <xdr:cNvPr id="661" name="n_1aveValue【博物館】&#10;一人当たり面積"/>
        <xdr:cNvSpPr txBox="1"/>
      </xdr:nvSpPr>
      <xdr:spPr>
        <a:xfrm>
          <a:off x="18980227"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139898</xdr:rowOff>
    </xdr:from>
    <xdr:ext cx="469744" cy="259045"/>
    <xdr:sp macro="" textlink="">
      <xdr:nvSpPr>
        <xdr:cNvPr id="662" name="n_2aveValue【博物館】&#10;一人当たり面積"/>
        <xdr:cNvSpPr txBox="1"/>
      </xdr:nvSpPr>
      <xdr:spPr>
        <a:xfrm>
          <a:off x="18180127" y="1808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1106</xdr:rowOff>
    </xdr:from>
    <xdr:ext cx="469744" cy="259045"/>
    <xdr:sp macro="" textlink="">
      <xdr:nvSpPr>
        <xdr:cNvPr id="663" name="n_1mainValue【博物館】&#10;一人当たり面積"/>
        <xdr:cNvSpPr txBox="1"/>
      </xdr:nvSpPr>
      <xdr:spPr>
        <a:xfrm>
          <a:off x="18980227" y="1743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26506</xdr:rowOff>
    </xdr:from>
    <xdr:ext cx="469744" cy="259045"/>
    <xdr:sp macro="" textlink="">
      <xdr:nvSpPr>
        <xdr:cNvPr id="664" name="n_2mainValue【博物館】&#10;一人当たり面積"/>
        <xdr:cNvSpPr txBox="1"/>
      </xdr:nvSpPr>
      <xdr:spPr>
        <a:xfrm>
          <a:off x="18180127" y="171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本県は道路、橋りょう、トンネルなどの公共土木施設については整備が進む一方、老朽化が進んでいる。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また、中山間地域が多く、人口も少ないことから、一人当たりの道路延長等は長</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学校施設、県民会館、警察施設などは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有形固定資産減価償却率が都道府県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平均値を下回るなど、必要な投資は着実に行ってきている。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566,052
561,445
3,507.14
343,609,836
336,031,398
4,497,853
211,097,267
625,776,820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9</xdr:row>
      <xdr:rowOff>107950</xdr:rowOff>
    </xdr:to>
    <xdr:sp macro="" textlink="">
      <xdr:nvSpPr>
        <xdr:cNvPr id="18" name="角丸四角形 17"/>
        <xdr:cNvSpPr/>
      </xdr:nvSpPr>
      <xdr:spPr>
        <a:xfrm>
          <a:off x="9969500" y="863600"/>
          <a:ext cx="1371600" cy="736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1" name="直線コネクタ 20"/>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2" name="楕円 21"/>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3" name="フローチャート: 判断 22"/>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4" name="テキスト ボックス 23"/>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5" name="大かっこ 24"/>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6" name="テキスト ボックス 25"/>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7" name="テキスト ボックス 26"/>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8" name="テキスト ボックス 27"/>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9" name="正方形/長方形 28"/>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0" name="正方形/長方形 29"/>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1" name="正方形/長方形 30"/>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2" name="正方形/長方形 31"/>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3" name="テキスト ボックス 32"/>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4" name="直線コネクタ 33"/>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5" name="テキスト ボックス 34"/>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36" name="直線コネクタ 35"/>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37" name="テキスト ボックス 36"/>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38" name="直線コネクタ 37"/>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39" name="テキスト ボックス 38"/>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0" name="直線コネクタ 39"/>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1" name="テキスト ボックス 40"/>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2" name="直線コネクタ 41"/>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3" name="テキスト ボックス 42"/>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44" name="直線コネクタ 43"/>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45" name="テキスト ボックス 44"/>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6" name="直線コネクタ 4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7" name="テキスト ボックス 46"/>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8"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42</xdr:row>
      <xdr:rowOff>10160</xdr:rowOff>
    </xdr:from>
    <xdr:to>
      <xdr:col>20</xdr:col>
      <xdr:colOff>38100</xdr:colOff>
      <xdr:row>42</xdr:row>
      <xdr:rowOff>111760</xdr:rowOff>
    </xdr:to>
    <xdr:sp macro="" textlink="">
      <xdr:nvSpPr>
        <xdr:cNvPr id="49" name="フローチャート: 判断 48"/>
        <xdr:cNvSpPr/>
      </xdr:nvSpPr>
      <xdr:spPr>
        <a:xfrm>
          <a:off x="3384550" y="6950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42</xdr:row>
      <xdr:rowOff>102887</xdr:rowOff>
    </xdr:from>
    <xdr:ext cx="405111" cy="259045"/>
    <xdr:sp macro="" textlink="">
      <xdr:nvSpPr>
        <xdr:cNvPr id="50" name="n_1aveValue【体育館・プール】&#10;有形固定資産減価償却率"/>
        <xdr:cNvSpPr txBox="1"/>
      </xdr:nvSpPr>
      <xdr:spPr>
        <a:xfrm>
          <a:off x="3239144" y="704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42</xdr:row>
      <xdr:rowOff>55880</xdr:rowOff>
    </xdr:from>
    <xdr:to>
      <xdr:col>15</xdr:col>
      <xdr:colOff>101600</xdr:colOff>
      <xdr:row>42</xdr:row>
      <xdr:rowOff>157480</xdr:rowOff>
    </xdr:to>
    <xdr:sp macro="" textlink="">
      <xdr:nvSpPr>
        <xdr:cNvPr id="51" name="フローチャート: 判断 50"/>
        <xdr:cNvSpPr/>
      </xdr:nvSpPr>
      <xdr:spPr>
        <a:xfrm>
          <a:off x="2571750" y="69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42</xdr:row>
      <xdr:rowOff>148607</xdr:rowOff>
    </xdr:from>
    <xdr:ext cx="405111" cy="259045"/>
    <xdr:sp macro="" textlink="">
      <xdr:nvSpPr>
        <xdr:cNvPr id="52" name="n_2aveValue【体育館・プール】&#10;有形固定資産減価償却率"/>
        <xdr:cNvSpPr txBox="1"/>
      </xdr:nvSpPr>
      <xdr:spPr>
        <a:xfrm>
          <a:off x="2439044" y="708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53" name="テキスト ボックス 52"/>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54" name="テキスト ボックス 53"/>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5" name="テキスト ボックス 54"/>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6" name="テキスト ボックス 55"/>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7" name="テキスト ボックス 56"/>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78740</xdr:rowOff>
    </xdr:from>
    <xdr:to>
      <xdr:col>24</xdr:col>
      <xdr:colOff>114300</xdr:colOff>
      <xdr:row>35</xdr:row>
      <xdr:rowOff>8890</xdr:rowOff>
    </xdr:to>
    <xdr:sp macro="" textlink="">
      <xdr:nvSpPr>
        <xdr:cNvPr id="58" name="楕円 57"/>
        <xdr:cNvSpPr/>
      </xdr:nvSpPr>
      <xdr:spPr>
        <a:xfrm>
          <a:off x="4127500" y="5698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152417</xdr:rowOff>
    </xdr:from>
    <xdr:ext cx="405111" cy="259045"/>
    <xdr:sp macro="" textlink="">
      <xdr:nvSpPr>
        <xdr:cNvPr id="59" name="【体育館・プール】&#10;有形固定資産減価償却率該当値テキスト"/>
        <xdr:cNvSpPr txBox="1"/>
      </xdr:nvSpPr>
      <xdr:spPr>
        <a:xfrm>
          <a:off x="4229100"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63500</xdr:rowOff>
    </xdr:from>
    <xdr:to>
      <xdr:col>20</xdr:col>
      <xdr:colOff>38100</xdr:colOff>
      <xdr:row>34</xdr:row>
      <xdr:rowOff>165100</xdr:rowOff>
    </xdr:to>
    <xdr:sp macro="" textlink="">
      <xdr:nvSpPr>
        <xdr:cNvPr id="60" name="楕円 59"/>
        <xdr:cNvSpPr/>
      </xdr:nvSpPr>
      <xdr:spPr>
        <a:xfrm>
          <a:off x="3384550" y="5683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114300</xdr:rowOff>
    </xdr:from>
    <xdr:to>
      <xdr:col>24</xdr:col>
      <xdr:colOff>63500</xdr:colOff>
      <xdr:row>34</xdr:row>
      <xdr:rowOff>129540</xdr:rowOff>
    </xdr:to>
    <xdr:cxnSp macro="">
      <xdr:nvCxnSpPr>
        <xdr:cNvPr id="61" name="直線コネクタ 60"/>
        <xdr:cNvCxnSpPr/>
      </xdr:nvCxnSpPr>
      <xdr:spPr>
        <a:xfrm>
          <a:off x="3429000" y="573405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xdr:rowOff>
    </xdr:from>
    <xdr:to>
      <xdr:col>15</xdr:col>
      <xdr:colOff>101600</xdr:colOff>
      <xdr:row>34</xdr:row>
      <xdr:rowOff>104140</xdr:rowOff>
    </xdr:to>
    <xdr:sp macro="" textlink="">
      <xdr:nvSpPr>
        <xdr:cNvPr id="62" name="楕円 61"/>
        <xdr:cNvSpPr/>
      </xdr:nvSpPr>
      <xdr:spPr>
        <a:xfrm>
          <a:off x="257175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114300</xdr:rowOff>
    </xdr:to>
    <xdr:cxnSp macro="">
      <xdr:nvCxnSpPr>
        <xdr:cNvPr id="63" name="直線コネクタ 62"/>
        <xdr:cNvCxnSpPr/>
      </xdr:nvCxnSpPr>
      <xdr:spPr>
        <a:xfrm>
          <a:off x="2622550" y="567309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10177</xdr:rowOff>
    </xdr:from>
    <xdr:ext cx="405111" cy="259045"/>
    <xdr:sp macro="" textlink="">
      <xdr:nvSpPr>
        <xdr:cNvPr id="64" name="n_1mainValue【体育館・プール】&#10;有形固定資産減価償却率"/>
        <xdr:cNvSpPr txBox="1"/>
      </xdr:nvSpPr>
      <xdr:spPr>
        <a:xfrm>
          <a:off x="32391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120667</xdr:rowOff>
    </xdr:from>
    <xdr:ext cx="405111" cy="259045"/>
    <xdr:sp macro="" textlink="">
      <xdr:nvSpPr>
        <xdr:cNvPr id="65" name="n_2mainValue【体育館・プール】&#10;有形固定資産減価償却率"/>
        <xdr:cNvSpPr txBox="1"/>
      </xdr:nvSpPr>
      <xdr:spPr>
        <a:xfrm>
          <a:off x="2439044"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6" name="正方形/長方形 6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7" name="正方形/長方形 66"/>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8" name="正方形/長方形 67"/>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9" name="正方形/長方形 6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0" name="テキスト ボックス 6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1" name="直線コネクタ 7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72" name="テキスト ボックス 71"/>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73" name="直線コネクタ 72"/>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74" name="テキスト ボックス 73"/>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75" name="直線コネクタ 74"/>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76" name="テキスト ボックス 75"/>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77" name="直線コネクタ 76"/>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78" name="テキスト ボックス 77"/>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79" name="直線コネクタ 78"/>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0" name="テキスト ボックス 79"/>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1" name="直線コネクタ 80"/>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82" name="テキスト ボックス 81"/>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83" name="直線コネクタ 82"/>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84" name="テキスト ボックス 83"/>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5" name="直線コネクタ 8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6" name="テキスト ボックス 8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7"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42</xdr:row>
      <xdr:rowOff>41728</xdr:rowOff>
    </xdr:from>
    <xdr:to>
      <xdr:col>50</xdr:col>
      <xdr:colOff>165100</xdr:colOff>
      <xdr:row>42</xdr:row>
      <xdr:rowOff>143328</xdr:rowOff>
    </xdr:to>
    <xdr:sp macro="" textlink="">
      <xdr:nvSpPr>
        <xdr:cNvPr id="88" name="フローチャート: 判断 87"/>
        <xdr:cNvSpPr/>
      </xdr:nvSpPr>
      <xdr:spPr>
        <a:xfrm>
          <a:off x="8636000" y="698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42</xdr:row>
      <xdr:rowOff>134455</xdr:rowOff>
    </xdr:from>
    <xdr:ext cx="469744" cy="259045"/>
    <xdr:sp macro="" textlink="">
      <xdr:nvSpPr>
        <xdr:cNvPr id="89" name="n_1aveValue【体育館・プール】&#10;一人当たり面積"/>
        <xdr:cNvSpPr txBox="1"/>
      </xdr:nvSpPr>
      <xdr:spPr>
        <a:xfrm>
          <a:off x="845827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42</xdr:row>
      <xdr:rowOff>41728</xdr:rowOff>
    </xdr:from>
    <xdr:to>
      <xdr:col>46</xdr:col>
      <xdr:colOff>38100</xdr:colOff>
      <xdr:row>42</xdr:row>
      <xdr:rowOff>143328</xdr:rowOff>
    </xdr:to>
    <xdr:sp macro="" textlink="">
      <xdr:nvSpPr>
        <xdr:cNvPr id="90" name="フローチャート: 判断 89"/>
        <xdr:cNvSpPr/>
      </xdr:nvSpPr>
      <xdr:spPr>
        <a:xfrm>
          <a:off x="7842250" y="6982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42</xdr:row>
      <xdr:rowOff>134455</xdr:rowOff>
    </xdr:from>
    <xdr:ext cx="469744" cy="259045"/>
    <xdr:sp macro="" textlink="">
      <xdr:nvSpPr>
        <xdr:cNvPr id="91" name="n_2aveValue【体育館・プール】&#10;一人当たり面積"/>
        <xdr:cNvSpPr txBox="1"/>
      </xdr:nvSpPr>
      <xdr:spPr>
        <a:xfrm>
          <a:off x="767722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92" name="テキスト ボックス 91"/>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93" name="テキスト ボックス 92"/>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94" name="テキスト ボックス 93"/>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95" name="テキスト ボックス 94"/>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96" name="テキスト ボックス 95"/>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123372</xdr:rowOff>
    </xdr:from>
    <xdr:to>
      <xdr:col>55</xdr:col>
      <xdr:colOff>50800</xdr:colOff>
      <xdr:row>33</xdr:row>
      <xdr:rowOff>53522</xdr:rowOff>
    </xdr:to>
    <xdr:sp macro="" textlink="">
      <xdr:nvSpPr>
        <xdr:cNvPr id="97" name="楕円 96"/>
        <xdr:cNvSpPr/>
      </xdr:nvSpPr>
      <xdr:spPr>
        <a:xfrm>
          <a:off x="9398000" y="5412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25599</xdr:rowOff>
    </xdr:from>
    <xdr:ext cx="469744" cy="259045"/>
    <xdr:sp macro="" textlink="">
      <xdr:nvSpPr>
        <xdr:cNvPr id="98" name="【体育館・プール】&#10;一人当たり面積該当値テキスト"/>
        <xdr:cNvSpPr txBox="1"/>
      </xdr:nvSpPr>
      <xdr:spPr>
        <a:xfrm>
          <a:off x="9480550" y="531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107043</xdr:rowOff>
    </xdr:from>
    <xdr:to>
      <xdr:col>50</xdr:col>
      <xdr:colOff>165100</xdr:colOff>
      <xdr:row>35</xdr:row>
      <xdr:rowOff>37193</xdr:rowOff>
    </xdr:to>
    <xdr:sp macro="" textlink="">
      <xdr:nvSpPr>
        <xdr:cNvPr id="99" name="楕円 98"/>
        <xdr:cNvSpPr/>
      </xdr:nvSpPr>
      <xdr:spPr>
        <a:xfrm>
          <a:off x="8636000" y="5726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2722</xdr:rowOff>
    </xdr:from>
    <xdr:to>
      <xdr:col>55</xdr:col>
      <xdr:colOff>0</xdr:colOff>
      <xdr:row>34</xdr:row>
      <xdr:rowOff>157843</xdr:rowOff>
    </xdr:to>
    <xdr:cxnSp macro="">
      <xdr:nvCxnSpPr>
        <xdr:cNvPr id="100" name="直線コネクタ 99"/>
        <xdr:cNvCxnSpPr/>
      </xdr:nvCxnSpPr>
      <xdr:spPr>
        <a:xfrm flipV="1">
          <a:off x="8686800" y="5457372"/>
          <a:ext cx="742950" cy="3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107043</xdr:rowOff>
    </xdr:from>
    <xdr:to>
      <xdr:col>46</xdr:col>
      <xdr:colOff>38100</xdr:colOff>
      <xdr:row>35</xdr:row>
      <xdr:rowOff>37193</xdr:rowOff>
    </xdr:to>
    <xdr:sp macro="" textlink="">
      <xdr:nvSpPr>
        <xdr:cNvPr id="101" name="楕円 100"/>
        <xdr:cNvSpPr/>
      </xdr:nvSpPr>
      <xdr:spPr>
        <a:xfrm>
          <a:off x="7842250" y="57267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157843</xdr:rowOff>
    </xdr:from>
    <xdr:to>
      <xdr:col>50</xdr:col>
      <xdr:colOff>114300</xdr:colOff>
      <xdr:row>34</xdr:row>
      <xdr:rowOff>157843</xdr:rowOff>
    </xdr:to>
    <xdr:cxnSp macro="">
      <xdr:nvCxnSpPr>
        <xdr:cNvPr id="102" name="直線コネクタ 101"/>
        <xdr:cNvCxnSpPr/>
      </xdr:nvCxnSpPr>
      <xdr:spPr>
        <a:xfrm>
          <a:off x="7886700" y="57775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53720</xdr:rowOff>
    </xdr:from>
    <xdr:ext cx="469744" cy="259045"/>
    <xdr:sp macro="" textlink="">
      <xdr:nvSpPr>
        <xdr:cNvPr id="103" name="n_1mainValue【体育館・プール】&#10;一人当たり面積"/>
        <xdr:cNvSpPr txBox="1"/>
      </xdr:nvSpPr>
      <xdr:spPr>
        <a:xfrm>
          <a:off x="845827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53720</xdr:rowOff>
    </xdr:from>
    <xdr:ext cx="469744" cy="259045"/>
    <xdr:sp macro="" textlink="">
      <xdr:nvSpPr>
        <xdr:cNvPr id="104" name="n_2mainValue【体育館・プール】&#10;一人当たり面積"/>
        <xdr:cNvSpPr txBox="1"/>
      </xdr:nvSpPr>
      <xdr:spPr>
        <a:xfrm>
          <a:off x="76772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5" name="正方形/長方形 10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6" name="正方形/長方形 10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07" name="正方形/長方形 10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8" name="正方形/長方形 10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9" name="テキスト ボックス 10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0" name="直線コネクタ 10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11" name="テキスト ボックス 110"/>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12" name="直線コネクタ 111"/>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13" name="テキスト ボックス 112"/>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4" name="直線コネクタ 113"/>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5" name="テキスト ボックス 114"/>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6" name="直線コネクタ 115"/>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7" name="テキスト ボックス 116"/>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8" name="直線コネクタ 117"/>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9" name="テキスト ボックス 118"/>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0" name="直線コネクタ 119"/>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21" name="テキスト ボックス 120"/>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22" name="直線コネクタ 121"/>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23" name="テキスト ボックス 122"/>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4" name="直線コネクタ 12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5" name="テキスト ボックス 12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6"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63</xdr:row>
      <xdr:rowOff>39007</xdr:rowOff>
    </xdr:from>
    <xdr:to>
      <xdr:col>20</xdr:col>
      <xdr:colOff>38100</xdr:colOff>
      <xdr:row>63</xdr:row>
      <xdr:rowOff>140607</xdr:rowOff>
    </xdr:to>
    <xdr:sp macro="" textlink="">
      <xdr:nvSpPr>
        <xdr:cNvPr id="127" name="フローチャート: 判断 126"/>
        <xdr:cNvSpPr/>
      </xdr:nvSpPr>
      <xdr:spPr>
        <a:xfrm>
          <a:off x="3384550" y="10446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131734</xdr:rowOff>
    </xdr:from>
    <xdr:ext cx="405111" cy="259045"/>
    <xdr:sp macro="" textlink="">
      <xdr:nvSpPr>
        <xdr:cNvPr id="128" name="n_1aveValue【陸上競技場・野球場・球技場】&#10;有形固定資産減価償却率"/>
        <xdr:cNvSpPr txBox="1"/>
      </xdr:nvSpPr>
      <xdr:spPr>
        <a:xfrm>
          <a:off x="3239144" y="1053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112485</xdr:rowOff>
    </xdr:from>
    <xdr:to>
      <xdr:col>15</xdr:col>
      <xdr:colOff>101600</xdr:colOff>
      <xdr:row>65</xdr:row>
      <xdr:rowOff>42635</xdr:rowOff>
    </xdr:to>
    <xdr:sp macro="" textlink="">
      <xdr:nvSpPr>
        <xdr:cNvPr id="129" name="フローチャート: 判断 128"/>
        <xdr:cNvSpPr/>
      </xdr:nvSpPr>
      <xdr:spPr>
        <a:xfrm>
          <a:off x="2571750" y="10685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65</xdr:row>
      <xdr:rowOff>33762</xdr:rowOff>
    </xdr:from>
    <xdr:ext cx="405111" cy="259045"/>
    <xdr:sp macro="" textlink="">
      <xdr:nvSpPr>
        <xdr:cNvPr id="130" name="n_2aveValue【陸上競技場・野球場・球技場】&#10;有形固定資産減価償却率"/>
        <xdr:cNvSpPr txBox="1"/>
      </xdr:nvSpPr>
      <xdr:spPr>
        <a:xfrm>
          <a:off x="2439044" y="1077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31" name="テキスト ボックス 13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2" name="テキスト ボックス 13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3" name="テキスト ボックス 13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4" name="テキスト ボックス 13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5" name="テキスト ボックス 13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153307</xdr:rowOff>
    </xdr:from>
    <xdr:to>
      <xdr:col>24</xdr:col>
      <xdr:colOff>114300</xdr:colOff>
      <xdr:row>58</xdr:row>
      <xdr:rowOff>83457</xdr:rowOff>
    </xdr:to>
    <xdr:sp macro="" textlink="">
      <xdr:nvSpPr>
        <xdr:cNvPr id="136" name="楕円 135"/>
        <xdr:cNvSpPr/>
      </xdr:nvSpPr>
      <xdr:spPr>
        <a:xfrm>
          <a:off x="4127500" y="9570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55534</xdr:rowOff>
    </xdr:from>
    <xdr:ext cx="405111" cy="259045"/>
    <xdr:sp macro="" textlink="">
      <xdr:nvSpPr>
        <xdr:cNvPr id="137" name="【陸上競技場・野球場・球技場】&#10;有形固定資産減価償却率該当値テキスト"/>
        <xdr:cNvSpPr txBox="1"/>
      </xdr:nvSpPr>
      <xdr:spPr>
        <a:xfrm>
          <a:off x="4229100"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38" name="楕円 137"/>
        <xdr:cNvSpPr/>
      </xdr:nvSpPr>
      <xdr:spPr>
        <a:xfrm>
          <a:off x="3384550" y="98189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32657</xdr:rowOff>
    </xdr:from>
    <xdr:to>
      <xdr:col>24</xdr:col>
      <xdr:colOff>63500</xdr:colOff>
      <xdr:row>59</xdr:row>
      <xdr:rowOff>122465</xdr:rowOff>
    </xdr:to>
    <xdr:cxnSp macro="">
      <xdr:nvCxnSpPr>
        <xdr:cNvPr id="139" name="直線コネクタ 138"/>
        <xdr:cNvCxnSpPr/>
      </xdr:nvCxnSpPr>
      <xdr:spPr>
        <a:xfrm flipV="1">
          <a:off x="3429000" y="9614807"/>
          <a:ext cx="749300" cy="2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120650</xdr:rowOff>
    </xdr:from>
    <xdr:to>
      <xdr:col>15</xdr:col>
      <xdr:colOff>101600</xdr:colOff>
      <xdr:row>56</xdr:row>
      <xdr:rowOff>50800</xdr:rowOff>
    </xdr:to>
    <xdr:sp macro="" textlink="">
      <xdr:nvSpPr>
        <xdr:cNvPr id="140" name="楕円 139"/>
        <xdr:cNvSpPr/>
      </xdr:nvSpPr>
      <xdr:spPr>
        <a:xfrm>
          <a:off x="2571750" y="9207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0</xdr:rowOff>
    </xdr:from>
    <xdr:to>
      <xdr:col>19</xdr:col>
      <xdr:colOff>177800</xdr:colOff>
      <xdr:row>59</xdr:row>
      <xdr:rowOff>122465</xdr:rowOff>
    </xdr:to>
    <xdr:cxnSp macro="">
      <xdr:nvCxnSpPr>
        <xdr:cNvPr id="141" name="直線コネクタ 140"/>
        <xdr:cNvCxnSpPr/>
      </xdr:nvCxnSpPr>
      <xdr:spPr>
        <a:xfrm>
          <a:off x="2622550" y="9251950"/>
          <a:ext cx="806450" cy="6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18342</xdr:rowOff>
    </xdr:from>
    <xdr:ext cx="405111" cy="259045"/>
    <xdr:sp macro="" textlink="">
      <xdr:nvSpPr>
        <xdr:cNvPr id="142" name="n_1mainValue【陸上競技場・野球場・球技場】&#10;有形固定資産減価償却率"/>
        <xdr:cNvSpPr txBox="1"/>
      </xdr:nvSpPr>
      <xdr:spPr>
        <a:xfrm>
          <a:off x="3239144" y="960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67327</xdr:rowOff>
    </xdr:from>
    <xdr:ext cx="405111" cy="259045"/>
    <xdr:sp macro="" textlink="">
      <xdr:nvSpPr>
        <xdr:cNvPr id="143" name="n_2mainValue【陸上競技場・野球場・球技場】&#10;有形固定資産減価償却率"/>
        <xdr:cNvSpPr txBox="1"/>
      </xdr:nvSpPr>
      <xdr:spPr>
        <a:xfrm>
          <a:off x="2439044" y="898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5" name="正方形/長方形 144"/>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6" name="正方形/長方形 145"/>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7" name="正方形/長方形 14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8" name="テキスト ボックス 14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9" name="直線コネクタ 14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50" name="テキスト ボックス 149"/>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51" name="直線コネクタ 15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52" name="テキスト ボックス 15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3" name="直線コネクタ 15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54" name="テキスト ボックス 15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55" name="直線コネクタ 15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56" name="テキスト ボックス 15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57" name="直線コネクタ 15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58" name="テキスト ボックス 15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59" name="直線コネクタ 15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60" name="テキスト ボックス 15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61" name="直線コネクタ 16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62" name="テキスト ボックス 16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3" name="直線コネクタ 16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4" name="テキスト ボックス 16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5"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56</xdr:row>
      <xdr:rowOff>14515</xdr:rowOff>
    </xdr:from>
    <xdr:to>
      <xdr:col>50</xdr:col>
      <xdr:colOff>165100</xdr:colOff>
      <xdr:row>56</xdr:row>
      <xdr:rowOff>116115</xdr:rowOff>
    </xdr:to>
    <xdr:sp macro="" textlink="">
      <xdr:nvSpPr>
        <xdr:cNvPr id="166" name="フローチャート: 判断 165"/>
        <xdr:cNvSpPr/>
      </xdr:nvSpPr>
      <xdr:spPr>
        <a:xfrm>
          <a:off x="8636000" y="926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132642</xdr:rowOff>
    </xdr:from>
    <xdr:ext cx="469744" cy="259045"/>
    <xdr:sp macro="" textlink="">
      <xdr:nvSpPr>
        <xdr:cNvPr id="167" name="n_1aveValue【陸上競技場・野球場・球技場】&#10;一人当たり面積"/>
        <xdr:cNvSpPr txBox="1"/>
      </xdr:nvSpPr>
      <xdr:spPr>
        <a:xfrm>
          <a:off x="8458277" y="905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14515</xdr:rowOff>
    </xdr:from>
    <xdr:to>
      <xdr:col>46</xdr:col>
      <xdr:colOff>38100</xdr:colOff>
      <xdr:row>56</xdr:row>
      <xdr:rowOff>116115</xdr:rowOff>
    </xdr:to>
    <xdr:sp macro="" textlink="">
      <xdr:nvSpPr>
        <xdr:cNvPr id="168" name="フローチャート: 判断 167"/>
        <xdr:cNvSpPr/>
      </xdr:nvSpPr>
      <xdr:spPr>
        <a:xfrm>
          <a:off x="7842250" y="9266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54</xdr:row>
      <xdr:rowOff>132642</xdr:rowOff>
    </xdr:from>
    <xdr:ext cx="469744" cy="259045"/>
    <xdr:sp macro="" textlink="">
      <xdr:nvSpPr>
        <xdr:cNvPr id="169" name="n_2aveValue【陸上競技場・野球場・球技場】&#10;一人当たり面積"/>
        <xdr:cNvSpPr txBox="1"/>
      </xdr:nvSpPr>
      <xdr:spPr>
        <a:xfrm>
          <a:off x="7677227" y="905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70" name="テキスト ボックス 16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1" name="テキスト ボックス 17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2" name="テキスト ボックス 17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3" name="テキスト ボックス 17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4" name="テキスト ボックス 17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47172</xdr:rowOff>
    </xdr:from>
    <xdr:to>
      <xdr:col>55</xdr:col>
      <xdr:colOff>50800</xdr:colOff>
      <xdr:row>64</xdr:row>
      <xdr:rowOff>148772</xdr:rowOff>
    </xdr:to>
    <xdr:sp macro="" textlink="">
      <xdr:nvSpPr>
        <xdr:cNvPr id="175" name="楕円 174"/>
        <xdr:cNvSpPr/>
      </xdr:nvSpPr>
      <xdr:spPr>
        <a:xfrm>
          <a:off x="9398000" y="10619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120849</xdr:rowOff>
    </xdr:from>
    <xdr:ext cx="469744" cy="259045"/>
    <xdr:sp macro="" textlink="">
      <xdr:nvSpPr>
        <xdr:cNvPr id="176" name="【陸上競技場・野球場・球技場】&#10;一人当たり面積該当値テキスト"/>
        <xdr:cNvSpPr txBox="1"/>
      </xdr:nvSpPr>
      <xdr:spPr>
        <a:xfrm>
          <a:off x="9480550" y="1052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47172</xdr:rowOff>
    </xdr:from>
    <xdr:to>
      <xdr:col>50</xdr:col>
      <xdr:colOff>165100</xdr:colOff>
      <xdr:row>64</xdr:row>
      <xdr:rowOff>148772</xdr:rowOff>
    </xdr:to>
    <xdr:sp macro="" textlink="">
      <xdr:nvSpPr>
        <xdr:cNvPr id="177" name="楕円 176"/>
        <xdr:cNvSpPr/>
      </xdr:nvSpPr>
      <xdr:spPr>
        <a:xfrm>
          <a:off x="86360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97972</xdr:rowOff>
    </xdr:from>
    <xdr:to>
      <xdr:col>55</xdr:col>
      <xdr:colOff>0</xdr:colOff>
      <xdr:row>64</xdr:row>
      <xdr:rowOff>97972</xdr:rowOff>
    </xdr:to>
    <xdr:cxnSp macro="">
      <xdr:nvCxnSpPr>
        <xdr:cNvPr id="178" name="直線コネクタ 177"/>
        <xdr:cNvCxnSpPr/>
      </xdr:nvCxnSpPr>
      <xdr:spPr>
        <a:xfrm>
          <a:off x="8686800" y="1067072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47172</xdr:rowOff>
    </xdr:from>
    <xdr:to>
      <xdr:col>46</xdr:col>
      <xdr:colOff>38100</xdr:colOff>
      <xdr:row>64</xdr:row>
      <xdr:rowOff>148772</xdr:rowOff>
    </xdr:to>
    <xdr:sp macro="" textlink="">
      <xdr:nvSpPr>
        <xdr:cNvPr id="179" name="楕円 178"/>
        <xdr:cNvSpPr/>
      </xdr:nvSpPr>
      <xdr:spPr>
        <a:xfrm>
          <a:off x="7842250" y="10619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97972</xdr:rowOff>
    </xdr:from>
    <xdr:to>
      <xdr:col>50</xdr:col>
      <xdr:colOff>114300</xdr:colOff>
      <xdr:row>64</xdr:row>
      <xdr:rowOff>97972</xdr:rowOff>
    </xdr:to>
    <xdr:cxnSp macro="">
      <xdr:nvCxnSpPr>
        <xdr:cNvPr id="180" name="直線コネクタ 179"/>
        <xdr:cNvCxnSpPr/>
      </xdr:nvCxnSpPr>
      <xdr:spPr>
        <a:xfrm>
          <a:off x="7886700" y="1067072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139899</xdr:rowOff>
    </xdr:from>
    <xdr:ext cx="469744" cy="259045"/>
    <xdr:sp macro="" textlink="">
      <xdr:nvSpPr>
        <xdr:cNvPr id="181" name="n_1mainValue【陸上競技場・野球場・球技場】&#10;一人当たり面積"/>
        <xdr:cNvSpPr txBox="1"/>
      </xdr:nvSpPr>
      <xdr:spPr>
        <a:xfrm>
          <a:off x="8458277" y="1071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139899</xdr:rowOff>
    </xdr:from>
    <xdr:ext cx="469744" cy="259045"/>
    <xdr:sp macro="" textlink="">
      <xdr:nvSpPr>
        <xdr:cNvPr id="182" name="n_2mainValue【陸上競技場・野球場・球技場】&#10;一人当たり面積"/>
        <xdr:cNvSpPr txBox="1"/>
      </xdr:nvSpPr>
      <xdr:spPr>
        <a:xfrm>
          <a:off x="7677227" y="1071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3" name="正方形/長方形 18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4" name="正方形/長方形 183"/>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5" name="正方形/長方形 184"/>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正方形/長方形 18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7" name="テキスト ボックス 18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8" name="直線コネクタ 18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9" name="テキスト ボックス 18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190" name="直線コネクタ 189"/>
        <xdr:cNvCxnSpPr/>
      </xdr:nvCxnSpPr>
      <xdr:spPr>
        <a:xfrm>
          <a:off x="685800" y="14408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191" name="テキスト ボックス 190"/>
        <xdr:cNvSpPr txBox="1"/>
      </xdr:nvSpPr>
      <xdr:spPr>
        <a:xfrm>
          <a:off x="3398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192" name="直線コネクタ 191"/>
        <xdr:cNvCxnSpPr/>
      </xdr:nvCxnSpPr>
      <xdr:spPr>
        <a:xfrm>
          <a:off x="6858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193" name="テキスト ボックス 192"/>
        <xdr:cNvSpPr txBox="1"/>
      </xdr:nvSpPr>
      <xdr:spPr>
        <a:xfrm>
          <a:off x="3398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194" name="直線コネクタ 193"/>
        <xdr:cNvCxnSpPr/>
      </xdr:nvCxnSpPr>
      <xdr:spPr>
        <a:xfrm>
          <a:off x="685800" y="1386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195" name="テキスト ボックス 194"/>
        <xdr:cNvSpPr txBox="1"/>
      </xdr:nvSpPr>
      <xdr:spPr>
        <a:xfrm>
          <a:off x="3398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96" name="直線コネクタ 19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97" name="テキスト ボックス 19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198" name="直線コネクタ 197"/>
        <xdr:cNvCxnSpPr/>
      </xdr:nvCxnSpPr>
      <xdr:spPr>
        <a:xfrm>
          <a:off x="685800" y="13309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199" name="テキスト ボックス 198"/>
        <xdr:cNvSpPr txBox="1"/>
      </xdr:nvSpPr>
      <xdr:spPr>
        <a:xfrm>
          <a:off x="3398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00" name="直線コネクタ 199"/>
        <xdr:cNvCxnSpPr/>
      </xdr:nvCxnSpPr>
      <xdr:spPr>
        <a:xfrm>
          <a:off x="6858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01" name="テキスト ボックス 200"/>
        <xdr:cNvSpPr txBox="1"/>
      </xdr:nvSpPr>
      <xdr:spPr>
        <a:xfrm>
          <a:off x="3398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02" name="直線コネクタ 201"/>
        <xdr:cNvCxnSpPr/>
      </xdr:nvCxnSpPr>
      <xdr:spPr>
        <a:xfrm>
          <a:off x="685800" y="1275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03" name="テキスト ボックス 202"/>
        <xdr:cNvSpPr txBox="1"/>
      </xdr:nvSpPr>
      <xdr:spPr>
        <a:xfrm>
          <a:off x="3398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4" name="直線コネクタ 20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5" name="テキスト ボックス 20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6"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44450</xdr:rowOff>
    </xdr:from>
    <xdr:to>
      <xdr:col>20</xdr:col>
      <xdr:colOff>38100</xdr:colOff>
      <xdr:row>79</xdr:row>
      <xdr:rowOff>146050</xdr:rowOff>
    </xdr:to>
    <xdr:sp macro="" textlink="">
      <xdr:nvSpPr>
        <xdr:cNvPr id="207" name="フローチャート: 判断 206"/>
        <xdr:cNvSpPr/>
      </xdr:nvSpPr>
      <xdr:spPr>
        <a:xfrm>
          <a:off x="3384550" y="1309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137177</xdr:rowOff>
    </xdr:from>
    <xdr:ext cx="405111" cy="259045"/>
    <xdr:sp macro="" textlink="">
      <xdr:nvSpPr>
        <xdr:cNvPr id="208" name="n_1aveValue【県民会館】&#10;有形固定資産減価償却率"/>
        <xdr:cNvSpPr txBox="1"/>
      </xdr:nvSpPr>
      <xdr:spPr>
        <a:xfrm>
          <a:off x="3239144"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92075</xdr:rowOff>
    </xdr:from>
    <xdr:to>
      <xdr:col>15</xdr:col>
      <xdr:colOff>101600</xdr:colOff>
      <xdr:row>79</xdr:row>
      <xdr:rowOff>22225</xdr:rowOff>
    </xdr:to>
    <xdr:sp macro="" textlink="">
      <xdr:nvSpPr>
        <xdr:cNvPr id="209" name="フローチャート: 判断 208"/>
        <xdr:cNvSpPr/>
      </xdr:nvSpPr>
      <xdr:spPr>
        <a:xfrm>
          <a:off x="2571750" y="12976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77</xdr:row>
      <xdr:rowOff>38752</xdr:rowOff>
    </xdr:from>
    <xdr:ext cx="405111" cy="259045"/>
    <xdr:sp macro="" textlink="">
      <xdr:nvSpPr>
        <xdr:cNvPr id="210" name="n_2aveValue【県民会館】&#10;有形固定資産減価償却率"/>
        <xdr:cNvSpPr txBox="1"/>
      </xdr:nvSpPr>
      <xdr:spPr>
        <a:xfrm>
          <a:off x="2439044" y="1275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11" name="テキスト ボックス 21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2" name="テキスト ボックス 21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3" name="テキスト ボックス 21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4" name="テキスト ボックス 21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5" name="テキスト ボックス 21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15875</xdr:rowOff>
    </xdr:from>
    <xdr:to>
      <xdr:col>24</xdr:col>
      <xdr:colOff>114300</xdr:colOff>
      <xdr:row>86</xdr:row>
      <xdr:rowOff>117475</xdr:rowOff>
    </xdr:to>
    <xdr:sp macro="" textlink="">
      <xdr:nvSpPr>
        <xdr:cNvPr id="216" name="楕円 215"/>
        <xdr:cNvSpPr/>
      </xdr:nvSpPr>
      <xdr:spPr>
        <a:xfrm>
          <a:off x="4127500"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89552</xdr:rowOff>
    </xdr:from>
    <xdr:ext cx="405111" cy="259045"/>
    <xdr:sp macro="" textlink="">
      <xdr:nvSpPr>
        <xdr:cNvPr id="217" name="【県民会館】&#10;有形固定資産減価償却率該当値テキスト"/>
        <xdr:cNvSpPr txBox="1"/>
      </xdr:nvSpPr>
      <xdr:spPr>
        <a:xfrm>
          <a:off x="42291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149225</xdr:rowOff>
    </xdr:from>
    <xdr:to>
      <xdr:col>20</xdr:col>
      <xdr:colOff>38100</xdr:colOff>
      <xdr:row>78</xdr:row>
      <xdr:rowOff>79375</xdr:rowOff>
    </xdr:to>
    <xdr:sp macro="" textlink="">
      <xdr:nvSpPr>
        <xdr:cNvPr id="218" name="楕円 217"/>
        <xdr:cNvSpPr/>
      </xdr:nvSpPr>
      <xdr:spPr>
        <a:xfrm>
          <a:off x="3384550" y="12868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28575</xdr:rowOff>
    </xdr:from>
    <xdr:to>
      <xdr:col>24</xdr:col>
      <xdr:colOff>63500</xdr:colOff>
      <xdr:row>86</xdr:row>
      <xdr:rowOff>66675</xdr:rowOff>
    </xdr:to>
    <xdr:cxnSp macro="">
      <xdr:nvCxnSpPr>
        <xdr:cNvPr id="219" name="直線コネクタ 218"/>
        <xdr:cNvCxnSpPr/>
      </xdr:nvCxnSpPr>
      <xdr:spPr>
        <a:xfrm>
          <a:off x="3429000" y="12912725"/>
          <a:ext cx="749300" cy="135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149225</xdr:rowOff>
    </xdr:from>
    <xdr:to>
      <xdr:col>15</xdr:col>
      <xdr:colOff>101600</xdr:colOff>
      <xdr:row>79</xdr:row>
      <xdr:rowOff>79375</xdr:rowOff>
    </xdr:to>
    <xdr:sp macro="" textlink="">
      <xdr:nvSpPr>
        <xdr:cNvPr id="220" name="楕円 219"/>
        <xdr:cNvSpPr/>
      </xdr:nvSpPr>
      <xdr:spPr>
        <a:xfrm>
          <a:off x="2571750" y="13033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28575</xdr:rowOff>
    </xdr:from>
    <xdr:to>
      <xdr:col>19</xdr:col>
      <xdr:colOff>177800</xdr:colOff>
      <xdr:row>79</xdr:row>
      <xdr:rowOff>28575</xdr:rowOff>
    </xdr:to>
    <xdr:cxnSp macro="">
      <xdr:nvCxnSpPr>
        <xdr:cNvPr id="221" name="直線コネクタ 220"/>
        <xdr:cNvCxnSpPr/>
      </xdr:nvCxnSpPr>
      <xdr:spPr>
        <a:xfrm flipV="1">
          <a:off x="2622550" y="12912725"/>
          <a:ext cx="80645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95902</xdr:rowOff>
    </xdr:from>
    <xdr:ext cx="405111" cy="259045"/>
    <xdr:sp macro="" textlink="">
      <xdr:nvSpPr>
        <xdr:cNvPr id="222" name="n_1mainValue【県民会館】&#10;有形固定資産減価償却率"/>
        <xdr:cNvSpPr txBox="1"/>
      </xdr:nvSpPr>
      <xdr:spPr>
        <a:xfrm>
          <a:off x="3239144" y="1264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70502</xdr:rowOff>
    </xdr:from>
    <xdr:ext cx="405111" cy="259045"/>
    <xdr:sp macro="" textlink="">
      <xdr:nvSpPr>
        <xdr:cNvPr id="223" name="n_2mainValue【県民会館】&#10;有形固定資産減価償却率"/>
        <xdr:cNvSpPr txBox="1"/>
      </xdr:nvSpPr>
      <xdr:spPr>
        <a:xfrm>
          <a:off x="2439044"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5" name="正方形/長方形 224"/>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6" name="正方形/長方形 225"/>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0" name="テキスト ボックス 22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31" name="直線コネクタ 23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2" name="テキスト ボックス 23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3" name="直線コネクタ 23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4" name="テキスト ボックス 23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5" name="直線コネクタ 23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6" name="テキスト ボックス 23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7" name="直線コネクタ 23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8" name="テキスト ボックス 23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9" name="直線コネクタ 23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0" name="テキスト ボックス 23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1" name="直線コネクタ 24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2" name="テキスト ボックス 24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28121</xdr:rowOff>
    </xdr:from>
    <xdr:to>
      <xdr:col>50</xdr:col>
      <xdr:colOff>165100</xdr:colOff>
      <xdr:row>85</xdr:row>
      <xdr:rowOff>129721</xdr:rowOff>
    </xdr:to>
    <xdr:sp macro="" textlink="">
      <xdr:nvSpPr>
        <xdr:cNvPr id="246" name="フローチャート: 判断 245"/>
        <xdr:cNvSpPr/>
      </xdr:nvSpPr>
      <xdr:spPr>
        <a:xfrm>
          <a:off x="8636000" y="140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120848</xdr:rowOff>
    </xdr:from>
    <xdr:ext cx="469744" cy="259045"/>
    <xdr:sp macro="" textlink="">
      <xdr:nvSpPr>
        <xdr:cNvPr id="247" name="n_1aveValue【県民会館】&#10;一人当たり面積"/>
        <xdr:cNvSpPr txBox="1"/>
      </xdr:nvSpPr>
      <xdr:spPr>
        <a:xfrm>
          <a:off x="8458277" y="141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52614</xdr:rowOff>
    </xdr:from>
    <xdr:to>
      <xdr:col>46</xdr:col>
      <xdr:colOff>38100</xdr:colOff>
      <xdr:row>86</xdr:row>
      <xdr:rowOff>154214</xdr:rowOff>
    </xdr:to>
    <xdr:sp macro="" textlink="">
      <xdr:nvSpPr>
        <xdr:cNvPr id="248" name="フローチャート: 判断 247"/>
        <xdr:cNvSpPr/>
      </xdr:nvSpPr>
      <xdr:spPr>
        <a:xfrm>
          <a:off x="7842250" y="142575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145341</xdr:rowOff>
    </xdr:from>
    <xdr:ext cx="469744" cy="259045"/>
    <xdr:sp macro="" textlink="">
      <xdr:nvSpPr>
        <xdr:cNvPr id="249" name="n_2aveValue【県民会館】&#10;一人当たり面積"/>
        <xdr:cNvSpPr txBox="1"/>
      </xdr:nvSpPr>
      <xdr:spPr>
        <a:xfrm>
          <a:off x="7677227" y="1435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50" name="テキスト ボックス 24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93436</xdr:rowOff>
    </xdr:from>
    <xdr:to>
      <xdr:col>55</xdr:col>
      <xdr:colOff>50800</xdr:colOff>
      <xdr:row>78</xdr:row>
      <xdr:rowOff>23586</xdr:rowOff>
    </xdr:to>
    <xdr:sp macro="" textlink="">
      <xdr:nvSpPr>
        <xdr:cNvPr id="255" name="楕円 254"/>
        <xdr:cNvSpPr/>
      </xdr:nvSpPr>
      <xdr:spPr>
        <a:xfrm>
          <a:off x="9398000" y="128124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167113</xdr:rowOff>
    </xdr:from>
    <xdr:ext cx="469744" cy="259045"/>
    <xdr:sp macro="" textlink="">
      <xdr:nvSpPr>
        <xdr:cNvPr id="256" name="【県民会館】&#10;一人当たり面積該当値テキスト"/>
        <xdr:cNvSpPr txBox="1"/>
      </xdr:nvSpPr>
      <xdr:spPr>
        <a:xfrm>
          <a:off x="948055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126093</xdr:rowOff>
    </xdr:from>
    <xdr:to>
      <xdr:col>50</xdr:col>
      <xdr:colOff>165100</xdr:colOff>
      <xdr:row>78</xdr:row>
      <xdr:rowOff>56243</xdr:rowOff>
    </xdr:to>
    <xdr:sp macro="" textlink="">
      <xdr:nvSpPr>
        <xdr:cNvPr id="257" name="楕円 256"/>
        <xdr:cNvSpPr/>
      </xdr:nvSpPr>
      <xdr:spPr>
        <a:xfrm>
          <a:off x="8636000" y="128451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144236</xdr:rowOff>
    </xdr:from>
    <xdr:to>
      <xdr:col>55</xdr:col>
      <xdr:colOff>0</xdr:colOff>
      <xdr:row>78</xdr:row>
      <xdr:rowOff>5443</xdr:rowOff>
    </xdr:to>
    <xdr:cxnSp macro="">
      <xdr:nvCxnSpPr>
        <xdr:cNvPr id="258" name="直線コネクタ 257"/>
        <xdr:cNvCxnSpPr/>
      </xdr:nvCxnSpPr>
      <xdr:spPr>
        <a:xfrm flipV="1">
          <a:off x="8686800" y="12863286"/>
          <a:ext cx="7429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126093</xdr:rowOff>
    </xdr:from>
    <xdr:to>
      <xdr:col>46</xdr:col>
      <xdr:colOff>38100</xdr:colOff>
      <xdr:row>78</xdr:row>
      <xdr:rowOff>56243</xdr:rowOff>
    </xdr:to>
    <xdr:sp macro="" textlink="">
      <xdr:nvSpPr>
        <xdr:cNvPr id="259" name="楕円 258"/>
        <xdr:cNvSpPr/>
      </xdr:nvSpPr>
      <xdr:spPr>
        <a:xfrm>
          <a:off x="7842250" y="128451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5443</xdr:rowOff>
    </xdr:from>
    <xdr:to>
      <xdr:col>50</xdr:col>
      <xdr:colOff>114300</xdr:colOff>
      <xdr:row>78</xdr:row>
      <xdr:rowOff>5443</xdr:rowOff>
    </xdr:to>
    <xdr:cxnSp macro="">
      <xdr:nvCxnSpPr>
        <xdr:cNvPr id="260" name="直線コネクタ 259"/>
        <xdr:cNvCxnSpPr/>
      </xdr:nvCxnSpPr>
      <xdr:spPr>
        <a:xfrm>
          <a:off x="7886700" y="128895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72770</xdr:rowOff>
    </xdr:from>
    <xdr:ext cx="469744" cy="259045"/>
    <xdr:sp macro="" textlink="">
      <xdr:nvSpPr>
        <xdr:cNvPr id="261" name="n_1mainValue【県民会館】&#10;一人当たり面積"/>
        <xdr:cNvSpPr txBox="1"/>
      </xdr:nvSpPr>
      <xdr:spPr>
        <a:xfrm>
          <a:off x="8458277"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72770</xdr:rowOff>
    </xdr:from>
    <xdr:ext cx="469744" cy="259045"/>
    <xdr:sp macro="" textlink="">
      <xdr:nvSpPr>
        <xdr:cNvPr id="262" name="n_2mainValue【県民会館】&#10;一人当たり面積"/>
        <xdr:cNvSpPr txBox="1"/>
      </xdr:nvSpPr>
      <xdr:spPr>
        <a:xfrm>
          <a:off x="7677227"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4" name="正方形/長方形 263"/>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5" name="正方形/長方形 264"/>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9" name="テキスト ボックス 268"/>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0" name="直線コネクタ 269"/>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1" name="テキスト ボックス 270"/>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2" name="直線コネクタ 271"/>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3" name="テキスト ボックス 272"/>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4" name="直線コネクタ 273"/>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5" name="テキスト ボックス 274"/>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6" name="直線コネクタ 275"/>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7" name="テキスト ボックス 276"/>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8" name="直線コネクタ 277"/>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9" name="テキスト ボックス 278"/>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1" name="テキスト ボックス 280"/>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127000</xdr:rowOff>
    </xdr:from>
    <xdr:to>
      <xdr:col>20</xdr:col>
      <xdr:colOff>38100</xdr:colOff>
      <xdr:row>107</xdr:row>
      <xdr:rowOff>57150</xdr:rowOff>
    </xdr:to>
    <xdr:sp macro="" textlink="">
      <xdr:nvSpPr>
        <xdr:cNvPr id="283" name="フローチャート: 判断 282"/>
        <xdr:cNvSpPr/>
      </xdr:nvSpPr>
      <xdr:spPr>
        <a:xfrm>
          <a:off x="3384550" y="1772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48277</xdr:rowOff>
    </xdr:from>
    <xdr:ext cx="405111" cy="259045"/>
    <xdr:sp macro="" textlink="">
      <xdr:nvSpPr>
        <xdr:cNvPr id="284" name="n_1aveValue【保健所】&#10;有形固定資産減価償却率"/>
        <xdr:cNvSpPr txBox="1"/>
      </xdr:nvSpPr>
      <xdr:spPr>
        <a:xfrm>
          <a:off x="32391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25400</xdr:rowOff>
    </xdr:from>
    <xdr:to>
      <xdr:col>15</xdr:col>
      <xdr:colOff>101600</xdr:colOff>
      <xdr:row>108</xdr:row>
      <xdr:rowOff>127000</xdr:rowOff>
    </xdr:to>
    <xdr:sp macro="" textlink="">
      <xdr:nvSpPr>
        <xdr:cNvPr id="285" name="フローチャート: 判断 284"/>
        <xdr:cNvSpPr/>
      </xdr:nvSpPr>
      <xdr:spPr>
        <a:xfrm>
          <a:off x="257175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108</xdr:row>
      <xdr:rowOff>118127</xdr:rowOff>
    </xdr:from>
    <xdr:ext cx="405111" cy="259045"/>
    <xdr:sp macro="" textlink="">
      <xdr:nvSpPr>
        <xdr:cNvPr id="286" name="n_2aveValue【保健所】&#10;有形固定資産減価償却率"/>
        <xdr:cNvSpPr txBox="1"/>
      </xdr:nvSpPr>
      <xdr:spPr>
        <a:xfrm>
          <a:off x="2439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7" name="テキスト ボックス 28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8" name="テキスト ボックス 28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9" name="テキスト ボックス 28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0" name="テキスト ボックス 28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1" name="テキスト ボックス 29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57150</xdr:rowOff>
    </xdr:from>
    <xdr:to>
      <xdr:col>24</xdr:col>
      <xdr:colOff>114300</xdr:colOff>
      <xdr:row>99</xdr:row>
      <xdr:rowOff>158750</xdr:rowOff>
    </xdr:to>
    <xdr:sp macro="" textlink="">
      <xdr:nvSpPr>
        <xdr:cNvPr id="292" name="楕円 291"/>
        <xdr:cNvSpPr/>
      </xdr:nvSpPr>
      <xdr:spPr>
        <a:xfrm>
          <a:off x="4127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130827</xdr:rowOff>
    </xdr:from>
    <xdr:ext cx="405111" cy="259045"/>
    <xdr:sp macro="" textlink="">
      <xdr:nvSpPr>
        <xdr:cNvPr id="293" name="【保健所】&#10;有形固定資産減価償却率該当値テキスト"/>
        <xdr:cNvSpPr txBox="1"/>
      </xdr:nvSpPr>
      <xdr:spPr>
        <a:xfrm>
          <a:off x="4229100" y="1636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133350</xdr:rowOff>
    </xdr:from>
    <xdr:to>
      <xdr:col>20</xdr:col>
      <xdr:colOff>38100</xdr:colOff>
      <xdr:row>102</xdr:row>
      <xdr:rowOff>63500</xdr:rowOff>
    </xdr:to>
    <xdr:sp macro="" textlink="">
      <xdr:nvSpPr>
        <xdr:cNvPr id="294" name="楕円 293"/>
        <xdr:cNvSpPr/>
      </xdr:nvSpPr>
      <xdr:spPr>
        <a:xfrm>
          <a:off x="3384550" y="16878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107950</xdr:rowOff>
    </xdr:from>
    <xdr:to>
      <xdr:col>24</xdr:col>
      <xdr:colOff>63500</xdr:colOff>
      <xdr:row>102</xdr:row>
      <xdr:rowOff>12700</xdr:rowOff>
    </xdr:to>
    <xdr:cxnSp macro="">
      <xdr:nvCxnSpPr>
        <xdr:cNvPr id="295" name="直線コネクタ 294"/>
        <xdr:cNvCxnSpPr/>
      </xdr:nvCxnSpPr>
      <xdr:spPr>
        <a:xfrm flipV="1">
          <a:off x="3429000" y="16510000"/>
          <a:ext cx="7493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44450</xdr:rowOff>
    </xdr:from>
    <xdr:to>
      <xdr:col>15</xdr:col>
      <xdr:colOff>101600</xdr:colOff>
      <xdr:row>103</xdr:row>
      <xdr:rowOff>146050</xdr:rowOff>
    </xdr:to>
    <xdr:sp macro="" textlink="">
      <xdr:nvSpPr>
        <xdr:cNvPr id="296" name="楕円 295"/>
        <xdr:cNvSpPr/>
      </xdr:nvSpPr>
      <xdr:spPr>
        <a:xfrm>
          <a:off x="257175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12700</xdr:rowOff>
    </xdr:from>
    <xdr:to>
      <xdr:col>19</xdr:col>
      <xdr:colOff>177800</xdr:colOff>
      <xdr:row>103</xdr:row>
      <xdr:rowOff>95250</xdr:rowOff>
    </xdr:to>
    <xdr:cxnSp macro="">
      <xdr:nvCxnSpPr>
        <xdr:cNvPr id="297" name="直線コネクタ 296"/>
        <xdr:cNvCxnSpPr/>
      </xdr:nvCxnSpPr>
      <xdr:spPr>
        <a:xfrm flipV="1">
          <a:off x="2622550" y="16929100"/>
          <a:ext cx="80645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80027</xdr:rowOff>
    </xdr:from>
    <xdr:ext cx="405111" cy="259045"/>
    <xdr:sp macro="" textlink="">
      <xdr:nvSpPr>
        <xdr:cNvPr id="298" name="n_1mainValue【保健所】&#10;有形固定資産減価償却率"/>
        <xdr:cNvSpPr txBox="1"/>
      </xdr:nvSpPr>
      <xdr:spPr>
        <a:xfrm>
          <a:off x="3239144" y="1665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299" name="n_2mainValue【保健所】&#10;有形固定資産減価償却率"/>
        <xdr:cNvSpPr txBox="1"/>
      </xdr:nvSpPr>
      <xdr:spPr>
        <a:xfrm>
          <a:off x="2439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01" name="正方形/長方形 300"/>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02" name="正方形/長方形 301"/>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06" name="テキスト ボックス 305"/>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07" name="直線コネクタ 306"/>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8" name="テキスト ボックス 307"/>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9" name="直線コネクタ 308"/>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0" name="テキスト ボックス 309"/>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1" name="直線コネクタ 310"/>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2" name="テキスト ボックス 311"/>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3" name="直線コネクタ 312"/>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4" name="テキスト ボックス 313"/>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5" name="直線コネクタ 314"/>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6" name="テキスト ボックス 315"/>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158750</xdr:rowOff>
    </xdr:from>
    <xdr:to>
      <xdr:col>50</xdr:col>
      <xdr:colOff>165100</xdr:colOff>
      <xdr:row>102</xdr:row>
      <xdr:rowOff>88900</xdr:rowOff>
    </xdr:to>
    <xdr:sp macro="" textlink="">
      <xdr:nvSpPr>
        <xdr:cNvPr id="320" name="フローチャート: 判断 319"/>
        <xdr:cNvSpPr/>
      </xdr:nvSpPr>
      <xdr:spPr>
        <a:xfrm>
          <a:off x="8636000" y="1690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80027</xdr:rowOff>
    </xdr:from>
    <xdr:ext cx="469744" cy="259045"/>
    <xdr:sp macro="" textlink="">
      <xdr:nvSpPr>
        <xdr:cNvPr id="321" name="n_1aveValue【保健所】&#10;一人当たり面積"/>
        <xdr:cNvSpPr txBox="1"/>
      </xdr:nvSpPr>
      <xdr:spPr>
        <a:xfrm>
          <a:off x="8458277"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82550</xdr:rowOff>
    </xdr:from>
    <xdr:to>
      <xdr:col>46</xdr:col>
      <xdr:colOff>38100</xdr:colOff>
      <xdr:row>108</xdr:row>
      <xdr:rowOff>12700</xdr:rowOff>
    </xdr:to>
    <xdr:sp macro="" textlink="">
      <xdr:nvSpPr>
        <xdr:cNvPr id="322" name="フローチャート: 判断 321"/>
        <xdr:cNvSpPr/>
      </xdr:nvSpPr>
      <xdr:spPr>
        <a:xfrm>
          <a:off x="7842250" y="1785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3827</xdr:rowOff>
    </xdr:from>
    <xdr:ext cx="469744" cy="259045"/>
    <xdr:sp macro="" textlink="">
      <xdr:nvSpPr>
        <xdr:cNvPr id="323" name="n_2aveValue【保健所】&#10;一人当たり面積"/>
        <xdr:cNvSpPr txBox="1"/>
      </xdr:nvSpPr>
      <xdr:spPr>
        <a:xfrm>
          <a:off x="76772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4" name="テキスト ボックス 32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5" name="テキスト ボックス 32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6" name="テキスト ボックス 32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7" name="テキスト ボックス 32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8" name="テキスト ボックス 32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29" name="楕円 328"/>
        <xdr:cNvSpPr/>
      </xdr:nvSpPr>
      <xdr:spPr>
        <a:xfrm>
          <a:off x="9398000" y="1747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118127</xdr:rowOff>
    </xdr:from>
    <xdr:ext cx="469744" cy="259045"/>
    <xdr:sp macro="" textlink="">
      <xdr:nvSpPr>
        <xdr:cNvPr id="330" name="【保健所】&#10;一人当たり面積該当値テキスト"/>
        <xdr:cNvSpPr txBox="1"/>
      </xdr:nvSpPr>
      <xdr:spPr>
        <a:xfrm>
          <a:off x="9480550" y="173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120650</xdr:rowOff>
    </xdr:from>
    <xdr:to>
      <xdr:col>50</xdr:col>
      <xdr:colOff>165100</xdr:colOff>
      <xdr:row>100</xdr:row>
      <xdr:rowOff>50800</xdr:rowOff>
    </xdr:to>
    <xdr:sp macro="" textlink="">
      <xdr:nvSpPr>
        <xdr:cNvPr id="331" name="楕円 330"/>
        <xdr:cNvSpPr/>
      </xdr:nvSpPr>
      <xdr:spPr>
        <a:xfrm>
          <a:off x="86360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0</xdr:rowOff>
    </xdr:from>
    <xdr:to>
      <xdr:col>55</xdr:col>
      <xdr:colOff>0</xdr:colOff>
      <xdr:row>105</xdr:row>
      <xdr:rowOff>95250</xdr:rowOff>
    </xdr:to>
    <xdr:cxnSp macro="">
      <xdr:nvCxnSpPr>
        <xdr:cNvPr id="332" name="直線コネクタ 331"/>
        <xdr:cNvCxnSpPr/>
      </xdr:nvCxnSpPr>
      <xdr:spPr>
        <a:xfrm>
          <a:off x="8686800" y="16573500"/>
          <a:ext cx="74295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120650</xdr:rowOff>
    </xdr:from>
    <xdr:to>
      <xdr:col>46</xdr:col>
      <xdr:colOff>38100</xdr:colOff>
      <xdr:row>100</xdr:row>
      <xdr:rowOff>50800</xdr:rowOff>
    </xdr:to>
    <xdr:sp macro="" textlink="">
      <xdr:nvSpPr>
        <xdr:cNvPr id="333" name="楕円 332"/>
        <xdr:cNvSpPr/>
      </xdr:nvSpPr>
      <xdr:spPr>
        <a:xfrm>
          <a:off x="7842250" y="16522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0</xdr:rowOff>
    </xdr:from>
    <xdr:to>
      <xdr:col>50</xdr:col>
      <xdr:colOff>114300</xdr:colOff>
      <xdr:row>100</xdr:row>
      <xdr:rowOff>0</xdr:rowOff>
    </xdr:to>
    <xdr:cxnSp macro="">
      <xdr:nvCxnSpPr>
        <xdr:cNvPr id="334" name="直線コネクタ 333"/>
        <xdr:cNvCxnSpPr/>
      </xdr:nvCxnSpPr>
      <xdr:spPr>
        <a:xfrm>
          <a:off x="7886700" y="16573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67327</xdr:rowOff>
    </xdr:from>
    <xdr:ext cx="469744" cy="259045"/>
    <xdr:sp macro="" textlink="">
      <xdr:nvSpPr>
        <xdr:cNvPr id="335" name="n_1mainValue【保健所】&#10;一人当たり面積"/>
        <xdr:cNvSpPr txBox="1"/>
      </xdr:nvSpPr>
      <xdr:spPr>
        <a:xfrm>
          <a:off x="845827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67327</xdr:rowOff>
    </xdr:from>
    <xdr:ext cx="469744" cy="259045"/>
    <xdr:sp macro="" textlink="">
      <xdr:nvSpPr>
        <xdr:cNvPr id="336" name="n_2mainValue【保健所】&#10;一人当たり面積"/>
        <xdr:cNvSpPr txBox="1"/>
      </xdr:nvSpPr>
      <xdr:spPr>
        <a:xfrm>
          <a:off x="767722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8" name="正方形/長方形 337"/>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9" name="正方形/長方形 338"/>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3" name="テキスト ボックス 342"/>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3" name="テキスト ボックス 35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5" name="テキスト ボックス 354"/>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42</xdr:row>
      <xdr:rowOff>25400</xdr:rowOff>
    </xdr:from>
    <xdr:to>
      <xdr:col>81</xdr:col>
      <xdr:colOff>101600</xdr:colOff>
      <xdr:row>42</xdr:row>
      <xdr:rowOff>127000</xdr:rowOff>
    </xdr:to>
    <xdr:sp macro="" textlink="">
      <xdr:nvSpPr>
        <xdr:cNvPr id="357" name="フローチャート: 判断 356"/>
        <xdr:cNvSpPr/>
      </xdr:nvSpPr>
      <xdr:spPr>
        <a:xfrm>
          <a:off x="13887450" y="696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42</xdr:row>
      <xdr:rowOff>118127</xdr:rowOff>
    </xdr:from>
    <xdr:ext cx="405111" cy="259045"/>
    <xdr:sp macro="" textlink="">
      <xdr:nvSpPr>
        <xdr:cNvPr id="358" name="n_1aveValue【試験研究機関】&#10;有形固定資産減価償却率"/>
        <xdr:cNvSpPr txBox="1"/>
      </xdr:nvSpPr>
      <xdr:spPr>
        <a:xfrm>
          <a:off x="13742044" y="705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359" name="フローチャート: 判断 358"/>
        <xdr:cNvSpPr/>
      </xdr:nvSpPr>
      <xdr:spPr>
        <a:xfrm>
          <a:off x="13093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99077</xdr:rowOff>
    </xdr:from>
    <xdr:ext cx="405111" cy="259045"/>
    <xdr:sp macro="" textlink="">
      <xdr:nvSpPr>
        <xdr:cNvPr id="360" name="n_2aveValue【試験研究機関】&#10;有形固定資産減価償却率"/>
        <xdr:cNvSpPr txBox="1"/>
      </xdr:nvSpPr>
      <xdr:spPr>
        <a:xfrm>
          <a:off x="1296099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1" name="テキスト ボックス 36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120650</xdr:rowOff>
    </xdr:from>
    <xdr:to>
      <xdr:col>85</xdr:col>
      <xdr:colOff>177800</xdr:colOff>
      <xdr:row>36</xdr:row>
      <xdr:rowOff>50800</xdr:rowOff>
    </xdr:to>
    <xdr:sp macro="" textlink="">
      <xdr:nvSpPr>
        <xdr:cNvPr id="366" name="楕円 365"/>
        <xdr:cNvSpPr/>
      </xdr:nvSpPr>
      <xdr:spPr>
        <a:xfrm>
          <a:off x="14649450" y="5905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22877</xdr:rowOff>
    </xdr:from>
    <xdr:ext cx="405111" cy="259045"/>
    <xdr:sp macro="" textlink="">
      <xdr:nvSpPr>
        <xdr:cNvPr id="367" name="【試験研究機関】&#10;有形固定資産減価償却率該当値テキスト"/>
        <xdr:cNvSpPr txBox="1"/>
      </xdr:nvSpPr>
      <xdr:spPr>
        <a:xfrm>
          <a:off x="14744700" y="580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68" name="楕円 367"/>
        <xdr:cNvSpPr/>
      </xdr:nvSpPr>
      <xdr:spPr>
        <a:xfrm>
          <a:off x="1388745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0</xdr:rowOff>
    </xdr:from>
    <xdr:to>
      <xdr:col>85</xdr:col>
      <xdr:colOff>127000</xdr:colOff>
      <xdr:row>40</xdr:row>
      <xdr:rowOff>76200</xdr:rowOff>
    </xdr:to>
    <xdr:cxnSp macro="">
      <xdr:nvCxnSpPr>
        <xdr:cNvPr id="369" name="直線コネクタ 368"/>
        <xdr:cNvCxnSpPr/>
      </xdr:nvCxnSpPr>
      <xdr:spPr>
        <a:xfrm flipV="1">
          <a:off x="13938250" y="5949950"/>
          <a:ext cx="762000"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139700</xdr:rowOff>
    </xdr:from>
    <xdr:to>
      <xdr:col>76</xdr:col>
      <xdr:colOff>165100</xdr:colOff>
      <xdr:row>33</xdr:row>
      <xdr:rowOff>69850</xdr:rowOff>
    </xdr:to>
    <xdr:sp macro="" textlink="">
      <xdr:nvSpPr>
        <xdr:cNvPr id="370" name="楕円 369"/>
        <xdr:cNvSpPr/>
      </xdr:nvSpPr>
      <xdr:spPr>
        <a:xfrm>
          <a:off x="13093700" y="542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19050</xdr:rowOff>
    </xdr:from>
    <xdr:to>
      <xdr:col>81</xdr:col>
      <xdr:colOff>50800</xdr:colOff>
      <xdr:row>40</xdr:row>
      <xdr:rowOff>76200</xdr:rowOff>
    </xdr:to>
    <xdr:cxnSp macro="">
      <xdr:nvCxnSpPr>
        <xdr:cNvPr id="371" name="直線コネクタ 370"/>
        <xdr:cNvCxnSpPr/>
      </xdr:nvCxnSpPr>
      <xdr:spPr>
        <a:xfrm>
          <a:off x="13144500" y="5473700"/>
          <a:ext cx="793750" cy="12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143527</xdr:rowOff>
    </xdr:from>
    <xdr:ext cx="405111" cy="259045"/>
    <xdr:sp macro="" textlink="">
      <xdr:nvSpPr>
        <xdr:cNvPr id="372" name="n_1mainValue【試験研究機関】&#10;有形固定資産減価償却率"/>
        <xdr:cNvSpPr txBox="1"/>
      </xdr:nvSpPr>
      <xdr:spPr>
        <a:xfrm>
          <a:off x="13742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86377</xdr:rowOff>
    </xdr:from>
    <xdr:ext cx="405111" cy="259045"/>
    <xdr:sp macro="" textlink="">
      <xdr:nvSpPr>
        <xdr:cNvPr id="373" name="n_2mainValue【試験研究機関】&#10;有形固定資産減価償却率"/>
        <xdr:cNvSpPr txBox="1"/>
      </xdr:nvSpPr>
      <xdr:spPr>
        <a:xfrm>
          <a:off x="12960994" y="52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5" name="正方形/長方形 374"/>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6" name="正方形/長方形 375"/>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80" name="テキスト ボックス 379"/>
        <xdr:cNvSpPr txBox="1"/>
      </xdr:nvSpPr>
      <xdr:spPr>
        <a:xfrm>
          <a:off x="160491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81" name="直線コネクタ 380"/>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2" name="テキスト ボックス 381"/>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3" name="直線コネクタ 382"/>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4" name="テキスト ボックス 383"/>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5" name="直線コネクタ 38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6" name="テキスト ボックス 385"/>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7" name="直線コネクタ 386"/>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8" name="テキスト ボックス 387"/>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9" name="直線コネクタ 388"/>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0" name="テキスト ボックス 389"/>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2" name="テキスト ボックス 39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33</xdr:row>
      <xdr:rowOff>25400</xdr:rowOff>
    </xdr:from>
    <xdr:to>
      <xdr:col>112</xdr:col>
      <xdr:colOff>38100</xdr:colOff>
      <xdr:row>33</xdr:row>
      <xdr:rowOff>127000</xdr:rowOff>
    </xdr:to>
    <xdr:sp macro="" textlink="">
      <xdr:nvSpPr>
        <xdr:cNvPr id="394" name="フローチャート: 判断 393"/>
        <xdr:cNvSpPr/>
      </xdr:nvSpPr>
      <xdr:spPr>
        <a:xfrm>
          <a:off x="19157950" y="5480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31</xdr:row>
      <xdr:rowOff>143527</xdr:rowOff>
    </xdr:from>
    <xdr:ext cx="469744" cy="259045"/>
    <xdr:sp macro="" textlink="">
      <xdr:nvSpPr>
        <xdr:cNvPr id="395" name="n_1aveValue【試験研究機関】&#10;一人当たり面積"/>
        <xdr:cNvSpPr txBox="1"/>
      </xdr:nvSpPr>
      <xdr:spPr>
        <a:xfrm>
          <a:off x="18980227" y="52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139700</xdr:rowOff>
    </xdr:from>
    <xdr:to>
      <xdr:col>107</xdr:col>
      <xdr:colOff>101600</xdr:colOff>
      <xdr:row>41</xdr:row>
      <xdr:rowOff>69850</xdr:rowOff>
    </xdr:to>
    <xdr:sp macro="" textlink="">
      <xdr:nvSpPr>
        <xdr:cNvPr id="396" name="フローチャート: 判断 395"/>
        <xdr:cNvSpPr/>
      </xdr:nvSpPr>
      <xdr:spPr>
        <a:xfrm>
          <a:off x="18345150" y="6750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41</xdr:row>
      <xdr:rowOff>60977</xdr:rowOff>
    </xdr:from>
    <xdr:ext cx="469744" cy="259045"/>
    <xdr:sp macro="" textlink="">
      <xdr:nvSpPr>
        <xdr:cNvPr id="397" name="n_2aveValue【試験研究機関】&#10;一人当たり面積"/>
        <xdr:cNvSpPr txBox="1"/>
      </xdr:nvSpPr>
      <xdr:spPr>
        <a:xfrm>
          <a:off x="181801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8" name="テキスト ボックス 39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82550</xdr:rowOff>
    </xdr:from>
    <xdr:to>
      <xdr:col>116</xdr:col>
      <xdr:colOff>114300</xdr:colOff>
      <xdr:row>35</xdr:row>
      <xdr:rowOff>12700</xdr:rowOff>
    </xdr:to>
    <xdr:sp macro="" textlink="">
      <xdr:nvSpPr>
        <xdr:cNvPr id="403" name="楕円 402"/>
        <xdr:cNvSpPr/>
      </xdr:nvSpPr>
      <xdr:spPr>
        <a:xfrm>
          <a:off x="19900900" y="5702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156227</xdr:rowOff>
    </xdr:from>
    <xdr:ext cx="469744" cy="259045"/>
    <xdr:sp macro="" textlink="">
      <xdr:nvSpPr>
        <xdr:cNvPr id="404" name="【試験研究機関】&#10;一人当たり面積該当値テキスト"/>
        <xdr:cNvSpPr txBox="1"/>
      </xdr:nvSpPr>
      <xdr:spPr>
        <a:xfrm>
          <a:off x="20002500" y="56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101600</xdr:rowOff>
    </xdr:from>
    <xdr:to>
      <xdr:col>112</xdr:col>
      <xdr:colOff>38100</xdr:colOff>
      <xdr:row>35</xdr:row>
      <xdr:rowOff>31750</xdr:rowOff>
    </xdr:to>
    <xdr:sp macro="" textlink="">
      <xdr:nvSpPr>
        <xdr:cNvPr id="405" name="楕円 404"/>
        <xdr:cNvSpPr/>
      </xdr:nvSpPr>
      <xdr:spPr>
        <a:xfrm>
          <a:off x="19157950" y="5721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133350</xdr:rowOff>
    </xdr:from>
    <xdr:to>
      <xdr:col>116</xdr:col>
      <xdr:colOff>63500</xdr:colOff>
      <xdr:row>34</xdr:row>
      <xdr:rowOff>152400</xdr:rowOff>
    </xdr:to>
    <xdr:cxnSp macro="">
      <xdr:nvCxnSpPr>
        <xdr:cNvPr id="406" name="直線コネクタ 405"/>
        <xdr:cNvCxnSpPr/>
      </xdr:nvCxnSpPr>
      <xdr:spPr>
        <a:xfrm flipV="1">
          <a:off x="19202400" y="57531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6350</xdr:rowOff>
    </xdr:from>
    <xdr:to>
      <xdr:col>107</xdr:col>
      <xdr:colOff>101600</xdr:colOff>
      <xdr:row>36</xdr:row>
      <xdr:rowOff>107950</xdr:rowOff>
    </xdr:to>
    <xdr:sp macro="" textlink="">
      <xdr:nvSpPr>
        <xdr:cNvPr id="407" name="楕円 406"/>
        <xdr:cNvSpPr/>
      </xdr:nvSpPr>
      <xdr:spPr>
        <a:xfrm>
          <a:off x="1834515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152400</xdr:rowOff>
    </xdr:from>
    <xdr:to>
      <xdr:col>111</xdr:col>
      <xdr:colOff>177800</xdr:colOff>
      <xdr:row>36</xdr:row>
      <xdr:rowOff>57150</xdr:rowOff>
    </xdr:to>
    <xdr:cxnSp macro="">
      <xdr:nvCxnSpPr>
        <xdr:cNvPr id="408" name="直線コネクタ 407"/>
        <xdr:cNvCxnSpPr/>
      </xdr:nvCxnSpPr>
      <xdr:spPr>
        <a:xfrm flipV="1">
          <a:off x="18395950" y="5772150"/>
          <a:ext cx="80645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22877</xdr:rowOff>
    </xdr:from>
    <xdr:ext cx="469744" cy="259045"/>
    <xdr:sp macro="" textlink="">
      <xdr:nvSpPr>
        <xdr:cNvPr id="409" name="n_1mainValue【試験研究機関】&#10;一人当たり面積"/>
        <xdr:cNvSpPr txBox="1"/>
      </xdr:nvSpPr>
      <xdr:spPr>
        <a:xfrm>
          <a:off x="189802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124477</xdr:rowOff>
    </xdr:from>
    <xdr:ext cx="469744" cy="259045"/>
    <xdr:sp macro="" textlink="">
      <xdr:nvSpPr>
        <xdr:cNvPr id="410" name="n_2mainValue【試験研究機関】&#10;一人当たり面積"/>
        <xdr:cNvSpPr txBox="1"/>
      </xdr:nvSpPr>
      <xdr:spPr>
        <a:xfrm>
          <a:off x="181801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12" name="正方形/長方形 411"/>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13" name="正方形/長方形 412"/>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9" name="テキスト ボックス 418"/>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9" name="テキスト ボックス 428"/>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55</xdr:row>
      <xdr:rowOff>98878</xdr:rowOff>
    </xdr:from>
    <xdr:to>
      <xdr:col>81</xdr:col>
      <xdr:colOff>101600</xdr:colOff>
      <xdr:row>56</xdr:row>
      <xdr:rowOff>29028</xdr:rowOff>
    </xdr:to>
    <xdr:sp macro="" textlink="">
      <xdr:nvSpPr>
        <xdr:cNvPr id="433" name="フローチャート: 判断 432"/>
        <xdr:cNvSpPr/>
      </xdr:nvSpPr>
      <xdr:spPr>
        <a:xfrm>
          <a:off x="13887450" y="9185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45555</xdr:rowOff>
    </xdr:from>
    <xdr:ext cx="405111" cy="259045"/>
    <xdr:sp macro="" textlink="">
      <xdr:nvSpPr>
        <xdr:cNvPr id="434" name="n_1aveValue【警察施設】&#10;有形固定資産減価償却率"/>
        <xdr:cNvSpPr txBox="1"/>
      </xdr:nvSpPr>
      <xdr:spPr>
        <a:xfrm>
          <a:off x="13742044" y="896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68943</xdr:rowOff>
    </xdr:from>
    <xdr:to>
      <xdr:col>76</xdr:col>
      <xdr:colOff>165100</xdr:colOff>
      <xdr:row>56</xdr:row>
      <xdr:rowOff>170543</xdr:rowOff>
    </xdr:to>
    <xdr:sp macro="" textlink="">
      <xdr:nvSpPr>
        <xdr:cNvPr id="435" name="フローチャート: 判断 434"/>
        <xdr:cNvSpPr/>
      </xdr:nvSpPr>
      <xdr:spPr>
        <a:xfrm>
          <a:off x="13093700" y="9320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15620</xdr:rowOff>
    </xdr:from>
    <xdr:ext cx="405111" cy="259045"/>
    <xdr:sp macro="" textlink="">
      <xdr:nvSpPr>
        <xdr:cNvPr id="436" name="n_2aveValue【警察施設】&#10;有形固定資産減価償却率"/>
        <xdr:cNvSpPr txBox="1"/>
      </xdr:nvSpPr>
      <xdr:spPr>
        <a:xfrm>
          <a:off x="12960994" y="910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7" name="テキスト ボックス 4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17235</xdr:rowOff>
    </xdr:from>
    <xdr:to>
      <xdr:col>85</xdr:col>
      <xdr:colOff>177800</xdr:colOff>
      <xdr:row>61</xdr:row>
      <xdr:rowOff>118835</xdr:rowOff>
    </xdr:to>
    <xdr:sp macro="" textlink="">
      <xdr:nvSpPr>
        <xdr:cNvPr id="442" name="楕円 441"/>
        <xdr:cNvSpPr/>
      </xdr:nvSpPr>
      <xdr:spPr>
        <a:xfrm>
          <a:off x="14649450" y="100946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90912</xdr:rowOff>
    </xdr:from>
    <xdr:ext cx="405111" cy="259045"/>
    <xdr:sp macro="" textlink="">
      <xdr:nvSpPr>
        <xdr:cNvPr id="443" name="【警察施設】&#10;有形固定資産減価償却率該当値テキスト"/>
        <xdr:cNvSpPr txBox="1"/>
      </xdr:nvSpPr>
      <xdr:spPr>
        <a:xfrm>
          <a:off x="14744700"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44" name="楕円 443"/>
        <xdr:cNvSpPr/>
      </xdr:nvSpPr>
      <xdr:spPr>
        <a:xfrm>
          <a:off x="138874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68035</xdr:rowOff>
    </xdr:from>
    <xdr:to>
      <xdr:col>85</xdr:col>
      <xdr:colOff>127000</xdr:colOff>
      <xdr:row>62</xdr:row>
      <xdr:rowOff>114300</xdr:rowOff>
    </xdr:to>
    <xdr:cxnSp macro="">
      <xdr:nvCxnSpPr>
        <xdr:cNvPr id="445" name="直線コネクタ 444"/>
        <xdr:cNvCxnSpPr/>
      </xdr:nvCxnSpPr>
      <xdr:spPr>
        <a:xfrm flipV="1">
          <a:off x="13938250" y="10145485"/>
          <a:ext cx="762000" cy="2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87993</xdr:rowOff>
    </xdr:from>
    <xdr:to>
      <xdr:col>76</xdr:col>
      <xdr:colOff>165100</xdr:colOff>
      <xdr:row>64</xdr:row>
      <xdr:rowOff>18143</xdr:rowOff>
    </xdr:to>
    <xdr:sp macro="" textlink="">
      <xdr:nvSpPr>
        <xdr:cNvPr id="446" name="楕円 445"/>
        <xdr:cNvSpPr/>
      </xdr:nvSpPr>
      <xdr:spPr>
        <a:xfrm>
          <a:off x="13093700" y="10495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138793</xdr:rowOff>
    </xdr:to>
    <xdr:cxnSp macro="">
      <xdr:nvCxnSpPr>
        <xdr:cNvPr id="447" name="直線コネクタ 446"/>
        <xdr:cNvCxnSpPr/>
      </xdr:nvCxnSpPr>
      <xdr:spPr>
        <a:xfrm flipV="1">
          <a:off x="13144500" y="10356850"/>
          <a:ext cx="79375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156227</xdr:rowOff>
    </xdr:from>
    <xdr:ext cx="405111" cy="259045"/>
    <xdr:sp macro="" textlink="">
      <xdr:nvSpPr>
        <xdr:cNvPr id="448" name="n_1mainValue【警察施設】&#10;有形固定資産減価償却率"/>
        <xdr:cNvSpPr txBox="1"/>
      </xdr:nvSpPr>
      <xdr:spPr>
        <a:xfrm>
          <a:off x="13742044" y="1039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9270</xdr:rowOff>
    </xdr:from>
    <xdr:ext cx="405111" cy="259045"/>
    <xdr:sp macro="" textlink="">
      <xdr:nvSpPr>
        <xdr:cNvPr id="449" name="n_2mainValue【警察施設】&#10;有形固定資産減価償却率"/>
        <xdr:cNvSpPr txBox="1"/>
      </xdr:nvSpPr>
      <xdr:spPr>
        <a:xfrm>
          <a:off x="1296099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1" name="正方形/長方形 45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2" name="正方形/長方形 45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56</xdr:row>
      <xdr:rowOff>120650</xdr:rowOff>
    </xdr:from>
    <xdr:to>
      <xdr:col>112</xdr:col>
      <xdr:colOff>38100</xdr:colOff>
      <xdr:row>57</xdr:row>
      <xdr:rowOff>50800</xdr:rowOff>
    </xdr:to>
    <xdr:sp macro="" textlink="">
      <xdr:nvSpPr>
        <xdr:cNvPr id="470" name="フローチャート: 判断 469"/>
        <xdr:cNvSpPr/>
      </xdr:nvSpPr>
      <xdr:spPr>
        <a:xfrm>
          <a:off x="19157950" y="9372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55</xdr:row>
      <xdr:rowOff>67327</xdr:rowOff>
    </xdr:from>
    <xdr:ext cx="469744" cy="259045"/>
    <xdr:sp macro="" textlink="">
      <xdr:nvSpPr>
        <xdr:cNvPr id="471" name="n_1aveValue【警察施設】&#10;一人当たり面積"/>
        <xdr:cNvSpPr txBox="1"/>
      </xdr:nvSpPr>
      <xdr:spPr>
        <a:xfrm>
          <a:off x="18980227" y="915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6350</xdr:rowOff>
    </xdr:from>
    <xdr:to>
      <xdr:col>107</xdr:col>
      <xdr:colOff>101600</xdr:colOff>
      <xdr:row>57</xdr:row>
      <xdr:rowOff>107950</xdr:rowOff>
    </xdr:to>
    <xdr:sp macro="" textlink="">
      <xdr:nvSpPr>
        <xdr:cNvPr id="472" name="フローチャート: 判断 471"/>
        <xdr:cNvSpPr/>
      </xdr:nvSpPr>
      <xdr:spPr>
        <a:xfrm>
          <a:off x="1834515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55</xdr:row>
      <xdr:rowOff>124477</xdr:rowOff>
    </xdr:from>
    <xdr:ext cx="469744" cy="259045"/>
    <xdr:sp macro="" textlink="">
      <xdr:nvSpPr>
        <xdr:cNvPr id="473" name="n_2aveValue【警察施設】&#10;一人当たり面積"/>
        <xdr:cNvSpPr txBox="1"/>
      </xdr:nvSpPr>
      <xdr:spPr>
        <a:xfrm>
          <a:off x="181801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4" name="テキスト ボックス 47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479" name="楕円 478"/>
        <xdr:cNvSpPr/>
      </xdr:nvSpPr>
      <xdr:spPr>
        <a:xfrm>
          <a:off x="19900900" y="10547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41927</xdr:rowOff>
    </xdr:from>
    <xdr:ext cx="469744" cy="259045"/>
    <xdr:sp macro="" textlink="">
      <xdr:nvSpPr>
        <xdr:cNvPr id="480" name="【警察施設】&#10;一人当たり面積該当値テキスト"/>
        <xdr:cNvSpPr txBox="1"/>
      </xdr:nvSpPr>
      <xdr:spPr>
        <a:xfrm>
          <a:off x="200025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481" name="楕円 480"/>
        <xdr:cNvSpPr/>
      </xdr:nvSpPr>
      <xdr:spPr>
        <a:xfrm>
          <a:off x="19157950" y="10566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38100</xdr:rowOff>
    </xdr:to>
    <xdr:cxnSp macro="">
      <xdr:nvCxnSpPr>
        <xdr:cNvPr id="482" name="直線コネクタ 481"/>
        <xdr:cNvCxnSpPr/>
      </xdr:nvCxnSpPr>
      <xdr:spPr>
        <a:xfrm flipV="1">
          <a:off x="19202400" y="105918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6350</xdr:rowOff>
    </xdr:from>
    <xdr:to>
      <xdr:col>107</xdr:col>
      <xdr:colOff>101600</xdr:colOff>
      <xdr:row>64</xdr:row>
      <xdr:rowOff>107950</xdr:rowOff>
    </xdr:to>
    <xdr:sp macro="" textlink="">
      <xdr:nvSpPr>
        <xdr:cNvPr id="483" name="楕円 482"/>
        <xdr:cNvSpPr/>
      </xdr:nvSpPr>
      <xdr:spPr>
        <a:xfrm>
          <a:off x="1834515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57150</xdr:rowOff>
    </xdr:to>
    <xdr:cxnSp macro="">
      <xdr:nvCxnSpPr>
        <xdr:cNvPr id="484" name="直線コネクタ 483"/>
        <xdr:cNvCxnSpPr/>
      </xdr:nvCxnSpPr>
      <xdr:spPr>
        <a:xfrm flipV="1">
          <a:off x="18395950" y="106108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80027</xdr:rowOff>
    </xdr:from>
    <xdr:ext cx="469744" cy="259045"/>
    <xdr:sp macro="" textlink="">
      <xdr:nvSpPr>
        <xdr:cNvPr id="485" name="n_1mainValue【警察施設】&#10;一人当たり面積"/>
        <xdr:cNvSpPr txBox="1"/>
      </xdr:nvSpPr>
      <xdr:spPr>
        <a:xfrm>
          <a:off x="189802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99077</xdr:rowOff>
    </xdr:from>
    <xdr:ext cx="469744" cy="259045"/>
    <xdr:sp macro="" textlink="">
      <xdr:nvSpPr>
        <xdr:cNvPr id="486" name="n_2mainValue【警察施設】&#10;一人当たり面積"/>
        <xdr:cNvSpPr txBox="1"/>
      </xdr:nvSpPr>
      <xdr:spPr>
        <a:xfrm>
          <a:off x="181801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88" name="正方形/長方形 48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9" name="正方形/長方形 48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3" name="テキスト ボックス 49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94" name="直線コネクタ 493"/>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95" name="テキスト ボックス 494"/>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96" name="直線コネクタ 495"/>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97" name="テキスト ボックス 496"/>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98" name="直線コネクタ 497"/>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99" name="テキスト ボックス 498"/>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0" name="直線コネクタ 499"/>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01" name="テキスト ボックス 500"/>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65024</xdr:rowOff>
    </xdr:from>
    <xdr:to>
      <xdr:col>81</xdr:col>
      <xdr:colOff>101600</xdr:colOff>
      <xdr:row>84</xdr:row>
      <xdr:rowOff>166624</xdr:rowOff>
    </xdr:to>
    <xdr:sp macro="" textlink="">
      <xdr:nvSpPr>
        <xdr:cNvPr id="505" name="フローチャート: 判断 504"/>
        <xdr:cNvSpPr/>
      </xdr:nvSpPr>
      <xdr:spPr>
        <a:xfrm>
          <a:off x="13887450" y="139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157751</xdr:rowOff>
    </xdr:from>
    <xdr:ext cx="405111" cy="259045"/>
    <xdr:sp macro="" textlink="">
      <xdr:nvSpPr>
        <xdr:cNvPr id="506" name="n_1aveValue【庁舎】&#10;有形固定資産減価償却率"/>
        <xdr:cNvSpPr txBox="1"/>
      </xdr:nvSpPr>
      <xdr:spPr>
        <a:xfrm>
          <a:off x="13742044" y="1403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90170</xdr:rowOff>
    </xdr:from>
    <xdr:to>
      <xdr:col>76</xdr:col>
      <xdr:colOff>165100</xdr:colOff>
      <xdr:row>84</xdr:row>
      <xdr:rowOff>20320</xdr:rowOff>
    </xdr:to>
    <xdr:sp macro="" textlink="">
      <xdr:nvSpPr>
        <xdr:cNvPr id="507" name="フローチャート: 判断 506"/>
        <xdr:cNvSpPr/>
      </xdr:nvSpPr>
      <xdr:spPr>
        <a:xfrm>
          <a:off x="130937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11447</xdr:rowOff>
    </xdr:from>
    <xdr:ext cx="405111" cy="259045"/>
    <xdr:sp macro="" textlink="">
      <xdr:nvSpPr>
        <xdr:cNvPr id="508" name="n_2aveValue【庁舎】&#10;有形固定資産減価償却率"/>
        <xdr:cNvSpPr txBox="1"/>
      </xdr:nvSpPr>
      <xdr:spPr>
        <a:xfrm>
          <a:off x="1296099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9" name="テキスト ボックス 50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0" name="テキスト ボックス 50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1" name="テキスト ボックス 51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2" name="テキスト ボックス 51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3" name="テキスト ボックス 51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161037</xdr:rowOff>
    </xdr:from>
    <xdr:to>
      <xdr:col>85</xdr:col>
      <xdr:colOff>177800</xdr:colOff>
      <xdr:row>79</xdr:row>
      <xdr:rowOff>91187</xdr:rowOff>
    </xdr:to>
    <xdr:sp macro="" textlink="">
      <xdr:nvSpPr>
        <xdr:cNvPr id="514" name="楕円 513"/>
        <xdr:cNvSpPr/>
      </xdr:nvSpPr>
      <xdr:spPr>
        <a:xfrm>
          <a:off x="14649450" y="130451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63264</xdr:rowOff>
    </xdr:from>
    <xdr:ext cx="405111" cy="259045"/>
    <xdr:sp macro="" textlink="">
      <xdr:nvSpPr>
        <xdr:cNvPr id="515" name="【庁舎】&#10;有形固定資産減価償却率該当値テキスト"/>
        <xdr:cNvSpPr txBox="1"/>
      </xdr:nvSpPr>
      <xdr:spPr>
        <a:xfrm>
          <a:off x="14744700" y="1294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94742</xdr:rowOff>
    </xdr:from>
    <xdr:to>
      <xdr:col>81</xdr:col>
      <xdr:colOff>101600</xdr:colOff>
      <xdr:row>80</xdr:row>
      <xdr:rowOff>24892</xdr:rowOff>
    </xdr:to>
    <xdr:sp macro="" textlink="">
      <xdr:nvSpPr>
        <xdr:cNvPr id="516" name="楕円 515"/>
        <xdr:cNvSpPr/>
      </xdr:nvSpPr>
      <xdr:spPr>
        <a:xfrm>
          <a:off x="13887450" y="131439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40387</xdr:rowOff>
    </xdr:from>
    <xdr:to>
      <xdr:col>85</xdr:col>
      <xdr:colOff>127000</xdr:colOff>
      <xdr:row>79</xdr:row>
      <xdr:rowOff>145542</xdr:rowOff>
    </xdr:to>
    <xdr:cxnSp macro="">
      <xdr:nvCxnSpPr>
        <xdr:cNvPr id="517" name="直線コネクタ 516"/>
        <xdr:cNvCxnSpPr/>
      </xdr:nvCxnSpPr>
      <xdr:spPr>
        <a:xfrm flipV="1">
          <a:off x="13938250" y="13089637"/>
          <a:ext cx="762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518" name="楕円 517"/>
        <xdr:cNvSpPr/>
      </xdr:nvSpPr>
      <xdr:spPr>
        <a:xfrm>
          <a:off x="13093700" y="130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145542</xdr:rowOff>
    </xdr:to>
    <xdr:cxnSp macro="">
      <xdr:nvCxnSpPr>
        <xdr:cNvPr id="519" name="直線コネクタ 518"/>
        <xdr:cNvCxnSpPr/>
      </xdr:nvCxnSpPr>
      <xdr:spPr>
        <a:xfrm>
          <a:off x="13144500" y="13121639"/>
          <a:ext cx="79375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41419</xdr:rowOff>
    </xdr:from>
    <xdr:ext cx="405111" cy="259045"/>
    <xdr:sp macro="" textlink="">
      <xdr:nvSpPr>
        <xdr:cNvPr id="520" name="n_1mainValue【庁舎】&#10;有形固定資産減価償却率"/>
        <xdr:cNvSpPr txBox="1"/>
      </xdr:nvSpPr>
      <xdr:spPr>
        <a:xfrm>
          <a:off x="13742044" y="1292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521" name="n_2mainValue【庁舎】&#10;有形固定資産減価償却率"/>
        <xdr:cNvSpPr txBox="1"/>
      </xdr:nvSpPr>
      <xdr:spPr>
        <a:xfrm>
          <a:off x="12960994" y="1285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2" name="正方形/長方形 52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3" name="正方形/長方形 522"/>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4" name="正方形/長方形 523"/>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5" name="正方形/長方形 52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6" name="テキスト ボックス 52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7" name="直線コネクタ 52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8" name="テキスト ボックス 527"/>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9" name="直線コネクタ 52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0" name="テキスト ボックス 52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1" name="直線コネクタ 53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2" name="テキスト ボックス 53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3" name="直線コネクタ 53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4" name="テキスト ボックス 53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5" name="直線コネクタ 53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6" name="テキスト ボックス 53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7" name="直線コネクタ 53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8" name="テキスト ボックス 53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9" name="直線コネクタ 5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0" name="テキスト ボックス 5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1"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78</xdr:row>
      <xdr:rowOff>120650</xdr:rowOff>
    </xdr:from>
    <xdr:to>
      <xdr:col>112</xdr:col>
      <xdr:colOff>38100</xdr:colOff>
      <xdr:row>79</xdr:row>
      <xdr:rowOff>50800</xdr:rowOff>
    </xdr:to>
    <xdr:sp macro="" textlink="">
      <xdr:nvSpPr>
        <xdr:cNvPr id="542" name="フローチャート: 判断 541"/>
        <xdr:cNvSpPr/>
      </xdr:nvSpPr>
      <xdr:spPr>
        <a:xfrm>
          <a:off x="19157950" y="13004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77</xdr:row>
      <xdr:rowOff>67327</xdr:rowOff>
    </xdr:from>
    <xdr:ext cx="469744" cy="259045"/>
    <xdr:sp macro="" textlink="">
      <xdr:nvSpPr>
        <xdr:cNvPr id="543" name="n_1aveValue【庁舎】&#10;一人当たり面積"/>
        <xdr:cNvSpPr txBox="1"/>
      </xdr:nvSpPr>
      <xdr:spPr>
        <a:xfrm>
          <a:off x="18980227" y="1278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139700</xdr:rowOff>
    </xdr:from>
    <xdr:to>
      <xdr:col>107</xdr:col>
      <xdr:colOff>101600</xdr:colOff>
      <xdr:row>87</xdr:row>
      <xdr:rowOff>69850</xdr:rowOff>
    </xdr:to>
    <xdr:sp macro="" textlink="">
      <xdr:nvSpPr>
        <xdr:cNvPr id="544" name="フローチャート: 判断 543"/>
        <xdr:cNvSpPr/>
      </xdr:nvSpPr>
      <xdr:spPr>
        <a:xfrm>
          <a:off x="18345150" y="14344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87</xdr:row>
      <xdr:rowOff>60977</xdr:rowOff>
    </xdr:from>
    <xdr:ext cx="469744" cy="259045"/>
    <xdr:sp macro="" textlink="">
      <xdr:nvSpPr>
        <xdr:cNvPr id="545" name="n_2aveValue【庁舎】&#10;一人当たり面積"/>
        <xdr:cNvSpPr txBox="1"/>
      </xdr:nvSpPr>
      <xdr:spPr>
        <a:xfrm>
          <a:off x="181801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6" name="テキスト ボックス 54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551" name="楕円 550"/>
        <xdr:cNvSpPr/>
      </xdr:nvSpPr>
      <xdr:spPr>
        <a:xfrm>
          <a:off x="199009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99077</xdr:rowOff>
    </xdr:from>
    <xdr:ext cx="469744" cy="259045"/>
    <xdr:sp macro="" textlink="">
      <xdr:nvSpPr>
        <xdr:cNvPr id="552" name="【庁舎】&#10;一人当たり面積該当値テキスト"/>
        <xdr:cNvSpPr txBox="1"/>
      </xdr:nvSpPr>
      <xdr:spPr>
        <a:xfrm>
          <a:off x="200025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553" name="楕円 552"/>
        <xdr:cNvSpPr/>
      </xdr:nvSpPr>
      <xdr:spPr>
        <a:xfrm>
          <a:off x="19157950" y="13385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76200</xdr:rowOff>
    </xdr:to>
    <xdr:cxnSp macro="">
      <xdr:nvCxnSpPr>
        <xdr:cNvPr id="554" name="直線コネクタ 553"/>
        <xdr:cNvCxnSpPr/>
      </xdr:nvCxnSpPr>
      <xdr:spPr>
        <a:xfrm>
          <a:off x="19202400" y="134366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101600</xdr:rowOff>
    </xdr:from>
    <xdr:to>
      <xdr:col>107</xdr:col>
      <xdr:colOff>101600</xdr:colOff>
      <xdr:row>82</xdr:row>
      <xdr:rowOff>31750</xdr:rowOff>
    </xdr:to>
    <xdr:sp macro="" textlink="">
      <xdr:nvSpPr>
        <xdr:cNvPr id="555" name="楕円 554"/>
        <xdr:cNvSpPr/>
      </xdr:nvSpPr>
      <xdr:spPr>
        <a:xfrm>
          <a:off x="18345150" y="1348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152400</xdr:rowOff>
    </xdr:to>
    <xdr:cxnSp macro="">
      <xdr:nvCxnSpPr>
        <xdr:cNvPr id="556" name="直線コネクタ 555"/>
        <xdr:cNvCxnSpPr/>
      </xdr:nvCxnSpPr>
      <xdr:spPr>
        <a:xfrm flipV="1">
          <a:off x="18395950" y="13436600"/>
          <a:ext cx="8064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99077</xdr:rowOff>
    </xdr:from>
    <xdr:ext cx="469744" cy="259045"/>
    <xdr:sp macro="" textlink="">
      <xdr:nvSpPr>
        <xdr:cNvPr id="557" name="n_1mainValue【庁舎】&#10;一人当たり面積"/>
        <xdr:cNvSpPr txBox="1"/>
      </xdr:nvSpPr>
      <xdr:spPr>
        <a:xfrm>
          <a:off x="189802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48277</xdr:rowOff>
    </xdr:from>
    <xdr:ext cx="469744" cy="259045"/>
    <xdr:sp macro="" textlink="">
      <xdr:nvSpPr>
        <xdr:cNvPr id="558" name="n_2mainValue【庁舎】&#10;一人当たり面積"/>
        <xdr:cNvSpPr txBox="1"/>
      </xdr:nvSpPr>
      <xdr:spPr>
        <a:xfrm>
          <a:off x="181801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減価償却率が低い施設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学校施設においては校舎の耐震化や新築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、港湾・漁港については境漁港の市場施設整備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全国平均と比べて減価償却率が低くなっている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県民会館においては倉吉未来中心や米子コンベンションセンターなど、警察施設においては警察本部や大規模な警察署など比較的新しい施設が多いことなどにより、全国平均と比べて減価償却率が低く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減価償却率の減少</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県立米子産業体育館等の改修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を行ったことによるものである。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50">
              <a:effectLst/>
              <a:latin typeface="ＭＳ Ｐゴシック" panose="020B0600070205080204" pitchFamily="50" charset="-128"/>
              <a:ea typeface="ＭＳ Ｐゴシック" panose="020B0600070205080204" pitchFamily="50" charset="-128"/>
            </a:rPr>
            <a:t>県民会館については、</a:t>
          </a:r>
          <a:r>
            <a:rPr lang="en-US" altLang="ja-JP" sz="1050">
              <a:effectLst/>
              <a:latin typeface="ＭＳ Ｐゴシック" panose="020B0600070205080204" pitchFamily="50" charset="-128"/>
              <a:ea typeface="ＭＳ Ｐゴシック" panose="020B0600070205080204" pitchFamily="50" charset="-128"/>
            </a:rPr>
            <a:t>H30</a:t>
          </a:r>
          <a:r>
            <a:rPr lang="ja-JP" altLang="en-US" sz="1050">
              <a:effectLst/>
              <a:latin typeface="ＭＳ Ｐゴシック" panose="020B0600070205080204" pitchFamily="50" charset="-128"/>
              <a:ea typeface="ＭＳ Ｐゴシック" panose="020B0600070205080204" pitchFamily="50" charset="-128"/>
            </a:rPr>
            <a:t>の</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有形固定資産減価償却率が</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28.5</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％となっており前年度から減少しているが、これは減価償却累計額の計上に誤りがあったものであり、正しい有形固定資産減価償却率は</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45.2</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％である。（</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H30</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減価償却累計額（県民会館） </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8,544,543</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a:t>
          </a:r>
          <a:r>
            <a:rPr lang="en-US" altLang="ja-JP"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13,535,203</a:t>
          </a:r>
          <a:r>
            <a:rPr lang="ja-JP" altLang="en-US" sz="10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10000_&#40165;&#21462;&#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112.5</v>
          </cell>
          <cell r="CN51">
            <v>119.3</v>
          </cell>
          <cell r="CV51">
            <v>126.8</v>
          </cell>
        </row>
        <row r="53">
          <cell r="CF53">
            <v>74.2</v>
          </cell>
          <cell r="CN53">
            <v>75.099999999999994</v>
          </cell>
          <cell r="CV53">
            <v>76</v>
          </cell>
        </row>
        <row r="55">
          <cell r="AN55" t="str">
            <v>グループ内平均値</v>
          </cell>
          <cell r="CF55">
            <v>152</v>
          </cell>
          <cell r="CN55">
            <v>159.1</v>
          </cell>
          <cell r="CV55">
            <v>163.80000000000001</v>
          </cell>
        </row>
        <row r="57">
          <cell r="CF57">
            <v>71</v>
          </cell>
          <cell r="CN57">
            <v>71.7</v>
          </cell>
          <cell r="CV57">
            <v>76.099999999999994</v>
          </cell>
        </row>
        <row r="72">
          <cell r="BP72" t="str">
            <v>H26</v>
          </cell>
          <cell r="BX72" t="str">
            <v>H27</v>
          </cell>
          <cell r="CF72" t="str">
            <v>H28</v>
          </cell>
          <cell r="CN72" t="str">
            <v>H29</v>
          </cell>
          <cell r="CV72" t="str">
            <v>H30</v>
          </cell>
        </row>
        <row r="73">
          <cell r="AN73" t="str">
            <v>当該団体値</v>
          </cell>
          <cell r="BP73">
            <v>107.2</v>
          </cell>
          <cell r="BX73">
            <v>105.6</v>
          </cell>
          <cell r="CF73">
            <v>112.5</v>
          </cell>
          <cell r="CN73">
            <v>119.3</v>
          </cell>
          <cell r="CV73">
            <v>126.8</v>
          </cell>
        </row>
        <row r="75">
          <cell r="BP75">
            <v>12.7</v>
          </cell>
          <cell r="BX75">
            <v>12.4</v>
          </cell>
          <cell r="CF75">
            <v>12.5</v>
          </cell>
          <cell r="CN75">
            <v>12.6</v>
          </cell>
          <cell r="CV75">
            <v>12.7</v>
          </cell>
        </row>
        <row r="77">
          <cell r="AN77" t="str">
            <v>グループ内平均値</v>
          </cell>
          <cell r="BP77">
            <v>151.9</v>
          </cell>
          <cell r="BX77">
            <v>173.8</v>
          </cell>
          <cell r="CF77">
            <v>152</v>
          </cell>
          <cell r="CN77">
            <v>159.1</v>
          </cell>
          <cell r="CV77">
            <v>163.80000000000001</v>
          </cell>
        </row>
        <row r="79">
          <cell r="BP79">
            <v>13.7</v>
          </cell>
          <cell r="BX79">
            <v>12</v>
          </cell>
          <cell r="CF79">
            <v>9.9</v>
          </cell>
          <cell r="CN79">
            <v>9.5</v>
          </cell>
          <cell r="CV79">
            <v>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343609836</v>
      </c>
      <c r="BO4" s="419"/>
      <c r="BP4" s="419"/>
      <c r="BQ4" s="419"/>
      <c r="BR4" s="419"/>
      <c r="BS4" s="419"/>
      <c r="BT4" s="419"/>
      <c r="BU4" s="420"/>
      <c r="BV4" s="418">
        <v>365535049</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2.1</v>
      </c>
      <c r="CU4" s="425"/>
      <c r="CV4" s="425"/>
      <c r="CW4" s="425"/>
      <c r="CX4" s="425"/>
      <c r="CY4" s="425"/>
      <c r="CZ4" s="425"/>
      <c r="DA4" s="426"/>
      <c r="DB4" s="424">
        <v>1.4</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336031398</v>
      </c>
      <c r="BO5" s="431"/>
      <c r="BP5" s="431"/>
      <c r="BQ5" s="431"/>
      <c r="BR5" s="431"/>
      <c r="BS5" s="431"/>
      <c r="BT5" s="431"/>
      <c r="BU5" s="432"/>
      <c r="BV5" s="430">
        <v>359247009</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90.9</v>
      </c>
      <c r="CU5" s="437"/>
      <c r="CV5" s="437"/>
      <c r="CW5" s="437"/>
      <c r="CX5" s="437"/>
      <c r="CY5" s="437"/>
      <c r="CZ5" s="437"/>
      <c r="DA5" s="438"/>
      <c r="DB5" s="436">
        <v>92.7</v>
      </c>
      <c r="DC5" s="437"/>
      <c r="DD5" s="437"/>
      <c r="DE5" s="437"/>
      <c r="DF5" s="437"/>
      <c r="DG5" s="437"/>
      <c r="DH5" s="437"/>
      <c r="DI5" s="438"/>
      <c r="DJ5" s="157"/>
      <c r="DK5" s="157"/>
      <c r="DL5" s="157"/>
      <c r="DM5" s="157"/>
      <c r="DN5" s="157"/>
      <c r="DO5" s="157"/>
    </row>
    <row r="6" spans="1:119" ht="18.75" customHeight="1" x14ac:dyDescent="0.2">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11510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7578438</v>
      </c>
      <c r="BO6" s="431"/>
      <c r="BP6" s="431"/>
      <c r="BQ6" s="431"/>
      <c r="BR6" s="431"/>
      <c r="BS6" s="431"/>
      <c r="BT6" s="431"/>
      <c r="BU6" s="432"/>
      <c r="BV6" s="430">
        <v>6288040</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98.9</v>
      </c>
      <c r="CU6" s="453"/>
      <c r="CV6" s="453"/>
      <c r="CW6" s="453"/>
      <c r="CX6" s="453"/>
      <c r="CY6" s="453"/>
      <c r="CZ6" s="453"/>
      <c r="DA6" s="454"/>
      <c r="DB6" s="452">
        <v>100.6</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1</v>
      </c>
      <c r="AJ7" s="446"/>
      <c r="AK7" s="446"/>
      <c r="AL7" s="446"/>
      <c r="AM7" s="446"/>
      <c r="AN7" s="446"/>
      <c r="AO7" s="446"/>
      <c r="AP7" s="447"/>
      <c r="AQ7" s="445">
        <v>9060</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3080585</v>
      </c>
      <c r="BO7" s="431"/>
      <c r="BP7" s="431"/>
      <c r="BQ7" s="431"/>
      <c r="BR7" s="431"/>
      <c r="BS7" s="431"/>
      <c r="BT7" s="431"/>
      <c r="BU7" s="432"/>
      <c r="BV7" s="430">
        <v>3381631</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211097267</v>
      </c>
      <c r="CU7" s="431"/>
      <c r="CV7" s="431"/>
      <c r="CW7" s="431"/>
      <c r="CX7" s="431"/>
      <c r="CY7" s="431"/>
      <c r="CZ7" s="431"/>
      <c r="DA7" s="432"/>
      <c r="DB7" s="430">
        <v>212575935</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6930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4497853</v>
      </c>
      <c r="BO8" s="431"/>
      <c r="BP8" s="431"/>
      <c r="BQ8" s="431"/>
      <c r="BR8" s="431"/>
      <c r="BS8" s="431"/>
      <c r="BT8" s="431"/>
      <c r="BU8" s="432"/>
      <c r="BV8" s="430">
        <v>2906409</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0.27718999999999999</v>
      </c>
      <c r="CU8" s="450"/>
      <c r="CV8" s="450"/>
      <c r="CW8" s="450"/>
      <c r="CX8" s="450"/>
      <c r="CY8" s="450"/>
      <c r="CZ8" s="450"/>
      <c r="DA8" s="451"/>
      <c r="DB8" s="449">
        <v>0.27261999999999997</v>
      </c>
      <c r="DC8" s="450"/>
      <c r="DD8" s="450"/>
      <c r="DE8" s="450"/>
      <c r="DF8" s="450"/>
      <c r="DG8" s="450"/>
      <c r="DH8" s="450"/>
      <c r="DI8" s="451"/>
      <c r="DJ8" s="157"/>
      <c r="DK8" s="157"/>
      <c r="DL8" s="157"/>
      <c r="DM8" s="157"/>
      <c r="DN8" s="157"/>
      <c r="DO8" s="157"/>
    </row>
    <row r="9" spans="1:119" ht="18.75" customHeight="1" thickBot="1" x14ac:dyDescent="0.25">
      <c r="A9" s="158"/>
      <c r="B9" s="455" t="s">
        <v>105</v>
      </c>
      <c r="C9" s="456"/>
      <c r="D9" s="456"/>
      <c r="E9" s="456"/>
      <c r="F9" s="456"/>
      <c r="G9" s="456"/>
      <c r="H9" s="456"/>
      <c r="I9" s="456"/>
      <c r="J9" s="456"/>
      <c r="K9" s="457"/>
      <c r="L9" s="463" t="s">
        <v>106</v>
      </c>
      <c r="M9" s="464"/>
      <c r="N9" s="464"/>
      <c r="O9" s="464"/>
      <c r="P9" s="464"/>
      <c r="Q9" s="465"/>
      <c r="R9" s="466">
        <v>573441</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9580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1591444</v>
      </c>
      <c r="BO9" s="431"/>
      <c r="BP9" s="431"/>
      <c r="BQ9" s="431"/>
      <c r="BR9" s="431"/>
      <c r="BS9" s="431"/>
      <c r="BT9" s="431"/>
      <c r="BU9" s="432"/>
      <c r="BV9" s="430">
        <v>-771796</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24.2</v>
      </c>
      <c r="CU9" s="437"/>
      <c r="CV9" s="437"/>
      <c r="CW9" s="437"/>
      <c r="CX9" s="437"/>
      <c r="CY9" s="437"/>
      <c r="CZ9" s="437"/>
      <c r="DA9" s="438"/>
      <c r="DB9" s="436">
        <v>24.5</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110</v>
      </c>
      <c r="M10" s="500"/>
      <c r="N10" s="500"/>
      <c r="O10" s="500"/>
      <c r="P10" s="500"/>
      <c r="Q10" s="501"/>
      <c r="R10" s="445">
        <v>588667</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8360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526</v>
      </c>
      <c r="BO10" s="431"/>
      <c r="BP10" s="431"/>
      <c r="BQ10" s="431"/>
      <c r="BR10" s="431"/>
      <c r="BS10" s="431"/>
      <c r="BT10" s="431"/>
      <c r="BU10" s="432"/>
      <c r="BV10" s="430">
        <v>517</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33</v>
      </c>
      <c r="AJ11" s="446"/>
      <c r="AK11" s="446"/>
      <c r="AL11" s="446"/>
      <c r="AM11" s="446"/>
      <c r="AN11" s="446"/>
      <c r="AO11" s="446"/>
      <c r="AP11" s="447"/>
      <c r="AQ11" s="445">
        <v>7790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119</v>
      </c>
      <c r="DC11" s="503"/>
      <c r="DD11" s="503"/>
      <c r="DE11" s="503"/>
      <c r="DF11" s="503"/>
      <c r="DG11" s="503"/>
      <c r="DH11" s="503"/>
      <c r="DI11" s="504"/>
      <c r="DJ11" s="157"/>
      <c r="DK11" s="157"/>
      <c r="DL11" s="157"/>
      <c r="DM11" s="157"/>
      <c r="DN11" s="157"/>
      <c r="DO11" s="157"/>
    </row>
    <row r="12" spans="1:119" ht="18.75" customHeight="1" x14ac:dyDescent="0.2">
      <c r="A12" s="158"/>
      <c r="B12" s="505" t="s">
        <v>120</v>
      </c>
      <c r="C12" s="506"/>
      <c r="D12" s="506"/>
      <c r="E12" s="506"/>
      <c r="F12" s="506"/>
      <c r="G12" s="506"/>
      <c r="H12" s="506"/>
      <c r="I12" s="506"/>
      <c r="J12" s="506"/>
      <c r="K12" s="507"/>
      <c r="L12" s="514" t="s">
        <v>121</v>
      </c>
      <c r="M12" s="515"/>
      <c r="N12" s="515"/>
      <c r="O12" s="515"/>
      <c r="P12" s="515"/>
      <c r="Q12" s="516"/>
      <c r="R12" s="517">
        <v>566052</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128</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129</v>
      </c>
      <c r="N13" s="525"/>
      <c r="O13" s="525"/>
      <c r="P13" s="525"/>
      <c r="Q13" s="526"/>
      <c r="R13" s="527">
        <v>561445</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1591970</v>
      </c>
      <c r="BO13" s="431"/>
      <c r="BP13" s="431"/>
      <c r="BQ13" s="431"/>
      <c r="BR13" s="431"/>
      <c r="BS13" s="431"/>
      <c r="BT13" s="431"/>
      <c r="BU13" s="432"/>
      <c r="BV13" s="430">
        <v>-771279</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12.7</v>
      </c>
      <c r="CU13" s="437"/>
      <c r="CV13" s="437"/>
      <c r="CW13" s="437"/>
      <c r="CX13" s="437"/>
      <c r="CY13" s="437"/>
      <c r="CZ13" s="437"/>
      <c r="DA13" s="438"/>
      <c r="DB13" s="436">
        <v>12.6</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132</v>
      </c>
      <c r="M14" s="543"/>
      <c r="N14" s="543"/>
      <c r="O14" s="543"/>
      <c r="P14" s="543"/>
      <c r="Q14" s="544"/>
      <c r="R14" s="545">
        <v>570824</v>
      </c>
      <c r="S14" s="546"/>
      <c r="T14" s="546"/>
      <c r="U14" s="546"/>
      <c r="V14" s="547"/>
      <c r="W14" s="472"/>
      <c r="X14" s="473"/>
      <c r="Y14" s="474"/>
      <c r="Z14" s="499" t="s">
        <v>133</v>
      </c>
      <c r="AA14" s="500"/>
      <c r="AB14" s="500"/>
      <c r="AC14" s="500"/>
      <c r="AD14" s="500"/>
      <c r="AE14" s="500"/>
      <c r="AF14" s="500"/>
      <c r="AG14" s="500"/>
      <c r="AH14" s="501"/>
      <c r="AI14" s="445">
        <v>3717</v>
      </c>
      <c r="AJ14" s="446"/>
      <c r="AK14" s="446"/>
      <c r="AL14" s="446"/>
      <c r="AM14" s="447"/>
      <c r="AN14" s="445">
        <v>11946438</v>
      </c>
      <c r="AO14" s="446"/>
      <c r="AP14" s="446"/>
      <c r="AQ14" s="446"/>
      <c r="AR14" s="446"/>
      <c r="AS14" s="447"/>
      <c r="AT14" s="445">
        <v>3214</v>
      </c>
      <c r="AU14" s="446"/>
      <c r="AV14" s="446"/>
      <c r="AW14" s="446"/>
      <c r="AX14" s="446"/>
      <c r="AY14" s="448"/>
      <c r="AZ14" s="439" t="s">
        <v>134</v>
      </c>
      <c r="BA14" s="440"/>
      <c r="BB14" s="440"/>
      <c r="BC14" s="440"/>
      <c r="BD14" s="440"/>
      <c r="BE14" s="440"/>
      <c r="BF14" s="440"/>
      <c r="BG14" s="440"/>
      <c r="BH14" s="440"/>
      <c r="BI14" s="440"/>
      <c r="BJ14" s="440"/>
      <c r="BK14" s="440"/>
      <c r="BL14" s="440"/>
      <c r="BM14" s="441"/>
      <c r="BN14" s="418">
        <v>52635444</v>
      </c>
      <c r="BO14" s="419"/>
      <c r="BP14" s="419"/>
      <c r="BQ14" s="419"/>
      <c r="BR14" s="419"/>
      <c r="BS14" s="419"/>
      <c r="BT14" s="419"/>
      <c r="BU14" s="420"/>
      <c r="BV14" s="418">
        <v>50069016</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126.8</v>
      </c>
      <c r="CU14" s="540"/>
      <c r="CV14" s="540"/>
      <c r="CW14" s="540"/>
      <c r="CX14" s="540"/>
      <c r="CY14" s="540"/>
      <c r="CZ14" s="540"/>
      <c r="DA14" s="541"/>
      <c r="DB14" s="539">
        <v>119.3</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129</v>
      </c>
      <c r="N15" s="525"/>
      <c r="O15" s="525"/>
      <c r="P15" s="525"/>
      <c r="Q15" s="526"/>
      <c r="R15" s="545">
        <v>566495</v>
      </c>
      <c r="S15" s="546"/>
      <c r="T15" s="546"/>
      <c r="U15" s="546"/>
      <c r="V15" s="547"/>
      <c r="W15" s="472"/>
      <c r="X15" s="473"/>
      <c r="Y15" s="474"/>
      <c r="Z15" s="499" t="s">
        <v>136</v>
      </c>
      <c r="AA15" s="500"/>
      <c r="AB15" s="500"/>
      <c r="AC15" s="500"/>
      <c r="AD15" s="500"/>
      <c r="AE15" s="500"/>
      <c r="AF15" s="500"/>
      <c r="AG15" s="500"/>
      <c r="AH15" s="501"/>
      <c r="AI15" s="445" t="s">
        <v>119</v>
      </c>
      <c r="AJ15" s="446"/>
      <c r="AK15" s="446"/>
      <c r="AL15" s="446"/>
      <c r="AM15" s="447"/>
      <c r="AN15" s="445" t="s">
        <v>128</v>
      </c>
      <c r="AO15" s="446"/>
      <c r="AP15" s="446"/>
      <c r="AQ15" s="446"/>
      <c r="AR15" s="446"/>
      <c r="AS15" s="447"/>
      <c r="AT15" s="445" t="s">
        <v>137</v>
      </c>
      <c r="AU15" s="446"/>
      <c r="AV15" s="446"/>
      <c r="AW15" s="446"/>
      <c r="AX15" s="446"/>
      <c r="AY15" s="448"/>
      <c r="AZ15" s="427" t="s">
        <v>138</v>
      </c>
      <c r="BA15" s="428"/>
      <c r="BB15" s="428"/>
      <c r="BC15" s="428"/>
      <c r="BD15" s="428"/>
      <c r="BE15" s="428"/>
      <c r="BF15" s="428"/>
      <c r="BG15" s="428"/>
      <c r="BH15" s="428"/>
      <c r="BI15" s="428"/>
      <c r="BJ15" s="428"/>
      <c r="BK15" s="428"/>
      <c r="BL15" s="428"/>
      <c r="BM15" s="429"/>
      <c r="BN15" s="430">
        <v>182986585</v>
      </c>
      <c r="BO15" s="431"/>
      <c r="BP15" s="431"/>
      <c r="BQ15" s="431"/>
      <c r="BR15" s="431"/>
      <c r="BS15" s="431"/>
      <c r="BT15" s="431"/>
      <c r="BU15" s="432"/>
      <c r="BV15" s="430">
        <v>184067153</v>
      </c>
      <c r="BW15" s="431"/>
      <c r="BX15" s="431"/>
      <c r="BY15" s="431"/>
      <c r="BZ15" s="431"/>
      <c r="CA15" s="431"/>
      <c r="CB15" s="431"/>
      <c r="CC15" s="432"/>
      <c r="CD15" s="550" t="s">
        <v>139</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140</v>
      </c>
      <c r="M16" s="559"/>
      <c r="N16" s="559"/>
      <c r="O16" s="559"/>
      <c r="P16" s="559"/>
      <c r="Q16" s="560"/>
      <c r="R16" s="556" t="s">
        <v>141</v>
      </c>
      <c r="S16" s="557"/>
      <c r="T16" s="557"/>
      <c r="U16" s="557"/>
      <c r="V16" s="558"/>
      <c r="W16" s="472"/>
      <c r="X16" s="473"/>
      <c r="Y16" s="474"/>
      <c r="Z16" s="499" t="s">
        <v>142</v>
      </c>
      <c r="AA16" s="500"/>
      <c r="AB16" s="500"/>
      <c r="AC16" s="500"/>
      <c r="AD16" s="500"/>
      <c r="AE16" s="500"/>
      <c r="AF16" s="500"/>
      <c r="AG16" s="500"/>
      <c r="AH16" s="501"/>
      <c r="AI16" s="445">
        <v>110</v>
      </c>
      <c r="AJ16" s="446"/>
      <c r="AK16" s="446"/>
      <c r="AL16" s="446"/>
      <c r="AM16" s="447"/>
      <c r="AN16" s="445">
        <v>340010</v>
      </c>
      <c r="AO16" s="446"/>
      <c r="AP16" s="446"/>
      <c r="AQ16" s="446"/>
      <c r="AR16" s="446"/>
      <c r="AS16" s="447"/>
      <c r="AT16" s="445">
        <v>3091</v>
      </c>
      <c r="AU16" s="446"/>
      <c r="AV16" s="446"/>
      <c r="AW16" s="446"/>
      <c r="AX16" s="446"/>
      <c r="AY16" s="448"/>
      <c r="AZ16" s="427" t="s">
        <v>143</v>
      </c>
      <c r="BA16" s="428"/>
      <c r="BB16" s="428"/>
      <c r="BC16" s="428"/>
      <c r="BD16" s="428"/>
      <c r="BE16" s="428"/>
      <c r="BF16" s="428"/>
      <c r="BG16" s="428"/>
      <c r="BH16" s="428"/>
      <c r="BI16" s="428"/>
      <c r="BJ16" s="428"/>
      <c r="BK16" s="428"/>
      <c r="BL16" s="428"/>
      <c r="BM16" s="429"/>
      <c r="BN16" s="430">
        <v>65708705</v>
      </c>
      <c r="BO16" s="431"/>
      <c r="BP16" s="431"/>
      <c r="BQ16" s="431"/>
      <c r="BR16" s="431"/>
      <c r="BS16" s="431"/>
      <c r="BT16" s="431"/>
      <c r="BU16" s="432"/>
      <c r="BV16" s="430">
        <v>62360062</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144</v>
      </c>
      <c r="N17" s="554"/>
      <c r="O17" s="554"/>
      <c r="P17" s="554"/>
      <c r="Q17" s="555"/>
      <c r="R17" s="556" t="s">
        <v>145</v>
      </c>
      <c r="S17" s="557"/>
      <c r="T17" s="557"/>
      <c r="U17" s="557"/>
      <c r="V17" s="558"/>
      <c r="W17" s="472"/>
      <c r="X17" s="473"/>
      <c r="Y17" s="474"/>
      <c r="Z17" s="499" t="s">
        <v>146</v>
      </c>
      <c r="AA17" s="500"/>
      <c r="AB17" s="500"/>
      <c r="AC17" s="500"/>
      <c r="AD17" s="500"/>
      <c r="AE17" s="500"/>
      <c r="AF17" s="500"/>
      <c r="AG17" s="500"/>
      <c r="AH17" s="501"/>
      <c r="AI17" s="445">
        <v>1238</v>
      </c>
      <c r="AJ17" s="446"/>
      <c r="AK17" s="446"/>
      <c r="AL17" s="446"/>
      <c r="AM17" s="447"/>
      <c r="AN17" s="445">
        <v>3913318</v>
      </c>
      <c r="AO17" s="446"/>
      <c r="AP17" s="446"/>
      <c r="AQ17" s="446"/>
      <c r="AR17" s="446"/>
      <c r="AS17" s="447"/>
      <c r="AT17" s="445">
        <v>3161</v>
      </c>
      <c r="AU17" s="446"/>
      <c r="AV17" s="446"/>
      <c r="AW17" s="446"/>
      <c r="AX17" s="446"/>
      <c r="AY17" s="448"/>
      <c r="AZ17" s="427" t="s">
        <v>147</v>
      </c>
      <c r="BA17" s="428"/>
      <c r="BB17" s="428"/>
      <c r="BC17" s="428"/>
      <c r="BD17" s="428"/>
      <c r="BE17" s="428"/>
      <c r="BF17" s="428"/>
      <c r="BG17" s="428"/>
      <c r="BH17" s="428"/>
      <c r="BI17" s="428"/>
      <c r="BJ17" s="428"/>
      <c r="BK17" s="428"/>
      <c r="BL17" s="428"/>
      <c r="BM17" s="429"/>
      <c r="BN17" s="430">
        <v>193834304</v>
      </c>
      <c r="BO17" s="431"/>
      <c r="BP17" s="431"/>
      <c r="BQ17" s="431"/>
      <c r="BR17" s="431"/>
      <c r="BS17" s="431"/>
      <c r="BT17" s="431"/>
      <c r="BU17" s="432"/>
      <c r="BV17" s="430">
        <v>200377554</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148</v>
      </c>
      <c r="C18" s="413"/>
      <c r="D18" s="413"/>
      <c r="E18" s="413"/>
      <c r="F18" s="413"/>
      <c r="G18" s="413"/>
      <c r="H18" s="413"/>
      <c r="I18" s="413"/>
      <c r="J18" s="413"/>
      <c r="K18" s="561"/>
      <c r="L18" s="562">
        <v>3507</v>
      </c>
      <c r="M18" s="563"/>
      <c r="N18" s="563"/>
      <c r="O18" s="563"/>
      <c r="P18" s="563"/>
      <c r="Q18" s="563"/>
      <c r="R18" s="563"/>
      <c r="S18" s="563"/>
      <c r="T18" s="563"/>
      <c r="U18" s="563"/>
      <c r="V18" s="563"/>
      <c r="W18" s="472"/>
      <c r="X18" s="473"/>
      <c r="Y18" s="474"/>
      <c r="Z18" s="499" t="s">
        <v>149</v>
      </c>
      <c r="AA18" s="500"/>
      <c r="AB18" s="500"/>
      <c r="AC18" s="500"/>
      <c r="AD18" s="500"/>
      <c r="AE18" s="500"/>
      <c r="AF18" s="500"/>
      <c r="AG18" s="500"/>
      <c r="AH18" s="501"/>
      <c r="AI18" s="445">
        <v>5202</v>
      </c>
      <c r="AJ18" s="446"/>
      <c r="AK18" s="446"/>
      <c r="AL18" s="446"/>
      <c r="AM18" s="447"/>
      <c r="AN18" s="445">
        <v>19630464</v>
      </c>
      <c r="AO18" s="446"/>
      <c r="AP18" s="446"/>
      <c r="AQ18" s="446"/>
      <c r="AR18" s="446"/>
      <c r="AS18" s="447"/>
      <c r="AT18" s="445">
        <v>3774</v>
      </c>
      <c r="AU18" s="446"/>
      <c r="AV18" s="446"/>
      <c r="AW18" s="446"/>
      <c r="AX18" s="446"/>
      <c r="AY18" s="448"/>
      <c r="AZ18" s="530" t="s">
        <v>150</v>
      </c>
      <c r="BA18" s="531"/>
      <c r="BB18" s="531"/>
      <c r="BC18" s="531"/>
      <c r="BD18" s="531"/>
      <c r="BE18" s="531"/>
      <c r="BF18" s="531"/>
      <c r="BG18" s="531"/>
      <c r="BH18" s="531"/>
      <c r="BI18" s="531"/>
      <c r="BJ18" s="531"/>
      <c r="BK18" s="531"/>
      <c r="BL18" s="531"/>
      <c r="BM18" s="532"/>
      <c r="BN18" s="564">
        <v>243825634</v>
      </c>
      <c r="BO18" s="565"/>
      <c r="BP18" s="565"/>
      <c r="BQ18" s="565"/>
      <c r="BR18" s="565"/>
      <c r="BS18" s="565"/>
      <c r="BT18" s="565"/>
      <c r="BU18" s="566"/>
      <c r="BV18" s="564">
        <v>253398487</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151</v>
      </c>
      <c r="C19" s="413"/>
      <c r="D19" s="413"/>
      <c r="E19" s="413"/>
      <c r="F19" s="413"/>
      <c r="G19" s="413"/>
      <c r="H19" s="413"/>
      <c r="I19" s="413"/>
      <c r="J19" s="413"/>
      <c r="K19" s="561"/>
      <c r="L19" s="562">
        <v>161</v>
      </c>
      <c r="M19" s="563"/>
      <c r="N19" s="563"/>
      <c r="O19" s="563"/>
      <c r="P19" s="563"/>
      <c r="Q19" s="563"/>
      <c r="R19" s="563"/>
      <c r="S19" s="563"/>
      <c r="T19" s="563"/>
      <c r="U19" s="563"/>
      <c r="V19" s="563"/>
      <c r="W19" s="472"/>
      <c r="X19" s="473"/>
      <c r="Y19" s="474"/>
      <c r="Z19" s="499" t="s">
        <v>152</v>
      </c>
      <c r="AA19" s="500"/>
      <c r="AB19" s="500"/>
      <c r="AC19" s="500"/>
      <c r="AD19" s="500"/>
      <c r="AE19" s="500"/>
      <c r="AF19" s="500"/>
      <c r="AG19" s="500"/>
      <c r="AH19" s="501"/>
      <c r="AI19" s="445" t="s">
        <v>153</v>
      </c>
      <c r="AJ19" s="446"/>
      <c r="AK19" s="446"/>
      <c r="AL19" s="446"/>
      <c r="AM19" s="447"/>
      <c r="AN19" s="445" t="s">
        <v>119</v>
      </c>
      <c r="AO19" s="446"/>
      <c r="AP19" s="446"/>
      <c r="AQ19" s="446"/>
      <c r="AR19" s="446"/>
      <c r="AS19" s="447"/>
      <c r="AT19" s="445" t="s">
        <v>119</v>
      </c>
      <c r="AU19" s="446"/>
      <c r="AV19" s="446"/>
      <c r="AW19" s="446"/>
      <c r="AX19" s="446"/>
      <c r="AY19" s="448"/>
      <c r="AZ19" s="439" t="s">
        <v>154</v>
      </c>
      <c r="BA19" s="440"/>
      <c r="BB19" s="440"/>
      <c r="BC19" s="440"/>
      <c r="BD19" s="440"/>
      <c r="BE19" s="440"/>
      <c r="BF19" s="440"/>
      <c r="BG19" s="440"/>
      <c r="BH19" s="440"/>
      <c r="BI19" s="440"/>
      <c r="BJ19" s="440"/>
      <c r="BK19" s="440"/>
      <c r="BL19" s="440"/>
      <c r="BM19" s="441"/>
      <c r="BN19" s="418">
        <v>625776820</v>
      </c>
      <c r="BO19" s="419"/>
      <c r="BP19" s="419"/>
      <c r="BQ19" s="419"/>
      <c r="BR19" s="419"/>
      <c r="BS19" s="419"/>
      <c r="BT19" s="419"/>
      <c r="BU19" s="420"/>
      <c r="BV19" s="418">
        <v>638075022</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155</v>
      </c>
      <c r="C20" s="413"/>
      <c r="D20" s="413"/>
      <c r="E20" s="413"/>
      <c r="F20" s="413"/>
      <c r="G20" s="413"/>
      <c r="H20" s="413"/>
      <c r="I20" s="413"/>
      <c r="J20" s="413"/>
      <c r="K20" s="561"/>
      <c r="L20" s="562">
        <v>216894</v>
      </c>
      <c r="M20" s="563"/>
      <c r="N20" s="563"/>
      <c r="O20" s="563"/>
      <c r="P20" s="563"/>
      <c r="Q20" s="563"/>
      <c r="R20" s="563"/>
      <c r="S20" s="563"/>
      <c r="T20" s="563"/>
      <c r="U20" s="563"/>
      <c r="V20" s="563"/>
      <c r="W20" s="475"/>
      <c r="X20" s="476"/>
      <c r="Y20" s="477"/>
      <c r="Z20" s="499" t="s">
        <v>156</v>
      </c>
      <c r="AA20" s="500"/>
      <c r="AB20" s="500"/>
      <c r="AC20" s="500"/>
      <c r="AD20" s="500"/>
      <c r="AE20" s="500"/>
      <c r="AF20" s="500"/>
      <c r="AG20" s="500"/>
      <c r="AH20" s="501"/>
      <c r="AI20" s="445">
        <v>10157</v>
      </c>
      <c r="AJ20" s="446"/>
      <c r="AK20" s="446"/>
      <c r="AL20" s="446"/>
      <c r="AM20" s="447"/>
      <c r="AN20" s="445">
        <v>35490220</v>
      </c>
      <c r="AO20" s="446"/>
      <c r="AP20" s="446"/>
      <c r="AQ20" s="446"/>
      <c r="AR20" s="446"/>
      <c r="AS20" s="447"/>
      <c r="AT20" s="445">
        <v>3494</v>
      </c>
      <c r="AU20" s="446"/>
      <c r="AV20" s="446"/>
      <c r="AW20" s="446"/>
      <c r="AX20" s="446"/>
      <c r="AY20" s="448"/>
      <c r="AZ20" s="530" t="s">
        <v>157</v>
      </c>
      <c r="BA20" s="531"/>
      <c r="BB20" s="531"/>
      <c r="BC20" s="531"/>
      <c r="BD20" s="531"/>
      <c r="BE20" s="531"/>
      <c r="BF20" s="531"/>
      <c r="BG20" s="531"/>
      <c r="BH20" s="531"/>
      <c r="BI20" s="531"/>
      <c r="BJ20" s="531"/>
      <c r="BK20" s="531"/>
      <c r="BL20" s="531"/>
      <c r="BM20" s="532"/>
      <c r="BN20" s="564">
        <v>264362415</v>
      </c>
      <c r="BO20" s="565"/>
      <c r="BP20" s="565"/>
      <c r="BQ20" s="565"/>
      <c r="BR20" s="565"/>
      <c r="BS20" s="565"/>
      <c r="BT20" s="565"/>
      <c r="BU20" s="566"/>
      <c r="BV20" s="564">
        <v>276347725</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158</v>
      </c>
      <c r="X21" s="568"/>
      <c r="Y21" s="568"/>
      <c r="Z21" s="568"/>
      <c r="AA21" s="568"/>
      <c r="AB21" s="568"/>
      <c r="AC21" s="568"/>
      <c r="AD21" s="568"/>
      <c r="AE21" s="568"/>
      <c r="AF21" s="568"/>
      <c r="AG21" s="568"/>
      <c r="AH21" s="569"/>
      <c r="AI21" s="570">
        <v>95.3</v>
      </c>
      <c r="AJ21" s="571"/>
      <c r="AK21" s="571"/>
      <c r="AL21" s="571"/>
      <c r="AM21" s="571"/>
      <c r="AN21" s="571"/>
      <c r="AO21" s="571"/>
      <c r="AP21" s="571"/>
      <c r="AQ21" s="571"/>
      <c r="AR21" s="571"/>
      <c r="AS21" s="571"/>
      <c r="AT21" s="571"/>
      <c r="AU21" s="571"/>
      <c r="AV21" s="571"/>
      <c r="AW21" s="571"/>
      <c r="AX21" s="571"/>
      <c r="AY21" s="572"/>
      <c r="AZ21" s="439" t="s">
        <v>159</v>
      </c>
      <c r="BA21" s="440"/>
      <c r="BB21" s="440"/>
      <c r="BC21" s="440"/>
      <c r="BD21" s="440"/>
      <c r="BE21" s="440"/>
      <c r="BF21" s="440"/>
      <c r="BG21" s="440"/>
      <c r="BH21" s="440"/>
      <c r="BI21" s="440"/>
      <c r="BJ21" s="440"/>
      <c r="BK21" s="440"/>
      <c r="BL21" s="440"/>
      <c r="BM21" s="441"/>
      <c r="BN21" s="418">
        <v>59646699</v>
      </c>
      <c r="BO21" s="419"/>
      <c r="BP21" s="419"/>
      <c r="BQ21" s="419"/>
      <c r="BR21" s="419"/>
      <c r="BS21" s="419"/>
      <c r="BT21" s="419"/>
      <c r="BU21" s="420"/>
      <c r="BV21" s="418">
        <v>43516724</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160</v>
      </c>
      <c r="BA22" s="428"/>
      <c r="BB22" s="428"/>
      <c r="BC22" s="428"/>
      <c r="BD22" s="428"/>
      <c r="BE22" s="428"/>
      <c r="BF22" s="428"/>
      <c r="BG22" s="428"/>
      <c r="BH22" s="428"/>
      <c r="BI22" s="428"/>
      <c r="BJ22" s="428"/>
      <c r="BK22" s="428"/>
      <c r="BL22" s="428"/>
      <c r="BM22" s="429"/>
      <c r="BN22" s="430">
        <v>1319573</v>
      </c>
      <c r="BO22" s="431"/>
      <c r="BP22" s="431"/>
      <c r="BQ22" s="431"/>
      <c r="BR22" s="431"/>
      <c r="BS22" s="431"/>
      <c r="BT22" s="431"/>
      <c r="BU22" s="432"/>
      <c r="BV22" s="430">
        <v>1330903</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161</v>
      </c>
      <c r="BA23" s="428"/>
      <c r="BB23" s="428"/>
      <c r="BC23" s="428"/>
      <c r="BD23" s="428"/>
      <c r="BE23" s="428"/>
      <c r="BF23" s="428"/>
      <c r="BG23" s="428"/>
      <c r="BH23" s="428"/>
      <c r="BI23" s="428"/>
      <c r="BJ23" s="428"/>
      <c r="BK23" s="428"/>
      <c r="BL23" s="428"/>
      <c r="BM23" s="429"/>
      <c r="BN23" s="430">
        <v>7194720</v>
      </c>
      <c r="BO23" s="431"/>
      <c r="BP23" s="431"/>
      <c r="BQ23" s="431"/>
      <c r="BR23" s="431"/>
      <c r="BS23" s="431"/>
      <c r="BT23" s="431"/>
      <c r="BU23" s="432"/>
      <c r="BV23" s="430">
        <v>7194720</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162</v>
      </c>
      <c r="BA24" s="497"/>
      <c r="BB24" s="497"/>
      <c r="BC24" s="497"/>
      <c r="BD24" s="497"/>
      <c r="BE24" s="497"/>
      <c r="BF24" s="497"/>
      <c r="BG24" s="497"/>
      <c r="BH24" s="497"/>
      <c r="BI24" s="497"/>
      <c r="BJ24" s="497"/>
      <c r="BK24" s="497"/>
      <c r="BL24" s="497"/>
      <c r="BM24" s="498"/>
      <c r="BN24" s="564">
        <v>100000</v>
      </c>
      <c r="BO24" s="565"/>
      <c r="BP24" s="565"/>
      <c r="BQ24" s="565"/>
      <c r="BR24" s="565"/>
      <c r="BS24" s="565"/>
      <c r="BT24" s="565"/>
      <c r="BU24" s="566"/>
      <c r="BV24" s="564">
        <v>100000</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163</v>
      </c>
      <c r="BA25" s="574"/>
      <c r="BB25" s="574"/>
      <c r="BC25" s="575"/>
      <c r="BD25" s="439" t="s">
        <v>45</v>
      </c>
      <c r="BE25" s="440"/>
      <c r="BF25" s="440"/>
      <c r="BG25" s="440"/>
      <c r="BH25" s="440"/>
      <c r="BI25" s="440"/>
      <c r="BJ25" s="440"/>
      <c r="BK25" s="440"/>
      <c r="BL25" s="440"/>
      <c r="BM25" s="441"/>
      <c r="BN25" s="418">
        <v>4002990</v>
      </c>
      <c r="BO25" s="419"/>
      <c r="BP25" s="419"/>
      <c r="BQ25" s="419"/>
      <c r="BR25" s="419"/>
      <c r="BS25" s="419"/>
      <c r="BT25" s="419"/>
      <c r="BU25" s="420"/>
      <c r="BV25" s="418">
        <v>4002464</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164</v>
      </c>
      <c r="BE26" s="428"/>
      <c r="BF26" s="428"/>
      <c r="BG26" s="428"/>
      <c r="BH26" s="428"/>
      <c r="BI26" s="428"/>
      <c r="BJ26" s="428"/>
      <c r="BK26" s="428"/>
      <c r="BL26" s="428"/>
      <c r="BM26" s="429"/>
      <c r="BN26" s="430">
        <v>13749708</v>
      </c>
      <c r="BO26" s="431"/>
      <c r="BP26" s="431"/>
      <c r="BQ26" s="431"/>
      <c r="BR26" s="431"/>
      <c r="BS26" s="431"/>
      <c r="BT26" s="431"/>
      <c r="BU26" s="432"/>
      <c r="BV26" s="430">
        <v>18662577</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28770102</v>
      </c>
      <c r="BO27" s="565"/>
      <c r="BP27" s="565"/>
      <c r="BQ27" s="565"/>
      <c r="BR27" s="565"/>
      <c r="BS27" s="565"/>
      <c r="BT27" s="565"/>
      <c r="BU27" s="566"/>
      <c r="BV27" s="564">
        <v>31682891</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171</v>
      </c>
      <c r="D30" s="587"/>
      <c r="E30" s="459" t="s">
        <v>172</v>
      </c>
      <c r="F30" s="459"/>
      <c r="G30" s="459"/>
      <c r="H30" s="459"/>
      <c r="I30" s="459"/>
      <c r="J30" s="459"/>
      <c r="K30" s="459"/>
      <c r="L30" s="459"/>
      <c r="M30" s="459"/>
      <c r="N30" s="459"/>
      <c r="O30" s="459"/>
      <c r="P30" s="459"/>
      <c r="Q30" s="459"/>
      <c r="R30" s="459"/>
      <c r="S30" s="459"/>
      <c r="T30" s="175"/>
      <c r="U30" s="587" t="s">
        <v>171</v>
      </c>
      <c r="V30" s="587"/>
      <c r="W30" s="459" t="s">
        <v>173</v>
      </c>
      <c r="X30" s="459"/>
      <c r="Y30" s="459"/>
      <c r="Z30" s="459"/>
      <c r="AA30" s="459"/>
      <c r="AB30" s="459"/>
      <c r="AC30" s="459"/>
      <c r="AD30" s="459"/>
      <c r="AE30" s="459"/>
      <c r="AF30" s="459"/>
      <c r="AG30" s="459"/>
      <c r="AH30" s="459"/>
      <c r="AI30" s="459"/>
      <c r="AJ30" s="459"/>
      <c r="AK30" s="459"/>
      <c r="AL30" s="175"/>
      <c r="AM30" s="587" t="s">
        <v>171</v>
      </c>
      <c r="AN30" s="587"/>
      <c r="AO30" s="459" t="s">
        <v>172</v>
      </c>
      <c r="AP30" s="459"/>
      <c r="AQ30" s="459"/>
      <c r="AR30" s="459"/>
      <c r="AS30" s="459"/>
      <c r="AT30" s="459"/>
      <c r="AU30" s="459"/>
      <c r="AV30" s="459"/>
      <c r="AW30" s="459"/>
      <c r="AX30" s="459"/>
      <c r="AY30" s="459"/>
      <c r="AZ30" s="459"/>
      <c r="BA30" s="459"/>
      <c r="BB30" s="459"/>
      <c r="BC30" s="459"/>
      <c r="BD30" s="200"/>
      <c r="BE30" s="587" t="s">
        <v>171</v>
      </c>
      <c r="BF30" s="587"/>
      <c r="BG30" s="459" t="s">
        <v>173</v>
      </c>
      <c r="BH30" s="459"/>
      <c r="BI30" s="459"/>
      <c r="BJ30" s="459"/>
      <c r="BK30" s="459"/>
      <c r="BL30" s="459"/>
      <c r="BM30" s="459"/>
      <c r="BN30" s="459"/>
      <c r="BO30" s="459"/>
      <c r="BP30" s="459"/>
      <c r="BQ30" s="459"/>
      <c r="BR30" s="459"/>
      <c r="BS30" s="459"/>
      <c r="BT30" s="459"/>
      <c r="BU30" s="459"/>
      <c r="BV30" s="201"/>
      <c r="BW30" s="587" t="s">
        <v>171</v>
      </c>
      <c r="BX30" s="587"/>
      <c r="BY30" s="459" t="s">
        <v>174</v>
      </c>
      <c r="BZ30" s="459"/>
      <c r="CA30" s="459"/>
      <c r="CB30" s="459"/>
      <c r="CC30" s="459"/>
      <c r="CD30" s="459"/>
      <c r="CE30" s="459"/>
      <c r="CF30" s="459"/>
      <c r="CG30" s="459"/>
      <c r="CH30" s="459"/>
      <c r="CI30" s="459"/>
      <c r="CJ30" s="459"/>
      <c r="CK30" s="459"/>
      <c r="CL30" s="459"/>
      <c r="CM30" s="459"/>
      <c r="CN30" s="175"/>
      <c r="CO30" s="587" t="s">
        <v>175</v>
      </c>
      <c r="CP30" s="587"/>
      <c r="CQ30" s="459" t="s">
        <v>176</v>
      </c>
      <c r="CR30" s="459"/>
      <c r="CS30" s="459"/>
      <c r="CT30" s="459"/>
      <c r="CU30" s="459"/>
      <c r="CV30" s="459"/>
      <c r="CW30" s="459"/>
      <c r="CX30" s="459"/>
      <c r="CY30" s="459"/>
      <c r="CZ30" s="459"/>
      <c r="DA30" s="459"/>
      <c r="DB30" s="459"/>
      <c r="DC30" s="459"/>
      <c r="DD30" s="459"/>
      <c r="DE30" s="459"/>
      <c r="DF30" s="175"/>
      <c r="DG30" s="584" t="s">
        <v>177</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鳥取県国民健康保険運営事業特別会計</v>
      </c>
      <c r="X31" s="586"/>
      <c r="Y31" s="586"/>
      <c r="Z31" s="586"/>
      <c r="AA31" s="586"/>
      <c r="AB31" s="586"/>
      <c r="AC31" s="586"/>
      <c r="AD31" s="586"/>
      <c r="AE31" s="586"/>
      <c r="AF31" s="586"/>
      <c r="AG31" s="586"/>
      <c r="AH31" s="586"/>
      <c r="AI31" s="586"/>
      <c r="AJ31" s="586"/>
      <c r="AK31" s="586"/>
      <c r="AL31" s="199"/>
      <c r="AM31" s="585">
        <f>IF(AO31="","",MAX(C31:D40,U31:V40)+1)</f>
        <v>12</v>
      </c>
      <c r="AN31" s="585"/>
      <c r="AO31" s="586" t="str">
        <f>IF('各会計、関係団体の財政状況及び健全化判断比率'!B29="","",'各会計、関係団体の財政状況及び健全化判断比率'!B29)</f>
        <v>鳥取県営電気事業会計</v>
      </c>
      <c r="AP31" s="586"/>
      <c r="AQ31" s="586"/>
      <c r="AR31" s="586"/>
      <c r="AS31" s="586"/>
      <c r="AT31" s="586"/>
      <c r="AU31" s="586"/>
      <c r="AV31" s="586"/>
      <c r="AW31" s="586"/>
      <c r="AX31" s="586"/>
      <c r="AY31" s="586"/>
      <c r="AZ31" s="586"/>
      <c r="BA31" s="586"/>
      <c r="BB31" s="586"/>
      <c r="BC31" s="586"/>
      <c r="BD31" s="199"/>
      <c r="BE31" s="585">
        <f>IF(BG31="","",MAX(C31:D40,U31:V40,AM31:AN40)+1)</f>
        <v>16</v>
      </c>
      <c r="BF31" s="585"/>
      <c r="BG31" s="586" t="str">
        <f>IF('各会計、関係団体の財政状況及び健全化判断比率'!B33="","",'各会計、関係団体の財政状況及び健全化判断比率'!B33)</f>
        <v>鳥取県天神川流域下水道事業特別会計</v>
      </c>
      <c r="BH31" s="586"/>
      <c r="BI31" s="586"/>
      <c r="BJ31" s="586"/>
      <c r="BK31" s="586"/>
      <c r="BL31" s="586"/>
      <c r="BM31" s="586"/>
      <c r="BN31" s="586"/>
      <c r="BO31" s="586"/>
      <c r="BP31" s="586"/>
      <c r="BQ31" s="586"/>
      <c r="BR31" s="586"/>
      <c r="BS31" s="586"/>
      <c r="BT31" s="586"/>
      <c r="BU31" s="586"/>
      <c r="BV31" s="199"/>
      <c r="BW31" s="585">
        <f>IF(BY31="","",MAX(C31:D40,U31:V40,AM31:AN40,BE31:BF40)+1)</f>
        <v>19</v>
      </c>
      <c r="BX31" s="585"/>
      <c r="BY31" s="586" t="str">
        <f>IF('各会計、関係団体の財政状況及び健全化判断比率'!B68="","",'各会計、関係団体の財政状況及び健全化判断比率'!B68)</f>
        <v>境港管理組合（一般会計）</v>
      </c>
      <c r="BZ31" s="586"/>
      <c r="CA31" s="586"/>
      <c r="CB31" s="586"/>
      <c r="CC31" s="586"/>
      <c r="CD31" s="586"/>
      <c r="CE31" s="586"/>
      <c r="CF31" s="586"/>
      <c r="CG31" s="586"/>
      <c r="CH31" s="586"/>
      <c r="CI31" s="586"/>
      <c r="CJ31" s="586"/>
      <c r="CK31" s="586"/>
      <c r="CL31" s="586"/>
      <c r="CM31" s="586"/>
      <c r="CN31" s="199"/>
      <c r="CO31" s="585">
        <f>IF(CQ31="","",MAX(C31:D40,U31:V40,AM31:AN40,BE31:BF40,BW31:BX40)+1)</f>
        <v>21</v>
      </c>
      <c r="CP31" s="585"/>
      <c r="CQ31" s="586" t="str">
        <f>IF('各会計、関係団体の財政状況及び健全化判断比率'!BS7="","",'各会計、関係団体の財政状況及び健全化判断比率'!BS7)</f>
        <v>鳥取県国際交流財団</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鳥取県用品調達等集中管理事業特別会計</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13</v>
      </c>
      <c r="AN32" s="585"/>
      <c r="AO32" s="586" t="str">
        <f>IF('各会計、関係団体の財政状況及び健全化判断比率'!B30="","",'各会計、関係団体の財政状況及び健全化判断比率'!B30)</f>
        <v>鳥取県営工業用水道事業会計</v>
      </c>
      <c r="AP32" s="586"/>
      <c r="AQ32" s="586"/>
      <c r="AR32" s="586"/>
      <c r="AS32" s="586"/>
      <c r="AT32" s="586"/>
      <c r="AU32" s="586"/>
      <c r="AV32" s="586"/>
      <c r="AW32" s="586"/>
      <c r="AX32" s="586"/>
      <c r="AY32" s="586"/>
      <c r="AZ32" s="586"/>
      <c r="BA32" s="586"/>
      <c r="BB32" s="586"/>
      <c r="BC32" s="586"/>
      <c r="BD32" s="199"/>
      <c r="BE32" s="585">
        <f t="shared" ref="BE32:BE40" si="2">IF(BG32="","",BE31+1)</f>
        <v>17</v>
      </c>
      <c r="BF32" s="585"/>
      <c r="BG32" s="586" t="str">
        <f>IF('各会計、関係団体の財政状況及び健全化判断比率'!B34="","",'各会計、関係団体の財政状況及び健全化判断比率'!B34)</f>
        <v>鳥取県県営境港水産施設事業特別会計</v>
      </c>
      <c r="BH32" s="586"/>
      <c r="BI32" s="586"/>
      <c r="BJ32" s="586"/>
      <c r="BK32" s="586"/>
      <c r="BL32" s="586"/>
      <c r="BM32" s="586"/>
      <c r="BN32" s="586"/>
      <c r="BO32" s="586"/>
      <c r="BP32" s="586"/>
      <c r="BQ32" s="586"/>
      <c r="BR32" s="586"/>
      <c r="BS32" s="586"/>
      <c r="BT32" s="586"/>
      <c r="BU32" s="586"/>
      <c r="BV32" s="199"/>
      <c r="BW32" s="585">
        <f t="shared" ref="BW32:BW40" si="3">IF(BY32="","",BW31+1)</f>
        <v>20</v>
      </c>
      <c r="BX32" s="585"/>
      <c r="BY32" s="586" t="str">
        <f>IF('各会計、関係団体の財政状況及び健全化判断比率'!B69="","",'各会計、関係団体の財政状況及び健全化判断比率'!B69)</f>
        <v>境港管理組合（港湾整備事業特会）</v>
      </c>
      <c r="BZ32" s="586"/>
      <c r="CA32" s="586"/>
      <c r="CB32" s="586"/>
      <c r="CC32" s="586"/>
      <c r="CD32" s="586"/>
      <c r="CE32" s="586"/>
      <c r="CF32" s="586"/>
      <c r="CG32" s="586"/>
      <c r="CH32" s="586"/>
      <c r="CI32" s="586"/>
      <c r="CJ32" s="586"/>
      <c r="CK32" s="586"/>
      <c r="CL32" s="586"/>
      <c r="CM32" s="586"/>
      <c r="CN32" s="199"/>
      <c r="CO32" s="585">
        <f t="shared" ref="CO32:CO40" si="4">IF(CQ32="","",CO31+1)</f>
        <v>22</v>
      </c>
      <c r="CP32" s="585"/>
      <c r="CQ32" s="586" t="str">
        <f>IF('各会計、関係団体の財政状況及び健全化判断比率'!BS8="","",'各会計、関係団体の財政状況及び健全化判断比率'!BS8)</f>
        <v>智頭急行</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鳥取県収入証紙特別会計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14</v>
      </c>
      <c r="AN33" s="585"/>
      <c r="AO33" s="586" t="str">
        <f>IF('各会計、関係団体の財政状況及び健全化判断比率'!B31="","",'各会計、関係団体の財政状況及び健全化判断比率'!B31)</f>
        <v>鳥取県営病院事業会計</v>
      </c>
      <c r="AP33" s="586"/>
      <c r="AQ33" s="586"/>
      <c r="AR33" s="586"/>
      <c r="AS33" s="586"/>
      <c r="AT33" s="586"/>
      <c r="AU33" s="586"/>
      <c r="AV33" s="586"/>
      <c r="AW33" s="586"/>
      <c r="AX33" s="586"/>
      <c r="AY33" s="586"/>
      <c r="AZ33" s="586"/>
      <c r="BA33" s="586"/>
      <c r="BB33" s="586"/>
      <c r="BC33" s="586"/>
      <c r="BD33" s="199"/>
      <c r="BE33" s="585">
        <f t="shared" si="2"/>
        <v>18</v>
      </c>
      <c r="BF33" s="585"/>
      <c r="BG33" s="586" t="str">
        <f>IF('各会計、関係団体の財政状況及び健全化判断比率'!B35="","",'各会計、関係団体の財政状況及び健全化判断比率'!B35)</f>
        <v>鳥取県港湾整備事業特別会計</v>
      </c>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23</v>
      </c>
      <c r="CP33" s="585"/>
      <c r="CQ33" s="586" t="str">
        <f>IF('各会計、関係団体の財政状況及び健全化判断比率'!BS9="","",'各会計、関係団体の財政状況及び健全化判断比率'!BS9)</f>
        <v>米子空港ビル</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鳥取県公債管理特別会計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f t="shared" si="1"/>
        <v>15</v>
      </c>
      <c r="AN34" s="585"/>
      <c r="AO34" s="586" t="str">
        <f>IF('各会計、関係団体の財政状況及び健全化判断比率'!B32="","",'各会計、関係団体の財政状況及び健全化判断比率'!B32)</f>
        <v>鳥取県営埋立事業会計</v>
      </c>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24</v>
      </c>
      <c r="CP34" s="585"/>
      <c r="CQ34" s="586" t="str">
        <f>IF('各会計、関係団体の財政状況及び健全化判断比率'!BS10="","",'各会計、関係団体の財政状況及び健全化判断比率'!BS10)</f>
        <v>鳥取県文化振興財団</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鳥取県給与集中管理特別会計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25</v>
      </c>
      <c r="CP35" s="585"/>
      <c r="CQ35" s="586" t="str">
        <f>IF('各会計、関係団体の財政状況及び健全化判断比率'!BS11="","",'各会計、関係団体の財政状況及び健全化判断比率'!BS11)</f>
        <v>中海水鳥国際交流基金財団</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鳥取県母子父子寡婦福祉資金貸付事業特別会計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26</v>
      </c>
      <c r="CP36" s="585"/>
      <c r="CQ36" s="586" t="str">
        <f>IF('各会計、関係団体の財政状況及び健全化判断比率'!BS12="","",'各会計、関係団体の財政状況及び健全化判断比率'!BS12)</f>
        <v>因幡街道ふるさと振興財団</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鳥取県中小企業近代化資金助成事業特別会計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27</v>
      </c>
      <c r="CP37" s="585"/>
      <c r="CQ37" s="586" t="str">
        <f>IF('各会計、関係団体の財政状況及び健全化判断比率'!BS13="","",'各会計、関係団体の財政状況及び健全化判断比率'!BS13)</f>
        <v>鳥取県観光事業団</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鳥取県沿岸漁業改善資金助成事業特別会計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28</v>
      </c>
      <c r="CP38" s="585"/>
      <c r="CQ38" s="586" t="str">
        <f>IF('各会計、関係団体の財政状況及び健全化判断比率'!BS14="","",'各会計、関係団体の財政状況及び健全化判断比率'!BS14)</f>
        <v>とっとりコンベンションビューロー</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鳥取県県営林事業特別会計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29</v>
      </c>
      <c r="CP39" s="585"/>
      <c r="CQ39" s="586" t="str">
        <f>IF('各会計、関係団体の財政状況及び健全化判断比率'!BS15="","",'各会計、関係団体の財政状況及び健全化判断比率'!BS15)</f>
        <v>鳥取県臓器・アイバンク</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鳥取県林業・木材産業改善資金助成事業特別会計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30</v>
      </c>
      <c r="CP40" s="585"/>
      <c r="CQ40" s="586" t="str">
        <f>IF('各会計、関係団体の財政状況及び健全化判断比率'!BS16="","",'各会計、関係団体の財政状況及び健全化判断比率'!BS16)</f>
        <v>鳥取県環境管理事業センター</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178</v>
      </c>
      <c r="C43" s="157"/>
      <c r="D43" s="157"/>
      <c r="E43" s="157" t="s">
        <v>179</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180</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181</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182</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183</v>
      </c>
    </row>
    <row r="48" spans="1:119" x14ac:dyDescent="0.2">
      <c r="E48" s="159"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omHDoIr0Lr7CQu+tRiuvxPh8rsXif8RPJ7IW6oFZw7NDhoLrpQKiH+ocSfCCPuGBRlIFvSXgLe9ms4WudvS1+g==" saltValue="wfNfFH7DXHVDcFE394Xqm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185</v>
      </c>
      <c r="DD1" s="590"/>
      <c r="DE1" s="590"/>
      <c r="DF1" s="590"/>
      <c r="DG1" s="590"/>
      <c r="DH1" s="590"/>
      <c r="DI1" s="591"/>
      <c r="DK1" s="589" t="s">
        <v>186</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190</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191</v>
      </c>
      <c r="S4" s="593"/>
      <c r="T4" s="593"/>
      <c r="U4" s="593"/>
      <c r="V4" s="593"/>
      <c r="W4" s="593"/>
      <c r="X4" s="593"/>
      <c r="Y4" s="594"/>
      <c r="Z4" s="592" t="s">
        <v>192</v>
      </c>
      <c r="AA4" s="593"/>
      <c r="AB4" s="593"/>
      <c r="AC4" s="594"/>
      <c r="AD4" s="592" t="s">
        <v>193</v>
      </c>
      <c r="AE4" s="593"/>
      <c r="AF4" s="593"/>
      <c r="AG4" s="593"/>
      <c r="AH4" s="593"/>
      <c r="AI4" s="593"/>
      <c r="AJ4" s="593"/>
      <c r="AK4" s="594"/>
      <c r="AL4" s="592" t="s">
        <v>192</v>
      </c>
      <c r="AM4" s="593"/>
      <c r="AN4" s="593"/>
      <c r="AO4" s="594"/>
      <c r="AP4" s="595" t="s">
        <v>194</v>
      </c>
      <c r="AQ4" s="595"/>
      <c r="AR4" s="595"/>
      <c r="AS4" s="595"/>
      <c r="AT4" s="595"/>
      <c r="AU4" s="595"/>
      <c r="AV4" s="595"/>
      <c r="AW4" s="595"/>
      <c r="AX4" s="595"/>
      <c r="AY4" s="595"/>
      <c r="AZ4" s="595"/>
      <c r="BA4" s="595"/>
      <c r="BB4" s="595"/>
      <c r="BC4" s="595"/>
      <c r="BD4" s="595" t="s">
        <v>195</v>
      </c>
      <c r="BE4" s="595"/>
      <c r="BF4" s="595"/>
      <c r="BG4" s="595"/>
      <c r="BH4" s="595"/>
      <c r="BI4" s="595"/>
      <c r="BJ4" s="595"/>
      <c r="BK4" s="595"/>
      <c r="BL4" s="595" t="s">
        <v>192</v>
      </c>
      <c r="BM4" s="595"/>
      <c r="BN4" s="595"/>
      <c r="BO4" s="595"/>
      <c r="BP4" s="595" t="s">
        <v>196</v>
      </c>
      <c r="BQ4" s="595"/>
      <c r="BR4" s="595"/>
      <c r="BS4" s="595"/>
      <c r="BT4" s="595"/>
      <c r="BU4" s="595"/>
      <c r="BV4" s="595"/>
      <c r="BW4" s="595"/>
      <c r="BY4" s="592" t="s">
        <v>197</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198</v>
      </c>
      <c r="C5" s="597"/>
      <c r="D5" s="597"/>
      <c r="E5" s="597"/>
      <c r="F5" s="597"/>
      <c r="G5" s="597"/>
      <c r="H5" s="597"/>
      <c r="I5" s="597"/>
      <c r="J5" s="597"/>
      <c r="K5" s="597"/>
      <c r="L5" s="597"/>
      <c r="M5" s="597"/>
      <c r="N5" s="597"/>
      <c r="O5" s="597"/>
      <c r="P5" s="597"/>
      <c r="Q5" s="598"/>
      <c r="R5" s="599">
        <v>65888586</v>
      </c>
      <c r="S5" s="600"/>
      <c r="T5" s="600"/>
      <c r="U5" s="600"/>
      <c r="V5" s="600"/>
      <c r="W5" s="600"/>
      <c r="X5" s="600"/>
      <c r="Y5" s="601"/>
      <c r="Z5" s="602">
        <v>19.2</v>
      </c>
      <c r="AA5" s="602"/>
      <c r="AB5" s="602"/>
      <c r="AC5" s="602"/>
      <c r="AD5" s="603">
        <v>53548664</v>
      </c>
      <c r="AE5" s="603"/>
      <c r="AF5" s="603"/>
      <c r="AG5" s="603"/>
      <c r="AH5" s="603"/>
      <c r="AI5" s="603"/>
      <c r="AJ5" s="603"/>
      <c r="AK5" s="603"/>
      <c r="AL5" s="604">
        <v>27.3</v>
      </c>
      <c r="AM5" s="605"/>
      <c r="AN5" s="605"/>
      <c r="AO5" s="606"/>
      <c r="AP5" s="596" t="s">
        <v>199</v>
      </c>
      <c r="AQ5" s="597"/>
      <c r="AR5" s="597"/>
      <c r="AS5" s="597"/>
      <c r="AT5" s="597"/>
      <c r="AU5" s="597"/>
      <c r="AV5" s="597"/>
      <c r="AW5" s="597"/>
      <c r="AX5" s="597"/>
      <c r="AY5" s="597"/>
      <c r="AZ5" s="597"/>
      <c r="BA5" s="597"/>
      <c r="BB5" s="597"/>
      <c r="BC5" s="598"/>
      <c r="BD5" s="610">
        <v>65874467</v>
      </c>
      <c r="BE5" s="611"/>
      <c r="BF5" s="611"/>
      <c r="BG5" s="611"/>
      <c r="BH5" s="611"/>
      <c r="BI5" s="611"/>
      <c r="BJ5" s="611"/>
      <c r="BK5" s="612"/>
      <c r="BL5" s="613">
        <v>100</v>
      </c>
      <c r="BM5" s="613"/>
      <c r="BN5" s="613"/>
      <c r="BO5" s="613"/>
      <c r="BP5" s="614">
        <v>409354</v>
      </c>
      <c r="BQ5" s="614"/>
      <c r="BR5" s="614"/>
      <c r="BS5" s="614"/>
      <c r="BT5" s="614"/>
      <c r="BU5" s="614"/>
      <c r="BV5" s="614"/>
      <c r="BW5" s="618"/>
      <c r="BY5" s="592" t="s">
        <v>194</v>
      </c>
      <c r="BZ5" s="593"/>
      <c r="CA5" s="593"/>
      <c r="CB5" s="593"/>
      <c r="CC5" s="593"/>
      <c r="CD5" s="593"/>
      <c r="CE5" s="593"/>
      <c r="CF5" s="593"/>
      <c r="CG5" s="593"/>
      <c r="CH5" s="593"/>
      <c r="CI5" s="593"/>
      <c r="CJ5" s="593"/>
      <c r="CK5" s="593"/>
      <c r="CL5" s="594"/>
      <c r="CM5" s="592" t="s">
        <v>200</v>
      </c>
      <c r="CN5" s="593"/>
      <c r="CO5" s="593"/>
      <c r="CP5" s="593"/>
      <c r="CQ5" s="593"/>
      <c r="CR5" s="593"/>
      <c r="CS5" s="593"/>
      <c r="CT5" s="594"/>
      <c r="CU5" s="592" t="s">
        <v>192</v>
      </c>
      <c r="CV5" s="593"/>
      <c r="CW5" s="593"/>
      <c r="CX5" s="594"/>
      <c r="CY5" s="592" t="s">
        <v>201</v>
      </c>
      <c r="CZ5" s="593"/>
      <c r="DA5" s="593"/>
      <c r="DB5" s="593"/>
      <c r="DC5" s="593"/>
      <c r="DD5" s="593"/>
      <c r="DE5" s="593"/>
      <c r="DF5" s="593"/>
      <c r="DG5" s="593"/>
      <c r="DH5" s="593"/>
      <c r="DI5" s="593"/>
      <c r="DJ5" s="593"/>
      <c r="DK5" s="594"/>
      <c r="DL5" s="592" t="s">
        <v>202</v>
      </c>
      <c r="DM5" s="593"/>
      <c r="DN5" s="593"/>
      <c r="DO5" s="593"/>
      <c r="DP5" s="593"/>
      <c r="DQ5" s="593"/>
      <c r="DR5" s="593"/>
      <c r="DS5" s="593"/>
      <c r="DT5" s="593"/>
      <c r="DU5" s="593"/>
      <c r="DV5" s="593"/>
      <c r="DW5" s="593"/>
      <c r="DX5" s="594"/>
    </row>
    <row r="6" spans="2:138" ht="11.25" customHeight="1" x14ac:dyDescent="0.2">
      <c r="B6" s="607" t="s">
        <v>203</v>
      </c>
      <c r="C6" s="608"/>
      <c r="D6" s="608"/>
      <c r="E6" s="608"/>
      <c r="F6" s="608"/>
      <c r="G6" s="608"/>
      <c r="H6" s="608"/>
      <c r="I6" s="608"/>
      <c r="J6" s="608"/>
      <c r="K6" s="608"/>
      <c r="L6" s="608"/>
      <c r="M6" s="608"/>
      <c r="N6" s="608"/>
      <c r="O6" s="608"/>
      <c r="P6" s="608"/>
      <c r="Q6" s="609"/>
      <c r="R6" s="610">
        <v>10995020</v>
      </c>
      <c r="S6" s="611"/>
      <c r="T6" s="611"/>
      <c r="U6" s="611"/>
      <c r="V6" s="611"/>
      <c r="W6" s="611"/>
      <c r="X6" s="611"/>
      <c r="Y6" s="612"/>
      <c r="Z6" s="613">
        <v>3.2</v>
      </c>
      <c r="AA6" s="613"/>
      <c r="AB6" s="613"/>
      <c r="AC6" s="613"/>
      <c r="AD6" s="614">
        <v>10995020</v>
      </c>
      <c r="AE6" s="614"/>
      <c r="AF6" s="614"/>
      <c r="AG6" s="614"/>
      <c r="AH6" s="614"/>
      <c r="AI6" s="614"/>
      <c r="AJ6" s="614"/>
      <c r="AK6" s="614"/>
      <c r="AL6" s="615">
        <v>5.6</v>
      </c>
      <c r="AM6" s="616"/>
      <c r="AN6" s="616"/>
      <c r="AO6" s="617"/>
      <c r="AP6" s="607" t="s">
        <v>204</v>
      </c>
      <c r="AQ6" s="608"/>
      <c r="AR6" s="608"/>
      <c r="AS6" s="608"/>
      <c r="AT6" s="608"/>
      <c r="AU6" s="608"/>
      <c r="AV6" s="608"/>
      <c r="AW6" s="608"/>
      <c r="AX6" s="608"/>
      <c r="AY6" s="608"/>
      <c r="AZ6" s="608"/>
      <c r="BA6" s="608"/>
      <c r="BB6" s="608"/>
      <c r="BC6" s="609"/>
      <c r="BD6" s="610">
        <v>65874467</v>
      </c>
      <c r="BE6" s="611"/>
      <c r="BF6" s="611"/>
      <c r="BG6" s="611"/>
      <c r="BH6" s="611"/>
      <c r="BI6" s="611"/>
      <c r="BJ6" s="611"/>
      <c r="BK6" s="612"/>
      <c r="BL6" s="613">
        <v>100</v>
      </c>
      <c r="BM6" s="613"/>
      <c r="BN6" s="613"/>
      <c r="BO6" s="613"/>
      <c r="BP6" s="614">
        <v>409354</v>
      </c>
      <c r="BQ6" s="614"/>
      <c r="BR6" s="614"/>
      <c r="BS6" s="614"/>
      <c r="BT6" s="614"/>
      <c r="BU6" s="614"/>
      <c r="BV6" s="614"/>
      <c r="BW6" s="618"/>
      <c r="BY6" s="596" t="s">
        <v>205</v>
      </c>
      <c r="BZ6" s="597"/>
      <c r="CA6" s="597"/>
      <c r="CB6" s="597"/>
      <c r="CC6" s="597"/>
      <c r="CD6" s="597"/>
      <c r="CE6" s="597"/>
      <c r="CF6" s="597"/>
      <c r="CG6" s="597"/>
      <c r="CH6" s="597"/>
      <c r="CI6" s="597"/>
      <c r="CJ6" s="597"/>
      <c r="CK6" s="597"/>
      <c r="CL6" s="598"/>
      <c r="CM6" s="610">
        <v>877059</v>
      </c>
      <c r="CN6" s="611"/>
      <c r="CO6" s="611"/>
      <c r="CP6" s="611"/>
      <c r="CQ6" s="611"/>
      <c r="CR6" s="611"/>
      <c r="CS6" s="611"/>
      <c r="CT6" s="612"/>
      <c r="CU6" s="613">
        <v>0.3</v>
      </c>
      <c r="CV6" s="613"/>
      <c r="CW6" s="613"/>
      <c r="CX6" s="613"/>
      <c r="CY6" s="619" t="s">
        <v>119</v>
      </c>
      <c r="CZ6" s="611"/>
      <c r="DA6" s="611"/>
      <c r="DB6" s="611"/>
      <c r="DC6" s="611"/>
      <c r="DD6" s="611"/>
      <c r="DE6" s="611"/>
      <c r="DF6" s="611"/>
      <c r="DG6" s="611"/>
      <c r="DH6" s="611"/>
      <c r="DI6" s="611"/>
      <c r="DJ6" s="611"/>
      <c r="DK6" s="612"/>
      <c r="DL6" s="619">
        <v>876754</v>
      </c>
      <c r="DM6" s="611"/>
      <c r="DN6" s="611"/>
      <c r="DO6" s="611"/>
      <c r="DP6" s="611"/>
      <c r="DQ6" s="611"/>
      <c r="DR6" s="611"/>
      <c r="DS6" s="611"/>
      <c r="DT6" s="611"/>
      <c r="DU6" s="611"/>
      <c r="DV6" s="611"/>
      <c r="DW6" s="611"/>
      <c r="DX6" s="620"/>
    </row>
    <row r="7" spans="2:138" ht="11.25" customHeight="1" x14ac:dyDescent="0.2">
      <c r="B7" s="607" t="s">
        <v>206</v>
      </c>
      <c r="C7" s="608"/>
      <c r="D7" s="608"/>
      <c r="E7" s="608"/>
      <c r="F7" s="608"/>
      <c r="G7" s="608"/>
      <c r="H7" s="608"/>
      <c r="I7" s="608"/>
      <c r="J7" s="608"/>
      <c r="K7" s="608"/>
      <c r="L7" s="608"/>
      <c r="M7" s="608"/>
      <c r="N7" s="608"/>
      <c r="O7" s="608"/>
      <c r="P7" s="608"/>
      <c r="Q7" s="609"/>
      <c r="R7" s="610">
        <v>1778431</v>
      </c>
      <c r="S7" s="611"/>
      <c r="T7" s="611"/>
      <c r="U7" s="611"/>
      <c r="V7" s="611"/>
      <c r="W7" s="611"/>
      <c r="X7" s="611"/>
      <c r="Y7" s="612"/>
      <c r="Z7" s="613">
        <v>0.5</v>
      </c>
      <c r="AA7" s="613"/>
      <c r="AB7" s="613"/>
      <c r="AC7" s="613"/>
      <c r="AD7" s="614">
        <v>1778431</v>
      </c>
      <c r="AE7" s="614"/>
      <c r="AF7" s="614"/>
      <c r="AG7" s="614"/>
      <c r="AH7" s="614"/>
      <c r="AI7" s="614"/>
      <c r="AJ7" s="614"/>
      <c r="AK7" s="614"/>
      <c r="AL7" s="615">
        <v>0.9</v>
      </c>
      <c r="AM7" s="616"/>
      <c r="AN7" s="616"/>
      <c r="AO7" s="617"/>
      <c r="AP7" s="607" t="s">
        <v>207</v>
      </c>
      <c r="AQ7" s="608"/>
      <c r="AR7" s="608"/>
      <c r="AS7" s="608"/>
      <c r="AT7" s="608"/>
      <c r="AU7" s="608"/>
      <c r="AV7" s="608"/>
      <c r="AW7" s="608"/>
      <c r="AX7" s="608"/>
      <c r="AY7" s="608"/>
      <c r="AZ7" s="608"/>
      <c r="BA7" s="608"/>
      <c r="BB7" s="608"/>
      <c r="BC7" s="609"/>
      <c r="BD7" s="610">
        <v>18729415</v>
      </c>
      <c r="BE7" s="611"/>
      <c r="BF7" s="611"/>
      <c r="BG7" s="611"/>
      <c r="BH7" s="611"/>
      <c r="BI7" s="611"/>
      <c r="BJ7" s="611"/>
      <c r="BK7" s="612"/>
      <c r="BL7" s="613">
        <v>28.4</v>
      </c>
      <c r="BM7" s="613"/>
      <c r="BN7" s="613"/>
      <c r="BO7" s="613"/>
      <c r="BP7" s="614">
        <v>409354</v>
      </c>
      <c r="BQ7" s="614"/>
      <c r="BR7" s="614"/>
      <c r="BS7" s="614"/>
      <c r="BT7" s="614"/>
      <c r="BU7" s="614"/>
      <c r="BV7" s="614"/>
      <c r="BW7" s="618"/>
      <c r="BY7" s="607" t="s">
        <v>208</v>
      </c>
      <c r="BZ7" s="608"/>
      <c r="CA7" s="608"/>
      <c r="CB7" s="608"/>
      <c r="CC7" s="608"/>
      <c r="CD7" s="608"/>
      <c r="CE7" s="608"/>
      <c r="CF7" s="608"/>
      <c r="CG7" s="608"/>
      <c r="CH7" s="608"/>
      <c r="CI7" s="608"/>
      <c r="CJ7" s="608"/>
      <c r="CK7" s="608"/>
      <c r="CL7" s="609"/>
      <c r="CM7" s="610">
        <v>20312791</v>
      </c>
      <c r="CN7" s="611"/>
      <c r="CO7" s="611"/>
      <c r="CP7" s="611"/>
      <c r="CQ7" s="611"/>
      <c r="CR7" s="611"/>
      <c r="CS7" s="611"/>
      <c r="CT7" s="612"/>
      <c r="CU7" s="613">
        <v>6</v>
      </c>
      <c r="CV7" s="613"/>
      <c r="CW7" s="613"/>
      <c r="CX7" s="613"/>
      <c r="CY7" s="619">
        <v>1936133</v>
      </c>
      <c r="CZ7" s="611"/>
      <c r="DA7" s="611"/>
      <c r="DB7" s="611"/>
      <c r="DC7" s="611"/>
      <c r="DD7" s="611"/>
      <c r="DE7" s="611"/>
      <c r="DF7" s="611"/>
      <c r="DG7" s="611"/>
      <c r="DH7" s="611"/>
      <c r="DI7" s="611"/>
      <c r="DJ7" s="611"/>
      <c r="DK7" s="612"/>
      <c r="DL7" s="619">
        <v>15851909</v>
      </c>
      <c r="DM7" s="611"/>
      <c r="DN7" s="611"/>
      <c r="DO7" s="611"/>
      <c r="DP7" s="611"/>
      <c r="DQ7" s="611"/>
      <c r="DR7" s="611"/>
      <c r="DS7" s="611"/>
      <c r="DT7" s="611"/>
      <c r="DU7" s="611"/>
      <c r="DV7" s="611"/>
      <c r="DW7" s="611"/>
      <c r="DX7" s="620"/>
    </row>
    <row r="8" spans="2:138" ht="11.25" customHeight="1" x14ac:dyDescent="0.2">
      <c r="B8" s="607" t="s">
        <v>209</v>
      </c>
      <c r="C8" s="608"/>
      <c r="D8" s="608"/>
      <c r="E8" s="608"/>
      <c r="F8" s="608"/>
      <c r="G8" s="608"/>
      <c r="H8" s="608"/>
      <c r="I8" s="608"/>
      <c r="J8" s="608"/>
      <c r="K8" s="608"/>
      <c r="L8" s="608"/>
      <c r="M8" s="608"/>
      <c r="N8" s="608"/>
      <c r="O8" s="608"/>
      <c r="P8" s="608"/>
      <c r="Q8" s="609"/>
      <c r="R8" s="610" t="s">
        <v>119</v>
      </c>
      <c r="S8" s="611"/>
      <c r="T8" s="611"/>
      <c r="U8" s="611"/>
      <c r="V8" s="611"/>
      <c r="W8" s="611"/>
      <c r="X8" s="611"/>
      <c r="Y8" s="612"/>
      <c r="Z8" s="613" t="s">
        <v>210</v>
      </c>
      <c r="AA8" s="613"/>
      <c r="AB8" s="613"/>
      <c r="AC8" s="613"/>
      <c r="AD8" s="614" t="s">
        <v>210</v>
      </c>
      <c r="AE8" s="614"/>
      <c r="AF8" s="614"/>
      <c r="AG8" s="614"/>
      <c r="AH8" s="614"/>
      <c r="AI8" s="614"/>
      <c r="AJ8" s="614"/>
      <c r="AK8" s="614"/>
      <c r="AL8" s="615" t="s">
        <v>119</v>
      </c>
      <c r="AM8" s="616"/>
      <c r="AN8" s="616"/>
      <c r="AO8" s="617"/>
      <c r="AP8" s="607" t="s">
        <v>211</v>
      </c>
      <c r="AQ8" s="608"/>
      <c r="AR8" s="608"/>
      <c r="AS8" s="608"/>
      <c r="AT8" s="608"/>
      <c r="AU8" s="608"/>
      <c r="AV8" s="608"/>
      <c r="AW8" s="608"/>
      <c r="AX8" s="608"/>
      <c r="AY8" s="608"/>
      <c r="AZ8" s="608"/>
      <c r="BA8" s="608"/>
      <c r="BB8" s="608"/>
      <c r="BC8" s="609"/>
      <c r="BD8" s="610">
        <v>557328</v>
      </c>
      <c r="BE8" s="611"/>
      <c r="BF8" s="611"/>
      <c r="BG8" s="611"/>
      <c r="BH8" s="611"/>
      <c r="BI8" s="611"/>
      <c r="BJ8" s="611"/>
      <c r="BK8" s="612"/>
      <c r="BL8" s="613">
        <v>0.8</v>
      </c>
      <c r="BM8" s="613"/>
      <c r="BN8" s="613"/>
      <c r="BO8" s="613"/>
      <c r="BP8" s="614">
        <v>138267</v>
      </c>
      <c r="BQ8" s="614"/>
      <c r="BR8" s="614"/>
      <c r="BS8" s="614"/>
      <c r="BT8" s="614"/>
      <c r="BU8" s="614"/>
      <c r="BV8" s="614"/>
      <c r="BW8" s="618"/>
      <c r="BY8" s="607" t="s">
        <v>212</v>
      </c>
      <c r="BZ8" s="608"/>
      <c r="CA8" s="608"/>
      <c r="CB8" s="608"/>
      <c r="CC8" s="608"/>
      <c r="CD8" s="608"/>
      <c r="CE8" s="608"/>
      <c r="CF8" s="608"/>
      <c r="CG8" s="608"/>
      <c r="CH8" s="608"/>
      <c r="CI8" s="608"/>
      <c r="CJ8" s="608"/>
      <c r="CK8" s="608"/>
      <c r="CL8" s="609"/>
      <c r="CM8" s="610">
        <v>45710005</v>
      </c>
      <c r="CN8" s="611"/>
      <c r="CO8" s="611"/>
      <c r="CP8" s="611"/>
      <c r="CQ8" s="611"/>
      <c r="CR8" s="611"/>
      <c r="CS8" s="611"/>
      <c r="CT8" s="612"/>
      <c r="CU8" s="613">
        <v>13.6</v>
      </c>
      <c r="CV8" s="613"/>
      <c r="CW8" s="613"/>
      <c r="CX8" s="613"/>
      <c r="CY8" s="619">
        <v>1315119</v>
      </c>
      <c r="CZ8" s="611"/>
      <c r="DA8" s="611"/>
      <c r="DB8" s="611"/>
      <c r="DC8" s="611"/>
      <c r="DD8" s="611"/>
      <c r="DE8" s="611"/>
      <c r="DF8" s="611"/>
      <c r="DG8" s="611"/>
      <c r="DH8" s="611"/>
      <c r="DI8" s="611"/>
      <c r="DJ8" s="611"/>
      <c r="DK8" s="612"/>
      <c r="DL8" s="619">
        <v>38977714</v>
      </c>
      <c r="DM8" s="611"/>
      <c r="DN8" s="611"/>
      <c r="DO8" s="611"/>
      <c r="DP8" s="611"/>
      <c r="DQ8" s="611"/>
      <c r="DR8" s="611"/>
      <c r="DS8" s="611"/>
      <c r="DT8" s="611"/>
      <c r="DU8" s="611"/>
      <c r="DV8" s="611"/>
      <c r="DW8" s="611"/>
      <c r="DX8" s="620"/>
    </row>
    <row r="9" spans="2:138" ht="11.25" customHeight="1" x14ac:dyDescent="0.2">
      <c r="B9" s="607" t="s">
        <v>213</v>
      </c>
      <c r="C9" s="608"/>
      <c r="D9" s="608"/>
      <c r="E9" s="608"/>
      <c r="F9" s="608"/>
      <c r="G9" s="608"/>
      <c r="H9" s="608"/>
      <c r="I9" s="608"/>
      <c r="J9" s="608"/>
      <c r="K9" s="608"/>
      <c r="L9" s="608"/>
      <c r="M9" s="608"/>
      <c r="N9" s="608"/>
      <c r="O9" s="608"/>
      <c r="P9" s="608"/>
      <c r="Q9" s="609"/>
      <c r="R9" s="610" t="s">
        <v>119</v>
      </c>
      <c r="S9" s="611"/>
      <c r="T9" s="611"/>
      <c r="U9" s="611"/>
      <c r="V9" s="611"/>
      <c r="W9" s="611"/>
      <c r="X9" s="611"/>
      <c r="Y9" s="612"/>
      <c r="Z9" s="613" t="s">
        <v>119</v>
      </c>
      <c r="AA9" s="613"/>
      <c r="AB9" s="613"/>
      <c r="AC9" s="613"/>
      <c r="AD9" s="614" t="s">
        <v>210</v>
      </c>
      <c r="AE9" s="614"/>
      <c r="AF9" s="614"/>
      <c r="AG9" s="614"/>
      <c r="AH9" s="614"/>
      <c r="AI9" s="614"/>
      <c r="AJ9" s="614"/>
      <c r="AK9" s="614"/>
      <c r="AL9" s="615" t="s">
        <v>119</v>
      </c>
      <c r="AM9" s="616"/>
      <c r="AN9" s="616"/>
      <c r="AO9" s="617"/>
      <c r="AP9" s="607" t="s">
        <v>214</v>
      </c>
      <c r="AQ9" s="608"/>
      <c r="AR9" s="608"/>
      <c r="AS9" s="608"/>
      <c r="AT9" s="608"/>
      <c r="AU9" s="608"/>
      <c r="AV9" s="608"/>
      <c r="AW9" s="608"/>
      <c r="AX9" s="608"/>
      <c r="AY9" s="608"/>
      <c r="AZ9" s="608"/>
      <c r="BA9" s="608"/>
      <c r="BB9" s="608"/>
      <c r="BC9" s="609"/>
      <c r="BD9" s="610">
        <v>15213626</v>
      </c>
      <c r="BE9" s="611"/>
      <c r="BF9" s="611"/>
      <c r="BG9" s="611"/>
      <c r="BH9" s="611"/>
      <c r="BI9" s="611"/>
      <c r="BJ9" s="611"/>
      <c r="BK9" s="612"/>
      <c r="BL9" s="613">
        <v>23.1</v>
      </c>
      <c r="BM9" s="613"/>
      <c r="BN9" s="613"/>
      <c r="BO9" s="613"/>
      <c r="BP9" s="614" t="s">
        <v>210</v>
      </c>
      <c r="BQ9" s="614"/>
      <c r="BR9" s="614"/>
      <c r="BS9" s="614"/>
      <c r="BT9" s="614"/>
      <c r="BU9" s="614"/>
      <c r="BV9" s="614"/>
      <c r="BW9" s="618"/>
      <c r="BY9" s="607" t="s">
        <v>215</v>
      </c>
      <c r="BZ9" s="608"/>
      <c r="CA9" s="608"/>
      <c r="CB9" s="608"/>
      <c r="CC9" s="608"/>
      <c r="CD9" s="608"/>
      <c r="CE9" s="608"/>
      <c r="CF9" s="608"/>
      <c r="CG9" s="608"/>
      <c r="CH9" s="608"/>
      <c r="CI9" s="608"/>
      <c r="CJ9" s="608"/>
      <c r="CK9" s="608"/>
      <c r="CL9" s="609"/>
      <c r="CM9" s="610">
        <v>12429630</v>
      </c>
      <c r="CN9" s="611"/>
      <c r="CO9" s="611"/>
      <c r="CP9" s="611"/>
      <c r="CQ9" s="611"/>
      <c r="CR9" s="611"/>
      <c r="CS9" s="611"/>
      <c r="CT9" s="612"/>
      <c r="CU9" s="613">
        <v>3.7</v>
      </c>
      <c r="CV9" s="613"/>
      <c r="CW9" s="613"/>
      <c r="CX9" s="613"/>
      <c r="CY9" s="619">
        <v>857657</v>
      </c>
      <c r="CZ9" s="611"/>
      <c r="DA9" s="611"/>
      <c r="DB9" s="611"/>
      <c r="DC9" s="611"/>
      <c r="DD9" s="611"/>
      <c r="DE9" s="611"/>
      <c r="DF9" s="611"/>
      <c r="DG9" s="611"/>
      <c r="DH9" s="611"/>
      <c r="DI9" s="611"/>
      <c r="DJ9" s="611"/>
      <c r="DK9" s="612"/>
      <c r="DL9" s="619">
        <v>8889388</v>
      </c>
      <c r="DM9" s="611"/>
      <c r="DN9" s="611"/>
      <c r="DO9" s="611"/>
      <c r="DP9" s="611"/>
      <c r="DQ9" s="611"/>
      <c r="DR9" s="611"/>
      <c r="DS9" s="611"/>
      <c r="DT9" s="611"/>
      <c r="DU9" s="611"/>
      <c r="DV9" s="611"/>
      <c r="DW9" s="611"/>
      <c r="DX9" s="620"/>
    </row>
    <row r="10" spans="2:138" ht="11.25" customHeight="1" x14ac:dyDescent="0.2">
      <c r="B10" s="607" t="s">
        <v>216</v>
      </c>
      <c r="C10" s="608"/>
      <c r="D10" s="608"/>
      <c r="E10" s="608"/>
      <c r="F10" s="608"/>
      <c r="G10" s="608"/>
      <c r="H10" s="608"/>
      <c r="I10" s="608"/>
      <c r="J10" s="608"/>
      <c r="K10" s="608"/>
      <c r="L10" s="608"/>
      <c r="M10" s="608"/>
      <c r="N10" s="608"/>
      <c r="O10" s="608"/>
      <c r="P10" s="608"/>
      <c r="Q10" s="609"/>
      <c r="R10" s="610">
        <v>88305</v>
      </c>
      <c r="S10" s="611"/>
      <c r="T10" s="611"/>
      <c r="U10" s="611"/>
      <c r="V10" s="611"/>
      <c r="W10" s="611"/>
      <c r="X10" s="611"/>
      <c r="Y10" s="612"/>
      <c r="Z10" s="613">
        <v>0</v>
      </c>
      <c r="AA10" s="613"/>
      <c r="AB10" s="613"/>
      <c r="AC10" s="613"/>
      <c r="AD10" s="614">
        <v>88305</v>
      </c>
      <c r="AE10" s="614"/>
      <c r="AF10" s="614"/>
      <c r="AG10" s="614"/>
      <c r="AH10" s="614"/>
      <c r="AI10" s="614"/>
      <c r="AJ10" s="614"/>
      <c r="AK10" s="614"/>
      <c r="AL10" s="615">
        <v>0</v>
      </c>
      <c r="AM10" s="616"/>
      <c r="AN10" s="616"/>
      <c r="AO10" s="617"/>
      <c r="AP10" s="607" t="s">
        <v>217</v>
      </c>
      <c r="AQ10" s="608"/>
      <c r="AR10" s="608"/>
      <c r="AS10" s="608"/>
      <c r="AT10" s="608"/>
      <c r="AU10" s="608"/>
      <c r="AV10" s="608"/>
      <c r="AW10" s="608"/>
      <c r="AX10" s="608"/>
      <c r="AY10" s="608"/>
      <c r="AZ10" s="608"/>
      <c r="BA10" s="608"/>
      <c r="BB10" s="608"/>
      <c r="BC10" s="609"/>
      <c r="BD10" s="610">
        <v>787117</v>
      </c>
      <c r="BE10" s="611"/>
      <c r="BF10" s="611"/>
      <c r="BG10" s="611"/>
      <c r="BH10" s="611"/>
      <c r="BI10" s="611"/>
      <c r="BJ10" s="611"/>
      <c r="BK10" s="612"/>
      <c r="BL10" s="613">
        <v>1.2</v>
      </c>
      <c r="BM10" s="613"/>
      <c r="BN10" s="613"/>
      <c r="BO10" s="613"/>
      <c r="BP10" s="614">
        <v>37142</v>
      </c>
      <c r="BQ10" s="614"/>
      <c r="BR10" s="614"/>
      <c r="BS10" s="614"/>
      <c r="BT10" s="614"/>
      <c r="BU10" s="614"/>
      <c r="BV10" s="614"/>
      <c r="BW10" s="618"/>
      <c r="BY10" s="607" t="s">
        <v>218</v>
      </c>
      <c r="BZ10" s="608"/>
      <c r="CA10" s="608"/>
      <c r="CB10" s="608"/>
      <c r="CC10" s="608"/>
      <c r="CD10" s="608"/>
      <c r="CE10" s="608"/>
      <c r="CF10" s="608"/>
      <c r="CG10" s="608"/>
      <c r="CH10" s="608"/>
      <c r="CI10" s="608"/>
      <c r="CJ10" s="608"/>
      <c r="CK10" s="608"/>
      <c r="CL10" s="609"/>
      <c r="CM10" s="610">
        <v>1969310</v>
      </c>
      <c r="CN10" s="611"/>
      <c r="CO10" s="611"/>
      <c r="CP10" s="611"/>
      <c r="CQ10" s="611"/>
      <c r="CR10" s="611"/>
      <c r="CS10" s="611"/>
      <c r="CT10" s="612"/>
      <c r="CU10" s="613">
        <v>0.6</v>
      </c>
      <c r="CV10" s="613"/>
      <c r="CW10" s="613"/>
      <c r="CX10" s="613"/>
      <c r="CY10" s="619">
        <v>30023</v>
      </c>
      <c r="CZ10" s="611"/>
      <c r="DA10" s="611"/>
      <c r="DB10" s="611"/>
      <c r="DC10" s="611"/>
      <c r="DD10" s="611"/>
      <c r="DE10" s="611"/>
      <c r="DF10" s="611"/>
      <c r="DG10" s="611"/>
      <c r="DH10" s="611"/>
      <c r="DI10" s="611"/>
      <c r="DJ10" s="611"/>
      <c r="DK10" s="612"/>
      <c r="DL10" s="619">
        <v>1205942</v>
      </c>
      <c r="DM10" s="611"/>
      <c r="DN10" s="611"/>
      <c r="DO10" s="611"/>
      <c r="DP10" s="611"/>
      <c r="DQ10" s="611"/>
      <c r="DR10" s="611"/>
      <c r="DS10" s="611"/>
      <c r="DT10" s="611"/>
      <c r="DU10" s="611"/>
      <c r="DV10" s="611"/>
      <c r="DW10" s="611"/>
      <c r="DX10" s="620"/>
    </row>
    <row r="11" spans="2:138" ht="11.25" customHeight="1" x14ac:dyDescent="0.2">
      <c r="B11" s="607" t="s">
        <v>219</v>
      </c>
      <c r="C11" s="608"/>
      <c r="D11" s="608"/>
      <c r="E11" s="608"/>
      <c r="F11" s="608"/>
      <c r="G11" s="608"/>
      <c r="H11" s="608"/>
      <c r="I11" s="608"/>
      <c r="J11" s="608"/>
      <c r="K11" s="608"/>
      <c r="L11" s="608"/>
      <c r="M11" s="608"/>
      <c r="N11" s="608"/>
      <c r="O11" s="608"/>
      <c r="P11" s="608"/>
      <c r="Q11" s="609"/>
      <c r="R11" s="610">
        <v>20132</v>
      </c>
      <c r="S11" s="611"/>
      <c r="T11" s="611"/>
      <c r="U11" s="611"/>
      <c r="V11" s="611"/>
      <c r="W11" s="611"/>
      <c r="X11" s="611"/>
      <c r="Y11" s="612"/>
      <c r="Z11" s="613">
        <v>0</v>
      </c>
      <c r="AA11" s="613"/>
      <c r="AB11" s="613"/>
      <c r="AC11" s="613"/>
      <c r="AD11" s="614">
        <v>20132</v>
      </c>
      <c r="AE11" s="614"/>
      <c r="AF11" s="614"/>
      <c r="AG11" s="614"/>
      <c r="AH11" s="614"/>
      <c r="AI11" s="614"/>
      <c r="AJ11" s="614"/>
      <c r="AK11" s="614"/>
      <c r="AL11" s="615">
        <v>0</v>
      </c>
      <c r="AM11" s="616"/>
      <c r="AN11" s="616"/>
      <c r="AO11" s="617"/>
      <c r="AP11" s="607" t="s">
        <v>220</v>
      </c>
      <c r="AQ11" s="608"/>
      <c r="AR11" s="608"/>
      <c r="AS11" s="608"/>
      <c r="AT11" s="608"/>
      <c r="AU11" s="608"/>
      <c r="AV11" s="608"/>
      <c r="AW11" s="608"/>
      <c r="AX11" s="608"/>
      <c r="AY11" s="608"/>
      <c r="AZ11" s="608"/>
      <c r="BA11" s="608"/>
      <c r="BB11" s="608"/>
      <c r="BC11" s="609"/>
      <c r="BD11" s="610">
        <v>1227990</v>
      </c>
      <c r="BE11" s="611"/>
      <c r="BF11" s="611"/>
      <c r="BG11" s="611"/>
      <c r="BH11" s="611"/>
      <c r="BI11" s="611"/>
      <c r="BJ11" s="611"/>
      <c r="BK11" s="612"/>
      <c r="BL11" s="613">
        <v>1.9</v>
      </c>
      <c r="BM11" s="613"/>
      <c r="BN11" s="613"/>
      <c r="BO11" s="613"/>
      <c r="BP11" s="614">
        <v>233945</v>
      </c>
      <c r="BQ11" s="614"/>
      <c r="BR11" s="614"/>
      <c r="BS11" s="614"/>
      <c r="BT11" s="614"/>
      <c r="BU11" s="614"/>
      <c r="BV11" s="614"/>
      <c r="BW11" s="618"/>
      <c r="BY11" s="607" t="s">
        <v>221</v>
      </c>
      <c r="BZ11" s="608"/>
      <c r="CA11" s="608"/>
      <c r="CB11" s="608"/>
      <c r="CC11" s="608"/>
      <c r="CD11" s="608"/>
      <c r="CE11" s="608"/>
      <c r="CF11" s="608"/>
      <c r="CG11" s="608"/>
      <c r="CH11" s="608"/>
      <c r="CI11" s="608"/>
      <c r="CJ11" s="608"/>
      <c r="CK11" s="608"/>
      <c r="CL11" s="609"/>
      <c r="CM11" s="610">
        <v>26832592</v>
      </c>
      <c r="CN11" s="611"/>
      <c r="CO11" s="611"/>
      <c r="CP11" s="611"/>
      <c r="CQ11" s="611"/>
      <c r="CR11" s="611"/>
      <c r="CS11" s="611"/>
      <c r="CT11" s="612"/>
      <c r="CU11" s="613">
        <v>8</v>
      </c>
      <c r="CV11" s="613"/>
      <c r="CW11" s="613"/>
      <c r="CX11" s="613"/>
      <c r="CY11" s="619">
        <v>12163427</v>
      </c>
      <c r="CZ11" s="611"/>
      <c r="DA11" s="611"/>
      <c r="DB11" s="611"/>
      <c r="DC11" s="611"/>
      <c r="DD11" s="611"/>
      <c r="DE11" s="611"/>
      <c r="DF11" s="611"/>
      <c r="DG11" s="611"/>
      <c r="DH11" s="611"/>
      <c r="DI11" s="611"/>
      <c r="DJ11" s="611"/>
      <c r="DK11" s="612"/>
      <c r="DL11" s="619">
        <v>8686450</v>
      </c>
      <c r="DM11" s="611"/>
      <c r="DN11" s="611"/>
      <c r="DO11" s="611"/>
      <c r="DP11" s="611"/>
      <c r="DQ11" s="611"/>
      <c r="DR11" s="611"/>
      <c r="DS11" s="611"/>
      <c r="DT11" s="611"/>
      <c r="DU11" s="611"/>
      <c r="DV11" s="611"/>
      <c r="DW11" s="611"/>
      <c r="DX11" s="620"/>
    </row>
    <row r="12" spans="2:138" ht="11.25" customHeight="1" x14ac:dyDescent="0.2">
      <c r="B12" s="607" t="s">
        <v>222</v>
      </c>
      <c r="C12" s="608"/>
      <c r="D12" s="608"/>
      <c r="E12" s="608"/>
      <c r="F12" s="608"/>
      <c r="G12" s="608"/>
      <c r="H12" s="608"/>
      <c r="I12" s="608"/>
      <c r="J12" s="608"/>
      <c r="K12" s="608"/>
      <c r="L12" s="608"/>
      <c r="M12" s="608"/>
      <c r="N12" s="608"/>
      <c r="O12" s="608"/>
      <c r="P12" s="608"/>
      <c r="Q12" s="609"/>
      <c r="R12" s="610">
        <v>9108152</v>
      </c>
      <c r="S12" s="611"/>
      <c r="T12" s="611"/>
      <c r="U12" s="611"/>
      <c r="V12" s="611"/>
      <c r="W12" s="611"/>
      <c r="X12" s="611"/>
      <c r="Y12" s="612"/>
      <c r="Z12" s="613">
        <v>2.7</v>
      </c>
      <c r="AA12" s="613"/>
      <c r="AB12" s="613"/>
      <c r="AC12" s="613"/>
      <c r="AD12" s="614">
        <v>9108152</v>
      </c>
      <c r="AE12" s="614"/>
      <c r="AF12" s="614"/>
      <c r="AG12" s="614"/>
      <c r="AH12" s="614"/>
      <c r="AI12" s="614"/>
      <c r="AJ12" s="614"/>
      <c r="AK12" s="614"/>
      <c r="AL12" s="615">
        <v>4.5999999999999996</v>
      </c>
      <c r="AM12" s="616"/>
      <c r="AN12" s="616"/>
      <c r="AO12" s="617"/>
      <c r="AP12" s="607" t="s">
        <v>223</v>
      </c>
      <c r="AQ12" s="608"/>
      <c r="AR12" s="608"/>
      <c r="AS12" s="608"/>
      <c r="AT12" s="608"/>
      <c r="AU12" s="608"/>
      <c r="AV12" s="608"/>
      <c r="AW12" s="608"/>
      <c r="AX12" s="608"/>
      <c r="AY12" s="608"/>
      <c r="AZ12" s="608"/>
      <c r="BA12" s="608"/>
      <c r="BB12" s="608"/>
      <c r="BC12" s="609"/>
      <c r="BD12" s="610">
        <v>262132</v>
      </c>
      <c r="BE12" s="611"/>
      <c r="BF12" s="611"/>
      <c r="BG12" s="611"/>
      <c r="BH12" s="611"/>
      <c r="BI12" s="611"/>
      <c r="BJ12" s="611"/>
      <c r="BK12" s="612"/>
      <c r="BL12" s="613">
        <v>0.4</v>
      </c>
      <c r="BM12" s="613"/>
      <c r="BN12" s="613"/>
      <c r="BO12" s="613"/>
      <c r="BP12" s="614" t="s">
        <v>119</v>
      </c>
      <c r="BQ12" s="614"/>
      <c r="BR12" s="614"/>
      <c r="BS12" s="614"/>
      <c r="BT12" s="614"/>
      <c r="BU12" s="614"/>
      <c r="BV12" s="614"/>
      <c r="BW12" s="618"/>
      <c r="BY12" s="607" t="s">
        <v>224</v>
      </c>
      <c r="BZ12" s="608"/>
      <c r="CA12" s="608"/>
      <c r="CB12" s="608"/>
      <c r="CC12" s="608"/>
      <c r="CD12" s="608"/>
      <c r="CE12" s="608"/>
      <c r="CF12" s="608"/>
      <c r="CG12" s="608"/>
      <c r="CH12" s="608"/>
      <c r="CI12" s="608"/>
      <c r="CJ12" s="608"/>
      <c r="CK12" s="608"/>
      <c r="CL12" s="609"/>
      <c r="CM12" s="610">
        <v>17322866</v>
      </c>
      <c r="CN12" s="611"/>
      <c r="CO12" s="611"/>
      <c r="CP12" s="611"/>
      <c r="CQ12" s="611"/>
      <c r="CR12" s="611"/>
      <c r="CS12" s="611"/>
      <c r="CT12" s="612"/>
      <c r="CU12" s="613">
        <v>5.2</v>
      </c>
      <c r="CV12" s="613"/>
      <c r="CW12" s="613"/>
      <c r="CX12" s="613"/>
      <c r="CY12" s="619">
        <v>8243880</v>
      </c>
      <c r="CZ12" s="611"/>
      <c r="DA12" s="611"/>
      <c r="DB12" s="611"/>
      <c r="DC12" s="611"/>
      <c r="DD12" s="611"/>
      <c r="DE12" s="611"/>
      <c r="DF12" s="611"/>
      <c r="DG12" s="611"/>
      <c r="DH12" s="611"/>
      <c r="DI12" s="611"/>
      <c r="DJ12" s="611"/>
      <c r="DK12" s="612"/>
      <c r="DL12" s="619">
        <v>14917335</v>
      </c>
      <c r="DM12" s="611"/>
      <c r="DN12" s="611"/>
      <c r="DO12" s="611"/>
      <c r="DP12" s="611"/>
      <c r="DQ12" s="611"/>
      <c r="DR12" s="611"/>
      <c r="DS12" s="611"/>
      <c r="DT12" s="611"/>
      <c r="DU12" s="611"/>
      <c r="DV12" s="611"/>
      <c r="DW12" s="611"/>
      <c r="DX12" s="620"/>
    </row>
    <row r="13" spans="2:138" ht="11.25" customHeight="1" x14ac:dyDescent="0.2">
      <c r="B13" s="607" t="s">
        <v>225</v>
      </c>
      <c r="C13" s="608"/>
      <c r="D13" s="608"/>
      <c r="E13" s="608"/>
      <c r="F13" s="608"/>
      <c r="G13" s="608"/>
      <c r="H13" s="608"/>
      <c r="I13" s="608"/>
      <c r="J13" s="608"/>
      <c r="K13" s="608"/>
      <c r="L13" s="608"/>
      <c r="M13" s="608"/>
      <c r="N13" s="608"/>
      <c r="O13" s="608"/>
      <c r="P13" s="608"/>
      <c r="Q13" s="609"/>
      <c r="R13" s="610" t="s">
        <v>226</v>
      </c>
      <c r="S13" s="611"/>
      <c r="T13" s="611"/>
      <c r="U13" s="611"/>
      <c r="V13" s="611"/>
      <c r="W13" s="611"/>
      <c r="X13" s="611"/>
      <c r="Y13" s="612"/>
      <c r="Z13" s="613" t="s">
        <v>210</v>
      </c>
      <c r="AA13" s="613"/>
      <c r="AB13" s="613"/>
      <c r="AC13" s="613"/>
      <c r="AD13" s="614" t="s">
        <v>227</v>
      </c>
      <c r="AE13" s="614"/>
      <c r="AF13" s="614"/>
      <c r="AG13" s="614"/>
      <c r="AH13" s="614"/>
      <c r="AI13" s="614"/>
      <c r="AJ13" s="614"/>
      <c r="AK13" s="614"/>
      <c r="AL13" s="615" t="s">
        <v>210</v>
      </c>
      <c r="AM13" s="616"/>
      <c r="AN13" s="616"/>
      <c r="AO13" s="617"/>
      <c r="AP13" s="607" t="s">
        <v>228</v>
      </c>
      <c r="AQ13" s="608"/>
      <c r="AR13" s="608"/>
      <c r="AS13" s="608"/>
      <c r="AT13" s="608"/>
      <c r="AU13" s="608"/>
      <c r="AV13" s="608"/>
      <c r="AW13" s="608"/>
      <c r="AX13" s="608"/>
      <c r="AY13" s="608"/>
      <c r="AZ13" s="608"/>
      <c r="BA13" s="608"/>
      <c r="BB13" s="608"/>
      <c r="BC13" s="609"/>
      <c r="BD13" s="610">
        <v>382352</v>
      </c>
      <c r="BE13" s="611"/>
      <c r="BF13" s="611"/>
      <c r="BG13" s="611"/>
      <c r="BH13" s="611"/>
      <c r="BI13" s="611"/>
      <c r="BJ13" s="611"/>
      <c r="BK13" s="612"/>
      <c r="BL13" s="613">
        <v>0.6</v>
      </c>
      <c r="BM13" s="613"/>
      <c r="BN13" s="613"/>
      <c r="BO13" s="613"/>
      <c r="BP13" s="614" t="s">
        <v>210</v>
      </c>
      <c r="BQ13" s="614"/>
      <c r="BR13" s="614"/>
      <c r="BS13" s="614"/>
      <c r="BT13" s="614"/>
      <c r="BU13" s="614"/>
      <c r="BV13" s="614"/>
      <c r="BW13" s="618"/>
      <c r="BY13" s="607" t="s">
        <v>229</v>
      </c>
      <c r="BZ13" s="608"/>
      <c r="CA13" s="608"/>
      <c r="CB13" s="608"/>
      <c r="CC13" s="608"/>
      <c r="CD13" s="608"/>
      <c r="CE13" s="608"/>
      <c r="CF13" s="608"/>
      <c r="CG13" s="608"/>
      <c r="CH13" s="608"/>
      <c r="CI13" s="608"/>
      <c r="CJ13" s="608"/>
      <c r="CK13" s="608"/>
      <c r="CL13" s="609"/>
      <c r="CM13" s="610">
        <v>47232704</v>
      </c>
      <c r="CN13" s="611"/>
      <c r="CO13" s="611"/>
      <c r="CP13" s="611"/>
      <c r="CQ13" s="611"/>
      <c r="CR13" s="611"/>
      <c r="CS13" s="611"/>
      <c r="CT13" s="612"/>
      <c r="CU13" s="613">
        <v>14.1</v>
      </c>
      <c r="CV13" s="613"/>
      <c r="CW13" s="613"/>
      <c r="CX13" s="613"/>
      <c r="CY13" s="619">
        <v>38096526</v>
      </c>
      <c r="CZ13" s="611"/>
      <c r="DA13" s="611"/>
      <c r="DB13" s="611"/>
      <c r="DC13" s="611"/>
      <c r="DD13" s="611"/>
      <c r="DE13" s="611"/>
      <c r="DF13" s="611"/>
      <c r="DG13" s="611"/>
      <c r="DH13" s="611"/>
      <c r="DI13" s="611"/>
      <c r="DJ13" s="611"/>
      <c r="DK13" s="612"/>
      <c r="DL13" s="619">
        <v>11304022</v>
      </c>
      <c r="DM13" s="611"/>
      <c r="DN13" s="611"/>
      <c r="DO13" s="611"/>
      <c r="DP13" s="611"/>
      <c r="DQ13" s="611"/>
      <c r="DR13" s="611"/>
      <c r="DS13" s="611"/>
      <c r="DT13" s="611"/>
      <c r="DU13" s="611"/>
      <c r="DV13" s="611"/>
      <c r="DW13" s="611"/>
      <c r="DX13" s="620"/>
    </row>
    <row r="14" spans="2:138" ht="11.25" customHeight="1" x14ac:dyDescent="0.2">
      <c r="B14" s="607" t="s">
        <v>230</v>
      </c>
      <c r="C14" s="608"/>
      <c r="D14" s="608"/>
      <c r="E14" s="608"/>
      <c r="F14" s="608"/>
      <c r="G14" s="608"/>
      <c r="H14" s="608"/>
      <c r="I14" s="608"/>
      <c r="J14" s="608"/>
      <c r="K14" s="608"/>
      <c r="L14" s="608"/>
      <c r="M14" s="608"/>
      <c r="N14" s="608"/>
      <c r="O14" s="608"/>
      <c r="P14" s="608"/>
      <c r="Q14" s="609"/>
      <c r="R14" s="610">
        <v>195678</v>
      </c>
      <c r="S14" s="611"/>
      <c r="T14" s="611"/>
      <c r="U14" s="611"/>
      <c r="V14" s="611"/>
      <c r="W14" s="611"/>
      <c r="X14" s="611"/>
      <c r="Y14" s="612"/>
      <c r="Z14" s="613">
        <v>0.1</v>
      </c>
      <c r="AA14" s="613"/>
      <c r="AB14" s="613"/>
      <c r="AC14" s="613"/>
      <c r="AD14" s="614">
        <v>195678</v>
      </c>
      <c r="AE14" s="614"/>
      <c r="AF14" s="614"/>
      <c r="AG14" s="614"/>
      <c r="AH14" s="614"/>
      <c r="AI14" s="614"/>
      <c r="AJ14" s="614"/>
      <c r="AK14" s="614"/>
      <c r="AL14" s="615">
        <v>0.1</v>
      </c>
      <c r="AM14" s="616"/>
      <c r="AN14" s="616"/>
      <c r="AO14" s="617"/>
      <c r="AP14" s="607" t="s">
        <v>231</v>
      </c>
      <c r="AQ14" s="608"/>
      <c r="AR14" s="608"/>
      <c r="AS14" s="608"/>
      <c r="AT14" s="608"/>
      <c r="AU14" s="608"/>
      <c r="AV14" s="608"/>
      <c r="AW14" s="608"/>
      <c r="AX14" s="608"/>
      <c r="AY14" s="608"/>
      <c r="AZ14" s="608"/>
      <c r="BA14" s="608"/>
      <c r="BB14" s="608"/>
      <c r="BC14" s="609"/>
      <c r="BD14" s="610">
        <v>298870</v>
      </c>
      <c r="BE14" s="611"/>
      <c r="BF14" s="611"/>
      <c r="BG14" s="611"/>
      <c r="BH14" s="611"/>
      <c r="BI14" s="611"/>
      <c r="BJ14" s="611"/>
      <c r="BK14" s="612"/>
      <c r="BL14" s="613">
        <v>0.5</v>
      </c>
      <c r="BM14" s="613"/>
      <c r="BN14" s="613"/>
      <c r="BO14" s="613"/>
      <c r="BP14" s="614" t="s">
        <v>119</v>
      </c>
      <c r="BQ14" s="614"/>
      <c r="BR14" s="614"/>
      <c r="BS14" s="614"/>
      <c r="BT14" s="614"/>
      <c r="BU14" s="614"/>
      <c r="BV14" s="614"/>
      <c r="BW14" s="618"/>
      <c r="BY14" s="607" t="s">
        <v>232</v>
      </c>
      <c r="BZ14" s="608"/>
      <c r="CA14" s="608"/>
      <c r="CB14" s="608"/>
      <c r="CC14" s="608"/>
      <c r="CD14" s="608"/>
      <c r="CE14" s="608"/>
      <c r="CF14" s="608"/>
      <c r="CG14" s="608"/>
      <c r="CH14" s="608"/>
      <c r="CI14" s="608"/>
      <c r="CJ14" s="608"/>
      <c r="CK14" s="608"/>
      <c r="CL14" s="609"/>
      <c r="CM14" s="610">
        <v>15393822</v>
      </c>
      <c r="CN14" s="611"/>
      <c r="CO14" s="611"/>
      <c r="CP14" s="611"/>
      <c r="CQ14" s="611"/>
      <c r="CR14" s="611"/>
      <c r="CS14" s="611"/>
      <c r="CT14" s="612"/>
      <c r="CU14" s="613">
        <v>4.5999999999999996</v>
      </c>
      <c r="CV14" s="613"/>
      <c r="CW14" s="613"/>
      <c r="CX14" s="613"/>
      <c r="CY14" s="619">
        <v>1282754</v>
      </c>
      <c r="CZ14" s="611"/>
      <c r="DA14" s="611"/>
      <c r="DB14" s="611"/>
      <c r="DC14" s="611"/>
      <c r="DD14" s="611"/>
      <c r="DE14" s="611"/>
      <c r="DF14" s="611"/>
      <c r="DG14" s="611"/>
      <c r="DH14" s="611"/>
      <c r="DI14" s="611"/>
      <c r="DJ14" s="611"/>
      <c r="DK14" s="612"/>
      <c r="DL14" s="619">
        <v>13787382</v>
      </c>
      <c r="DM14" s="611"/>
      <c r="DN14" s="611"/>
      <c r="DO14" s="611"/>
      <c r="DP14" s="611"/>
      <c r="DQ14" s="611"/>
      <c r="DR14" s="611"/>
      <c r="DS14" s="611"/>
      <c r="DT14" s="611"/>
      <c r="DU14" s="611"/>
      <c r="DV14" s="611"/>
      <c r="DW14" s="611"/>
      <c r="DX14" s="620"/>
    </row>
    <row r="15" spans="2:138" ht="11.25" customHeight="1" x14ac:dyDescent="0.2">
      <c r="B15" s="607" t="s">
        <v>233</v>
      </c>
      <c r="C15" s="608"/>
      <c r="D15" s="608"/>
      <c r="E15" s="608"/>
      <c r="F15" s="608"/>
      <c r="G15" s="608"/>
      <c r="H15" s="608"/>
      <c r="I15" s="608"/>
      <c r="J15" s="608"/>
      <c r="K15" s="608"/>
      <c r="L15" s="608"/>
      <c r="M15" s="608"/>
      <c r="N15" s="608"/>
      <c r="O15" s="608"/>
      <c r="P15" s="608"/>
      <c r="Q15" s="609"/>
      <c r="R15" s="610">
        <v>134037181</v>
      </c>
      <c r="S15" s="611"/>
      <c r="T15" s="611"/>
      <c r="U15" s="611"/>
      <c r="V15" s="611"/>
      <c r="W15" s="611"/>
      <c r="X15" s="611"/>
      <c r="Y15" s="612"/>
      <c r="Z15" s="613">
        <v>39</v>
      </c>
      <c r="AA15" s="613"/>
      <c r="AB15" s="613"/>
      <c r="AC15" s="613"/>
      <c r="AD15" s="614">
        <v>130351141</v>
      </c>
      <c r="AE15" s="614"/>
      <c r="AF15" s="614"/>
      <c r="AG15" s="614"/>
      <c r="AH15" s="614"/>
      <c r="AI15" s="614"/>
      <c r="AJ15" s="614"/>
      <c r="AK15" s="614"/>
      <c r="AL15" s="615">
        <v>66.5</v>
      </c>
      <c r="AM15" s="616"/>
      <c r="AN15" s="616"/>
      <c r="AO15" s="617"/>
      <c r="AP15" s="607" t="s">
        <v>234</v>
      </c>
      <c r="AQ15" s="608"/>
      <c r="AR15" s="608"/>
      <c r="AS15" s="608"/>
      <c r="AT15" s="608"/>
      <c r="AU15" s="608"/>
      <c r="AV15" s="608"/>
      <c r="AW15" s="608"/>
      <c r="AX15" s="608"/>
      <c r="AY15" s="608"/>
      <c r="AZ15" s="608"/>
      <c r="BA15" s="608"/>
      <c r="BB15" s="608"/>
      <c r="BC15" s="609"/>
      <c r="BD15" s="610">
        <v>11249663</v>
      </c>
      <c r="BE15" s="611"/>
      <c r="BF15" s="611"/>
      <c r="BG15" s="611"/>
      <c r="BH15" s="611"/>
      <c r="BI15" s="611"/>
      <c r="BJ15" s="611"/>
      <c r="BK15" s="612"/>
      <c r="BL15" s="613">
        <v>17.100000000000001</v>
      </c>
      <c r="BM15" s="613"/>
      <c r="BN15" s="613"/>
      <c r="BO15" s="613"/>
      <c r="BP15" s="614" t="s">
        <v>210</v>
      </c>
      <c r="BQ15" s="614"/>
      <c r="BR15" s="614"/>
      <c r="BS15" s="614"/>
      <c r="BT15" s="614"/>
      <c r="BU15" s="614"/>
      <c r="BV15" s="614"/>
      <c r="BW15" s="618"/>
      <c r="BY15" s="607" t="s">
        <v>235</v>
      </c>
      <c r="BZ15" s="608"/>
      <c r="CA15" s="608"/>
      <c r="CB15" s="608"/>
      <c r="CC15" s="608"/>
      <c r="CD15" s="608"/>
      <c r="CE15" s="608"/>
      <c r="CF15" s="608"/>
      <c r="CG15" s="608"/>
      <c r="CH15" s="608"/>
      <c r="CI15" s="608"/>
      <c r="CJ15" s="608"/>
      <c r="CK15" s="608"/>
      <c r="CL15" s="609"/>
      <c r="CM15" s="610" t="s">
        <v>119</v>
      </c>
      <c r="CN15" s="611"/>
      <c r="CO15" s="611"/>
      <c r="CP15" s="611"/>
      <c r="CQ15" s="611"/>
      <c r="CR15" s="611"/>
      <c r="CS15" s="611"/>
      <c r="CT15" s="612"/>
      <c r="CU15" s="613" t="s">
        <v>210</v>
      </c>
      <c r="CV15" s="613"/>
      <c r="CW15" s="613"/>
      <c r="CX15" s="613"/>
      <c r="CY15" s="619" t="s">
        <v>119</v>
      </c>
      <c r="CZ15" s="611"/>
      <c r="DA15" s="611"/>
      <c r="DB15" s="611"/>
      <c r="DC15" s="611"/>
      <c r="DD15" s="611"/>
      <c r="DE15" s="611"/>
      <c r="DF15" s="611"/>
      <c r="DG15" s="611"/>
      <c r="DH15" s="611"/>
      <c r="DI15" s="611"/>
      <c r="DJ15" s="611"/>
      <c r="DK15" s="612"/>
      <c r="DL15" s="619" t="s">
        <v>119</v>
      </c>
      <c r="DM15" s="611"/>
      <c r="DN15" s="611"/>
      <c r="DO15" s="611"/>
      <c r="DP15" s="611"/>
      <c r="DQ15" s="611"/>
      <c r="DR15" s="611"/>
      <c r="DS15" s="611"/>
      <c r="DT15" s="611"/>
      <c r="DU15" s="611"/>
      <c r="DV15" s="611"/>
      <c r="DW15" s="611"/>
      <c r="DX15" s="620"/>
    </row>
    <row r="16" spans="2:138" ht="11.25" customHeight="1" x14ac:dyDescent="0.2">
      <c r="B16" s="607" t="s">
        <v>236</v>
      </c>
      <c r="C16" s="608"/>
      <c r="D16" s="608"/>
      <c r="E16" s="608"/>
      <c r="F16" s="608"/>
      <c r="G16" s="608"/>
      <c r="H16" s="608"/>
      <c r="I16" s="608"/>
      <c r="J16" s="608"/>
      <c r="K16" s="608"/>
      <c r="L16" s="608"/>
      <c r="M16" s="608"/>
      <c r="N16" s="608"/>
      <c r="O16" s="608"/>
      <c r="P16" s="608"/>
      <c r="Q16" s="609"/>
      <c r="R16" s="610">
        <v>130351141</v>
      </c>
      <c r="S16" s="611"/>
      <c r="T16" s="611"/>
      <c r="U16" s="611"/>
      <c r="V16" s="611"/>
      <c r="W16" s="611"/>
      <c r="X16" s="611"/>
      <c r="Y16" s="612"/>
      <c r="Z16" s="615">
        <v>37.9</v>
      </c>
      <c r="AA16" s="616"/>
      <c r="AB16" s="616"/>
      <c r="AC16" s="621"/>
      <c r="AD16" s="619">
        <v>130351141</v>
      </c>
      <c r="AE16" s="611"/>
      <c r="AF16" s="611"/>
      <c r="AG16" s="611"/>
      <c r="AH16" s="611"/>
      <c r="AI16" s="611"/>
      <c r="AJ16" s="611"/>
      <c r="AK16" s="612"/>
      <c r="AL16" s="615">
        <v>66.5</v>
      </c>
      <c r="AM16" s="616"/>
      <c r="AN16" s="616"/>
      <c r="AO16" s="617"/>
      <c r="AP16" s="607" t="s">
        <v>237</v>
      </c>
      <c r="AQ16" s="608"/>
      <c r="AR16" s="608"/>
      <c r="AS16" s="608"/>
      <c r="AT16" s="608"/>
      <c r="AU16" s="608"/>
      <c r="AV16" s="608"/>
      <c r="AW16" s="608"/>
      <c r="AX16" s="608"/>
      <c r="AY16" s="608"/>
      <c r="AZ16" s="608"/>
      <c r="BA16" s="608"/>
      <c r="BB16" s="608"/>
      <c r="BC16" s="609"/>
      <c r="BD16" s="610">
        <v>520223</v>
      </c>
      <c r="BE16" s="611"/>
      <c r="BF16" s="611"/>
      <c r="BG16" s="611"/>
      <c r="BH16" s="611"/>
      <c r="BI16" s="611"/>
      <c r="BJ16" s="611"/>
      <c r="BK16" s="612"/>
      <c r="BL16" s="613">
        <v>0.8</v>
      </c>
      <c r="BM16" s="613"/>
      <c r="BN16" s="613"/>
      <c r="BO16" s="613"/>
      <c r="BP16" s="614" t="s">
        <v>210</v>
      </c>
      <c r="BQ16" s="614"/>
      <c r="BR16" s="614"/>
      <c r="BS16" s="614"/>
      <c r="BT16" s="614"/>
      <c r="BU16" s="614"/>
      <c r="BV16" s="614"/>
      <c r="BW16" s="618"/>
      <c r="BY16" s="607" t="s">
        <v>238</v>
      </c>
      <c r="BZ16" s="608"/>
      <c r="CA16" s="608"/>
      <c r="CB16" s="608"/>
      <c r="CC16" s="608"/>
      <c r="CD16" s="608"/>
      <c r="CE16" s="608"/>
      <c r="CF16" s="608"/>
      <c r="CG16" s="608"/>
      <c r="CH16" s="608"/>
      <c r="CI16" s="608"/>
      <c r="CJ16" s="608"/>
      <c r="CK16" s="608"/>
      <c r="CL16" s="609"/>
      <c r="CM16" s="610">
        <v>67160221</v>
      </c>
      <c r="CN16" s="611"/>
      <c r="CO16" s="611"/>
      <c r="CP16" s="611"/>
      <c r="CQ16" s="611"/>
      <c r="CR16" s="611"/>
      <c r="CS16" s="611"/>
      <c r="CT16" s="612"/>
      <c r="CU16" s="613">
        <v>20</v>
      </c>
      <c r="CV16" s="613"/>
      <c r="CW16" s="613"/>
      <c r="CX16" s="613"/>
      <c r="CY16" s="619">
        <v>1340095</v>
      </c>
      <c r="CZ16" s="611"/>
      <c r="DA16" s="611"/>
      <c r="DB16" s="611"/>
      <c r="DC16" s="611"/>
      <c r="DD16" s="611"/>
      <c r="DE16" s="611"/>
      <c r="DF16" s="611"/>
      <c r="DG16" s="611"/>
      <c r="DH16" s="611"/>
      <c r="DI16" s="611"/>
      <c r="DJ16" s="611"/>
      <c r="DK16" s="612"/>
      <c r="DL16" s="619">
        <v>51320589</v>
      </c>
      <c r="DM16" s="611"/>
      <c r="DN16" s="611"/>
      <c r="DO16" s="611"/>
      <c r="DP16" s="611"/>
      <c r="DQ16" s="611"/>
      <c r="DR16" s="611"/>
      <c r="DS16" s="611"/>
      <c r="DT16" s="611"/>
      <c r="DU16" s="611"/>
      <c r="DV16" s="611"/>
      <c r="DW16" s="611"/>
      <c r="DX16" s="620"/>
    </row>
    <row r="17" spans="2:128" ht="11.25" customHeight="1" x14ac:dyDescent="0.2">
      <c r="B17" s="607" t="s">
        <v>239</v>
      </c>
      <c r="C17" s="608"/>
      <c r="D17" s="608"/>
      <c r="E17" s="608"/>
      <c r="F17" s="608"/>
      <c r="G17" s="608"/>
      <c r="H17" s="608"/>
      <c r="I17" s="608"/>
      <c r="J17" s="608"/>
      <c r="K17" s="608"/>
      <c r="L17" s="608"/>
      <c r="M17" s="608"/>
      <c r="N17" s="608"/>
      <c r="O17" s="608"/>
      <c r="P17" s="608"/>
      <c r="Q17" s="609"/>
      <c r="R17" s="610">
        <v>3681169</v>
      </c>
      <c r="S17" s="611"/>
      <c r="T17" s="611"/>
      <c r="U17" s="611"/>
      <c r="V17" s="611"/>
      <c r="W17" s="611"/>
      <c r="X17" s="611"/>
      <c r="Y17" s="612"/>
      <c r="Z17" s="615">
        <v>1.1000000000000001</v>
      </c>
      <c r="AA17" s="616"/>
      <c r="AB17" s="616"/>
      <c r="AC17" s="621"/>
      <c r="AD17" s="619" t="s">
        <v>210</v>
      </c>
      <c r="AE17" s="611"/>
      <c r="AF17" s="611"/>
      <c r="AG17" s="611"/>
      <c r="AH17" s="611"/>
      <c r="AI17" s="611"/>
      <c r="AJ17" s="611"/>
      <c r="AK17" s="612"/>
      <c r="AL17" s="615" t="s">
        <v>210</v>
      </c>
      <c r="AM17" s="616"/>
      <c r="AN17" s="616"/>
      <c r="AO17" s="617"/>
      <c r="AP17" s="607" t="s">
        <v>240</v>
      </c>
      <c r="AQ17" s="608"/>
      <c r="AR17" s="608"/>
      <c r="AS17" s="608"/>
      <c r="AT17" s="608"/>
      <c r="AU17" s="608"/>
      <c r="AV17" s="608"/>
      <c r="AW17" s="608"/>
      <c r="AX17" s="608"/>
      <c r="AY17" s="608"/>
      <c r="AZ17" s="608"/>
      <c r="BA17" s="608"/>
      <c r="BB17" s="608"/>
      <c r="BC17" s="609"/>
      <c r="BD17" s="610">
        <v>10729440</v>
      </c>
      <c r="BE17" s="611"/>
      <c r="BF17" s="611"/>
      <c r="BG17" s="611"/>
      <c r="BH17" s="611"/>
      <c r="BI17" s="611"/>
      <c r="BJ17" s="611"/>
      <c r="BK17" s="612"/>
      <c r="BL17" s="613">
        <v>16.3</v>
      </c>
      <c r="BM17" s="613"/>
      <c r="BN17" s="613"/>
      <c r="BO17" s="613"/>
      <c r="BP17" s="614" t="s">
        <v>119</v>
      </c>
      <c r="BQ17" s="614"/>
      <c r="BR17" s="614"/>
      <c r="BS17" s="614"/>
      <c r="BT17" s="614"/>
      <c r="BU17" s="614"/>
      <c r="BV17" s="614"/>
      <c r="BW17" s="618"/>
      <c r="BY17" s="607" t="s">
        <v>241</v>
      </c>
      <c r="BZ17" s="608"/>
      <c r="CA17" s="608"/>
      <c r="CB17" s="608"/>
      <c r="CC17" s="608"/>
      <c r="CD17" s="608"/>
      <c r="CE17" s="608"/>
      <c r="CF17" s="608"/>
      <c r="CG17" s="608"/>
      <c r="CH17" s="608"/>
      <c r="CI17" s="608"/>
      <c r="CJ17" s="608"/>
      <c r="CK17" s="608"/>
      <c r="CL17" s="609"/>
      <c r="CM17" s="610">
        <v>7706724</v>
      </c>
      <c r="CN17" s="611"/>
      <c r="CO17" s="611"/>
      <c r="CP17" s="611"/>
      <c r="CQ17" s="611"/>
      <c r="CR17" s="611"/>
      <c r="CS17" s="611"/>
      <c r="CT17" s="612"/>
      <c r="CU17" s="613">
        <v>2.2999999999999998</v>
      </c>
      <c r="CV17" s="613"/>
      <c r="CW17" s="613"/>
      <c r="CX17" s="613"/>
      <c r="CY17" s="619" t="s">
        <v>210</v>
      </c>
      <c r="CZ17" s="611"/>
      <c r="DA17" s="611"/>
      <c r="DB17" s="611"/>
      <c r="DC17" s="611"/>
      <c r="DD17" s="611"/>
      <c r="DE17" s="611"/>
      <c r="DF17" s="611"/>
      <c r="DG17" s="611"/>
      <c r="DH17" s="611"/>
      <c r="DI17" s="611"/>
      <c r="DJ17" s="611"/>
      <c r="DK17" s="612"/>
      <c r="DL17" s="619">
        <v>227408</v>
      </c>
      <c r="DM17" s="611"/>
      <c r="DN17" s="611"/>
      <c r="DO17" s="611"/>
      <c r="DP17" s="611"/>
      <c r="DQ17" s="611"/>
      <c r="DR17" s="611"/>
      <c r="DS17" s="611"/>
      <c r="DT17" s="611"/>
      <c r="DU17" s="611"/>
      <c r="DV17" s="611"/>
      <c r="DW17" s="611"/>
      <c r="DX17" s="620"/>
    </row>
    <row r="18" spans="2:128" ht="11.25" customHeight="1" x14ac:dyDescent="0.2">
      <c r="B18" s="607" t="s">
        <v>242</v>
      </c>
      <c r="C18" s="608"/>
      <c r="D18" s="608"/>
      <c r="E18" s="608"/>
      <c r="F18" s="608"/>
      <c r="G18" s="608"/>
      <c r="H18" s="608"/>
      <c r="I18" s="608"/>
      <c r="J18" s="608"/>
      <c r="K18" s="608"/>
      <c r="L18" s="608"/>
      <c r="M18" s="608"/>
      <c r="N18" s="608"/>
      <c r="O18" s="608"/>
      <c r="P18" s="608"/>
      <c r="Q18" s="609"/>
      <c r="R18" s="610">
        <v>4871</v>
      </c>
      <c r="S18" s="611"/>
      <c r="T18" s="611"/>
      <c r="U18" s="611"/>
      <c r="V18" s="611"/>
      <c r="W18" s="611"/>
      <c r="X18" s="611"/>
      <c r="Y18" s="612"/>
      <c r="Z18" s="615">
        <v>0</v>
      </c>
      <c r="AA18" s="616"/>
      <c r="AB18" s="616"/>
      <c r="AC18" s="621"/>
      <c r="AD18" s="619" t="s">
        <v>119</v>
      </c>
      <c r="AE18" s="611"/>
      <c r="AF18" s="611"/>
      <c r="AG18" s="611"/>
      <c r="AH18" s="611"/>
      <c r="AI18" s="611"/>
      <c r="AJ18" s="611"/>
      <c r="AK18" s="612"/>
      <c r="AL18" s="615" t="s">
        <v>210</v>
      </c>
      <c r="AM18" s="616"/>
      <c r="AN18" s="616"/>
      <c r="AO18" s="617"/>
      <c r="AP18" s="607" t="s">
        <v>243</v>
      </c>
      <c r="AQ18" s="608"/>
      <c r="AR18" s="608"/>
      <c r="AS18" s="608"/>
      <c r="AT18" s="608"/>
      <c r="AU18" s="608"/>
      <c r="AV18" s="608"/>
      <c r="AW18" s="608"/>
      <c r="AX18" s="608"/>
      <c r="AY18" s="608"/>
      <c r="AZ18" s="608"/>
      <c r="BA18" s="608"/>
      <c r="BB18" s="608"/>
      <c r="BC18" s="609"/>
      <c r="BD18" s="610">
        <v>21563108</v>
      </c>
      <c r="BE18" s="611"/>
      <c r="BF18" s="611"/>
      <c r="BG18" s="611"/>
      <c r="BH18" s="611"/>
      <c r="BI18" s="611"/>
      <c r="BJ18" s="611"/>
      <c r="BK18" s="612"/>
      <c r="BL18" s="613">
        <v>32.700000000000003</v>
      </c>
      <c r="BM18" s="613"/>
      <c r="BN18" s="613"/>
      <c r="BO18" s="613"/>
      <c r="BP18" s="614" t="s">
        <v>119</v>
      </c>
      <c r="BQ18" s="614"/>
      <c r="BR18" s="614"/>
      <c r="BS18" s="614"/>
      <c r="BT18" s="614"/>
      <c r="BU18" s="614"/>
      <c r="BV18" s="614"/>
      <c r="BW18" s="618"/>
      <c r="BY18" s="607" t="s">
        <v>244</v>
      </c>
      <c r="BZ18" s="608"/>
      <c r="CA18" s="608"/>
      <c r="CB18" s="608"/>
      <c r="CC18" s="608"/>
      <c r="CD18" s="608"/>
      <c r="CE18" s="608"/>
      <c r="CF18" s="608"/>
      <c r="CG18" s="608"/>
      <c r="CH18" s="608"/>
      <c r="CI18" s="608"/>
      <c r="CJ18" s="608"/>
      <c r="CK18" s="608"/>
      <c r="CL18" s="609"/>
      <c r="CM18" s="610">
        <v>61157866</v>
      </c>
      <c r="CN18" s="611"/>
      <c r="CO18" s="611"/>
      <c r="CP18" s="611"/>
      <c r="CQ18" s="611"/>
      <c r="CR18" s="611"/>
      <c r="CS18" s="611"/>
      <c r="CT18" s="612"/>
      <c r="CU18" s="613">
        <v>18.2</v>
      </c>
      <c r="CV18" s="613"/>
      <c r="CW18" s="613"/>
      <c r="CX18" s="613"/>
      <c r="CY18" s="619" t="s">
        <v>119</v>
      </c>
      <c r="CZ18" s="611"/>
      <c r="DA18" s="611"/>
      <c r="DB18" s="611"/>
      <c r="DC18" s="611"/>
      <c r="DD18" s="611"/>
      <c r="DE18" s="611"/>
      <c r="DF18" s="611"/>
      <c r="DG18" s="611"/>
      <c r="DH18" s="611"/>
      <c r="DI18" s="611"/>
      <c r="DJ18" s="611"/>
      <c r="DK18" s="612"/>
      <c r="DL18" s="619">
        <v>58973224</v>
      </c>
      <c r="DM18" s="611"/>
      <c r="DN18" s="611"/>
      <c r="DO18" s="611"/>
      <c r="DP18" s="611"/>
      <c r="DQ18" s="611"/>
      <c r="DR18" s="611"/>
      <c r="DS18" s="611"/>
      <c r="DT18" s="611"/>
      <c r="DU18" s="611"/>
      <c r="DV18" s="611"/>
      <c r="DW18" s="611"/>
      <c r="DX18" s="620"/>
    </row>
    <row r="19" spans="2:128" ht="11.25" customHeight="1" x14ac:dyDescent="0.2">
      <c r="B19" s="607" t="s">
        <v>245</v>
      </c>
      <c r="C19" s="608"/>
      <c r="D19" s="608"/>
      <c r="E19" s="608"/>
      <c r="F19" s="608"/>
      <c r="G19" s="608"/>
      <c r="H19" s="608"/>
      <c r="I19" s="608"/>
      <c r="J19" s="608"/>
      <c r="K19" s="608"/>
      <c r="L19" s="608"/>
      <c r="M19" s="608"/>
      <c r="N19" s="608"/>
      <c r="O19" s="608"/>
      <c r="P19" s="608"/>
      <c r="Q19" s="609"/>
      <c r="R19" s="610">
        <v>211116465</v>
      </c>
      <c r="S19" s="611"/>
      <c r="T19" s="611"/>
      <c r="U19" s="611"/>
      <c r="V19" s="611"/>
      <c r="W19" s="611"/>
      <c r="X19" s="611"/>
      <c r="Y19" s="612"/>
      <c r="Z19" s="615">
        <v>61.4</v>
      </c>
      <c r="AA19" s="616"/>
      <c r="AB19" s="616"/>
      <c r="AC19" s="621"/>
      <c r="AD19" s="619">
        <v>195090503</v>
      </c>
      <c r="AE19" s="611"/>
      <c r="AF19" s="611"/>
      <c r="AG19" s="611"/>
      <c r="AH19" s="611"/>
      <c r="AI19" s="611"/>
      <c r="AJ19" s="611"/>
      <c r="AK19" s="612"/>
      <c r="AL19" s="615">
        <v>99.6</v>
      </c>
      <c r="AM19" s="616"/>
      <c r="AN19" s="616"/>
      <c r="AO19" s="617"/>
      <c r="AP19" s="607" t="s">
        <v>246</v>
      </c>
      <c r="AQ19" s="608"/>
      <c r="AR19" s="608"/>
      <c r="AS19" s="608"/>
      <c r="AT19" s="608"/>
      <c r="AU19" s="608"/>
      <c r="AV19" s="608"/>
      <c r="AW19" s="608"/>
      <c r="AX19" s="608"/>
      <c r="AY19" s="608"/>
      <c r="AZ19" s="608"/>
      <c r="BA19" s="608"/>
      <c r="BB19" s="608"/>
      <c r="BC19" s="609"/>
      <c r="BD19" s="610">
        <v>915737</v>
      </c>
      <c r="BE19" s="611"/>
      <c r="BF19" s="611"/>
      <c r="BG19" s="611"/>
      <c r="BH19" s="611"/>
      <c r="BI19" s="611"/>
      <c r="BJ19" s="611"/>
      <c r="BK19" s="612"/>
      <c r="BL19" s="613">
        <v>1.4</v>
      </c>
      <c r="BM19" s="613"/>
      <c r="BN19" s="613"/>
      <c r="BO19" s="613"/>
      <c r="BP19" s="614" t="s">
        <v>226</v>
      </c>
      <c r="BQ19" s="614"/>
      <c r="BR19" s="614"/>
      <c r="BS19" s="614"/>
      <c r="BT19" s="614"/>
      <c r="BU19" s="614"/>
      <c r="BV19" s="614"/>
      <c r="BW19" s="618"/>
      <c r="BY19" s="607" t="s">
        <v>247</v>
      </c>
      <c r="BZ19" s="608"/>
      <c r="CA19" s="608"/>
      <c r="CB19" s="608"/>
      <c r="CC19" s="608"/>
      <c r="CD19" s="608"/>
      <c r="CE19" s="608"/>
      <c r="CF19" s="608"/>
      <c r="CG19" s="608"/>
      <c r="CH19" s="608"/>
      <c r="CI19" s="608"/>
      <c r="CJ19" s="608"/>
      <c r="CK19" s="608"/>
      <c r="CL19" s="609"/>
      <c r="CM19" s="610">
        <v>3516</v>
      </c>
      <c r="CN19" s="611"/>
      <c r="CO19" s="611"/>
      <c r="CP19" s="611"/>
      <c r="CQ19" s="611"/>
      <c r="CR19" s="611"/>
      <c r="CS19" s="611"/>
      <c r="CT19" s="612"/>
      <c r="CU19" s="613">
        <v>0</v>
      </c>
      <c r="CV19" s="613"/>
      <c r="CW19" s="613"/>
      <c r="CX19" s="613"/>
      <c r="CY19" s="619" t="s">
        <v>226</v>
      </c>
      <c r="CZ19" s="611"/>
      <c r="DA19" s="611"/>
      <c r="DB19" s="611"/>
      <c r="DC19" s="611"/>
      <c r="DD19" s="611"/>
      <c r="DE19" s="611"/>
      <c r="DF19" s="611"/>
      <c r="DG19" s="611"/>
      <c r="DH19" s="611"/>
      <c r="DI19" s="611"/>
      <c r="DJ19" s="611"/>
      <c r="DK19" s="612"/>
      <c r="DL19" s="619">
        <v>3516</v>
      </c>
      <c r="DM19" s="611"/>
      <c r="DN19" s="611"/>
      <c r="DO19" s="611"/>
      <c r="DP19" s="611"/>
      <c r="DQ19" s="611"/>
      <c r="DR19" s="611"/>
      <c r="DS19" s="611"/>
      <c r="DT19" s="611"/>
      <c r="DU19" s="611"/>
      <c r="DV19" s="611"/>
      <c r="DW19" s="611"/>
      <c r="DX19" s="620"/>
    </row>
    <row r="20" spans="2:128" ht="11.25" customHeight="1" x14ac:dyDescent="0.2">
      <c r="B20" s="607" t="s">
        <v>248</v>
      </c>
      <c r="C20" s="608"/>
      <c r="D20" s="608"/>
      <c r="E20" s="608"/>
      <c r="F20" s="608"/>
      <c r="G20" s="608"/>
      <c r="H20" s="608"/>
      <c r="I20" s="608"/>
      <c r="J20" s="608"/>
      <c r="K20" s="608"/>
      <c r="L20" s="608"/>
      <c r="M20" s="608"/>
      <c r="N20" s="608"/>
      <c r="O20" s="608"/>
      <c r="P20" s="608"/>
      <c r="Q20" s="609"/>
      <c r="R20" s="610">
        <v>128447</v>
      </c>
      <c r="S20" s="611"/>
      <c r="T20" s="611"/>
      <c r="U20" s="611"/>
      <c r="V20" s="611"/>
      <c r="W20" s="611"/>
      <c r="X20" s="611"/>
      <c r="Y20" s="612"/>
      <c r="Z20" s="615">
        <v>0</v>
      </c>
      <c r="AA20" s="616"/>
      <c r="AB20" s="616"/>
      <c r="AC20" s="621"/>
      <c r="AD20" s="619">
        <v>128447</v>
      </c>
      <c r="AE20" s="611"/>
      <c r="AF20" s="611"/>
      <c r="AG20" s="611"/>
      <c r="AH20" s="611"/>
      <c r="AI20" s="611"/>
      <c r="AJ20" s="611"/>
      <c r="AK20" s="612"/>
      <c r="AL20" s="615">
        <v>0.1</v>
      </c>
      <c r="AM20" s="616"/>
      <c r="AN20" s="616"/>
      <c r="AO20" s="617"/>
      <c r="AP20" s="622" t="s">
        <v>249</v>
      </c>
      <c r="AQ20" s="623"/>
      <c r="AR20" s="623"/>
      <c r="AS20" s="623"/>
      <c r="AT20" s="623"/>
      <c r="AU20" s="623"/>
      <c r="AV20" s="623"/>
      <c r="AW20" s="623"/>
      <c r="AX20" s="623"/>
      <c r="AY20" s="623"/>
      <c r="AZ20" s="623"/>
      <c r="BA20" s="623"/>
      <c r="BB20" s="623"/>
      <c r="BC20" s="624"/>
      <c r="BD20" s="610">
        <v>582296</v>
      </c>
      <c r="BE20" s="611"/>
      <c r="BF20" s="611"/>
      <c r="BG20" s="611"/>
      <c r="BH20" s="611"/>
      <c r="BI20" s="611"/>
      <c r="BJ20" s="611"/>
      <c r="BK20" s="612"/>
      <c r="BL20" s="613">
        <v>0.9</v>
      </c>
      <c r="BM20" s="613"/>
      <c r="BN20" s="613"/>
      <c r="BO20" s="613"/>
      <c r="BP20" s="614" t="s">
        <v>119</v>
      </c>
      <c r="BQ20" s="614"/>
      <c r="BR20" s="614"/>
      <c r="BS20" s="614"/>
      <c r="BT20" s="614"/>
      <c r="BU20" s="614"/>
      <c r="BV20" s="614"/>
      <c r="BW20" s="618"/>
      <c r="BY20" s="622" t="s">
        <v>250</v>
      </c>
      <c r="BZ20" s="623"/>
      <c r="CA20" s="623"/>
      <c r="CB20" s="623"/>
      <c r="CC20" s="623"/>
      <c r="CD20" s="623"/>
      <c r="CE20" s="623"/>
      <c r="CF20" s="623"/>
      <c r="CG20" s="623"/>
      <c r="CH20" s="623"/>
      <c r="CI20" s="623"/>
      <c r="CJ20" s="623"/>
      <c r="CK20" s="623"/>
      <c r="CL20" s="624"/>
      <c r="CM20" s="610" t="s">
        <v>226</v>
      </c>
      <c r="CN20" s="611"/>
      <c r="CO20" s="611"/>
      <c r="CP20" s="611"/>
      <c r="CQ20" s="611"/>
      <c r="CR20" s="611"/>
      <c r="CS20" s="611"/>
      <c r="CT20" s="612"/>
      <c r="CU20" s="613" t="s">
        <v>210</v>
      </c>
      <c r="CV20" s="613"/>
      <c r="CW20" s="613"/>
      <c r="CX20" s="613"/>
      <c r="CY20" s="619" t="s">
        <v>227</v>
      </c>
      <c r="CZ20" s="611"/>
      <c r="DA20" s="611"/>
      <c r="DB20" s="611"/>
      <c r="DC20" s="611"/>
      <c r="DD20" s="611"/>
      <c r="DE20" s="611"/>
      <c r="DF20" s="611"/>
      <c r="DG20" s="611"/>
      <c r="DH20" s="611"/>
      <c r="DI20" s="611"/>
      <c r="DJ20" s="611"/>
      <c r="DK20" s="612"/>
      <c r="DL20" s="619" t="s">
        <v>119</v>
      </c>
      <c r="DM20" s="611"/>
      <c r="DN20" s="611"/>
      <c r="DO20" s="611"/>
      <c r="DP20" s="611"/>
      <c r="DQ20" s="611"/>
      <c r="DR20" s="611"/>
      <c r="DS20" s="611"/>
      <c r="DT20" s="611"/>
      <c r="DU20" s="611"/>
      <c r="DV20" s="611"/>
      <c r="DW20" s="611"/>
      <c r="DX20" s="620"/>
    </row>
    <row r="21" spans="2:128" ht="11.25" customHeight="1" x14ac:dyDescent="0.2">
      <c r="B21" s="607" t="s">
        <v>251</v>
      </c>
      <c r="C21" s="608"/>
      <c r="D21" s="608"/>
      <c r="E21" s="608"/>
      <c r="F21" s="608"/>
      <c r="G21" s="608"/>
      <c r="H21" s="608"/>
      <c r="I21" s="608"/>
      <c r="J21" s="608"/>
      <c r="K21" s="608"/>
      <c r="L21" s="608"/>
      <c r="M21" s="608"/>
      <c r="N21" s="608"/>
      <c r="O21" s="608"/>
      <c r="P21" s="608"/>
      <c r="Q21" s="609"/>
      <c r="R21" s="610">
        <v>651006</v>
      </c>
      <c r="S21" s="611"/>
      <c r="T21" s="611"/>
      <c r="U21" s="611"/>
      <c r="V21" s="611"/>
      <c r="W21" s="611"/>
      <c r="X21" s="611"/>
      <c r="Y21" s="612"/>
      <c r="Z21" s="615">
        <v>0.2</v>
      </c>
      <c r="AA21" s="616"/>
      <c r="AB21" s="616"/>
      <c r="AC21" s="621"/>
      <c r="AD21" s="619" t="s">
        <v>210</v>
      </c>
      <c r="AE21" s="611"/>
      <c r="AF21" s="611"/>
      <c r="AG21" s="611"/>
      <c r="AH21" s="611"/>
      <c r="AI21" s="611"/>
      <c r="AJ21" s="611"/>
      <c r="AK21" s="612"/>
      <c r="AL21" s="615" t="s">
        <v>210</v>
      </c>
      <c r="AM21" s="616"/>
      <c r="AN21" s="616"/>
      <c r="AO21" s="617"/>
      <c r="AP21" s="622" t="s">
        <v>252</v>
      </c>
      <c r="AQ21" s="623"/>
      <c r="AR21" s="623"/>
      <c r="AS21" s="623"/>
      <c r="AT21" s="623"/>
      <c r="AU21" s="623"/>
      <c r="AV21" s="623"/>
      <c r="AW21" s="623"/>
      <c r="AX21" s="623"/>
      <c r="AY21" s="623"/>
      <c r="AZ21" s="623"/>
      <c r="BA21" s="623"/>
      <c r="BB21" s="623"/>
      <c r="BC21" s="624"/>
      <c r="BD21" s="610">
        <v>91016</v>
      </c>
      <c r="BE21" s="611"/>
      <c r="BF21" s="611"/>
      <c r="BG21" s="611"/>
      <c r="BH21" s="611"/>
      <c r="BI21" s="611"/>
      <c r="BJ21" s="611"/>
      <c r="BK21" s="612"/>
      <c r="BL21" s="613">
        <v>0.1</v>
      </c>
      <c r="BM21" s="613"/>
      <c r="BN21" s="613"/>
      <c r="BO21" s="613"/>
      <c r="BP21" s="614" t="s">
        <v>210</v>
      </c>
      <c r="BQ21" s="614"/>
      <c r="BR21" s="614"/>
      <c r="BS21" s="614"/>
      <c r="BT21" s="614"/>
      <c r="BU21" s="614"/>
      <c r="BV21" s="614"/>
      <c r="BW21" s="618"/>
      <c r="BY21" s="622" t="s">
        <v>253</v>
      </c>
      <c r="BZ21" s="623"/>
      <c r="CA21" s="623"/>
      <c r="CB21" s="623"/>
      <c r="CC21" s="623"/>
      <c r="CD21" s="623"/>
      <c r="CE21" s="623"/>
      <c r="CF21" s="623"/>
      <c r="CG21" s="623"/>
      <c r="CH21" s="623"/>
      <c r="CI21" s="623"/>
      <c r="CJ21" s="623"/>
      <c r="CK21" s="623"/>
      <c r="CL21" s="624"/>
      <c r="CM21" s="610">
        <v>160255</v>
      </c>
      <c r="CN21" s="611"/>
      <c r="CO21" s="611"/>
      <c r="CP21" s="611"/>
      <c r="CQ21" s="611"/>
      <c r="CR21" s="611"/>
      <c r="CS21" s="611"/>
      <c r="CT21" s="612"/>
      <c r="CU21" s="613">
        <v>0</v>
      </c>
      <c r="CV21" s="613"/>
      <c r="CW21" s="613"/>
      <c r="CX21" s="613"/>
      <c r="CY21" s="619" t="s">
        <v>119</v>
      </c>
      <c r="CZ21" s="611"/>
      <c r="DA21" s="611"/>
      <c r="DB21" s="611"/>
      <c r="DC21" s="611"/>
      <c r="DD21" s="611"/>
      <c r="DE21" s="611"/>
      <c r="DF21" s="611"/>
      <c r="DG21" s="611"/>
      <c r="DH21" s="611"/>
      <c r="DI21" s="611"/>
      <c r="DJ21" s="611"/>
      <c r="DK21" s="612"/>
      <c r="DL21" s="619">
        <v>160255</v>
      </c>
      <c r="DM21" s="611"/>
      <c r="DN21" s="611"/>
      <c r="DO21" s="611"/>
      <c r="DP21" s="611"/>
      <c r="DQ21" s="611"/>
      <c r="DR21" s="611"/>
      <c r="DS21" s="611"/>
      <c r="DT21" s="611"/>
      <c r="DU21" s="611"/>
      <c r="DV21" s="611"/>
      <c r="DW21" s="611"/>
      <c r="DX21" s="620"/>
    </row>
    <row r="22" spans="2:128" ht="11.25" customHeight="1" x14ac:dyDescent="0.2">
      <c r="B22" s="607" t="s">
        <v>254</v>
      </c>
      <c r="C22" s="608"/>
      <c r="D22" s="608"/>
      <c r="E22" s="608"/>
      <c r="F22" s="608"/>
      <c r="G22" s="608"/>
      <c r="H22" s="608"/>
      <c r="I22" s="608"/>
      <c r="J22" s="608"/>
      <c r="K22" s="608"/>
      <c r="L22" s="608"/>
      <c r="M22" s="608"/>
      <c r="N22" s="608"/>
      <c r="O22" s="608"/>
      <c r="P22" s="608"/>
      <c r="Q22" s="609"/>
      <c r="R22" s="610">
        <v>3258953</v>
      </c>
      <c r="S22" s="611"/>
      <c r="T22" s="611"/>
      <c r="U22" s="611"/>
      <c r="V22" s="611"/>
      <c r="W22" s="611"/>
      <c r="X22" s="611"/>
      <c r="Y22" s="612"/>
      <c r="Z22" s="615">
        <v>0.9</v>
      </c>
      <c r="AA22" s="616"/>
      <c r="AB22" s="616"/>
      <c r="AC22" s="621"/>
      <c r="AD22" s="619">
        <v>256816</v>
      </c>
      <c r="AE22" s="611"/>
      <c r="AF22" s="611"/>
      <c r="AG22" s="611"/>
      <c r="AH22" s="611"/>
      <c r="AI22" s="611"/>
      <c r="AJ22" s="611"/>
      <c r="AK22" s="612"/>
      <c r="AL22" s="615">
        <v>0.1</v>
      </c>
      <c r="AM22" s="616"/>
      <c r="AN22" s="616"/>
      <c r="AO22" s="617"/>
      <c r="AP22" s="622" t="s">
        <v>255</v>
      </c>
      <c r="AQ22" s="623"/>
      <c r="AR22" s="623"/>
      <c r="AS22" s="623"/>
      <c r="AT22" s="623"/>
      <c r="AU22" s="623"/>
      <c r="AV22" s="623"/>
      <c r="AW22" s="623"/>
      <c r="AX22" s="623"/>
      <c r="AY22" s="623"/>
      <c r="AZ22" s="623"/>
      <c r="BA22" s="623"/>
      <c r="BB22" s="623"/>
      <c r="BC22" s="624"/>
      <c r="BD22" s="610">
        <v>889555</v>
      </c>
      <c r="BE22" s="611"/>
      <c r="BF22" s="611"/>
      <c r="BG22" s="611"/>
      <c r="BH22" s="611"/>
      <c r="BI22" s="611"/>
      <c r="BJ22" s="611"/>
      <c r="BK22" s="612"/>
      <c r="BL22" s="613">
        <v>1.4</v>
      </c>
      <c r="BM22" s="613"/>
      <c r="BN22" s="613"/>
      <c r="BO22" s="613"/>
      <c r="BP22" s="614" t="s">
        <v>119</v>
      </c>
      <c r="BQ22" s="614"/>
      <c r="BR22" s="614"/>
      <c r="BS22" s="614"/>
      <c r="BT22" s="614"/>
      <c r="BU22" s="614"/>
      <c r="BV22" s="614"/>
      <c r="BW22" s="618"/>
      <c r="BY22" s="622" t="s">
        <v>256</v>
      </c>
      <c r="BZ22" s="623"/>
      <c r="CA22" s="623"/>
      <c r="CB22" s="623"/>
      <c r="CC22" s="623"/>
      <c r="CD22" s="623"/>
      <c r="CE22" s="623"/>
      <c r="CF22" s="623"/>
      <c r="CG22" s="623"/>
      <c r="CH22" s="623"/>
      <c r="CI22" s="623"/>
      <c r="CJ22" s="623"/>
      <c r="CK22" s="623"/>
      <c r="CL22" s="624"/>
      <c r="CM22" s="610">
        <v>227077</v>
      </c>
      <c r="CN22" s="611"/>
      <c r="CO22" s="611"/>
      <c r="CP22" s="611"/>
      <c r="CQ22" s="611"/>
      <c r="CR22" s="611"/>
      <c r="CS22" s="611"/>
      <c r="CT22" s="612"/>
      <c r="CU22" s="613">
        <v>0.1</v>
      </c>
      <c r="CV22" s="613"/>
      <c r="CW22" s="613"/>
      <c r="CX22" s="613"/>
      <c r="CY22" s="619" t="s">
        <v>226</v>
      </c>
      <c r="CZ22" s="611"/>
      <c r="DA22" s="611"/>
      <c r="DB22" s="611"/>
      <c r="DC22" s="611"/>
      <c r="DD22" s="611"/>
      <c r="DE22" s="611"/>
      <c r="DF22" s="611"/>
      <c r="DG22" s="611"/>
      <c r="DH22" s="611"/>
      <c r="DI22" s="611"/>
      <c r="DJ22" s="611"/>
      <c r="DK22" s="612"/>
      <c r="DL22" s="619">
        <v>227077</v>
      </c>
      <c r="DM22" s="611"/>
      <c r="DN22" s="611"/>
      <c r="DO22" s="611"/>
      <c r="DP22" s="611"/>
      <c r="DQ22" s="611"/>
      <c r="DR22" s="611"/>
      <c r="DS22" s="611"/>
      <c r="DT22" s="611"/>
      <c r="DU22" s="611"/>
      <c r="DV22" s="611"/>
      <c r="DW22" s="611"/>
      <c r="DX22" s="620"/>
    </row>
    <row r="23" spans="2:128" ht="11.25" customHeight="1" x14ac:dyDescent="0.2">
      <c r="B23" s="607" t="s">
        <v>257</v>
      </c>
      <c r="C23" s="608"/>
      <c r="D23" s="608"/>
      <c r="E23" s="608"/>
      <c r="F23" s="608"/>
      <c r="G23" s="608"/>
      <c r="H23" s="608"/>
      <c r="I23" s="608"/>
      <c r="J23" s="608"/>
      <c r="K23" s="608"/>
      <c r="L23" s="608"/>
      <c r="M23" s="608"/>
      <c r="N23" s="608"/>
      <c r="O23" s="608"/>
      <c r="P23" s="608"/>
      <c r="Q23" s="609"/>
      <c r="R23" s="610">
        <v>852622</v>
      </c>
      <c r="S23" s="611"/>
      <c r="T23" s="611"/>
      <c r="U23" s="611"/>
      <c r="V23" s="611"/>
      <c r="W23" s="611"/>
      <c r="X23" s="611"/>
      <c r="Y23" s="612"/>
      <c r="Z23" s="615">
        <v>0.2</v>
      </c>
      <c r="AA23" s="616"/>
      <c r="AB23" s="616"/>
      <c r="AC23" s="621"/>
      <c r="AD23" s="619" t="s">
        <v>210</v>
      </c>
      <c r="AE23" s="611"/>
      <c r="AF23" s="611"/>
      <c r="AG23" s="611"/>
      <c r="AH23" s="611"/>
      <c r="AI23" s="611"/>
      <c r="AJ23" s="611"/>
      <c r="AK23" s="612"/>
      <c r="AL23" s="615" t="s">
        <v>210</v>
      </c>
      <c r="AM23" s="616"/>
      <c r="AN23" s="616"/>
      <c r="AO23" s="617"/>
      <c r="AP23" s="622" t="s">
        <v>258</v>
      </c>
      <c r="AQ23" s="623"/>
      <c r="AR23" s="623"/>
      <c r="AS23" s="623"/>
      <c r="AT23" s="623"/>
      <c r="AU23" s="623"/>
      <c r="AV23" s="623"/>
      <c r="AW23" s="623"/>
      <c r="AX23" s="623"/>
      <c r="AY23" s="623"/>
      <c r="AZ23" s="623"/>
      <c r="BA23" s="623"/>
      <c r="BB23" s="623"/>
      <c r="BC23" s="624"/>
      <c r="BD23" s="610">
        <v>4827209</v>
      </c>
      <c r="BE23" s="611"/>
      <c r="BF23" s="611"/>
      <c r="BG23" s="611"/>
      <c r="BH23" s="611"/>
      <c r="BI23" s="611"/>
      <c r="BJ23" s="611"/>
      <c r="BK23" s="612"/>
      <c r="BL23" s="613">
        <v>7.3</v>
      </c>
      <c r="BM23" s="613"/>
      <c r="BN23" s="613"/>
      <c r="BO23" s="613"/>
      <c r="BP23" s="614" t="s">
        <v>210</v>
      </c>
      <c r="BQ23" s="614"/>
      <c r="BR23" s="614"/>
      <c r="BS23" s="614"/>
      <c r="BT23" s="614"/>
      <c r="BU23" s="614"/>
      <c r="BV23" s="614"/>
      <c r="BW23" s="618"/>
      <c r="BY23" s="622" t="s">
        <v>259</v>
      </c>
      <c r="BZ23" s="623"/>
      <c r="CA23" s="623"/>
      <c r="CB23" s="623"/>
      <c r="CC23" s="623"/>
      <c r="CD23" s="623"/>
      <c r="CE23" s="623"/>
      <c r="CF23" s="623"/>
      <c r="CG23" s="623"/>
      <c r="CH23" s="623"/>
      <c r="CI23" s="623"/>
      <c r="CJ23" s="623"/>
      <c r="CK23" s="623"/>
      <c r="CL23" s="624"/>
      <c r="CM23" s="610">
        <v>177545</v>
      </c>
      <c r="CN23" s="611"/>
      <c r="CO23" s="611"/>
      <c r="CP23" s="611"/>
      <c r="CQ23" s="611"/>
      <c r="CR23" s="611"/>
      <c r="CS23" s="611"/>
      <c r="CT23" s="612"/>
      <c r="CU23" s="613">
        <v>0.1</v>
      </c>
      <c r="CV23" s="613"/>
      <c r="CW23" s="613"/>
      <c r="CX23" s="613"/>
      <c r="CY23" s="619" t="s">
        <v>119</v>
      </c>
      <c r="CZ23" s="611"/>
      <c r="DA23" s="611"/>
      <c r="DB23" s="611"/>
      <c r="DC23" s="611"/>
      <c r="DD23" s="611"/>
      <c r="DE23" s="611"/>
      <c r="DF23" s="611"/>
      <c r="DG23" s="611"/>
      <c r="DH23" s="611"/>
      <c r="DI23" s="611"/>
      <c r="DJ23" s="611"/>
      <c r="DK23" s="612"/>
      <c r="DL23" s="619">
        <v>177545</v>
      </c>
      <c r="DM23" s="611"/>
      <c r="DN23" s="611"/>
      <c r="DO23" s="611"/>
      <c r="DP23" s="611"/>
      <c r="DQ23" s="611"/>
      <c r="DR23" s="611"/>
      <c r="DS23" s="611"/>
      <c r="DT23" s="611"/>
      <c r="DU23" s="611"/>
      <c r="DV23" s="611"/>
      <c r="DW23" s="611"/>
      <c r="DX23" s="620"/>
    </row>
    <row r="24" spans="2:128" ht="11.25" customHeight="1" x14ac:dyDescent="0.2">
      <c r="B24" s="607" t="s">
        <v>260</v>
      </c>
      <c r="C24" s="608"/>
      <c r="D24" s="608"/>
      <c r="E24" s="608"/>
      <c r="F24" s="608"/>
      <c r="G24" s="608"/>
      <c r="H24" s="608"/>
      <c r="I24" s="608"/>
      <c r="J24" s="608"/>
      <c r="K24" s="608"/>
      <c r="L24" s="608"/>
      <c r="M24" s="608"/>
      <c r="N24" s="608"/>
      <c r="O24" s="608"/>
      <c r="P24" s="608"/>
      <c r="Q24" s="609"/>
      <c r="R24" s="610">
        <v>51434915</v>
      </c>
      <c r="S24" s="611"/>
      <c r="T24" s="611"/>
      <c r="U24" s="611"/>
      <c r="V24" s="611"/>
      <c r="W24" s="611"/>
      <c r="X24" s="611"/>
      <c r="Y24" s="612"/>
      <c r="Z24" s="615">
        <v>15</v>
      </c>
      <c r="AA24" s="616"/>
      <c r="AB24" s="616"/>
      <c r="AC24" s="621"/>
      <c r="AD24" s="619" t="s">
        <v>119</v>
      </c>
      <c r="AE24" s="611"/>
      <c r="AF24" s="611"/>
      <c r="AG24" s="611"/>
      <c r="AH24" s="611"/>
      <c r="AI24" s="611"/>
      <c r="AJ24" s="611"/>
      <c r="AK24" s="612"/>
      <c r="AL24" s="615" t="s">
        <v>119</v>
      </c>
      <c r="AM24" s="616"/>
      <c r="AN24" s="616"/>
      <c r="AO24" s="617"/>
      <c r="AP24" s="622" t="s">
        <v>261</v>
      </c>
      <c r="AQ24" s="623"/>
      <c r="AR24" s="623"/>
      <c r="AS24" s="623"/>
      <c r="AT24" s="623"/>
      <c r="AU24" s="623"/>
      <c r="AV24" s="623"/>
      <c r="AW24" s="623"/>
      <c r="AX24" s="623"/>
      <c r="AY24" s="623"/>
      <c r="AZ24" s="623"/>
      <c r="BA24" s="623"/>
      <c r="BB24" s="623"/>
      <c r="BC24" s="624"/>
      <c r="BD24" s="610">
        <v>7025734</v>
      </c>
      <c r="BE24" s="611"/>
      <c r="BF24" s="611"/>
      <c r="BG24" s="611"/>
      <c r="BH24" s="611"/>
      <c r="BI24" s="611"/>
      <c r="BJ24" s="611"/>
      <c r="BK24" s="612"/>
      <c r="BL24" s="613">
        <v>10.7</v>
      </c>
      <c r="BM24" s="613"/>
      <c r="BN24" s="613"/>
      <c r="BO24" s="613"/>
      <c r="BP24" s="614" t="s">
        <v>210</v>
      </c>
      <c r="BQ24" s="614"/>
      <c r="BR24" s="614"/>
      <c r="BS24" s="614"/>
      <c r="BT24" s="614"/>
      <c r="BU24" s="614"/>
      <c r="BV24" s="614"/>
      <c r="BW24" s="618"/>
      <c r="BY24" s="622" t="s">
        <v>262</v>
      </c>
      <c r="BZ24" s="623"/>
      <c r="CA24" s="623"/>
      <c r="CB24" s="623"/>
      <c r="CC24" s="623"/>
      <c r="CD24" s="623"/>
      <c r="CE24" s="623"/>
      <c r="CF24" s="623"/>
      <c r="CG24" s="623"/>
      <c r="CH24" s="623"/>
      <c r="CI24" s="623"/>
      <c r="CJ24" s="623"/>
      <c r="CK24" s="623"/>
      <c r="CL24" s="624"/>
      <c r="CM24" s="610" t="s">
        <v>119</v>
      </c>
      <c r="CN24" s="611"/>
      <c r="CO24" s="611"/>
      <c r="CP24" s="611"/>
      <c r="CQ24" s="611"/>
      <c r="CR24" s="611"/>
      <c r="CS24" s="611"/>
      <c r="CT24" s="612"/>
      <c r="CU24" s="613" t="s">
        <v>119</v>
      </c>
      <c r="CV24" s="613"/>
      <c r="CW24" s="613"/>
      <c r="CX24" s="613"/>
      <c r="CY24" s="619" t="s">
        <v>119</v>
      </c>
      <c r="CZ24" s="611"/>
      <c r="DA24" s="611"/>
      <c r="DB24" s="611"/>
      <c r="DC24" s="611"/>
      <c r="DD24" s="611"/>
      <c r="DE24" s="611"/>
      <c r="DF24" s="611"/>
      <c r="DG24" s="611"/>
      <c r="DH24" s="611"/>
      <c r="DI24" s="611"/>
      <c r="DJ24" s="611"/>
      <c r="DK24" s="612"/>
      <c r="DL24" s="619" t="s">
        <v>210</v>
      </c>
      <c r="DM24" s="611"/>
      <c r="DN24" s="611"/>
      <c r="DO24" s="611"/>
      <c r="DP24" s="611"/>
      <c r="DQ24" s="611"/>
      <c r="DR24" s="611"/>
      <c r="DS24" s="611"/>
      <c r="DT24" s="611"/>
      <c r="DU24" s="611"/>
      <c r="DV24" s="611"/>
      <c r="DW24" s="611"/>
      <c r="DX24" s="620"/>
    </row>
    <row r="25" spans="2:128" ht="11.25" customHeight="1" x14ac:dyDescent="0.2">
      <c r="B25" s="607" t="s">
        <v>263</v>
      </c>
      <c r="C25" s="608"/>
      <c r="D25" s="608"/>
      <c r="E25" s="608"/>
      <c r="F25" s="608"/>
      <c r="G25" s="608"/>
      <c r="H25" s="608"/>
      <c r="I25" s="608"/>
      <c r="J25" s="608"/>
      <c r="K25" s="608"/>
      <c r="L25" s="608"/>
      <c r="M25" s="608"/>
      <c r="N25" s="608"/>
      <c r="O25" s="608"/>
      <c r="P25" s="608"/>
      <c r="Q25" s="609"/>
      <c r="R25" s="610" t="s">
        <v>210</v>
      </c>
      <c r="S25" s="611"/>
      <c r="T25" s="611"/>
      <c r="U25" s="611"/>
      <c r="V25" s="611"/>
      <c r="W25" s="611"/>
      <c r="X25" s="611"/>
      <c r="Y25" s="612"/>
      <c r="Z25" s="615" t="s">
        <v>119</v>
      </c>
      <c r="AA25" s="616"/>
      <c r="AB25" s="616"/>
      <c r="AC25" s="621"/>
      <c r="AD25" s="619" t="s">
        <v>119</v>
      </c>
      <c r="AE25" s="611"/>
      <c r="AF25" s="611"/>
      <c r="AG25" s="611"/>
      <c r="AH25" s="611"/>
      <c r="AI25" s="611"/>
      <c r="AJ25" s="611"/>
      <c r="AK25" s="612"/>
      <c r="AL25" s="615" t="s">
        <v>210</v>
      </c>
      <c r="AM25" s="616"/>
      <c r="AN25" s="616"/>
      <c r="AO25" s="617"/>
      <c r="AP25" s="622" t="s">
        <v>264</v>
      </c>
      <c r="AQ25" s="623"/>
      <c r="AR25" s="623"/>
      <c r="AS25" s="623"/>
      <c r="AT25" s="623"/>
      <c r="AU25" s="623"/>
      <c r="AV25" s="623"/>
      <c r="AW25" s="623"/>
      <c r="AX25" s="623"/>
      <c r="AY25" s="623"/>
      <c r="AZ25" s="623"/>
      <c r="BA25" s="623"/>
      <c r="BB25" s="623"/>
      <c r="BC25" s="624"/>
      <c r="BD25" s="610">
        <v>734</v>
      </c>
      <c r="BE25" s="611"/>
      <c r="BF25" s="611"/>
      <c r="BG25" s="611"/>
      <c r="BH25" s="611"/>
      <c r="BI25" s="611"/>
      <c r="BJ25" s="611"/>
      <c r="BK25" s="612"/>
      <c r="BL25" s="613">
        <v>0</v>
      </c>
      <c r="BM25" s="613"/>
      <c r="BN25" s="613"/>
      <c r="BO25" s="613"/>
      <c r="BP25" s="614" t="s">
        <v>119</v>
      </c>
      <c r="BQ25" s="614"/>
      <c r="BR25" s="614"/>
      <c r="BS25" s="614"/>
      <c r="BT25" s="614"/>
      <c r="BU25" s="614"/>
      <c r="BV25" s="614"/>
      <c r="BW25" s="618"/>
      <c r="BY25" s="622" t="s">
        <v>265</v>
      </c>
      <c r="BZ25" s="623"/>
      <c r="CA25" s="623"/>
      <c r="CB25" s="623"/>
      <c r="CC25" s="623"/>
      <c r="CD25" s="623"/>
      <c r="CE25" s="623"/>
      <c r="CF25" s="623"/>
      <c r="CG25" s="623"/>
      <c r="CH25" s="623"/>
      <c r="CI25" s="623"/>
      <c r="CJ25" s="623"/>
      <c r="CK25" s="623"/>
      <c r="CL25" s="624"/>
      <c r="CM25" s="610" t="s">
        <v>210</v>
      </c>
      <c r="CN25" s="611"/>
      <c r="CO25" s="611"/>
      <c r="CP25" s="611"/>
      <c r="CQ25" s="611"/>
      <c r="CR25" s="611"/>
      <c r="CS25" s="611"/>
      <c r="CT25" s="612"/>
      <c r="CU25" s="613" t="s">
        <v>119</v>
      </c>
      <c r="CV25" s="613"/>
      <c r="CW25" s="613"/>
      <c r="CX25" s="613"/>
      <c r="CY25" s="619" t="s">
        <v>119</v>
      </c>
      <c r="CZ25" s="611"/>
      <c r="DA25" s="611"/>
      <c r="DB25" s="611"/>
      <c r="DC25" s="611"/>
      <c r="DD25" s="611"/>
      <c r="DE25" s="611"/>
      <c r="DF25" s="611"/>
      <c r="DG25" s="611"/>
      <c r="DH25" s="611"/>
      <c r="DI25" s="611"/>
      <c r="DJ25" s="611"/>
      <c r="DK25" s="612"/>
      <c r="DL25" s="619" t="s">
        <v>119</v>
      </c>
      <c r="DM25" s="611"/>
      <c r="DN25" s="611"/>
      <c r="DO25" s="611"/>
      <c r="DP25" s="611"/>
      <c r="DQ25" s="611"/>
      <c r="DR25" s="611"/>
      <c r="DS25" s="611"/>
      <c r="DT25" s="611"/>
      <c r="DU25" s="611"/>
      <c r="DV25" s="611"/>
      <c r="DW25" s="611"/>
      <c r="DX25" s="620"/>
    </row>
    <row r="26" spans="2:128" ht="11.25" customHeight="1" x14ac:dyDescent="0.2">
      <c r="B26" s="607" t="s">
        <v>266</v>
      </c>
      <c r="C26" s="608"/>
      <c r="D26" s="608"/>
      <c r="E26" s="608"/>
      <c r="F26" s="608"/>
      <c r="G26" s="608"/>
      <c r="H26" s="608"/>
      <c r="I26" s="608"/>
      <c r="J26" s="608"/>
      <c r="K26" s="608"/>
      <c r="L26" s="608"/>
      <c r="M26" s="608"/>
      <c r="N26" s="608"/>
      <c r="O26" s="608"/>
      <c r="P26" s="608"/>
      <c r="Q26" s="609"/>
      <c r="R26" s="610">
        <v>2038483</v>
      </c>
      <c r="S26" s="611"/>
      <c r="T26" s="611"/>
      <c r="U26" s="611"/>
      <c r="V26" s="611"/>
      <c r="W26" s="611"/>
      <c r="X26" s="611"/>
      <c r="Y26" s="612"/>
      <c r="Z26" s="615">
        <v>0.6</v>
      </c>
      <c r="AA26" s="616"/>
      <c r="AB26" s="616"/>
      <c r="AC26" s="621"/>
      <c r="AD26" s="619">
        <v>51954</v>
      </c>
      <c r="AE26" s="611"/>
      <c r="AF26" s="611"/>
      <c r="AG26" s="611"/>
      <c r="AH26" s="611"/>
      <c r="AI26" s="611"/>
      <c r="AJ26" s="611"/>
      <c r="AK26" s="612"/>
      <c r="AL26" s="615">
        <v>0</v>
      </c>
      <c r="AM26" s="616"/>
      <c r="AN26" s="616"/>
      <c r="AO26" s="617"/>
      <c r="AP26" s="622" t="s">
        <v>267</v>
      </c>
      <c r="AQ26" s="623"/>
      <c r="AR26" s="623"/>
      <c r="AS26" s="623"/>
      <c r="AT26" s="623"/>
      <c r="AU26" s="623"/>
      <c r="AV26" s="623"/>
      <c r="AW26" s="623"/>
      <c r="AX26" s="623"/>
      <c r="AY26" s="623"/>
      <c r="AZ26" s="623"/>
      <c r="BA26" s="623"/>
      <c r="BB26" s="623"/>
      <c r="BC26" s="624"/>
      <c r="BD26" s="610" t="s">
        <v>210</v>
      </c>
      <c r="BE26" s="611"/>
      <c r="BF26" s="611"/>
      <c r="BG26" s="611"/>
      <c r="BH26" s="611"/>
      <c r="BI26" s="611"/>
      <c r="BJ26" s="611"/>
      <c r="BK26" s="612"/>
      <c r="BL26" s="613" t="s">
        <v>119</v>
      </c>
      <c r="BM26" s="613"/>
      <c r="BN26" s="613"/>
      <c r="BO26" s="613"/>
      <c r="BP26" s="614" t="s">
        <v>119</v>
      </c>
      <c r="BQ26" s="614"/>
      <c r="BR26" s="614"/>
      <c r="BS26" s="614"/>
      <c r="BT26" s="614"/>
      <c r="BU26" s="614"/>
      <c r="BV26" s="614"/>
      <c r="BW26" s="618"/>
      <c r="BY26" s="622" t="s">
        <v>268</v>
      </c>
      <c r="BZ26" s="623"/>
      <c r="CA26" s="623"/>
      <c r="CB26" s="623"/>
      <c r="CC26" s="623"/>
      <c r="CD26" s="623"/>
      <c r="CE26" s="623"/>
      <c r="CF26" s="623"/>
      <c r="CG26" s="623"/>
      <c r="CH26" s="623"/>
      <c r="CI26" s="623"/>
      <c r="CJ26" s="623"/>
      <c r="CK26" s="623"/>
      <c r="CL26" s="624"/>
      <c r="CM26" s="610">
        <v>10722400</v>
      </c>
      <c r="CN26" s="611"/>
      <c r="CO26" s="611"/>
      <c r="CP26" s="611"/>
      <c r="CQ26" s="611"/>
      <c r="CR26" s="611"/>
      <c r="CS26" s="611"/>
      <c r="CT26" s="612"/>
      <c r="CU26" s="613">
        <v>3.2</v>
      </c>
      <c r="CV26" s="613"/>
      <c r="CW26" s="613"/>
      <c r="CX26" s="613"/>
      <c r="CY26" s="619" t="s">
        <v>210</v>
      </c>
      <c r="CZ26" s="611"/>
      <c r="DA26" s="611"/>
      <c r="DB26" s="611"/>
      <c r="DC26" s="611"/>
      <c r="DD26" s="611"/>
      <c r="DE26" s="611"/>
      <c r="DF26" s="611"/>
      <c r="DG26" s="611"/>
      <c r="DH26" s="611"/>
      <c r="DI26" s="611"/>
      <c r="DJ26" s="611"/>
      <c r="DK26" s="612"/>
      <c r="DL26" s="619">
        <v>10722400</v>
      </c>
      <c r="DM26" s="611"/>
      <c r="DN26" s="611"/>
      <c r="DO26" s="611"/>
      <c r="DP26" s="611"/>
      <c r="DQ26" s="611"/>
      <c r="DR26" s="611"/>
      <c r="DS26" s="611"/>
      <c r="DT26" s="611"/>
      <c r="DU26" s="611"/>
      <c r="DV26" s="611"/>
      <c r="DW26" s="611"/>
      <c r="DX26" s="620"/>
    </row>
    <row r="27" spans="2:128" ht="11.25" customHeight="1" x14ac:dyDescent="0.2">
      <c r="B27" s="607" t="s">
        <v>269</v>
      </c>
      <c r="C27" s="608"/>
      <c r="D27" s="608"/>
      <c r="E27" s="608"/>
      <c r="F27" s="608"/>
      <c r="G27" s="608"/>
      <c r="H27" s="608"/>
      <c r="I27" s="608"/>
      <c r="J27" s="608"/>
      <c r="K27" s="608"/>
      <c r="L27" s="608"/>
      <c r="M27" s="608"/>
      <c r="N27" s="608"/>
      <c r="O27" s="608"/>
      <c r="P27" s="608"/>
      <c r="Q27" s="609"/>
      <c r="R27" s="610">
        <v>459067</v>
      </c>
      <c r="S27" s="611"/>
      <c r="T27" s="611"/>
      <c r="U27" s="611"/>
      <c r="V27" s="611"/>
      <c r="W27" s="611"/>
      <c r="X27" s="611"/>
      <c r="Y27" s="612"/>
      <c r="Z27" s="615">
        <v>0.1</v>
      </c>
      <c r="AA27" s="616"/>
      <c r="AB27" s="616"/>
      <c r="AC27" s="621"/>
      <c r="AD27" s="619" t="s">
        <v>119</v>
      </c>
      <c r="AE27" s="611"/>
      <c r="AF27" s="611"/>
      <c r="AG27" s="611"/>
      <c r="AH27" s="611"/>
      <c r="AI27" s="611"/>
      <c r="AJ27" s="611"/>
      <c r="AK27" s="612"/>
      <c r="AL27" s="615" t="s">
        <v>119</v>
      </c>
      <c r="AM27" s="616"/>
      <c r="AN27" s="616"/>
      <c r="AO27" s="617"/>
      <c r="AP27" s="622" t="s">
        <v>270</v>
      </c>
      <c r="AQ27" s="623"/>
      <c r="AR27" s="623"/>
      <c r="AS27" s="623"/>
      <c r="AT27" s="623"/>
      <c r="AU27" s="623"/>
      <c r="AV27" s="623"/>
      <c r="AW27" s="623"/>
      <c r="AX27" s="623"/>
      <c r="AY27" s="623"/>
      <c r="AZ27" s="623"/>
      <c r="BA27" s="623"/>
      <c r="BB27" s="623"/>
      <c r="BC27" s="624"/>
      <c r="BD27" s="610" t="s">
        <v>210</v>
      </c>
      <c r="BE27" s="611"/>
      <c r="BF27" s="611"/>
      <c r="BG27" s="611"/>
      <c r="BH27" s="611"/>
      <c r="BI27" s="611"/>
      <c r="BJ27" s="611"/>
      <c r="BK27" s="612"/>
      <c r="BL27" s="613" t="s">
        <v>119</v>
      </c>
      <c r="BM27" s="613"/>
      <c r="BN27" s="613"/>
      <c r="BO27" s="613"/>
      <c r="BP27" s="614" t="s">
        <v>226</v>
      </c>
      <c r="BQ27" s="614"/>
      <c r="BR27" s="614"/>
      <c r="BS27" s="614"/>
      <c r="BT27" s="614"/>
      <c r="BU27" s="614"/>
      <c r="BV27" s="614"/>
      <c r="BW27" s="618"/>
      <c r="BY27" s="622" t="s">
        <v>271</v>
      </c>
      <c r="BZ27" s="623"/>
      <c r="CA27" s="623"/>
      <c r="CB27" s="623"/>
      <c r="CC27" s="623"/>
      <c r="CD27" s="623"/>
      <c r="CE27" s="623"/>
      <c r="CF27" s="623"/>
      <c r="CG27" s="623"/>
      <c r="CH27" s="623"/>
      <c r="CI27" s="623"/>
      <c r="CJ27" s="623"/>
      <c r="CK27" s="623"/>
      <c r="CL27" s="624"/>
      <c r="CM27" s="610">
        <v>62702</v>
      </c>
      <c r="CN27" s="611"/>
      <c r="CO27" s="611"/>
      <c r="CP27" s="611"/>
      <c r="CQ27" s="611"/>
      <c r="CR27" s="611"/>
      <c r="CS27" s="611"/>
      <c r="CT27" s="612"/>
      <c r="CU27" s="613">
        <v>0</v>
      </c>
      <c r="CV27" s="613"/>
      <c r="CW27" s="613"/>
      <c r="CX27" s="613"/>
      <c r="CY27" s="619" t="s">
        <v>210</v>
      </c>
      <c r="CZ27" s="611"/>
      <c r="DA27" s="611"/>
      <c r="DB27" s="611"/>
      <c r="DC27" s="611"/>
      <c r="DD27" s="611"/>
      <c r="DE27" s="611"/>
      <c r="DF27" s="611"/>
      <c r="DG27" s="611"/>
      <c r="DH27" s="611"/>
      <c r="DI27" s="611"/>
      <c r="DJ27" s="611"/>
      <c r="DK27" s="612"/>
      <c r="DL27" s="619">
        <v>62702</v>
      </c>
      <c r="DM27" s="611"/>
      <c r="DN27" s="611"/>
      <c r="DO27" s="611"/>
      <c r="DP27" s="611"/>
      <c r="DQ27" s="611"/>
      <c r="DR27" s="611"/>
      <c r="DS27" s="611"/>
      <c r="DT27" s="611"/>
      <c r="DU27" s="611"/>
      <c r="DV27" s="611"/>
      <c r="DW27" s="611"/>
      <c r="DX27" s="620"/>
    </row>
    <row r="28" spans="2:128" ht="11.25" customHeight="1" x14ac:dyDescent="0.2">
      <c r="B28" s="607" t="s">
        <v>272</v>
      </c>
      <c r="C28" s="608"/>
      <c r="D28" s="608"/>
      <c r="E28" s="608"/>
      <c r="F28" s="608"/>
      <c r="G28" s="608"/>
      <c r="H28" s="608"/>
      <c r="I28" s="608"/>
      <c r="J28" s="608"/>
      <c r="K28" s="608"/>
      <c r="L28" s="608"/>
      <c r="M28" s="608"/>
      <c r="N28" s="608"/>
      <c r="O28" s="608"/>
      <c r="P28" s="608"/>
      <c r="Q28" s="609"/>
      <c r="R28" s="610">
        <v>10457823</v>
      </c>
      <c r="S28" s="611"/>
      <c r="T28" s="611"/>
      <c r="U28" s="611"/>
      <c r="V28" s="611"/>
      <c r="W28" s="611"/>
      <c r="X28" s="611"/>
      <c r="Y28" s="612"/>
      <c r="Z28" s="615">
        <v>3</v>
      </c>
      <c r="AA28" s="616"/>
      <c r="AB28" s="616"/>
      <c r="AC28" s="621"/>
      <c r="AD28" s="619" t="s">
        <v>210</v>
      </c>
      <c r="AE28" s="611"/>
      <c r="AF28" s="611"/>
      <c r="AG28" s="611"/>
      <c r="AH28" s="611"/>
      <c r="AI28" s="611"/>
      <c r="AJ28" s="611"/>
      <c r="AK28" s="612"/>
      <c r="AL28" s="615" t="s">
        <v>210</v>
      </c>
      <c r="AM28" s="616"/>
      <c r="AN28" s="616"/>
      <c r="AO28" s="617"/>
      <c r="AP28" s="622" t="s">
        <v>273</v>
      </c>
      <c r="AQ28" s="623"/>
      <c r="AR28" s="623"/>
      <c r="AS28" s="623"/>
      <c r="AT28" s="623"/>
      <c r="AU28" s="623"/>
      <c r="AV28" s="623"/>
      <c r="AW28" s="623"/>
      <c r="AX28" s="623"/>
      <c r="AY28" s="623"/>
      <c r="AZ28" s="623"/>
      <c r="BA28" s="623"/>
      <c r="BB28" s="623"/>
      <c r="BC28" s="624"/>
      <c r="BD28" s="610">
        <v>14119</v>
      </c>
      <c r="BE28" s="611"/>
      <c r="BF28" s="611"/>
      <c r="BG28" s="611"/>
      <c r="BH28" s="611"/>
      <c r="BI28" s="611"/>
      <c r="BJ28" s="611"/>
      <c r="BK28" s="612"/>
      <c r="BL28" s="613">
        <v>0</v>
      </c>
      <c r="BM28" s="613"/>
      <c r="BN28" s="613"/>
      <c r="BO28" s="613"/>
      <c r="BP28" s="614" t="s">
        <v>210</v>
      </c>
      <c r="BQ28" s="614"/>
      <c r="BR28" s="614"/>
      <c r="BS28" s="614"/>
      <c r="BT28" s="614"/>
      <c r="BU28" s="614"/>
      <c r="BV28" s="614"/>
      <c r="BW28" s="618"/>
      <c r="BY28" s="622" t="s">
        <v>274</v>
      </c>
      <c r="BZ28" s="623"/>
      <c r="CA28" s="623"/>
      <c r="CB28" s="623"/>
      <c r="CC28" s="623"/>
      <c r="CD28" s="623"/>
      <c r="CE28" s="623"/>
      <c r="CF28" s="623"/>
      <c r="CG28" s="623"/>
      <c r="CH28" s="623"/>
      <c r="CI28" s="623"/>
      <c r="CJ28" s="623"/>
      <c r="CK28" s="623"/>
      <c r="CL28" s="624"/>
      <c r="CM28" s="610" t="s">
        <v>119</v>
      </c>
      <c r="CN28" s="611"/>
      <c r="CO28" s="611"/>
      <c r="CP28" s="611"/>
      <c r="CQ28" s="611"/>
      <c r="CR28" s="611"/>
      <c r="CS28" s="611"/>
      <c r="CT28" s="612"/>
      <c r="CU28" s="613" t="s">
        <v>210</v>
      </c>
      <c r="CV28" s="613"/>
      <c r="CW28" s="613"/>
      <c r="CX28" s="613"/>
      <c r="CY28" s="619" t="s">
        <v>119</v>
      </c>
      <c r="CZ28" s="611"/>
      <c r="DA28" s="611"/>
      <c r="DB28" s="611"/>
      <c r="DC28" s="611"/>
      <c r="DD28" s="611"/>
      <c r="DE28" s="611"/>
      <c r="DF28" s="611"/>
      <c r="DG28" s="611"/>
      <c r="DH28" s="611"/>
      <c r="DI28" s="611"/>
      <c r="DJ28" s="611"/>
      <c r="DK28" s="612"/>
      <c r="DL28" s="619" t="s">
        <v>119</v>
      </c>
      <c r="DM28" s="611"/>
      <c r="DN28" s="611"/>
      <c r="DO28" s="611"/>
      <c r="DP28" s="611"/>
      <c r="DQ28" s="611"/>
      <c r="DR28" s="611"/>
      <c r="DS28" s="611"/>
      <c r="DT28" s="611"/>
      <c r="DU28" s="611"/>
      <c r="DV28" s="611"/>
      <c r="DW28" s="611"/>
      <c r="DX28" s="620"/>
    </row>
    <row r="29" spans="2:128" ht="11.25" customHeight="1" x14ac:dyDescent="0.2">
      <c r="B29" s="607" t="s">
        <v>275</v>
      </c>
      <c r="C29" s="608"/>
      <c r="D29" s="608"/>
      <c r="E29" s="608"/>
      <c r="F29" s="608"/>
      <c r="G29" s="608"/>
      <c r="H29" s="608"/>
      <c r="I29" s="608"/>
      <c r="J29" s="608"/>
      <c r="K29" s="608"/>
      <c r="L29" s="608"/>
      <c r="M29" s="608"/>
      <c r="N29" s="608"/>
      <c r="O29" s="608"/>
      <c r="P29" s="608"/>
      <c r="Q29" s="609"/>
      <c r="R29" s="610">
        <v>6288040</v>
      </c>
      <c r="S29" s="611"/>
      <c r="T29" s="611"/>
      <c r="U29" s="611"/>
      <c r="V29" s="611"/>
      <c r="W29" s="611"/>
      <c r="X29" s="611"/>
      <c r="Y29" s="612"/>
      <c r="Z29" s="615">
        <v>1.8</v>
      </c>
      <c r="AA29" s="616"/>
      <c r="AB29" s="616"/>
      <c r="AC29" s="621"/>
      <c r="AD29" s="619" t="s">
        <v>210</v>
      </c>
      <c r="AE29" s="611"/>
      <c r="AF29" s="611"/>
      <c r="AG29" s="611"/>
      <c r="AH29" s="611"/>
      <c r="AI29" s="611"/>
      <c r="AJ29" s="611"/>
      <c r="AK29" s="612"/>
      <c r="AL29" s="615" t="s">
        <v>119</v>
      </c>
      <c r="AM29" s="616"/>
      <c r="AN29" s="616"/>
      <c r="AO29" s="617"/>
      <c r="AP29" s="622" t="s">
        <v>276</v>
      </c>
      <c r="AQ29" s="623"/>
      <c r="AR29" s="623"/>
      <c r="AS29" s="623"/>
      <c r="AT29" s="623"/>
      <c r="AU29" s="623"/>
      <c r="AV29" s="623"/>
      <c r="AW29" s="623"/>
      <c r="AX29" s="623"/>
      <c r="AY29" s="623"/>
      <c r="AZ29" s="623"/>
      <c r="BA29" s="623"/>
      <c r="BB29" s="623"/>
      <c r="BC29" s="624"/>
      <c r="BD29" s="610">
        <v>5843</v>
      </c>
      <c r="BE29" s="611"/>
      <c r="BF29" s="611"/>
      <c r="BG29" s="611"/>
      <c r="BH29" s="611"/>
      <c r="BI29" s="611"/>
      <c r="BJ29" s="611"/>
      <c r="BK29" s="612"/>
      <c r="BL29" s="613">
        <v>0</v>
      </c>
      <c r="BM29" s="613"/>
      <c r="BN29" s="613"/>
      <c r="BO29" s="613"/>
      <c r="BP29" s="614" t="s">
        <v>119</v>
      </c>
      <c r="BQ29" s="614"/>
      <c r="BR29" s="614"/>
      <c r="BS29" s="614"/>
      <c r="BT29" s="614"/>
      <c r="BU29" s="614"/>
      <c r="BV29" s="614"/>
      <c r="BW29" s="618"/>
      <c r="BY29" s="622" t="s">
        <v>277</v>
      </c>
      <c r="BZ29" s="623"/>
      <c r="CA29" s="623"/>
      <c r="CB29" s="623"/>
      <c r="CC29" s="623"/>
      <c r="CD29" s="623"/>
      <c r="CE29" s="623"/>
      <c r="CF29" s="623"/>
      <c r="CG29" s="623"/>
      <c r="CH29" s="623"/>
      <c r="CI29" s="623"/>
      <c r="CJ29" s="623"/>
      <c r="CK29" s="623"/>
      <c r="CL29" s="624"/>
      <c r="CM29" s="610">
        <v>572313</v>
      </c>
      <c r="CN29" s="611"/>
      <c r="CO29" s="611"/>
      <c r="CP29" s="611"/>
      <c r="CQ29" s="611"/>
      <c r="CR29" s="611"/>
      <c r="CS29" s="611"/>
      <c r="CT29" s="612"/>
      <c r="CU29" s="613">
        <v>0.2</v>
      </c>
      <c r="CV29" s="613"/>
      <c r="CW29" s="613"/>
      <c r="CX29" s="613"/>
      <c r="CY29" s="619" t="s">
        <v>119</v>
      </c>
      <c r="CZ29" s="611"/>
      <c r="DA29" s="611"/>
      <c r="DB29" s="611"/>
      <c r="DC29" s="611"/>
      <c r="DD29" s="611"/>
      <c r="DE29" s="611"/>
      <c r="DF29" s="611"/>
      <c r="DG29" s="611"/>
      <c r="DH29" s="611"/>
      <c r="DI29" s="611"/>
      <c r="DJ29" s="611"/>
      <c r="DK29" s="612"/>
      <c r="DL29" s="619">
        <v>572313</v>
      </c>
      <c r="DM29" s="611"/>
      <c r="DN29" s="611"/>
      <c r="DO29" s="611"/>
      <c r="DP29" s="611"/>
      <c r="DQ29" s="611"/>
      <c r="DR29" s="611"/>
      <c r="DS29" s="611"/>
      <c r="DT29" s="611"/>
      <c r="DU29" s="611"/>
      <c r="DV29" s="611"/>
      <c r="DW29" s="611"/>
      <c r="DX29" s="620"/>
    </row>
    <row r="30" spans="2:128" ht="11.25" customHeight="1" x14ac:dyDescent="0.2">
      <c r="B30" s="607" t="s">
        <v>278</v>
      </c>
      <c r="C30" s="608"/>
      <c r="D30" s="608"/>
      <c r="E30" s="608"/>
      <c r="F30" s="608"/>
      <c r="G30" s="608"/>
      <c r="H30" s="608"/>
      <c r="I30" s="608"/>
      <c r="J30" s="608"/>
      <c r="K30" s="608"/>
      <c r="L30" s="608"/>
      <c r="M30" s="608"/>
      <c r="N30" s="608"/>
      <c r="O30" s="608"/>
      <c r="P30" s="608"/>
      <c r="Q30" s="609"/>
      <c r="R30" s="610">
        <v>13415015</v>
      </c>
      <c r="S30" s="611"/>
      <c r="T30" s="611"/>
      <c r="U30" s="611"/>
      <c r="V30" s="611"/>
      <c r="W30" s="611"/>
      <c r="X30" s="611"/>
      <c r="Y30" s="612"/>
      <c r="Z30" s="615">
        <v>3.9</v>
      </c>
      <c r="AA30" s="616"/>
      <c r="AB30" s="616"/>
      <c r="AC30" s="621"/>
      <c r="AD30" s="619">
        <v>387979</v>
      </c>
      <c r="AE30" s="611"/>
      <c r="AF30" s="611"/>
      <c r="AG30" s="611"/>
      <c r="AH30" s="611"/>
      <c r="AI30" s="611"/>
      <c r="AJ30" s="611"/>
      <c r="AK30" s="612"/>
      <c r="AL30" s="615">
        <v>0.2</v>
      </c>
      <c r="AM30" s="616"/>
      <c r="AN30" s="616"/>
      <c r="AO30" s="617"/>
      <c r="AP30" s="622" t="s">
        <v>279</v>
      </c>
      <c r="AQ30" s="623"/>
      <c r="AR30" s="623"/>
      <c r="AS30" s="623"/>
      <c r="AT30" s="623"/>
      <c r="AU30" s="623"/>
      <c r="AV30" s="623"/>
      <c r="AW30" s="623"/>
      <c r="AX30" s="623"/>
      <c r="AY30" s="623"/>
      <c r="AZ30" s="623"/>
      <c r="BA30" s="623"/>
      <c r="BB30" s="623"/>
      <c r="BC30" s="624"/>
      <c r="BD30" s="610">
        <v>5843</v>
      </c>
      <c r="BE30" s="611"/>
      <c r="BF30" s="611"/>
      <c r="BG30" s="611"/>
      <c r="BH30" s="611"/>
      <c r="BI30" s="611"/>
      <c r="BJ30" s="611"/>
      <c r="BK30" s="612"/>
      <c r="BL30" s="613">
        <v>0</v>
      </c>
      <c r="BM30" s="613"/>
      <c r="BN30" s="613"/>
      <c r="BO30" s="613"/>
      <c r="BP30" s="614" t="s">
        <v>119</v>
      </c>
      <c r="BQ30" s="614"/>
      <c r="BR30" s="614"/>
      <c r="BS30" s="614"/>
      <c r="BT30" s="614"/>
      <c r="BU30" s="614"/>
      <c r="BV30" s="614"/>
      <c r="BW30" s="618"/>
      <c r="BY30" s="622" t="s">
        <v>280</v>
      </c>
      <c r="BZ30" s="628"/>
      <c r="CA30" s="628"/>
      <c r="CB30" s="628"/>
      <c r="CC30" s="628"/>
      <c r="CD30" s="628"/>
      <c r="CE30" s="628"/>
      <c r="CF30" s="628"/>
      <c r="CG30" s="628"/>
      <c r="CH30" s="628"/>
      <c r="CI30" s="628"/>
      <c r="CJ30" s="628"/>
      <c r="CK30" s="628"/>
      <c r="CL30" s="624"/>
      <c r="CM30" s="610" t="s">
        <v>119</v>
      </c>
      <c r="CN30" s="611"/>
      <c r="CO30" s="611"/>
      <c r="CP30" s="611"/>
      <c r="CQ30" s="611"/>
      <c r="CR30" s="611"/>
      <c r="CS30" s="611"/>
      <c r="CT30" s="612"/>
      <c r="CU30" s="613" t="s">
        <v>119</v>
      </c>
      <c r="CV30" s="613"/>
      <c r="CW30" s="613"/>
      <c r="CX30" s="613"/>
      <c r="CY30" s="619" t="s">
        <v>210</v>
      </c>
      <c r="CZ30" s="611"/>
      <c r="DA30" s="611"/>
      <c r="DB30" s="611"/>
      <c r="DC30" s="611"/>
      <c r="DD30" s="611"/>
      <c r="DE30" s="611"/>
      <c r="DF30" s="611"/>
      <c r="DG30" s="611"/>
      <c r="DH30" s="611"/>
      <c r="DI30" s="611"/>
      <c r="DJ30" s="611"/>
      <c r="DK30" s="612"/>
      <c r="DL30" s="619" t="s">
        <v>210</v>
      </c>
      <c r="DM30" s="611"/>
      <c r="DN30" s="611"/>
      <c r="DO30" s="611"/>
      <c r="DP30" s="611"/>
      <c r="DQ30" s="611"/>
      <c r="DR30" s="611"/>
      <c r="DS30" s="611"/>
      <c r="DT30" s="611"/>
      <c r="DU30" s="611"/>
      <c r="DV30" s="611"/>
      <c r="DW30" s="611"/>
      <c r="DX30" s="620"/>
    </row>
    <row r="31" spans="2:128" ht="11.25" customHeight="1" x14ac:dyDescent="0.2">
      <c r="B31" s="607" t="s">
        <v>281</v>
      </c>
      <c r="C31" s="608"/>
      <c r="D31" s="608"/>
      <c r="E31" s="608"/>
      <c r="F31" s="608"/>
      <c r="G31" s="608"/>
      <c r="H31" s="608"/>
      <c r="I31" s="608"/>
      <c r="J31" s="608"/>
      <c r="K31" s="608"/>
      <c r="L31" s="608"/>
      <c r="M31" s="608"/>
      <c r="N31" s="608"/>
      <c r="O31" s="608"/>
      <c r="P31" s="608"/>
      <c r="Q31" s="609"/>
      <c r="R31" s="610">
        <v>43509000</v>
      </c>
      <c r="S31" s="611"/>
      <c r="T31" s="611"/>
      <c r="U31" s="611"/>
      <c r="V31" s="611"/>
      <c r="W31" s="611"/>
      <c r="X31" s="611"/>
      <c r="Y31" s="612"/>
      <c r="Z31" s="615">
        <v>12.7</v>
      </c>
      <c r="AA31" s="616"/>
      <c r="AB31" s="616"/>
      <c r="AC31" s="621"/>
      <c r="AD31" s="619" t="s">
        <v>119</v>
      </c>
      <c r="AE31" s="611"/>
      <c r="AF31" s="611"/>
      <c r="AG31" s="611"/>
      <c r="AH31" s="611"/>
      <c r="AI31" s="611"/>
      <c r="AJ31" s="611"/>
      <c r="AK31" s="612"/>
      <c r="AL31" s="615" t="s">
        <v>210</v>
      </c>
      <c r="AM31" s="616"/>
      <c r="AN31" s="616"/>
      <c r="AO31" s="617"/>
      <c r="AP31" s="622" t="s">
        <v>282</v>
      </c>
      <c r="AQ31" s="623"/>
      <c r="AR31" s="623"/>
      <c r="AS31" s="623"/>
      <c r="AT31" s="623"/>
      <c r="AU31" s="623"/>
      <c r="AV31" s="623"/>
      <c r="AW31" s="623"/>
      <c r="AX31" s="623"/>
      <c r="AY31" s="623"/>
      <c r="AZ31" s="623"/>
      <c r="BA31" s="623"/>
      <c r="BB31" s="623"/>
      <c r="BC31" s="624"/>
      <c r="BD31" s="610">
        <v>8276</v>
      </c>
      <c r="BE31" s="611"/>
      <c r="BF31" s="611"/>
      <c r="BG31" s="611"/>
      <c r="BH31" s="611"/>
      <c r="BI31" s="611"/>
      <c r="BJ31" s="611"/>
      <c r="BK31" s="612"/>
      <c r="BL31" s="613">
        <v>0</v>
      </c>
      <c r="BM31" s="613"/>
      <c r="BN31" s="613"/>
      <c r="BO31" s="613"/>
      <c r="BP31" s="614" t="s">
        <v>119</v>
      </c>
      <c r="BQ31" s="614"/>
      <c r="BR31" s="614"/>
      <c r="BS31" s="614"/>
      <c r="BT31" s="614"/>
      <c r="BU31" s="614"/>
      <c r="BV31" s="614"/>
      <c r="BW31" s="618"/>
      <c r="BY31" s="607" t="s">
        <v>283</v>
      </c>
      <c r="BZ31" s="608"/>
      <c r="CA31" s="608"/>
      <c r="CB31" s="608"/>
      <c r="CC31" s="608"/>
      <c r="CD31" s="608"/>
      <c r="CE31" s="608"/>
      <c r="CF31" s="608"/>
      <c r="CG31" s="608"/>
      <c r="CH31" s="608"/>
      <c r="CI31" s="608"/>
      <c r="CJ31" s="608"/>
      <c r="CK31" s="608"/>
      <c r="CL31" s="609"/>
      <c r="CM31" s="610" t="s">
        <v>119</v>
      </c>
      <c r="CN31" s="611"/>
      <c r="CO31" s="611"/>
      <c r="CP31" s="611"/>
      <c r="CQ31" s="611"/>
      <c r="CR31" s="611"/>
      <c r="CS31" s="611"/>
      <c r="CT31" s="612"/>
      <c r="CU31" s="613" t="s">
        <v>210</v>
      </c>
      <c r="CV31" s="613"/>
      <c r="CW31" s="613"/>
      <c r="CX31" s="613"/>
      <c r="CY31" s="619" t="s">
        <v>210</v>
      </c>
      <c r="CZ31" s="611"/>
      <c r="DA31" s="611"/>
      <c r="DB31" s="611"/>
      <c r="DC31" s="611"/>
      <c r="DD31" s="611"/>
      <c r="DE31" s="611"/>
      <c r="DF31" s="611"/>
      <c r="DG31" s="611"/>
      <c r="DH31" s="611"/>
      <c r="DI31" s="611"/>
      <c r="DJ31" s="611"/>
      <c r="DK31" s="612"/>
      <c r="DL31" s="619" t="s">
        <v>119</v>
      </c>
      <c r="DM31" s="611"/>
      <c r="DN31" s="611"/>
      <c r="DO31" s="611"/>
      <c r="DP31" s="611"/>
      <c r="DQ31" s="611"/>
      <c r="DR31" s="611"/>
      <c r="DS31" s="611"/>
      <c r="DT31" s="611"/>
      <c r="DU31" s="611"/>
      <c r="DV31" s="611"/>
      <c r="DW31" s="611"/>
      <c r="DX31" s="620"/>
    </row>
    <row r="32" spans="2:128" ht="11.25" customHeight="1" x14ac:dyDescent="0.2">
      <c r="B32" s="607" t="s">
        <v>284</v>
      </c>
      <c r="C32" s="608"/>
      <c r="D32" s="608"/>
      <c r="E32" s="608"/>
      <c r="F32" s="608"/>
      <c r="G32" s="608"/>
      <c r="H32" s="608"/>
      <c r="I32" s="608"/>
      <c r="J32" s="608"/>
      <c r="K32" s="608"/>
      <c r="L32" s="608"/>
      <c r="M32" s="608"/>
      <c r="N32" s="608"/>
      <c r="O32" s="608"/>
      <c r="P32" s="608"/>
      <c r="Q32" s="609"/>
      <c r="R32" s="610">
        <v>2200000</v>
      </c>
      <c r="S32" s="611"/>
      <c r="T32" s="611"/>
      <c r="U32" s="611"/>
      <c r="V32" s="611"/>
      <c r="W32" s="611"/>
      <c r="X32" s="611"/>
      <c r="Y32" s="612"/>
      <c r="Z32" s="615">
        <v>0.6</v>
      </c>
      <c r="AA32" s="616"/>
      <c r="AB32" s="616"/>
      <c r="AC32" s="621"/>
      <c r="AD32" s="619" t="s">
        <v>210</v>
      </c>
      <c r="AE32" s="611"/>
      <c r="AF32" s="611"/>
      <c r="AG32" s="611"/>
      <c r="AH32" s="611"/>
      <c r="AI32" s="611"/>
      <c r="AJ32" s="611"/>
      <c r="AK32" s="612"/>
      <c r="AL32" s="615" t="s">
        <v>210</v>
      </c>
      <c r="AM32" s="616"/>
      <c r="AN32" s="616"/>
      <c r="AO32" s="617"/>
      <c r="AP32" s="622" t="s">
        <v>285</v>
      </c>
      <c r="AQ32" s="623"/>
      <c r="AR32" s="623"/>
      <c r="AS32" s="623"/>
      <c r="AT32" s="623"/>
      <c r="AU32" s="623"/>
      <c r="AV32" s="623"/>
      <c r="AW32" s="623"/>
      <c r="AX32" s="623"/>
      <c r="AY32" s="623"/>
      <c r="AZ32" s="623"/>
      <c r="BA32" s="623"/>
      <c r="BB32" s="623"/>
      <c r="BC32" s="624"/>
      <c r="BD32" s="610" t="s">
        <v>119</v>
      </c>
      <c r="BE32" s="611"/>
      <c r="BF32" s="611"/>
      <c r="BG32" s="611"/>
      <c r="BH32" s="611"/>
      <c r="BI32" s="611"/>
      <c r="BJ32" s="611"/>
      <c r="BK32" s="612"/>
      <c r="BL32" s="613" t="s">
        <v>119</v>
      </c>
      <c r="BM32" s="613"/>
      <c r="BN32" s="613"/>
      <c r="BO32" s="613"/>
      <c r="BP32" s="614" t="s">
        <v>210</v>
      </c>
      <c r="BQ32" s="614"/>
      <c r="BR32" s="614"/>
      <c r="BS32" s="614"/>
      <c r="BT32" s="614"/>
      <c r="BU32" s="614"/>
      <c r="BV32" s="614"/>
      <c r="BW32" s="618"/>
      <c r="BY32" s="625" t="s">
        <v>286</v>
      </c>
      <c r="BZ32" s="626"/>
      <c r="CA32" s="626"/>
      <c r="CB32" s="626"/>
      <c r="CC32" s="626"/>
      <c r="CD32" s="626"/>
      <c r="CE32" s="626"/>
      <c r="CF32" s="626"/>
      <c r="CG32" s="626"/>
      <c r="CH32" s="626"/>
      <c r="CI32" s="626"/>
      <c r="CJ32" s="626"/>
      <c r="CK32" s="626"/>
      <c r="CL32" s="627"/>
      <c r="CM32" s="610">
        <v>336031398</v>
      </c>
      <c r="CN32" s="611"/>
      <c r="CO32" s="611"/>
      <c r="CP32" s="611"/>
      <c r="CQ32" s="611"/>
      <c r="CR32" s="611"/>
      <c r="CS32" s="611"/>
      <c r="CT32" s="612"/>
      <c r="CU32" s="613">
        <v>100</v>
      </c>
      <c r="CV32" s="613"/>
      <c r="CW32" s="613"/>
      <c r="CX32" s="613"/>
      <c r="CY32" s="619">
        <v>65265614</v>
      </c>
      <c r="CZ32" s="611"/>
      <c r="DA32" s="611"/>
      <c r="DB32" s="611"/>
      <c r="DC32" s="611"/>
      <c r="DD32" s="611"/>
      <c r="DE32" s="611"/>
      <c r="DF32" s="611"/>
      <c r="DG32" s="611"/>
      <c r="DH32" s="611"/>
      <c r="DI32" s="611"/>
      <c r="DJ32" s="611"/>
      <c r="DK32" s="612"/>
      <c r="DL32" s="619">
        <v>236943925</v>
      </c>
      <c r="DM32" s="611"/>
      <c r="DN32" s="611"/>
      <c r="DO32" s="611"/>
      <c r="DP32" s="611"/>
      <c r="DQ32" s="611"/>
      <c r="DR32" s="611"/>
      <c r="DS32" s="611"/>
      <c r="DT32" s="611"/>
      <c r="DU32" s="611"/>
      <c r="DV32" s="611"/>
      <c r="DW32" s="611"/>
      <c r="DX32" s="620"/>
    </row>
    <row r="33" spans="2:128" ht="11.25" customHeight="1" x14ac:dyDescent="0.2">
      <c r="B33" s="607" t="s">
        <v>287</v>
      </c>
      <c r="C33" s="608"/>
      <c r="D33" s="608"/>
      <c r="E33" s="608"/>
      <c r="F33" s="608"/>
      <c r="G33" s="608"/>
      <c r="H33" s="608"/>
      <c r="I33" s="608"/>
      <c r="J33" s="608"/>
      <c r="K33" s="608"/>
      <c r="L33" s="608"/>
      <c r="M33" s="608"/>
      <c r="N33" s="608"/>
      <c r="O33" s="608"/>
      <c r="P33" s="608"/>
      <c r="Q33" s="609"/>
      <c r="R33" s="610">
        <v>15037000</v>
      </c>
      <c r="S33" s="611"/>
      <c r="T33" s="611"/>
      <c r="U33" s="611"/>
      <c r="V33" s="611"/>
      <c r="W33" s="611"/>
      <c r="X33" s="611"/>
      <c r="Y33" s="612"/>
      <c r="Z33" s="615">
        <v>4.4000000000000004</v>
      </c>
      <c r="AA33" s="616"/>
      <c r="AB33" s="616"/>
      <c r="AC33" s="621"/>
      <c r="AD33" s="619" t="s">
        <v>119</v>
      </c>
      <c r="AE33" s="611"/>
      <c r="AF33" s="611"/>
      <c r="AG33" s="611"/>
      <c r="AH33" s="611"/>
      <c r="AI33" s="611"/>
      <c r="AJ33" s="611"/>
      <c r="AK33" s="612"/>
      <c r="AL33" s="615" t="s">
        <v>119</v>
      </c>
      <c r="AM33" s="616"/>
      <c r="AN33" s="616"/>
      <c r="AO33" s="617"/>
      <c r="AP33" s="607" t="s">
        <v>156</v>
      </c>
      <c r="AQ33" s="608"/>
      <c r="AR33" s="608"/>
      <c r="AS33" s="608"/>
      <c r="AT33" s="608"/>
      <c r="AU33" s="608"/>
      <c r="AV33" s="608"/>
      <c r="AW33" s="608"/>
      <c r="AX33" s="608"/>
      <c r="AY33" s="608"/>
      <c r="AZ33" s="608"/>
      <c r="BA33" s="608"/>
      <c r="BB33" s="608"/>
      <c r="BC33" s="609"/>
      <c r="BD33" s="610">
        <v>65888586</v>
      </c>
      <c r="BE33" s="611"/>
      <c r="BF33" s="611"/>
      <c r="BG33" s="611"/>
      <c r="BH33" s="611"/>
      <c r="BI33" s="611"/>
      <c r="BJ33" s="611"/>
      <c r="BK33" s="612"/>
      <c r="BL33" s="613">
        <v>100</v>
      </c>
      <c r="BM33" s="613"/>
      <c r="BN33" s="613"/>
      <c r="BO33" s="613"/>
      <c r="BP33" s="614">
        <v>409354</v>
      </c>
      <c r="BQ33" s="614"/>
      <c r="BR33" s="614"/>
      <c r="BS33" s="614"/>
      <c r="BT33" s="614"/>
      <c r="BU33" s="614"/>
      <c r="BV33" s="614"/>
      <c r="BW33" s="618"/>
      <c r="BY33" s="592" t="s">
        <v>288</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289</v>
      </c>
      <c r="C34" s="626"/>
      <c r="D34" s="626"/>
      <c r="E34" s="626"/>
      <c r="F34" s="626"/>
      <c r="G34" s="626"/>
      <c r="H34" s="626"/>
      <c r="I34" s="626"/>
      <c r="J34" s="626"/>
      <c r="K34" s="626"/>
      <c r="L34" s="626"/>
      <c r="M34" s="626"/>
      <c r="N34" s="626"/>
      <c r="O34" s="626"/>
      <c r="P34" s="626"/>
      <c r="Q34" s="627"/>
      <c r="R34" s="610">
        <v>343609836</v>
      </c>
      <c r="S34" s="611"/>
      <c r="T34" s="611"/>
      <c r="U34" s="611"/>
      <c r="V34" s="611"/>
      <c r="W34" s="611"/>
      <c r="X34" s="611"/>
      <c r="Y34" s="612"/>
      <c r="Z34" s="613">
        <v>100</v>
      </c>
      <c r="AA34" s="613"/>
      <c r="AB34" s="613"/>
      <c r="AC34" s="613"/>
      <c r="AD34" s="614">
        <v>195915699</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194</v>
      </c>
      <c r="BZ34" s="593"/>
      <c r="CA34" s="593"/>
      <c r="CB34" s="593"/>
      <c r="CC34" s="593"/>
      <c r="CD34" s="593"/>
      <c r="CE34" s="593"/>
      <c r="CF34" s="593"/>
      <c r="CG34" s="593"/>
      <c r="CH34" s="593"/>
      <c r="CI34" s="593"/>
      <c r="CJ34" s="593"/>
      <c r="CK34" s="593"/>
      <c r="CL34" s="594"/>
      <c r="CM34" s="592" t="s">
        <v>290</v>
      </c>
      <c r="CN34" s="593"/>
      <c r="CO34" s="593"/>
      <c r="CP34" s="593"/>
      <c r="CQ34" s="593"/>
      <c r="CR34" s="593"/>
      <c r="CS34" s="593"/>
      <c r="CT34" s="594"/>
      <c r="CU34" s="592" t="s">
        <v>291</v>
      </c>
      <c r="CV34" s="593"/>
      <c r="CW34" s="593"/>
      <c r="CX34" s="594"/>
      <c r="CY34" s="592" t="s">
        <v>292</v>
      </c>
      <c r="CZ34" s="593"/>
      <c r="DA34" s="593"/>
      <c r="DB34" s="593"/>
      <c r="DC34" s="593"/>
      <c r="DD34" s="593"/>
      <c r="DE34" s="593"/>
      <c r="DF34" s="594"/>
      <c r="DG34" s="634" t="s">
        <v>293</v>
      </c>
      <c r="DH34" s="635"/>
      <c r="DI34" s="635"/>
      <c r="DJ34" s="635"/>
      <c r="DK34" s="635"/>
      <c r="DL34" s="635"/>
      <c r="DM34" s="635"/>
      <c r="DN34" s="635"/>
      <c r="DO34" s="635"/>
      <c r="DP34" s="635"/>
      <c r="DQ34" s="636"/>
      <c r="DR34" s="592" t="s">
        <v>294</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295</v>
      </c>
      <c r="BZ35" s="597"/>
      <c r="CA35" s="597"/>
      <c r="CB35" s="597"/>
      <c r="CC35" s="597"/>
      <c r="CD35" s="597"/>
      <c r="CE35" s="597"/>
      <c r="CF35" s="597"/>
      <c r="CG35" s="597"/>
      <c r="CH35" s="597"/>
      <c r="CI35" s="597"/>
      <c r="CJ35" s="597"/>
      <c r="CK35" s="597"/>
      <c r="CL35" s="598"/>
      <c r="CM35" s="599">
        <v>154831107</v>
      </c>
      <c r="CN35" s="600"/>
      <c r="CO35" s="600"/>
      <c r="CP35" s="600"/>
      <c r="CQ35" s="600"/>
      <c r="CR35" s="600"/>
      <c r="CS35" s="600"/>
      <c r="CT35" s="601"/>
      <c r="CU35" s="604">
        <v>46.1</v>
      </c>
      <c r="CV35" s="605"/>
      <c r="CW35" s="605"/>
      <c r="CX35" s="637"/>
      <c r="CY35" s="638">
        <v>137889314</v>
      </c>
      <c r="CZ35" s="600"/>
      <c r="DA35" s="600"/>
      <c r="DB35" s="600"/>
      <c r="DC35" s="600"/>
      <c r="DD35" s="600"/>
      <c r="DE35" s="600"/>
      <c r="DF35" s="601"/>
      <c r="DG35" s="638">
        <v>135910614</v>
      </c>
      <c r="DH35" s="600"/>
      <c r="DI35" s="600"/>
      <c r="DJ35" s="600"/>
      <c r="DK35" s="600"/>
      <c r="DL35" s="600"/>
      <c r="DM35" s="600"/>
      <c r="DN35" s="600"/>
      <c r="DO35" s="600"/>
      <c r="DP35" s="600"/>
      <c r="DQ35" s="601"/>
      <c r="DR35" s="604">
        <v>63.8</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296</v>
      </c>
      <c r="BZ36" s="608"/>
      <c r="CA36" s="608"/>
      <c r="CB36" s="608"/>
      <c r="CC36" s="608"/>
      <c r="CD36" s="608"/>
      <c r="CE36" s="608"/>
      <c r="CF36" s="608"/>
      <c r="CG36" s="608"/>
      <c r="CH36" s="608"/>
      <c r="CI36" s="608"/>
      <c r="CJ36" s="608"/>
      <c r="CK36" s="608"/>
      <c r="CL36" s="609"/>
      <c r="CM36" s="610">
        <v>88227401</v>
      </c>
      <c r="CN36" s="629"/>
      <c r="CO36" s="629"/>
      <c r="CP36" s="629"/>
      <c r="CQ36" s="629"/>
      <c r="CR36" s="629"/>
      <c r="CS36" s="629"/>
      <c r="CT36" s="630"/>
      <c r="CU36" s="615">
        <v>26.3</v>
      </c>
      <c r="CV36" s="631"/>
      <c r="CW36" s="631"/>
      <c r="CX36" s="632"/>
      <c r="CY36" s="619">
        <v>75993753</v>
      </c>
      <c r="CZ36" s="629"/>
      <c r="DA36" s="629"/>
      <c r="DB36" s="629"/>
      <c r="DC36" s="629"/>
      <c r="DD36" s="629"/>
      <c r="DE36" s="629"/>
      <c r="DF36" s="630"/>
      <c r="DG36" s="619">
        <v>74015053</v>
      </c>
      <c r="DH36" s="629"/>
      <c r="DI36" s="629"/>
      <c r="DJ36" s="629"/>
      <c r="DK36" s="629"/>
      <c r="DL36" s="629"/>
      <c r="DM36" s="629"/>
      <c r="DN36" s="629"/>
      <c r="DO36" s="629"/>
      <c r="DP36" s="629"/>
      <c r="DQ36" s="630"/>
      <c r="DR36" s="615">
        <v>34.700000000000003</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297</v>
      </c>
      <c r="AQ37" s="593"/>
      <c r="AR37" s="593"/>
      <c r="AS37" s="593"/>
      <c r="AT37" s="593"/>
      <c r="AU37" s="593"/>
      <c r="AV37" s="593"/>
      <c r="AW37" s="593"/>
      <c r="AX37" s="593"/>
      <c r="AY37" s="593"/>
      <c r="AZ37" s="593"/>
      <c r="BA37" s="593"/>
      <c r="BB37" s="593"/>
      <c r="BC37" s="594"/>
      <c r="BD37" s="592" t="s">
        <v>298</v>
      </c>
      <c r="BE37" s="593"/>
      <c r="BF37" s="593"/>
      <c r="BG37" s="593"/>
      <c r="BH37" s="593"/>
      <c r="BI37" s="593"/>
      <c r="BJ37" s="593"/>
      <c r="BK37" s="593"/>
      <c r="BL37" s="593"/>
      <c r="BM37" s="594"/>
      <c r="BN37" s="592" t="s">
        <v>299</v>
      </c>
      <c r="BO37" s="593"/>
      <c r="BP37" s="593"/>
      <c r="BQ37" s="593"/>
      <c r="BR37" s="593"/>
      <c r="BS37" s="593"/>
      <c r="BT37" s="593"/>
      <c r="BU37" s="593"/>
      <c r="BV37" s="593"/>
      <c r="BW37" s="594"/>
      <c r="BY37" s="607" t="s">
        <v>300</v>
      </c>
      <c r="BZ37" s="608"/>
      <c r="CA37" s="608"/>
      <c r="CB37" s="608"/>
      <c r="CC37" s="608"/>
      <c r="CD37" s="608"/>
      <c r="CE37" s="608"/>
      <c r="CF37" s="608"/>
      <c r="CG37" s="608"/>
      <c r="CH37" s="608"/>
      <c r="CI37" s="608"/>
      <c r="CJ37" s="608"/>
      <c r="CK37" s="608"/>
      <c r="CL37" s="609"/>
      <c r="CM37" s="610">
        <v>62963676</v>
      </c>
      <c r="CN37" s="611"/>
      <c r="CO37" s="611"/>
      <c r="CP37" s="611"/>
      <c r="CQ37" s="611"/>
      <c r="CR37" s="611"/>
      <c r="CS37" s="611"/>
      <c r="CT37" s="612"/>
      <c r="CU37" s="615">
        <v>18.7</v>
      </c>
      <c r="CV37" s="631"/>
      <c r="CW37" s="631"/>
      <c r="CX37" s="632"/>
      <c r="CY37" s="619">
        <v>51888480</v>
      </c>
      <c r="CZ37" s="629"/>
      <c r="DA37" s="629"/>
      <c r="DB37" s="629"/>
      <c r="DC37" s="629"/>
      <c r="DD37" s="629"/>
      <c r="DE37" s="629"/>
      <c r="DF37" s="630"/>
      <c r="DG37" s="619">
        <v>51888480</v>
      </c>
      <c r="DH37" s="629"/>
      <c r="DI37" s="629"/>
      <c r="DJ37" s="629"/>
      <c r="DK37" s="629"/>
      <c r="DL37" s="629"/>
      <c r="DM37" s="629"/>
      <c r="DN37" s="629"/>
      <c r="DO37" s="629"/>
      <c r="DP37" s="629"/>
      <c r="DQ37" s="630"/>
      <c r="DR37" s="615">
        <v>24.3</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301</v>
      </c>
      <c r="AQ38" s="650"/>
      <c r="AR38" s="650"/>
      <c r="AS38" s="650"/>
      <c r="AT38" s="655" t="s">
        <v>302</v>
      </c>
      <c r="AU38" s="223"/>
      <c r="AV38" s="223"/>
      <c r="AW38" s="223"/>
      <c r="AX38" s="596" t="s">
        <v>156</v>
      </c>
      <c r="AY38" s="597"/>
      <c r="AZ38" s="597"/>
      <c r="BA38" s="597"/>
      <c r="BB38" s="597"/>
      <c r="BC38" s="598"/>
      <c r="BD38" s="639">
        <v>99.6</v>
      </c>
      <c r="BE38" s="640"/>
      <c r="BF38" s="640"/>
      <c r="BG38" s="640"/>
      <c r="BH38" s="640"/>
      <c r="BI38" s="640">
        <v>99</v>
      </c>
      <c r="BJ38" s="640"/>
      <c r="BK38" s="640"/>
      <c r="BL38" s="640"/>
      <c r="BM38" s="641"/>
      <c r="BN38" s="639">
        <v>99.6</v>
      </c>
      <c r="BO38" s="640"/>
      <c r="BP38" s="640"/>
      <c r="BQ38" s="640"/>
      <c r="BR38" s="640"/>
      <c r="BS38" s="640">
        <v>98.8</v>
      </c>
      <c r="BT38" s="640"/>
      <c r="BU38" s="640"/>
      <c r="BV38" s="640"/>
      <c r="BW38" s="641"/>
      <c r="BY38" s="607" t="s">
        <v>303</v>
      </c>
      <c r="BZ38" s="608"/>
      <c r="CA38" s="608"/>
      <c r="CB38" s="608"/>
      <c r="CC38" s="608"/>
      <c r="CD38" s="608"/>
      <c r="CE38" s="608"/>
      <c r="CF38" s="608"/>
      <c r="CG38" s="608"/>
      <c r="CH38" s="608"/>
      <c r="CI38" s="608"/>
      <c r="CJ38" s="608"/>
      <c r="CK38" s="608"/>
      <c r="CL38" s="609"/>
      <c r="CM38" s="610">
        <v>5466620</v>
      </c>
      <c r="CN38" s="629"/>
      <c r="CO38" s="629"/>
      <c r="CP38" s="629"/>
      <c r="CQ38" s="629"/>
      <c r="CR38" s="629"/>
      <c r="CS38" s="629"/>
      <c r="CT38" s="630"/>
      <c r="CU38" s="615">
        <v>1.6</v>
      </c>
      <c r="CV38" s="631"/>
      <c r="CW38" s="631"/>
      <c r="CX38" s="632"/>
      <c r="CY38" s="619">
        <v>2943117</v>
      </c>
      <c r="CZ38" s="629"/>
      <c r="DA38" s="629"/>
      <c r="DB38" s="629"/>
      <c r="DC38" s="629"/>
      <c r="DD38" s="629"/>
      <c r="DE38" s="629"/>
      <c r="DF38" s="630"/>
      <c r="DG38" s="619">
        <v>2943117</v>
      </c>
      <c r="DH38" s="629"/>
      <c r="DI38" s="629"/>
      <c r="DJ38" s="629"/>
      <c r="DK38" s="629"/>
      <c r="DL38" s="629"/>
      <c r="DM38" s="629"/>
      <c r="DN38" s="629"/>
      <c r="DO38" s="629"/>
      <c r="DP38" s="629"/>
      <c r="DQ38" s="630"/>
      <c r="DR38" s="615">
        <v>1.4</v>
      </c>
      <c r="DS38" s="631"/>
      <c r="DT38" s="631"/>
      <c r="DU38" s="631"/>
      <c r="DV38" s="631"/>
      <c r="DW38" s="631"/>
      <c r="DX38" s="633"/>
    </row>
    <row r="39" spans="2:128" ht="11.25" customHeight="1" x14ac:dyDescent="0.2">
      <c r="AP39" s="651"/>
      <c r="AQ39" s="652"/>
      <c r="AR39" s="652"/>
      <c r="AS39" s="652"/>
      <c r="AT39" s="656"/>
      <c r="AU39" s="212" t="s">
        <v>304</v>
      </c>
      <c r="AV39" s="212"/>
      <c r="AW39" s="212"/>
      <c r="AX39" s="607" t="s">
        <v>305</v>
      </c>
      <c r="AY39" s="608"/>
      <c r="AZ39" s="608"/>
      <c r="BA39" s="608"/>
      <c r="BB39" s="608"/>
      <c r="BC39" s="609"/>
      <c r="BD39" s="647">
        <v>99.4</v>
      </c>
      <c r="BE39" s="643"/>
      <c r="BF39" s="643"/>
      <c r="BG39" s="643"/>
      <c r="BH39" s="643"/>
      <c r="BI39" s="643">
        <v>97.8</v>
      </c>
      <c r="BJ39" s="643"/>
      <c r="BK39" s="643"/>
      <c r="BL39" s="643"/>
      <c r="BM39" s="648"/>
      <c r="BN39" s="647">
        <v>99.3</v>
      </c>
      <c r="BO39" s="643"/>
      <c r="BP39" s="643"/>
      <c r="BQ39" s="643"/>
      <c r="BR39" s="643"/>
      <c r="BS39" s="643">
        <v>97.5</v>
      </c>
      <c r="BT39" s="643"/>
      <c r="BU39" s="643"/>
      <c r="BV39" s="643"/>
      <c r="BW39" s="648"/>
      <c r="BY39" s="607" t="s">
        <v>306</v>
      </c>
      <c r="BZ39" s="608"/>
      <c r="CA39" s="608"/>
      <c r="CB39" s="608"/>
      <c r="CC39" s="608"/>
      <c r="CD39" s="608"/>
      <c r="CE39" s="608"/>
      <c r="CF39" s="608"/>
      <c r="CG39" s="608"/>
      <c r="CH39" s="608"/>
      <c r="CI39" s="608"/>
      <c r="CJ39" s="608"/>
      <c r="CK39" s="608"/>
      <c r="CL39" s="609"/>
      <c r="CM39" s="610">
        <v>61137086</v>
      </c>
      <c r="CN39" s="611"/>
      <c r="CO39" s="611"/>
      <c r="CP39" s="611"/>
      <c r="CQ39" s="611"/>
      <c r="CR39" s="611"/>
      <c r="CS39" s="611"/>
      <c r="CT39" s="612"/>
      <c r="CU39" s="615">
        <v>18.2</v>
      </c>
      <c r="CV39" s="631"/>
      <c r="CW39" s="631"/>
      <c r="CX39" s="632"/>
      <c r="CY39" s="619">
        <v>58952444</v>
      </c>
      <c r="CZ39" s="629"/>
      <c r="DA39" s="629"/>
      <c r="DB39" s="629"/>
      <c r="DC39" s="629"/>
      <c r="DD39" s="629"/>
      <c r="DE39" s="629"/>
      <c r="DF39" s="630"/>
      <c r="DG39" s="619">
        <v>58952444</v>
      </c>
      <c r="DH39" s="629"/>
      <c r="DI39" s="629"/>
      <c r="DJ39" s="629"/>
      <c r="DK39" s="629"/>
      <c r="DL39" s="629"/>
      <c r="DM39" s="629"/>
      <c r="DN39" s="629"/>
      <c r="DO39" s="629"/>
      <c r="DP39" s="629"/>
      <c r="DQ39" s="630"/>
      <c r="DR39" s="615">
        <v>27.7</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307</v>
      </c>
      <c r="AY40" s="626"/>
      <c r="AZ40" s="626"/>
      <c r="BA40" s="626"/>
      <c r="BB40" s="626"/>
      <c r="BC40" s="627"/>
      <c r="BD40" s="644">
        <v>99.8</v>
      </c>
      <c r="BE40" s="645"/>
      <c r="BF40" s="645"/>
      <c r="BG40" s="645"/>
      <c r="BH40" s="645"/>
      <c r="BI40" s="645">
        <v>99.7</v>
      </c>
      <c r="BJ40" s="645"/>
      <c r="BK40" s="645"/>
      <c r="BL40" s="645"/>
      <c r="BM40" s="646"/>
      <c r="BN40" s="644">
        <v>100</v>
      </c>
      <c r="BO40" s="645"/>
      <c r="BP40" s="645"/>
      <c r="BQ40" s="645"/>
      <c r="BR40" s="645"/>
      <c r="BS40" s="645">
        <v>99.8</v>
      </c>
      <c r="BT40" s="645"/>
      <c r="BU40" s="645"/>
      <c r="BV40" s="645"/>
      <c r="BW40" s="646"/>
      <c r="BY40" s="672" t="s">
        <v>308</v>
      </c>
      <c r="BZ40" s="673"/>
      <c r="CA40" s="607" t="s">
        <v>309</v>
      </c>
      <c r="CB40" s="608"/>
      <c r="CC40" s="608"/>
      <c r="CD40" s="608"/>
      <c r="CE40" s="608"/>
      <c r="CF40" s="608"/>
      <c r="CG40" s="608"/>
      <c r="CH40" s="608"/>
      <c r="CI40" s="608"/>
      <c r="CJ40" s="608"/>
      <c r="CK40" s="608"/>
      <c r="CL40" s="609"/>
      <c r="CM40" s="610">
        <v>61136293</v>
      </c>
      <c r="CN40" s="629"/>
      <c r="CO40" s="629"/>
      <c r="CP40" s="629"/>
      <c r="CQ40" s="629"/>
      <c r="CR40" s="629"/>
      <c r="CS40" s="629"/>
      <c r="CT40" s="630"/>
      <c r="CU40" s="615">
        <v>18.2</v>
      </c>
      <c r="CV40" s="631"/>
      <c r="CW40" s="631"/>
      <c r="CX40" s="632"/>
      <c r="CY40" s="619">
        <v>58951651</v>
      </c>
      <c r="CZ40" s="629"/>
      <c r="DA40" s="629"/>
      <c r="DB40" s="629"/>
      <c r="DC40" s="629"/>
      <c r="DD40" s="629"/>
      <c r="DE40" s="629"/>
      <c r="DF40" s="630"/>
      <c r="DG40" s="619">
        <v>58951651</v>
      </c>
      <c r="DH40" s="629"/>
      <c r="DI40" s="629"/>
      <c r="DJ40" s="629"/>
      <c r="DK40" s="629"/>
      <c r="DL40" s="629"/>
      <c r="DM40" s="629"/>
      <c r="DN40" s="629"/>
      <c r="DO40" s="629"/>
      <c r="DP40" s="629"/>
      <c r="DQ40" s="630"/>
      <c r="DR40" s="615">
        <v>27.7</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310</v>
      </c>
      <c r="AQ41" s="666"/>
      <c r="AR41" s="666"/>
      <c r="AS41" s="666"/>
      <c r="AT41" s="666"/>
      <c r="AU41" s="666"/>
      <c r="AV41" s="666"/>
      <c r="AW41" s="667"/>
      <c r="AX41" s="668" t="s">
        <v>311</v>
      </c>
      <c r="AY41" s="668"/>
      <c r="AZ41" s="668"/>
      <c r="BA41" s="668"/>
      <c r="BB41" s="668"/>
      <c r="BC41" s="668"/>
      <c r="BD41" s="669">
        <v>654308</v>
      </c>
      <c r="BE41" s="670"/>
      <c r="BF41" s="670"/>
      <c r="BG41" s="670"/>
      <c r="BH41" s="670"/>
      <c r="BI41" s="670"/>
      <c r="BJ41" s="670"/>
      <c r="BK41" s="670"/>
      <c r="BL41" s="670"/>
      <c r="BM41" s="671"/>
      <c r="BN41" s="669" t="s">
        <v>312</v>
      </c>
      <c r="BO41" s="670"/>
      <c r="BP41" s="670"/>
      <c r="BQ41" s="670"/>
      <c r="BR41" s="670"/>
      <c r="BS41" s="670"/>
      <c r="BT41" s="670"/>
      <c r="BU41" s="670"/>
      <c r="BV41" s="670"/>
      <c r="BW41" s="671"/>
      <c r="BY41" s="674"/>
      <c r="BZ41" s="675"/>
      <c r="CA41" s="607" t="s">
        <v>313</v>
      </c>
      <c r="CB41" s="608"/>
      <c r="CC41" s="608"/>
      <c r="CD41" s="608"/>
      <c r="CE41" s="608"/>
      <c r="CF41" s="608"/>
      <c r="CG41" s="608"/>
      <c r="CH41" s="608"/>
      <c r="CI41" s="608"/>
      <c r="CJ41" s="608"/>
      <c r="CK41" s="608"/>
      <c r="CL41" s="609"/>
      <c r="CM41" s="610">
        <v>55807202</v>
      </c>
      <c r="CN41" s="611"/>
      <c r="CO41" s="611"/>
      <c r="CP41" s="611"/>
      <c r="CQ41" s="611"/>
      <c r="CR41" s="611"/>
      <c r="CS41" s="611"/>
      <c r="CT41" s="612"/>
      <c r="CU41" s="615">
        <v>16.600000000000001</v>
      </c>
      <c r="CV41" s="631"/>
      <c r="CW41" s="631"/>
      <c r="CX41" s="632"/>
      <c r="CY41" s="619">
        <v>53658921</v>
      </c>
      <c r="CZ41" s="629"/>
      <c r="DA41" s="629"/>
      <c r="DB41" s="629"/>
      <c r="DC41" s="629"/>
      <c r="DD41" s="629"/>
      <c r="DE41" s="629"/>
      <c r="DF41" s="630"/>
      <c r="DG41" s="619">
        <v>53658921</v>
      </c>
      <c r="DH41" s="629"/>
      <c r="DI41" s="629"/>
      <c r="DJ41" s="629"/>
      <c r="DK41" s="629"/>
      <c r="DL41" s="629"/>
      <c r="DM41" s="629"/>
      <c r="DN41" s="629"/>
      <c r="DO41" s="629"/>
      <c r="DP41" s="629"/>
      <c r="DQ41" s="630"/>
      <c r="DR41" s="615">
        <v>25.2</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314</v>
      </c>
      <c r="AQ42" s="659"/>
      <c r="AR42" s="659"/>
      <c r="AS42" s="659"/>
      <c r="AT42" s="659"/>
      <c r="AU42" s="659"/>
      <c r="AV42" s="659"/>
      <c r="AW42" s="660"/>
      <c r="AX42" s="661" t="s">
        <v>315</v>
      </c>
      <c r="AY42" s="661"/>
      <c r="AZ42" s="661"/>
      <c r="BA42" s="661"/>
      <c r="BB42" s="661"/>
      <c r="BC42" s="661"/>
      <c r="BD42" s="662">
        <v>654308</v>
      </c>
      <c r="BE42" s="663"/>
      <c r="BF42" s="663"/>
      <c r="BG42" s="663"/>
      <c r="BH42" s="663"/>
      <c r="BI42" s="663"/>
      <c r="BJ42" s="663"/>
      <c r="BK42" s="663"/>
      <c r="BL42" s="663"/>
      <c r="BM42" s="664"/>
      <c r="BN42" s="662" t="s">
        <v>316</v>
      </c>
      <c r="BO42" s="663"/>
      <c r="BP42" s="663"/>
      <c r="BQ42" s="663"/>
      <c r="BR42" s="663"/>
      <c r="BS42" s="663"/>
      <c r="BT42" s="663"/>
      <c r="BU42" s="663"/>
      <c r="BV42" s="663"/>
      <c r="BW42" s="664"/>
      <c r="BY42" s="674"/>
      <c r="BZ42" s="675"/>
      <c r="CA42" s="607" t="s">
        <v>317</v>
      </c>
      <c r="CB42" s="608"/>
      <c r="CC42" s="608"/>
      <c r="CD42" s="608"/>
      <c r="CE42" s="608"/>
      <c r="CF42" s="608"/>
      <c r="CG42" s="608"/>
      <c r="CH42" s="608"/>
      <c r="CI42" s="608"/>
      <c r="CJ42" s="608"/>
      <c r="CK42" s="608"/>
      <c r="CL42" s="609"/>
      <c r="CM42" s="610">
        <v>5329091</v>
      </c>
      <c r="CN42" s="629"/>
      <c r="CO42" s="629"/>
      <c r="CP42" s="629"/>
      <c r="CQ42" s="629"/>
      <c r="CR42" s="629"/>
      <c r="CS42" s="629"/>
      <c r="CT42" s="630"/>
      <c r="CU42" s="615">
        <v>1.6</v>
      </c>
      <c r="CV42" s="631"/>
      <c r="CW42" s="631"/>
      <c r="CX42" s="632"/>
      <c r="CY42" s="619">
        <v>5292730</v>
      </c>
      <c r="CZ42" s="629"/>
      <c r="DA42" s="629"/>
      <c r="DB42" s="629"/>
      <c r="DC42" s="629"/>
      <c r="DD42" s="629"/>
      <c r="DE42" s="629"/>
      <c r="DF42" s="630"/>
      <c r="DG42" s="619">
        <v>5292730</v>
      </c>
      <c r="DH42" s="629"/>
      <c r="DI42" s="629"/>
      <c r="DJ42" s="629"/>
      <c r="DK42" s="629"/>
      <c r="DL42" s="629"/>
      <c r="DM42" s="629"/>
      <c r="DN42" s="629"/>
      <c r="DO42" s="629"/>
      <c r="DP42" s="629"/>
      <c r="DQ42" s="630"/>
      <c r="DR42" s="615">
        <v>2.5</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318</v>
      </c>
      <c r="CB43" s="608"/>
      <c r="CC43" s="608"/>
      <c r="CD43" s="608"/>
      <c r="CE43" s="608"/>
      <c r="CF43" s="608"/>
      <c r="CG43" s="608"/>
      <c r="CH43" s="608"/>
      <c r="CI43" s="608"/>
      <c r="CJ43" s="608"/>
      <c r="CK43" s="608"/>
      <c r="CL43" s="609"/>
      <c r="CM43" s="610">
        <v>793</v>
      </c>
      <c r="CN43" s="611"/>
      <c r="CO43" s="611"/>
      <c r="CP43" s="611"/>
      <c r="CQ43" s="611"/>
      <c r="CR43" s="611"/>
      <c r="CS43" s="611"/>
      <c r="CT43" s="612"/>
      <c r="CU43" s="615">
        <v>0</v>
      </c>
      <c r="CV43" s="631"/>
      <c r="CW43" s="631"/>
      <c r="CX43" s="632"/>
      <c r="CY43" s="619">
        <v>793</v>
      </c>
      <c r="CZ43" s="629"/>
      <c r="DA43" s="629"/>
      <c r="DB43" s="629"/>
      <c r="DC43" s="629"/>
      <c r="DD43" s="629"/>
      <c r="DE43" s="629"/>
      <c r="DF43" s="630"/>
      <c r="DG43" s="619">
        <v>793</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319</v>
      </c>
      <c r="BZ44" s="608"/>
      <c r="CA44" s="608"/>
      <c r="CB44" s="608"/>
      <c r="CC44" s="608"/>
      <c r="CD44" s="608"/>
      <c r="CE44" s="608"/>
      <c r="CF44" s="608"/>
      <c r="CG44" s="608"/>
      <c r="CH44" s="608"/>
      <c r="CI44" s="608"/>
      <c r="CJ44" s="608"/>
      <c r="CK44" s="608"/>
      <c r="CL44" s="609"/>
      <c r="CM44" s="610">
        <v>108227953</v>
      </c>
      <c r="CN44" s="629"/>
      <c r="CO44" s="629"/>
      <c r="CP44" s="629"/>
      <c r="CQ44" s="629"/>
      <c r="CR44" s="629"/>
      <c r="CS44" s="629"/>
      <c r="CT44" s="630"/>
      <c r="CU44" s="615">
        <v>32.200000000000003</v>
      </c>
      <c r="CV44" s="631"/>
      <c r="CW44" s="631"/>
      <c r="CX44" s="632"/>
      <c r="CY44" s="619">
        <v>84116373</v>
      </c>
      <c r="CZ44" s="629"/>
      <c r="DA44" s="629"/>
      <c r="DB44" s="629"/>
      <c r="DC44" s="629"/>
      <c r="DD44" s="629"/>
      <c r="DE44" s="629"/>
      <c r="DF44" s="630"/>
      <c r="DG44" s="619">
        <v>57923690</v>
      </c>
      <c r="DH44" s="629"/>
      <c r="DI44" s="629"/>
      <c r="DJ44" s="629"/>
      <c r="DK44" s="629"/>
      <c r="DL44" s="629"/>
      <c r="DM44" s="629"/>
      <c r="DN44" s="629"/>
      <c r="DO44" s="629"/>
      <c r="DP44" s="629"/>
      <c r="DQ44" s="630"/>
      <c r="DR44" s="615">
        <v>27.2</v>
      </c>
      <c r="DS44" s="631"/>
      <c r="DT44" s="631"/>
      <c r="DU44" s="631"/>
      <c r="DV44" s="631"/>
      <c r="DW44" s="631"/>
      <c r="DX44" s="633"/>
    </row>
    <row r="45" spans="2:128" ht="11.25" customHeight="1" x14ac:dyDescent="0.2">
      <c r="B45" s="212" t="s">
        <v>320</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321</v>
      </c>
      <c r="BZ45" s="608"/>
      <c r="CA45" s="608"/>
      <c r="CB45" s="608"/>
      <c r="CC45" s="608"/>
      <c r="CD45" s="608"/>
      <c r="CE45" s="608"/>
      <c r="CF45" s="608"/>
      <c r="CG45" s="608"/>
      <c r="CH45" s="608"/>
      <c r="CI45" s="608"/>
      <c r="CJ45" s="608"/>
      <c r="CK45" s="608"/>
      <c r="CL45" s="609"/>
      <c r="CM45" s="610">
        <v>20163158</v>
      </c>
      <c r="CN45" s="611"/>
      <c r="CO45" s="611"/>
      <c r="CP45" s="611"/>
      <c r="CQ45" s="611"/>
      <c r="CR45" s="611"/>
      <c r="CS45" s="611"/>
      <c r="CT45" s="612"/>
      <c r="CU45" s="615">
        <v>6</v>
      </c>
      <c r="CV45" s="631"/>
      <c r="CW45" s="631"/>
      <c r="CX45" s="632"/>
      <c r="CY45" s="619">
        <v>14414154</v>
      </c>
      <c r="CZ45" s="629"/>
      <c r="DA45" s="629"/>
      <c r="DB45" s="629"/>
      <c r="DC45" s="629"/>
      <c r="DD45" s="629"/>
      <c r="DE45" s="629"/>
      <c r="DF45" s="630"/>
      <c r="DG45" s="619">
        <v>11511143</v>
      </c>
      <c r="DH45" s="629"/>
      <c r="DI45" s="629"/>
      <c r="DJ45" s="629"/>
      <c r="DK45" s="629"/>
      <c r="DL45" s="629"/>
      <c r="DM45" s="629"/>
      <c r="DN45" s="629"/>
      <c r="DO45" s="629"/>
      <c r="DP45" s="629"/>
      <c r="DQ45" s="630"/>
      <c r="DR45" s="615">
        <v>5.4</v>
      </c>
      <c r="DS45" s="631"/>
      <c r="DT45" s="631"/>
      <c r="DU45" s="631"/>
      <c r="DV45" s="631"/>
      <c r="DW45" s="631"/>
      <c r="DX45" s="633"/>
    </row>
    <row r="46" spans="2:128" ht="11.25" customHeight="1" x14ac:dyDescent="0.2">
      <c r="B46" s="226" t="s">
        <v>322</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323</v>
      </c>
      <c r="BZ46" s="608"/>
      <c r="CA46" s="608"/>
      <c r="CB46" s="608"/>
      <c r="CC46" s="608"/>
      <c r="CD46" s="608"/>
      <c r="CE46" s="608"/>
      <c r="CF46" s="608"/>
      <c r="CG46" s="608"/>
      <c r="CH46" s="608"/>
      <c r="CI46" s="608"/>
      <c r="CJ46" s="608"/>
      <c r="CK46" s="608"/>
      <c r="CL46" s="609"/>
      <c r="CM46" s="610">
        <v>4542778</v>
      </c>
      <c r="CN46" s="629"/>
      <c r="CO46" s="629"/>
      <c r="CP46" s="629"/>
      <c r="CQ46" s="629"/>
      <c r="CR46" s="629"/>
      <c r="CS46" s="629"/>
      <c r="CT46" s="630"/>
      <c r="CU46" s="615">
        <v>1.4</v>
      </c>
      <c r="CV46" s="631"/>
      <c r="CW46" s="631"/>
      <c r="CX46" s="632"/>
      <c r="CY46" s="619">
        <v>2957308</v>
      </c>
      <c r="CZ46" s="629"/>
      <c r="DA46" s="629"/>
      <c r="DB46" s="629"/>
      <c r="DC46" s="629"/>
      <c r="DD46" s="629"/>
      <c r="DE46" s="629"/>
      <c r="DF46" s="630"/>
      <c r="DG46" s="619">
        <v>2957308</v>
      </c>
      <c r="DH46" s="629"/>
      <c r="DI46" s="629"/>
      <c r="DJ46" s="629"/>
      <c r="DK46" s="629"/>
      <c r="DL46" s="629"/>
      <c r="DM46" s="629"/>
      <c r="DN46" s="629"/>
      <c r="DO46" s="629"/>
      <c r="DP46" s="629"/>
      <c r="DQ46" s="630"/>
      <c r="DR46" s="615">
        <v>1.4</v>
      </c>
      <c r="DS46" s="631"/>
      <c r="DT46" s="631"/>
      <c r="DU46" s="631"/>
      <c r="DV46" s="631"/>
      <c r="DW46" s="631"/>
      <c r="DX46" s="633"/>
    </row>
    <row r="47" spans="2:128" ht="11.25" customHeight="1" x14ac:dyDescent="0.2">
      <c r="B47" s="227" t="s">
        <v>324</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325</v>
      </c>
      <c r="BZ47" s="608"/>
      <c r="CA47" s="608"/>
      <c r="CB47" s="608"/>
      <c r="CC47" s="608"/>
      <c r="CD47" s="608"/>
      <c r="CE47" s="608"/>
      <c r="CF47" s="608"/>
      <c r="CG47" s="608"/>
      <c r="CH47" s="608"/>
      <c r="CI47" s="608"/>
      <c r="CJ47" s="608"/>
      <c r="CK47" s="608"/>
      <c r="CL47" s="609"/>
      <c r="CM47" s="610">
        <v>74279930</v>
      </c>
      <c r="CN47" s="611"/>
      <c r="CO47" s="611"/>
      <c r="CP47" s="611"/>
      <c r="CQ47" s="611"/>
      <c r="CR47" s="611"/>
      <c r="CS47" s="611"/>
      <c r="CT47" s="612"/>
      <c r="CU47" s="615">
        <v>22.1</v>
      </c>
      <c r="CV47" s="631"/>
      <c r="CW47" s="631"/>
      <c r="CX47" s="632"/>
      <c r="CY47" s="619">
        <v>60612448</v>
      </c>
      <c r="CZ47" s="629"/>
      <c r="DA47" s="629"/>
      <c r="DB47" s="629"/>
      <c r="DC47" s="629"/>
      <c r="DD47" s="629"/>
      <c r="DE47" s="629"/>
      <c r="DF47" s="630"/>
      <c r="DG47" s="619">
        <v>39327039</v>
      </c>
      <c r="DH47" s="629"/>
      <c r="DI47" s="629"/>
      <c r="DJ47" s="629"/>
      <c r="DK47" s="629"/>
      <c r="DL47" s="629"/>
      <c r="DM47" s="629"/>
      <c r="DN47" s="629"/>
      <c r="DO47" s="629"/>
      <c r="DP47" s="629"/>
      <c r="DQ47" s="630"/>
      <c r="DR47" s="615">
        <v>18.5</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326</v>
      </c>
      <c r="BZ48" s="608"/>
      <c r="CA48" s="608"/>
      <c r="CB48" s="608"/>
      <c r="CC48" s="608"/>
      <c r="CD48" s="608"/>
      <c r="CE48" s="608"/>
      <c r="CF48" s="608"/>
      <c r="CG48" s="608"/>
      <c r="CH48" s="608"/>
      <c r="CI48" s="608"/>
      <c r="CJ48" s="608"/>
      <c r="CK48" s="608"/>
      <c r="CL48" s="609"/>
      <c r="CM48" s="610">
        <v>3804366</v>
      </c>
      <c r="CN48" s="629"/>
      <c r="CO48" s="629"/>
      <c r="CP48" s="629"/>
      <c r="CQ48" s="629"/>
      <c r="CR48" s="629"/>
      <c r="CS48" s="629"/>
      <c r="CT48" s="630"/>
      <c r="CU48" s="615">
        <v>1.1000000000000001</v>
      </c>
      <c r="CV48" s="631"/>
      <c r="CW48" s="631"/>
      <c r="CX48" s="632"/>
      <c r="CY48" s="619">
        <v>3804366</v>
      </c>
      <c r="CZ48" s="629"/>
      <c r="DA48" s="629"/>
      <c r="DB48" s="629"/>
      <c r="DC48" s="629"/>
      <c r="DD48" s="629"/>
      <c r="DE48" s="629"/>
      <c r="DF48" s="630"/>
      <c r="DG48" s="619">
        <v>3141468</v>
      </c>
      <c r="DH48" s="629"/>
      <c r="DI48" s="629"/>
      <c r="DJ48" s="629"/>
      <c r="DK48" s="629"/>
      <c r="DL48" s="629"/>
      <c r="DM48" s="629"/>
      <c r="DN48" s="629"/>
      <c r="DO48" s="629"/>
      <c r="DP48" s="629"/>
      <c r="DQ48" s="630"/>
      <c r="DR48" s="615">
        <v>1.5</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327</v>
      </c>
      <c r="BZ49" s="608"/>
      <c r="CA49" s="608"/>
      <c r="CB49" s="608"/>
      <c r="CC49" s="608"/>
      <c r="CD49" s="608"/>
      <c r="CE49" s="608"/>
      <c r="CF49" s="608"/>
      <c r="CG49" s="608"/>
      <c r="CH49" s="608"/>
      <c r="CI49" s="608"/>
      <c r="CJ49" s="608"/>
      <c r="CK49" s="608"/>
      <c r="CL49" s="609"/>
      <c r="CM49" s="610">
        <v>2422404</v>
      </c>
      <c r="CN49" s="611"/>
      <c r="CO49" s="611"/>
      <c r="CP49" s="611"/>
      <c r="CQ49" s="611"/>
      <c r="CR49" s="611"/>
      <c r="CS49" s="611"/>
      <c r="CT49" s="612"/>
      <c r="CU49" s="615">
        <v>0.7</v>
      </c>
      <c r="CV49" s="631"/>
      <c r="CW49" s="631"/>
      <c r="CX49" s="632"/>
      <c r="CY49" s="619">
        <v>899659</v>
      </c>
      <c r="CZ49" s="629"/>
      <c r="DA49" s="629"/>
      <c r="DB49" s="629"/>
      <c r="DC49" s="629"/>
      <c r="DD49" s="629"/>
      <c r="DE49" s="629"/>
      <c r="DF49" s="630"/>
      <c r="DG49" s="619" t="s">
        <v>119</v>
      </c>
      <c r="DH49" s="629"/>
      <c r="DI49" s="629"/>
      <c r="DJ49" s="629"/>
      <c r="DK49" s="629"/>
      <c r="DL49" s="629"/>
      <c r="DM49" s="629"/>
      <c r="DN49" s="629"/>
      <c r="DO49" s="629"/>
      <c r="DP49" s="629"/>
      <c r="DQ49" s="630"/>
      <c r="DR49" s="615" t="s">
        <v>119</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328</v>
      </c>
      <c r="BZ50" s="608"/>
      <c r="CA50" s="608"/>
      <c r="CB50" s="608"/>
      <c r="CC50" s="608"/>
      <c r="CD50" s="608"/>
      <c r="CE50" s="608"/>
      <c r="CF50" s="608"/>
      <c r="CG50" s="608"/>
      <c r="CH50" s="608"/>
      <c r="CI50" s="608"/>
      <c r="CJ50" s="608"/>
      <c r="CK50" s="608"/>
      <c r="CL50" s="609"/>
      <c r="CM50" s="610">
        <v>310752</v>
      </c>
      <c r="CN50" s="629"/>
      <c r="CO50" s="629"/>
      <c r="CP50" s="629"/>
      <c r="CQ50" s="629"/>
      <c r="CR50" s="629"/>
      <c r="CS50" s="629"/>
      <c r="CT50" s="630"/>
      <c r="CU50" s="615">
        <v>0.1</v>
      </c>
      <c r="CV50" s="631"/>
      <c r="CW50" s="631"/>
      <c r="CX50" s="632"/>
      <c r="CY50" s="619">
        <v>310752</v>
      </c>
      <c r="CZ50" s="629"/>
      <c r="DA50" s="629"/>
      <c r="DB50" s="629"/>
      <c r="DC50" s="629"/>
      <c r="DD50" s="629"/>
      <c r="DE50" s="629"/>
      <c r="DF50" s="630"/>
      <c r="DG50" s="619" t="s">
        <v>119</v>
      </c>
      <c r="DH50" s="629"/>
      <c r="DI50" s="629"/>
      <c r="DJ50" s="629"/>
      <c r="DK50" s="629"/>
      <c r="DL50" s="629"/>
      <c r="DM50" s="629"/>
      <c r="DN50" s="629"/>
      <c r="DO50" s="629"/>
      <c r="DP50" s="629"/>
      <c r="DQ50" s="630"/>
      <c r="DR50" s="615" t="s">
        <v>119</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329</v>
      </c>
      <c r="BZ51" s="608"/>
      <c r="CA51" s="608"/>
      <c r="CB51" s="608"/>
      <c r="CC51" s="608"/>
      <c r="CD51" s="608"/>
      <c r="CE51" s="608"/>
      <c r="CF51" s="608"/>
      <c r="CG51" s="608"/>
      <c r="CH51" s="608"/>
      <c r="CI51" s="608"/>
      <c r="CJ51" s="608"/>
      <c r="CK51" s="608"/>
      <c r="CL51" s="609"/>
      <c r="CM51" s="610">
        <v>2704565</v>
      </c>
      <c r="CN51" s="611"/>
      <c r="CO51" s="611"/>
      <c r="CP51" s="611"/>
      <c r="CQ51" s="611"/>
      <c r="CR51" s="611"/>
      <c r="CS51" s="611"/>
      <c r="CT51" s="612"/>
      <c r="CU51" s="615">
        <v>0.8</v>
      </c>
      <c r="CV51" s="631"/>
      <c r="CW51" s="631"/>
      <c r="CX51" s="632"/>
      <c r="CY51" s="619">
        <v>1117686</v>
      </c>
      <c r="CZ51" s="629"/>
      <c r="DA51" s="629"/>
      <c r="DB51" s="629"/>
      <c r="DC51" s="629"/>
      <c r="DD51" s="629"/>
      <c r="DE51" s="629"/>
      <c r="DF51" s="630"/>
      <c r="DG51" s="619">
        <v>986732</v>
      </c>
      <c r="DH51" s="629"/>
      <c r="DI51" s="629"/>
      <c r="DJ51" s="629"/>
      <c r="DK51" s="629"/>
      <c r="DL51" s="629"/>
      <c r="DM51" s="629"/>
      <c r="DN51" s="629"/>
      <c r="DO51" s="629"/>
      <c r="DP51" s="629"/>
      <c r="DQ51" s="630"/>
      <c r="DR51" s="615">
        <v>0.5</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330</v>
      </c>
      <c r="BZ52" s="608"/>
      <c r="CA52" s="608"/>
      <c r="CB52" s="608"/>
      <c r="CC52" s="608"/>
      <c r="CD52" s="608"/>
      <c r="CE52" s="608"/>
      <c r="CF52" s="608"/>
      <c r="CG52" s="608"/>
      <c r="CH52" s="608"/>
      <c r="CI52" s="608"/>
      <c r="CJ52" s="608"/>
      <c r="CK52" s="608"/>
      <c r="CL52" s="609"/>
      <c r="CM52" s="610" t="s">
        <v>119</v>
      </c>
      <c r="CN52" s="629"/>
      <c r="CO52" s="629"/>
      <c r="CP52" s="629"/>
      <c r="CQ52" s="629"/>
      <c r="CR52" s="629"/>
      <c r="CS52" s="629"/>
      <c r="CT52" s="630"/>
      <c r="CU52" s="615" t="s">
        <v>119</v>
      </c>
      <c r="CV52" s="631"/>
      <c r="CW52" s="631"/>
      <c r="CX52" s="632"/>
      <c r="CY52" s="619" t="s">
        <v>119</v>
      </c>
      <c r="CZ52" s="629"/>
      <c r="DA52" s="629"/>
      <c r="DB52" s="629"/>
      <c r="DC52" s="629"/>
      <c r="DD52" s="629"/>
      <c r="DE52" s="629"/>
      <c r="DF52" s="630"/>
      <c r="DG52" s="619" t="s">
        <v>210</v>
      </c>
      <c r="DH52" s="629"/>
      <c r="DI52" s="629"/>
      <c r="DJ52" s="629"/>
      <c r="DK52" s="629"/>
      <c r="DL52" s="629"/>
      <c r="DM52" s="629"/>
      <c r="DN52" s="629"/>
      <c r="DO52" s="629"/>
      <c r="DP52" s="629"/>
      <c r="DQ52" s="630"/>
      <c r="DR52" s="615" t="s">
        <v>210</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331</v>
      </c>
      <c r="BZ53" s="608"/>
      <c r="CA53" s="608"/>
      <c r="CB53" s="608"/>
      <c r="CC53" s="608"/>
      <c r="CD53" s="608"/>
      <c r="CE53" s="608"/>
      <c r="CF53" s="608"/>
      <c r="CG53" s="608"/>
      <c r="CH53" s="608"/>
      <c r="CI53" s="608"/>
      <c r="CJ53" s="608"/>
      <c r="CK53" s="608"/>
      <c r="CL53" s="609"/>
      <c r="CM53" s="610">
        <v>72972338</v>
      </c>
      <c r="CN53" s="611"/>
      <c r="CO53" s="611"/>
      <c r="CP53" s="611"/>
      <c r="CQ53" s="611"/>
      <c r="CR53" s="611"/>
      <c r="CS53" s="611"/>
      <c r="CT53" s="612"/>
      <c r="CU53" s="615">
        <v>21.7</v>
      </c>
      <c r="CV53" s="631"/>
      <c r="CW53" s="631"/>
      <c r="CX53" s="632"/>
      <c r="CY53" s="619">
        <v>14938238</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332</v>
      </c>
      <c r="BZ54" s="608"/>
      <c r="CA54" s="608"/>
      <c r="CB54" s="608"/>
      <c r="CC54" s="608"/>
      <c r="CD54" s="608"/>
      <c r="CE54" s="608"/>
      <c r="CF54" s="608"/>
      <c r="CG54" s="608"/>
      <c r="CH54" s="608"/>
      <c r="CI54" s="608"/>
      <c r="CJ54" s="608"/>
      <c r="CK54" s="608"/>
      <c r="CL54" s="609"/>
      <c r="CM54" s="610">
        <v>3638956</v>
      </c>
      <c r="CN54" s="611"/>
      <c r="CO54" s="611"/>
      <c r="CP54" s="611"/>
      <c r="CQ54" s="611"/>
      <c r="CR54" s="611"/>
      <c r="CS54" s="611"/>
      <c r="CT54" s="612"/>
      <c r="CU54" s="615">
        <v>1.1000000000000001</v>
      </c>
      <c r="CV54" s="631"/>
      <c r="CW54" s="631"/>
      <c r="CX54" s="632"/>
      <c r="CY54" s="619">
        <v>2004448</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308</v>
      </c>
      <c r="BZ55" s="673"/>
      <c r="CA55" s="607" t="s">
        <v>333</v>
      </c>
      <c r="CB55" s="608"/>
      <c r="CC55" s="608"/>
      <c r="CD55" s="608"/>
      <c r="CE55" s="608"/>
      <c r="CF55" s="608"/>
      <c r="CG55" s="608"/>
      <c r="CH55" s="608"/>
      <c r="CI55" s="608"/>
      <c r="CJ55" s="608"/>
      <c r="CK55" s="608"/>
      <c r="CL55" s="609"/>
      <c r="CM55" s="610">
        <v>65265614</v>
      </c>
      <c r="CN55" s="611"/>
      <c r="CO55" s="611"/>
      <c r="CP55" s="611"/>
      <c r="CQ55" s="611"/>
      <c r="CR55" s="611"/>
      <c r="CS55" s="611"/>
      <c r="CT55" s="612"/>
      <c r="CU55" s="615">
        <v>19.399999999999999</v>
      </c>
      <c r="CV55" s="631"/>
      <c r="CW55" s="631"/>
      <c r="CX55" s="632"/>
      <c r="CY55" s="619">
        <v>14710830</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334</v>
      </c>
      <c r="CB56" s="608"/>
      <c r="CC56" s="608"/>
      <c r="CD56" s="608"/>
      <c r="CE56" s="608"/>
      <c r="CF56" s="608"/>
      <c r="CG56" s="608"/>
      <c r="CH56" s="608"/>
      <c r="CI56" s="608"/>
      <c r="CJ56" s="608"/>
      <c r="CK56" s="608"/>
      <c r="CL56" s="609"/>
      <c r="CM56" s="610">
        <v>46404968</v>
      </c>
      <c r="CN56" s="611"/>
      <c r="CO56" s="611"/>
      <c r="CP56" s="611"/>
      <c r="CQ56" s="611"/>
      <c r="CR56" s="611"/>
      <c r="CS56" s="611"/>
      <c r="CT56" s="612"/>
      <c r="CU56" s="615">
        <v>13.8</v>
      </c>
      <c r="CV56" s="631"/>
      <c r="CW56" s="631"/>
      <c r="CX56" s="632"/>
      <c r="CY56" s="619">
        <v>3188809</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335</v>
      </c>
      <c r="CB57" s="608"/>
      <c r="CC57" s="608"/>
      <c r="CD57" s="608"/>
      <c r="CE57" s="608"/>
      <c r="CF57" s="608"/>
      <c r="CG57" s="608"/>
      <c r="CH57" s="608"/>
      <c r="CI57" s="608"/>
      <c r="CJ57" s="608"/>
      <c r="CK57" s="608"/>
      <c r="CL57" s="609"/>
      <c r="CM57" s="610">
        <v>18694141</v>
      </c>
      <c r="CN57" s="611"/>
      <c r="CO57" s="611"/>
      <c r="CP57" s="611"/>
      <c r="CQ57" s="611"/>
      <c r="CR57" s="611"/>
      <c r="CS57" s="611"/>
      <c r="CT57" s="612"/>
      <c r="CU57" s="615">
        <v>5.6</v>
      </c>
      <c r="CV57" s="631"/>
      <c r="CW57" s="631"/>
      <c r="CX57" s="632"/>
      <c r="CY57" s="619">
        <v>11443516</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336</v>
      </c>
      <c r="CB58" s="608"/>
      <c r="CC58" s="608"/>
      <c r="CD58" s="608"/>
      <c r="CE58" s="608"/>
      <c r="CF58" s="608"/>
      <c r="CG58" s="608"/>
      <c r="CH58" s="608"/>
      <c r="CI58" s="608"/>
      <c r="CJ58" s="608"/>
      <c r="CK58" s="608"/>
      <c r="CL58" s="609"/>
      <c r="CM58" s="610">
        <v>7706724</v>
      </c>
      <c r="CN58" s="611"/>
      <c r="CO58" s="611"/>
      <c r="CP58" s="611"/>
      <c r="CQ58" s="611"/>
      <c r="CR58" s="611"/>
      <c r="CS58" s="611"/>
      <c r="CT58" s="612"/>
      <c r="CU58" s="615">
        <v>2.2999999999999998</v>
      </c>
      <c r="CV58" s="631"/>
      <c r="CW58" s="631"/>
      <c r="CX58" s="632"/>
      <c r="CY58" s="619">
        <v>227408</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337</v>
      </c>
      <c r="CB59" s="608"/>
      <c r="CC59" s="608"/>
      <c r="CD59" s="608"/>
      <c r="CE59" s="608"/>
      <c r="CF59" s="608"/>
      <c r="CG59" s="608"/>
      <c r="CH59" s="608"/>
      <c r="CI59" s="608"/>
      <c r="CJ59" s="608"/>
      <c r="CK59" s="608"/>
      <c r="CL59" s="609"/>
      <c r="CM59" s="610" t="s">
        <v>119</v>
      </c>
      <c r="CN59" s="611"/>
      <c r="CO59" s="611"/>
      <c r="CP59" s="611"/>
      <c r="CQ59" s="611"/>
      <c r="CR59" s="611"/>
      <c r="CS59" s="611"/>
      <c r="CT59" s="612"/>
      <c r="CU59" s="615" t="s">
        <v>119</v>
      </c>
      <c r="CV59" s="631"/>
      <c r="CW59" s="631"/>
      <c r="CX59" s="632"/>
      <c r="CY59" s="619" t="s">
        <v>119</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338</v>
      </c>
      <c r="BZ60" s="626"/>
      <c r="CA60" s="626"/>
      <c r="CB60" s="626"/>
      <c r="CC60" s="626"/>
      <c r="CD60" s="626"/>
      <c r="CE60" s="626"/>
      <c r="CF60" s="626"/>
      <c r="CG60" s="626"/>
      <c r="CH60" s="626"/>
      <c r="CI60" s="626"/>
      <c r="CJ60" s="626"/>
      <c r="CK60" s="626"/>
      <c r="CL60" s="627"/>
      <c r="CM60" s="686">
        <v>336031398</v>
      </c>
      <c r="CN60" s="687"/>
      <c r="CO60" s="687"/>
      <c r="CP60" s="687"/>
      <c r="CQ60" s="687"/>
      <c r="CR60" s="687"/>
      <c r="CS60" s="687"/>
      <c r="CT60" s="688"/>
      <c r="CU60" s="689">
        <v>100</v>
      </c>
      <c r="CV60" s="690"/>
      <c r="CW60" s="690"/>
      <c r="CX60" s="691"/>
      <c r="CY60" s="692">
        <v>236943925</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p6BwsXhg+2+f20LjS7XWiP0j/dJyQaNQoSxbipzRDK3oSO5RyeMNTRsWhHhNK2UYxKivbk+Rw02dPbk8NQt62Q==" saltValue="VokRwgCJPceMIs+KihCiDg=="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340</v>
      </c>
      <c r="DK2" s="731"/>
      <c r="DL2" s="731"/>
      <c r="DM2" s="731"/>
      <c r="DN2" s="731"/>
      <c r="DO2" s="732"/>
      <c r="DP2" s="237"/>
      <c r="DQ2" s="730" t="s">
        <v>341</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342</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343</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344</v>
      </c>
      <c r="B5" s="725"/>
      <c r="C5" s="725"/>
      <c r="D5" s="725"/>
      <c r="E5" s="725"/>
      <c r="F5" s="725"/>
      <c r="G5" s="725"/>
      <c r="H5" s="725"/>
      <c r="I5" s="725"/>
      <c r="J5" s="725"/>
      <c r="K5" s="725"/>
      <c r="L5" s="725"/>
      <c r="M5" s="725"/>
      <c r="N5" s="725"/>
      <c r="O5" s="725"/>
      <c r="P5" s="726"/>
      <c r="Q5" s="701" t="s">
        <v>345</v>
      </c>
      <c r="R5" s="702"/>
      <c r="S5" s="702"/>
      <c r="T5" s="702"/>
      <c r="U5" s="703"/>
      <c r="V5" s="701" t="s">
        <v>346</v>
      </c>
      <c r="W5" s="702"/>
      <c r="X5" s="702"/>
      <c r="Y5" s="702"/>
      <c r="Z5" s="703"/>
      <c r="AA5" s="701" t="s">
        <v>347</v>
      </c>
      <c r="AB5" s="702"/>
      <c r="AC5" s="702"/>
      <c r="AD5" s="702"/>
      <c r="AE5" s="702"/>
      <c r="AF5" s="734" t="s">
        <v>348</v>
      </c>
      <c r="AG5" s="702"/>
      <c r="AH5" s="702"/>
      <c r="AI5" s="702"/>
      <c r="AJ5" s="713"/>
      <c r="AK5" s="702" t="s">
        <v>349</v>
      </c>
      <c r="AL5" s="702"/>
      <c r="AM5" s="702"/>
      <c r="AN5" s="702"/>
      <c r="AO5" s="703"/>
      <c r="AP5" s="701" t="s">
        <v>350</v>
      </c>
      <c r="AQ5" s="702"/>
      <c r="AR5" s="702"/>
      <c r="AS5" s="702"/>
      <c r="AT5" s="703"/>
      <c r="AU5" s="701" t="s">
        <v>351</v>
      </c>
      <c r="AV5" s="702"/>
      <c r="AW5" s="702"/>
      <c r="AX5" s="702"/>
      <c r="AY5" s="713"/>
      <c r="AZ5" s="244"/>
      <c r="BA5" s="244"/>
      <c r="BB5" s="244"/>
      <c r="BC5" s="244"/>
      <c r="BD5" s="244"/>
      <c r="BE5" s="245"/>
      <c r="BF5" s="245"/>
      <c r="BG5" s="245"/>
      <c r="BH5" s="245"/>
      <c r="BI5" s="245"/>
      <c r="BJ5" s="245"/>
      <c r="BK5" s="245"/>
      <c r="BL5" s="245"/>
      <c r="BM5" s="245"/>
      <c r="BN5" s="245"/>
      <c r="BO5" s="245"/>
      <c r="BP5" s="245"/>
      <c r="BQ5" s="724" t="s">
        <v>352</v>
      </c>
      <c r="BR5" s="725"/>
      <c r="BS5" s="725"/>
      <c r="BT5" s="725"/>
      <c r="BU5" s="725"/>
      <c r="BV5" s="725"/>
      <c r="BW5" s="725"/>
      <c r="BX5" s="725"/>
      <c r="BY5" s="725"/>
      <c r="BZ5" s="725"/>
      <c r="CA5" s="725"/>
      <c r="CB5" s="725"/>
      <c r="CC5" s="725"/>
      <c r="CD5" s="725"/>
      <c r="CE5" s="725"/>
      <c r="CF5" s="725"/>
      <c r="CG5" s="726"/>
      <c r="CH5" s="701" t="s">
        <v>353</v>
      </c>
      <c r="CI5" s="702"/>
      <c r="CJ5" s="702"/>
      <c r="CK5" s="702"/>
      <c r="CL5" s="703"/>
      <c r="CM5" s="701" t="s">
        <v>354</v>
      </c>
      <c r="CN5" s="702"/>
      <c r="CO5" s="702"/>
      <c r="CP5" s="702"/>
      <c r="CQ5" s="703"/>
      <c r="CR5" s="701" t="s">
        <v>355</v>
      </c>
      <c r="CS5" s="702"/>
      <c r="CT5" s="702"/>
      <c r="CU5" s="702"/>
      <c r="CV5" s="703"/>
      <c r="CW5" s="701" t="s">
        <v>356</v>
      </c>
      <c r="CX5" s="702"/>
      <c r="CY5" s="702"/>
      <c r="CZ5" s="702"/>
      <c r="DA5" s="703"/>
      <c r="DB5" s="701" t="s">
        <v>357</v>
      </c>
      <c r="DC5" s="702"/>
      <c r="DD5" s="702"/>
      <c r="DE5" s="702"/>
      <c r="DF5" s="703"/>
      <c r="DG5" s="707" t="s">
        <v>358</v>
      </c>
      <c r="DH5" s="708"/>
      <c r="DI5" s="708"/>
      <c r="DJ5" s="708"/>
      <c r="DK5" s="709"/>
      <c r="DL5" s="707" t="s">
        <v>359</v>
      </c>
      <c r="DM5" s="708"/>
      <c r="DN5" s="708"/>
      <c r="DO5" s="708"/>
      <c r="DP5" s="709"/>
      <c r="DQ5" s="701" t="s">
        <v>360</v>
      </c>
      <c r="DR5" s="702"/>
      <c r="DS5" s="702"/>
      <c r="DT5" s="702"/>
      <c r="DU5" s="703"/>
      <c r="DV5" s="701" t="s">
        <v>351</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361</v>
      </c>
      <c r="C7" s="716"/>
      <c r="D7" s="716"/>
      <c r="E7" s="716"/>
      <c r="F7" s="716"/>
      <c r="G7" s="716"/>
      <c r="H7" s="716"/>
      <c r="I7" s="716"/>
      <c r="J7" s="716"/>
      <c r="K7" s="716"/>
      <c r="L7" s="716"/>
      <c r="M7" s="716"/>
      <c r="N7" s="716"/>
      <c r="O7" s="716"/>
      <c r="P7" s="717"/>
      <c r="Q7" s="718">
        <v>351751</v>
      </c>
      <c r="R7" s="719"/>
      <c r="S7" s="719"/>
      <c r="T7" s="719"/>
      <c r="U7" s="719"/>
      <c r="V7" s="719">
        <v>345020</v>
      </c>
      <c r="W7" s="719"/>
      <c r="X7" s="719"/>
      <c r="Y7" s="719"/>
      <c r="Z7" s="719"/>
      <c r="AA7" s="719">
        <f>Q7-V7</f>
        <v>6731</v>
      </c>
      <c r="AB7" s="719"/>
      <c r="AC7" s="719"/>
      <c r="AD7" s="719"/>
      <c r="AE7" s="720"/>
      <c r="AF7" s="721">
        <v>4347</v>
      </c>
      <c r="AG7" s="722"/>
      <c r="AH7" s="722"/>
      <c r="AI7" s="722"/>
      <c r="AJ7" s="723"/>
      <c r="AK7" s="761">
        <v>12427</v>
      </c>
      <c r="AL7" s="762"/>
      <c r="AM7" s="762"/>
      <c r="AN7" s="762"/>
      <c r="AO7" s="762"/>
      <c r="AP7" s="762">
        <v>628836</v>
      </c>
      <c r="AQ7" s="762"/>
      <c r="AR7" s="762"/>
      <c r="AS7" s="762"/>
      <c r="AT7" s="762"/>
      <c r="AU7" s="763" t="s">
        <v>587</v>
      </c>
      <c r="AV7" s="763"/>
      <c r="AW7" s="763"/>
      <c r="AX7" s="763"/>
      <c r="AY7" s="764"/>
      <c r="AZ7" s="240"/>
      <c r="BA7" s="240"/>
      <c r="BB7" s="240"/>
      <c r="BC7" s="240"/>
      <c r="BD7" s="240"/>
      <c r="BE7" s="241"/>
      <c r="BF7" s="241"/>
      <c r="BG7" s="241"/>
      <c r="BH7" s="241"/>
      <c r="BI7" s="241"/>
      <c r="BJ7" s="241"/>
      <c r="BK7" s="241"/>
      <c r="BL7" s="241"/>
      <c r="BM7" s="241"/>
      <c r="BN7" s="241"/>
      <c r="BO7" s="241"/>
      <c r="BP7" s="241"/>
      <c r="BQ7" s="247">
        <v>1</v>
      </c>
      <c r="BR7" s="248"/>
      <c r="BS7" s="765" t="s">
        <v>588</v>
      </c>
      <c r="BT7" s="766"/>
      <c r="BU7" s="766"/>
      <c r="BV7" s="766"/>
      <c r="BW7" s="766"/>
      <c r="BX7" s="766"/>
      <c r="BY7" s="766"/>
      <c r="BZ7" s="766"/>
      <c r="CA7" s="766"/>
      <c r="CB7" s="766"/>
      <c r="CC7" s="766"/>
      <c r="CD7" s="766"/>
      <c r="CE7" s="766"/>
      <c r="CF7" s="766"/>
      <c r="CG7" s="767"/>
      <c r="CH7" s="755">
        <v>-5</v>
      </c>
      <c r="CI7" s="756"/>
      <c r="CJ7" s="756"/>
      <c r="CK7" s="756"/>
      <c r="CL7" s="757"/>
      <c r="CM7" s="755">
        <v>1231</v>
      </c>
      <c r="CN7" s="756"/>
      <c r="CO7" s="756"/>
      <c r="CP7" s="756"/>
      <c r="CQ7" s="757"/>
      <c r="CR7" s="755">
        <v>500</v>
      </c>
      <c r="CS7" s="756"/>
      <c r="CT7" s="756"/>
      <c r="CU7" s="756"/>
      <c r="CV7" s="757"/>
      <c r="CW7" s="758">
        <v>64</v>
      </c>
      <c r="CX7" s="759"/>
      <c r="CY7" s="759"/>
      <c r="CZ7" s="759"/>
      <c r="DA7" s="760"/>
      <c r="DB7" s="755" t="s">
        <v>590</v>
      </c>
      <c r="DC7" s="756"/>
      <c r="DD7" s="756"/>
      <c r="DE7" s="756"/>
      <c r="DF7" s="757"/>
      <c r="DG7" s="755" t="s">
        <v>589</v>
      </c>
      <c r="DH7" s="756"/>
      <c r="DI7" s="756"/>
      <c r="DJ7" s="756"/>
      <c r="DK7" s="757"/>
      <c r="DL7" s="755" t="s">
        <v>590</v>
      </c>
      <c r="DM7" s="756"/>
      <c r="DN7" s="756"/>
      <c r="DO7" s="756"/>
      <c r="DP7" s="757"/>
      <c r="DQ7" s="755" t="s">
        <v>590</v>
      </c>
      <c r="DR7" s="756"/>
      <c r="DS7" s="756"/>
      <c r="DT7" s="756"/>
      <c r="DU7" s="757"/>
      <c r="DV7" s="736"/>
      <c r="DW7" s="737"/>
      <c r="DX7" s="737"/>
      <c r="DY7" s="737"/>
      <c r="DZ7" s="738"/>
      <c r="EA7" s="242"/>
    </row>
    <row r="8" spans="1:131" s="243" customFormat="1" ht="26.25" customHeight="1" x14ac:dyDescent="0.2">
      <c r="A8" s="249">
        <v>2</v>
      </c>
      <c r="B8" s="739" t="s">
        <v>362</v>
      </c>
      <c r="C8" s="740"/>
      <c r="D8" s="740"/>
      <c r="E8" s="740"/>
      <c r="F8" s="740"/>
      <c r="G8" s="740"/>
      <c r="H8" s="740"/>
      <c r="I8" s="740"/>
      <c r="J8" s="740"/>
      <c r="K8" s="740"/>
      <c r="L8" s="740"/>
      <c r="M8" s="740"/>
      <c r="N8" s="740"/>
      <c r="O8" s="740"/>
      <c r="P8" s="741"/>
      <c r="Q8" s="742">
        <v>4353</v>
      </c>
      <c r="R8" s="743"/>
      <c r="S8" s="743"/>
      <c r="T8" s="743"/>
      <c r="U8" s="743"/>
      <c r="V8" s="743">
        <v>4281</v>
      </c>
      <c r="W8" s="743"/>
      <c r="X8" s="743"/>
      <c r="Y8" s="743"/>
      <c r="Z8" s="743"/>
      <c r="AA8" s="744">
        <f t="shared" ref="AA8:AA19" si="0">Q8-V8</f>
        <v>72</v>
      </c>
      <c r="AB8" s="745"/>
      <c r="AC8" s="745"/>
      <c r="AD8" s="745"/>
      <c r="AE8" s="746"/>
      <c r="AF8" s="747">
        <v>73</v>
      </c>
      <c r="AG8" s="745"/>
      <c r="AH8" s="745"/>
      <c r="AI8" s="745"/>
      <c r="AJ8" s="746"/>
      <c r="AK8" s="748"/>
      <c r="AL8" s="749"/>
      <c r="AM8" s="749"/>
      <c r="AN8" s="749"/>
      <c r="AO8" s="749"/>
      <c r="AP8" s="749"/>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591</v>
      </c>
      <c r="BT8" s="753"/>
      <c r="BU8" s="753"/>
      <c r="BV8" s="753"/>
      <c r="BW8" s="753"/>
      <c r="BX8" s="753"/>
      <c r="BY8" s="753"/>
      <c r="BZ8" s="753"/>
      <c r="CA8" s="753"/>
      <c r="CB8" s="753"/>
      <c r="CC8" s="753"/>
      <c r="CD8" s="753"/>
      <c r="CE8" s="753"/>
      <c r="CF8" s="753"/>
      <c r="CG8" s="754"/>
      <c r="CH8" s="771">
        <v>160</v>
      </c>
      <c r="CI8" s="772"/>
      <c r="CJ8" s="772"/>
      <c r="CK8" s="772"/>
      <c r="CL8" s="773"/>
      <c r="CM8" s="771">
        <v>5591</v>
      </c>
      <c r="CN8" s="772"/>
      <c r="CO8" s="772"/>
      <c r="CP8" s="772"/>
      <c r="CQ8" s="773"/>
      <c r="CR8" s="771">
        <v>153</v>
      </c>
      <c r="CS8" s="772"/>
      <c r="CT8" s="772"/>
      <c r="CU8" s="772"/>
      <c r="CV8" s="773"/>
      <c r="CW8" s="771" t="s">
        <v>590</v>
      </c>
      <c r="CX8" s="772"/>
      <c r="CY8" s="772"/>
      <c r="CZ8" s="772"/>
      <c r="DA8" s="773"/>
      <c r="DB8" s="771" t="s">
        <v>521</v>
      </c>
      <c r="DC8" s="772"/>
      <c r="DD8" s="772"/>
      <c r="DE8" s="772"/>
      <c r="DF8" s="773"/>
      <c r="DG8" s="771" t="s">
        <v>521</v>
      </c>
      <c r="DH8" s="772"/>
      <c r="DI8" s="772"/>
      <c r="DJ8" s="772"/>
      <c r="DK8" s="773"/>
      <c r="DL8" s="771" t="s">
        <v>590</v>
      </c>
      <c r="DM8" s="772"/>
      <c r="DN8" s="772"/>
      <c r="DO8" s="772"/>
      <c r="DP8" s="773"/>
      <c r="DQ8" s="771" t="s">
        <v>521</v>
      </c>
      <c r="DR8" s="772"/>
      <c r="DS8" s="772"/>
      <c r="DT8" s="772"/>
      <c r="DU8" s="773"/>
      <c r="DV8" s="774"/>
      <c r="DW8" s="775"/>
      <c r="DX8" s="775"/>
      <c r="DY8" s="775"/>
      <c r="DZ8" s="776"/>
      <c r="EA8" s="242"/>
    </row>
    <row r="9" spans="1:131" s="243" customFormat="1" ht="26.25" customHeight="1" x14ac:dyDescent="0.2">
      <c r="A9" s="249">
        <v>3</v>
      </c>
      <c r="B9" s="739" t="s">
        <v>363</v>
      </c>
      <c r="C9" s="740"/>
      <c r="D9" s="740"/>
      <c r="E9" s="740"/>
      <c r="F9" s="740"/>
      <c r="G9" s="740"/>
      <c r="H9" s="740"/>
      <c r="I9" s="740"/>
      <c r="J9" s="740"/>
      <c r="K9" s="740"/>
      <c r="L9" s="740"/>
      <c r="M9" s="740"/>
      <c r="N9" s="740"/>
      <c r="O9" s="740"/>
      <c r="P9" s="741"/>
      <c r="Q9" s="742">
        <v>2063</v>
      </c>
      <c r="R9" s="743"/>
      <c r="S9" s="743"/>
      <c r="T9" s="743"/>
      <c r="U9" s="743"/>
      <c r="V9" s="743">
        <v>2019</v>
      </c>
      <c r="W9" s="743"/>
      <c r="X9" s="743"/>
      <c r="Y9" s="743"/>
      <c r="Z9" s="743"/>
      <c r="AA9" s="744">
        <f t="shared" si="0"/>
        <v>44</v>
      </c>
      <c r="AB9" s="745"/>
      <c r="AC9" s="745"/>
      <c r="AD9" s="745"/>
      <c r="AE9" s="746"/>
      <c r="AF9" s="747">
        <v>44</v>
      </c>
      <c r="AG9" s="745"/>
      <c r="AH9" s="745"/>
      <c r="AI9" s="745"/>
      <c r="AJ9" s="746"/>
      <c r="AK9" s="748"/>
      <c r="AL9" s="749"/>
      <c r="AM9" s="749"/>
      <c r="AN9" s="749"/>
      <c r="AO9" s="749"/>
      <c r="AP9" s="749"/>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592</v>
      </c>
      <c r="BT9" s="753"/>
      <c r="BU9" s="753"/>
      <c r="BV9" s="753"/>
      <c r="BW9" s="753"/>
      <c r="BX9" s="753"/>
      <c r="BY9" s="753"/>
      <c r="BZ9" s="753"/>
      <c r="CA9" s="753"/>
      <c r="CB9" s="753"/>
      <c r="CC9" s="753"/>
      <c r="CD9" s="753"/>
      <c r="CE9" s="753"/>
      <c r="CF9" s="753"/>
      <c r="CG9" s="754"/>
      <c r="CH9" s="768">
        <v>95</v>
      </c>
      <c r="CI9" s="769"/>
      <c r="CJ9" s="769"/>
      <c r="CK9" s="769"/>
      <c r="CL9" s="770"/>
      <c r="CM9" s="768">
        <v>1246</v>
      </c>
      <c r="CN9" s="769"/>
      <c r="CO9" s="769"/>
      <c r="CP9" s="769"/>
      <c r="CQ9" s="770"/>
      <c r="CR9" s="771">
        <v>25</v>
      </c>
      <c r="CS9" s="772"/>
      <c r="CT9" s="772"/>
      <c r="CU9" s="772"/>
      <c r="CV9" s="773"/>
      <c r="CW9" s="771" t="s">
        <v>521</v>
      </c>
      <c r="CX9" s="772"/>
      <c r="CY9" s="772"/>
      <c r="CZ9" s="772"/>
      <c r="DA9" s="773"/>
      <c r="DB9" s="768">
        <v>180</v>
      </c>
      <c r="DC9" s="769"/>
      <c r="DD9" s="769"/>
      <c r="DE9" s="769"/>
      <c r="DF9" s="770"/>
      <c r="DG9" s="771" t="s">
        <v>521</v>
      </c>
      <c r="DH9" s="772"/>
      <c r="DI9" s="772"/>
      <c r="DJ9" s="772"/>
      <c r="DK9" s="773"/>
      <c r="DL9" s="771" t="s">
        <v>521</v>
      </c>
      <c r="DM9" s="772"/>
      <c r="DN9" s="772"/>
      <c r="DO9" s="772"/>
      <c r="DP9" s="773"/>
      <c r="DQ9" s="771" t="s">
        <v>521</v>
      </c>
      <c r="DR9" s="772"/>
      <c r="DS9" s="772"/>
      <c r="DT9" s="772"/>
      <c r="DU9" s="773"/>
      <c r="DV9" s="774"/>
      <c r="DW9" s="775"/>
      <c r="DX9" s="775"/>
      <c r="DY9" s="775"/>
      <c r="DZ9" s="776"/>
      <c r="EA9" s="242"/>
    </row>
    <row r="10" spans="1:131" s="243" customFormat="1" ht="26.25" customHeight="1" x14ac:dyDescent="0.2">
      <c r="A10" s="249">
        <v>4</v>
      </c>
      <c r="B10" s="739" t="s">
        <v>364</v>
      </c>
      <c r="C10" s="740"/>
      <c r="D10" s="740"/>
      <c r="E10" s="740"/>
      <c r="F10" s="740"/>
      <c r="G10" s="740"/>
      <c r="H10" s="740"/>
      <c r="I10" s="740"/>
      <c r="J10" s="740"/>
      <c r="K10" s="740"/>
      <c r="L10" s="740"/>
      <c r="M10" s="740"/>
      <c r="N10" s="740"/>
      <c r="O10" s="740"/>
      <c r="P10" s="741"/>
      <c r="Q10" s="742">
        <v>73972</v>
      </c>
      <c r="R10" s="743"/>
      <c r="S10" s="743"/>
      <c r="T10" s="743"/>
      <c r="U10" s="743"/>
      <c r="V10" s="743">
        <v>73972</v>
      </c>
      <c r="W10" s="743"/>
      <c r="X10" s="743"/>
      <c r="Y10" s="743"/>
      <c r="Z10" s="743"/>
      <c r="AA10" s="744">
        <f t="shared" si="0"/>
        <v>0</v>
      </c>
      <c r="AB10" s="745"/>
      <c r="AC10" s="745"/>
      <c r="AD10" s="745"/>
      <c r="AE10" s="746"/>
      <c r="AF10" s="747" t="s">
        <v>365</v>
      </c>
      <c r="AG10" s="745"/>
      <c r="AH10" s="745"/>
      <c r="AI10" s="745"/>
      <c r="AJ10" s="746"/>
      <c r="AK10" s="748">
        <v>62604</v>
      </c>
      <c r="AL10" s="749"/>
      <c r="AM10" s="749"/>
      <c r="AN10" s="749"/>
      <c r="AO10" s="749"/>
      <c r="AP10" s="749"/>
      <c r="AQ10" s="749"/>
      <c r="AR10" s="749"/>
      <c r="AS10" s="749"/>
      <c r="AT10" s="749"/>
      <c r="AU10" s="750" t="s">
        <v>584</v>
      </c>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593</v>
      </c>
      <c r="BT10" s="753"/>
      <c r="BU10" s="753"/>
      <c r="BV10" s="753"/>
      <c r="BW10" s="753"/>
      <c r="BX10" s="753"/>
      <c r="BY10" s="753"/>
      <c r="BZ10" s="753"/>
      <c r="CA10" s="753"/>
      <c r="CB10" s="753"/>
      <c r="CC10" s="753"/>
      <c r="CD10" s="753"/>
      <c r="CE10" s="753"/>
      <c r="CF10" s="753"/>
      <c r="CG10" s="754"/>
      <c r="CH10" s="771">
        <v>1</v>
      </c>
      <c r="CI10" s="772"/>
      <c r="CJ10" s="772"/>
      <c r="CK10" s="772"/>
      <c r="CL10" s="773"/>
      <c r="CM10" s="771">
        <v>2125</v>
      </c>
      <c r="CN10" s="772"/>
      <c r="CO10" s="772"/>
      <c r="CP10" s="772"/>
      <c r="CQ10" s="773"/>
      <c r="CR10" s="771">
        <v>2000</v>
      </c>
      <c r="CS10" s="772"/>
      <c r="CT10" s="772"/>
      <c r="CU10" s="772"/>
      <c r="CV10" s="773"/>
      <c r="CW10" s="768">
        <v>40</v>
      </c>
      <c r="CX10" s="769"/>
      <c r="CY10" s="769"/>
      <c r="CZ10" s="769"/>
      <c r="DA10" s="770"/>
      <c r="DB10" s="771" t="s">
        <v>521</v>
      </c>
      <c r="DC10" s="772"/>
      <c r="DD10" s="772"/>
      <c r="DE10" s="772"/>
      <c r="DF10" s="773"/>
      <c r="DG10" s="771" t="s">
        <v>521</v>
      </c>
      <c r="DH10" s="772"/>
      <c r="DI10" s="772"/>
      <c r="DJ10" s="772"/>
      <c r="DK10" s="773"/>
      <c r="DL10" s="771" t="s">
        <v>521</v>
      </c>
      <c r="DM10" s="772"/>
      <c r="DN10" s="772"/>
      <c r="DO10" s="772"/>
      <c r="DP10" s="773"/>
      <c r="DQ10" s="771" t="s">
        <v>521</v>
      </c>
      <c r="DR10" s="772"/>
      <c r="DS10" s="772"/>
      <c r="DT10" s="772"/>
      <c r="DU10" s="773"/>
      <c r="DV10" s="774"/>
      <c r="DW10" s="775"/>
      <c r="DX10" s="775"/>
      <c r="DY10" s="775"/>
      <c r="DZ10" s="776"/>
      <c r="EA10" s="242"/>
    </row>
    <row r="11" spans="1:131" s="243" customFormat="1" ht="26.25" customHeight="1" x14ac:dyDescent="0.2">
      <c r="A11" s="249">
        <v>5</v>
      </c>
      <c r="B11" s="739" t="s">
        <v>366</v>
      </c>
      <c r="C11" s="740"/>
      <c r="D11" s="740"/>
      <c r="E11" s="740"/>
      <c r="F11" s="740"/>
      <c r="G11" s="740"/>
      <c r="H11" s="740"/>
      <c r="I11" s="740"/>
      <c r="J11" s="740"/>
      <c r="K11" s="740"/>
      <c r="L11" s="740"/>
      <c r="M11" s="740"/>
      <c r="N11" s="740"/>
      <c r="O11" s="740"/>
      <c r="P11" s="741"/>
      <c r="Q11" s="742">
        <v>23322</v>
      </c>
      <c r="R11" s="743"/>
      <c r="S11" s="743"/>
      <c r="T11" s="743"/>
      <c r="U11" s="743"/>
      <c r="V11" s="743">
        <v>23322</v>
      </c>
      <c r="W11" s="743"/>
      <c r="X11" s="743"/>
      <c r="Y11" s="743"/>
      <c r="Z11" s="743"/>
      <c r="AA11" s="744">
        <f t="shared" si="0"/>
        <v>0</v>
      </c>
      <c r="AB11" s="745"/>
      <c r="AC11" s="745"/>
      <c r="AD11" s="745"/>
      <c r="AE11" s="746"/>
      <c r="AF11" s="747" t="s">
        <v>367</v>
      </c>
      <c r="AG11" s="745"/>
      <c r="AH11" s="745"/>
      <c r="AI11" s="745"/>
      <c r="AJ11" s="746"/>
      <c r="AK11" s="748"/>
      <c r="AL11" s="749"/>
      <c r="AM11" s="749"/>
      <c r="AN11" s="749"/>
      <c r="AO11" s="749"/>
      <c r="AP11" s="749"/>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594</v>
      </c>
      <c r="BT11" s="753"/>
      <c r="BU11" s="753"/>
      <c r="BV11" s="753"/>
      <c r="BW11" s="753"/>
      <c r="BX11" s="753"/>
      <c r="BY11" s="753"/>
      <c r="BZ11" s="753"/>
      <c r="CA11" s="753"/>
      <c r="CB11" s="753"/>
      <c r="CC11" s="753"/>
      <c r="CD11" s="753"/>
      <c r="CE11" s="753"/>
      <c r="CF11" s="753"/>
      <c r="CG11" s="754"/>
      <c r="CH11" s="771">
        <v>-1</v>
      </c>
      <c r="CI11" s="772"/>
      <c r="CJ11" s="772"/>
      <c r="CK11" s="772"/>
      <c r="CL11" s="773"/>
      <c r="CM11" s="771">
        <v>323</v>
      </c>
      <c r="CN11" s="772"/>
      <c r="CO11" s="772"/>
      <c r="CP11" s="772"/>
      <c r="CQ11" s="773"/>
      <c r="CR11" s="771">
        <v>150</v>
      </c>
      <c r="CS11" s="772"/>
      <c r="CT11" s="772"/>
      <c r="CU11" s="772"/>
      <c r="CV11" s="773"/>
      <c r="CW11" s="771" t="s">
        <v>521</v>
      </c>
      <c r="CX11" s="772"/>
      <c r="CY11" s="772"/>
      <c r="CZ11" s="772"/>
      <c r="DA11" s="773"/>
      <c r="DB11" s="771" t="s">
        <v>521</v>
      </c>
      <c r="DC11" s="772"/>
      <c r="DD11" s="772"/>
      <c r="DE11" s="772"/>
      <c r="DF11" s="773"/>
      <c r="DG11" s="771" t="s">
        <v>521</v>
      </c>
      <c r="DH11" s="772"/>
      <c r="DI11" s="772"/>
      <c r="DJ11" s="772"/>
      <c r="DK11" s="773"/>
      <c r="DL11" s="771" t="s">
        <v>521</v>
      </c>
      <c r="DM11" s="772"/>
      <c r="DN11" s="772"/>
      <c r="DO11" s="772"/>
      <c r="DP11" s="773"/>
      <c r="DQ11" s="771" t="s">
        <v>521</v>
      </c>
      <c r="DR11" s="772"/>
      <c r="DS11" s="772"/>
      <c r="DT11" s="772"/>
      <c r="DU11" s="773"/>
      <c r="DV11" s="774"/>
      <c r="DW11" s="775"/>
      <c r="DX11" s="775"/>
      <c r="DY11" s="775"/>
      <c r="DZ11" s="776"/>
      <c r="EA11" s="242"/>
    </row>
    <row r="12" spans="1:131" s="243" customFormat="1" ht="26.25" customHeight="1" x14ac:dyDescent="0.2">
      <c r="A12" s="249">
        <v>6</v>
      </c>
      <c r="B12" s="739" t="s">
        <v>368</v>
      </c>
      <c r="C12" s="740"/>
      <c r="D12" s="740"/>
      <c r="E12" s="740"/>
      <c r="F12" s="740"/>
      <c r="G12" s="740"/>
      <c r="H12" s="740"/>
      <c r="I12" s="740"/>
      <c r="J12" s="740"/>
      <c r="K12" s="740"/>
      <c r="L12" s="740"/>
      <c r="M12" s="740"/>
      <c r="N12" s="740"/>
      <c r="O12" s="740"/>
      <c r="P12" s="741"/>
      <c r="Q12" s="742">
        <v>105</v>
      </c>
      <c r="R12" s="743"/>
      <c r="S12" s="743"/>
      <c r="T12" s="743"/>
      <c r="U12" s="743"/>
      <c r="V12" s="743">
        <v>92</v>
      </c>
      <c r="W12" s="743"/>
      <c r="X12" s="743"/>
      <c r="Y12" s="743"/>
      <c r="Z12" s="743"/>
      <c r="AA12" s="744">
        <f t="shared" si="0"/>
        <v>13</v>
      </c>
      <c r="AB12" s="745"/>
      <c r="AC12" s="745"/>
      <c r="AD12" s="745"/>
      <c r="AE12" s="746"/>
      <c r="AF12" s="747" t="s">
        <v>369</v>
      </c>
      <c r="AG12" s="745"/>
      <c r="AH12" s="745"/>
      <c r="AI12" s="745"/>
      <c r="AJ12" s="746"/>
      <c r="AK12" s="748">
        <v>2</v>
      </c>
      <c r="AL12" s="749"/>
      <c r="AM12" s="749"/>
      <c r="AN12" s="749"/>
      <c r="AO12" s="749"/>
      <c r="AP12" s="749">
        <v>317</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595</v>
      </c>
      <c r="BT12" s="753"/>
      <c r="BU12" s="753"/>
      <c r="BV12" s="753"/>
      <c r="BW12" s="753"/>
      <c r="BX12" s="753"/>
      <c r="BY12" s="753"/>
      <c r="BZ12" s="753"/>
      <c r="CA12" s="753"/>
      <c r="CB12" s="753"/>
      <c r="CC12" s="753"/>
      <c r="CD12" s="753"/>
      <c r="CE12" s="753"/>
      <c r="CF12" s="753"/>
      <c r="CG12" s="754"/>
      <c r="CH12" s="771">
        <v>0</v>
      </c>
      <c r="CI12" s="772"/>
      <c r="CJ12" s="772"/>
      <c r="CK12" s="772"/>
      <c r="CL12" s="773"/>
      <c r="CM12" s="771">
        <v>29</v>
      </c>
      <c r="CN12" s="772"/>
      <c r="CO12" s="772"/>
      <c r="CP12" s="772"/>
      <c r="CQ12" s="773"/>
      <c r="CR12" s="771">
        <v>10</v>
      </c>
      <c r="CS12" s="772"/>
      <c r="CT12" s="772"/>
      <c r="CU12" s="772"/>
      <c r="CV12" s="773"/>
      <c r="CW12" s="768">
        <v>0</v>
      </c>
      <c r="CX12" s="769"/>
      <c r="CY12" s="769"/>
      <c r="CZ12" s="769"/>
      <c r="DA12" s="770"/>
      <c r="DB12" s="771" t="s">
        <v>521</v>
      </c>
      <c r="DC12" s="772"/>
      <c r="DD12" s="772"/>
      <c r="DE12" s="772"/>
      <c r="DF12" s="773"/>
      <c r="DG12" s="771" t="s">
        <v>521</v>
      </c>
      <c r="DH12" s="772"/>
      <c r="DI12" s="772"/>
      <c r="DJ12" s="772"/>
      <c r="DK12" s="773"/>
      <c r="DL12" s="771" t="s">
        <v>521</v>
      </c>
      <c r="DM12" s="772"/>
      <c r="DN12" s="772"/>
      <c r="DO12" s="772"/>
      <c r="DP12" s="773"/>
      <c r="DQ12" s="771" t="s">
        <v>521</v>
      </c>
      <c r="DR12" s="772"/>
      <c r="DS12" s="772"/>
      <c r="DT12" s="772"/>
      <c r="DU12" s="773"/>
      <c r="DV12" s="774"/>
      <c r="DW12" s="775"/>
      <c r="DX12" s="775"/>
      <c r="DY12" s="775"/>
      <c r="DZ12" s="776"/>
      <c r="EA12" s="242"/>
    </row>
    <row r="13" spans="1:131" s="243" customFormat="1" ht="26.25" customHeight="1" x14ac:dyDescent="0.2">
      <c r="A13" s="249">
        <v>7</v>
      </c>
      <c r="B13" s="739" t="s">
        <v>370</v>
      </c>
      <c r="C13" s="740"/>
      <c r="D13" s="740"/>
      <c r="E13" s="740"/>
      <c r="F13" s="740"/>
      <c r="G13" s="740"/>
      <c r="H13" s="740"/>
      <c r="I13" s="740"/>
      <c r="J13" s="740"/>
      <c r="K13" s="740"/>
      <c r="L13" s="740"/>
      <c r="M13" s="740"/>
      <c r="N13" s="740"/>
      <c r="O13" s="740"/>
      <c r="P13" s="741"/>
      <c r="Q13" s="742">
        <v>54</v>
      </c>
      <c r="R13" s="743"/>
      <c r="S13" s="743"/>
      <c r="T13" s="743"/>
      <c r="U13" s="743"/>
      <c r="V13" s="743">
        <v>51</v>
      </c>
      <c r="W13" s="743"/>
      <c r="X13" s="743"/>
      <c r="Y13" s="743"/>
      <c r="Z13" s="743"/>
      <c r="AA13" s="744">
        <f t="shared" si="0"/>
        <v>3</v>
      </c>
      <c r="AB13" s="745"/>
      <c r="AC13" s="745"/>
      <c r="AD13" s="745"/>
      <c r="AE13" s="746"/>
      <c r="AF13" s="747" t="s">
        <v>369</v>
      </c>
      <c r="AG13" s="745"/>
      <c r="AH13" s="745"/>
      <c r="AI13" s="745"/>
      <c r="AJ13" s="746"/>
      <c r="AK13" s="748">
        <v>5</v>
      </c>
      <c r="AL13" s="749"/>
      <c r="AM13" s="749"/>
      <c r="AN13" s="749"/>
      <c r="AO13" s="749"/>
      <c r="AP13" s="749">
        <v>374</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596</v>
      </c>
      <c r="BT13" s="753"/>
      <c r="BU13" s="753"/>
      <c r="BV13" s="753"/>
      <c r="BW13" s="753"/>
      <c r="BX13" s="753"/>
      <c r="BY13" s="753"/>
      <c r="BZ13" s="753"/>
      <c r="CA13" s="753"/>
      <c r="CB13" s="753"/>
      <c r="CC13" s="753"/>
      <c r="CD13" s="753"/>
      <c r="CE13" s="753"/>
      <c r="CF13" s="753"/>
      <c r="CG13" s="754"/>
      <c r="CH13" s="771">
        <v>3</v>
      </c>
      <c r="CI13" s="772"/>
      <c r="CJ13" s="772"/>
      <c r="CK13" s="772"/>
      <c r="CL13" s="773"/>
      <c r="CM13" s="771">
        <v>238</v>
      </c>
      <c r="CN13" s="772"/>
      <c r="CO13" s="772"/>
      <c r="CP13" s="772"/>
      <c r="CQ13" s="773"/>
      <c r="CR13" s="771">
        <v>1</v>
      </c>
      <c r="CS13" s="772"/>
      <c r="CT13" s="772"/>
      <c r="CU13" s="772"/>
      <c r="CV13" s="773"/>
      <c r="CW13" s="768">
        <v>1</v>
      </c>
      <c r="CX13" s="769"/>
      <c r="CY13" s="769"/>
      <c r="CZ13" s="769"/>
      <c r="DA13" s="770"/>
      <c r="DB13" s="771" t="s">
        <v>521</v>
      </c>
      <c r="DC13" s="772"/>
      <c r="DD13" s="772"/>
      <c r="DE13" s="772"/>
      <c r="DF13" s="773"/>
      <c r="DG13" s="771" t="s">
        <v>521</v>
      </c>
      <c r="DH13" s="772"/>
      <c r="DI13" s="772"/>
      <c r="DJ13" s="772"/>
      <c r="DK13" s="773"/>
      <c r="DL13" s="771" t="s">
        <v>521</v>
      </c>
      <c r="DM13" s="772"/>
      <c r="DN13" s="772"/>
      <c r="DO13" s="772"/>
      <c r="DP13" s="773"/>
      <c r="DQ13" s="771" t="s">
        <v>521</v>
      </c>
      <c r="DR13" s="772"/>
      <c r="DS13" s="772"/>
      <c r="DT13" s="772"/>
      <c r="DU13" s="773"/>
      <c r="DV13" s="774"/>
      <c r="DW13" s="775"/>
      <c r="DX13" s="775"/>
      <c r="DY13" s="775"/>
      <c r="DZ13" s="776"/>
      <c r="EA13" s="242"/>
    </row>
    <row r="14" spans="1:131" s="243" customFormat="1" ht="26.25" customHeight="1" x14ac:dyDescent="0.2">
      <c r="A14" s="249">
        <v>8</v>
      </c>
      <c r="B14" s="739" t="s">
        <v>371</v>
      </c>
      <c r="C14" s="740"/>
      <c r="D14" s="740"/>
      <c r="E14" s="740"/>
      <c r="F14" s="740"/>
      <c r="G14" s="740"/>
      <c r="H14" s="740"/>
      <c r="I14" s="740"/>
      <c r="J14" s="740"/>
      <c r="K14" s="740"/>
      <c r="L14" s="740"/>
      <c r="M14" s="740"/>
      <c r="N14" s="740"/>
      <c r="O14" s="740"/>
      <c r="P14" s="741"/>
      <c r="Q14" s="742">
        <v>370</v>
      </c>
      <c r="R14" s="743"/>
      <c r="S14" s="743"/>
      <c r="T14" s="743"/>
      <c r="U14" s="743"/>
      <c r="V14" s="743">
        <v>0</v>
      </c>
      <c r="W14" s="743"/>
      <c r="X14" s="743"/>
      <c r="Y14" s="743"/>
      <c r="Z14" s="743"/>
      <c r="AA14" s="744">
        <f t="shared" si="0"/>
        <v>370</v>
      </c>
      <c r="AB14" s="745"/>
      <c r="AC14" s="745"/>
      <c r="AD14" s="745"/>
      <c r="AE14" s="746"/>
      <c r="AF14" s="747" t="s">
        <v>369</v>
      </c>
      <c r="AG14" s="745"/>
      <c r="AH14" s="745"/>
      <c r="AI14" s="745"/>
      <c r="AJ14" s="746"/>
      <c r="AK14" s="748">
        <v>0</v>
      </c>
      <c r="AL14" s="749"/>
      <c r="AM14" s="749"/>
      <c r="AN14" s="749"/>
      <c r="AO14" s="749"/>
      <c r="AP14" s="749"/>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597</v>
      </c>
      <c r="BT14" s="753"/>
      <c r="BU14" s="753"/>
      <c r="BV14" s="753"/>
      <c r="BW14" s="753"/>
      <c r="BX14" s="753"/>
      <c r="BY14" s="753"/>
      <c r="BZ14" s="753"/>
      <c r="CA14" s="753"/>
      <c r="CB14" s="753"/>
      <c r="CC14" s="753"/>
      <c r="CD14" s="753"/>
      <c r="CE14" s="753"/>
      <c r="CF14" s="753"/>
      <c r="CG14" s="754"/>
      <c r="CH14" s="771">
        <v>1</v>
      </c>
      <c r="CI14" s="772"/>
      <c r="CJ14" s="772"/>
      <c r="CK14" s="772"/>
      <c r="CL14" s="773"/>
      <c r="CM14" s="771">
        <v>1018</v>
      </c>
      <c r="CN14" s="772"/>
      <c r="CO14" s="772"/>
      <c r="CP14" s="772"/>
      <c r="CQ14" s="773"/>
      <c r="CR14" s="771">
        <v>500</v>
      </c>
      <c r="CS14" s="772"/>
      <c r="CT14" s="772"/>
      <c r="CU14" s="772"/>
      <c r="CV14" s="773"/>
      <c r="CW14" s="768">
        <v>51</v>
      </c>
      <c r="CX14" s="769"/>
      <c r="CY14" s="769"/>
      <c r="CZ14" s="769"/>
      <c r="DA14" s="770"/>
      <c r="DB14" s="771" t="s">
        <v>521</v>
      </c>
      <c r="DC14" s="772"/>
      <c r="DD14" s="772"/>
      <c r="DE14" s="772"/>
      <c r="DF14" s="773"/>
      <c r="DG14" s="771" t="s">
        <v>521</v>
      </c>
      <c r="DH14" s="772"/>
      <c r="DI14" s="772"/>
      <c r="DJ14" s="772"/>
      <c r="DK14" s="773"/>
      <c r="DL14" s="771" t="s">
        <v>521</v>
      </c>
      <c r="DM14" s="772"/>
      <c r="DN14" s="772"/>
      <c r="DO14" s="772"/>
      <c r="DP14" s="773"/>
      <c r="DQ14" s="771" t="s">
        <v>521</v>
      </c>
      <c r="DR14" s="772"/>
      <c r="DS14" s="772"/>
      <c r="DT14" s="772"/>
      <c r="DU14" s="773"/>
      <c r="DV14" s="774"/>
      <c r="DW14" s="775"/>
      <c r="DX14" s="775"/>
      <c r="DY14" s="775"/>
      <c r="DZ14" s="776"/>
      <c r="EA14" s="242"/>
    </row>
    <row r="15" spans="1:131" s="243" customFormat="1" ht="26.25" customHeight="1" x14ac:dyDescent="0.2">
      <c r="A15" s="249">
        <v>9</v>
      </c>
      <c r="B15" s="739" t="s">
        <v>372</v>
      </c>
      <c r="C15" s="740"/>
      <c r="D15" s="740"/>
      <c r="E15" s="740"/>
      <c r="F15" s="740"/>
      <c r="G15" s="740"/>
      <c r="H15" s="740"/>
      <c r="I15" s="740"/>
      <c r="J15" s="740"/>
      <c r="K15" s="740"/>
      <c r="L15" s="740"/>
      <c r="M15" s="740"/>
      <c r="N15" s="740"/>
      <c r="O15" s="740"/>
      <c r="P15" s="741"/>
      <c r="Q15" s="742">
        <v>105</v>
      </c>
      <c r="R15" s="743"/>
      <c r="S15" s="743"/>
      <c r="T15" s="743"/>
      <c r="U15" s="743"/>
      <c r="V15" s="743">
        <v>88</v>
      </c>
      <c r="W15" s="743"/>
      <c r="X15" s="743"/>
      <c r="Y15" s="743"/>
      <c r="Z15" s="743"/>
      <c r="AA15" s="744">
        <f t="shared" si="0"/>
        <v>17</v>
      </c>
      <c r="AB15" s="745"/>
      <c r="AC15" s="745"/>
      <c r="AD15" s="745"/>
      <c r="AE15" s="746"/>
      <c r="AF15" s="747">
        <v>3</v>
      </c>
      <c r="AG15" s="745"/>
      <c r="AH15" s="745"/>
      <c r="AI15" s="745"/>
      <c r="AJ15" s="746"/>
      <c r="AK15" s="748">
        <v>92</v>
      </c>
      <c r="AL15" s="749"/>
      <c r="AM15" s="749"/>
      <c r="AN15" s="749"/>
      <c r="AO15" s="749"/>
      <c r="AP15" s="749">
        <v>1020</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598</v>
      </c>
      <c r="BT15" s="753"/>
      <c r="BU15" s="753"/>
      <c r="BV15" s="753"/>
      <c r="BW15" s="753"/>
      <c r="BX15" s="753"/>
      <c r="BY15" s="753"/>
      <c r="BZ15" s="753"/>
      <c r="CA15" s="753"/>
      <c r="CB15" s="753"/>
      <c r="CC15" s="753"/>
      <c r="CD15" s="753"/>
      <c r="CE15" s="753"/>
      <c r="CF15" s="753"/>
      <c r="CG15" s="754"/>
      <c r="CH15" s="771">
        <v>1</v>
      </c>
      <c r="CI15" s="772"/>
      <c r="CJ15" s="772"/>
      <c r="CK15" s="772"/>
      <c r="CL15" s="773"/>
      <c r="CM15" s="771">
        <v>98</v>
      </c>
      <c r="CN15" s="772"/>
      <c r="CO15" s="772"/>
      <c r="CP15" s="772"/>
      <c r="CQ15" s="773"/>
      <c r="CR15" s="771">
        <v>53</v>
      </c>
      <c r="CS15" s="772"/>
      <c r="CT15" s="772"/>
      <c r="CU15" s="772"/>
      <c r="CV15" s="773"/>
      <c r="CW15" s="768">
        <v>15</v>
      </c>
      <c r="CX15" s="769"/>
      <c r="CY15" s="769"/>
      <c r="CZ15" s="769"/>
      <c r="DA15" s="770"/>
      <c r="DB15" s="771" t="s">
        <v>521</v>
      </c>
      <c r="DC15" s="772"/>
      <c r="DD15" s="772"/>
      <c r="DE15" s="772"/>
      <c r="DF15" s="773"/>
      <c r="DG15" s="771" t="s">
        <v>521</v>
      </c>
      <c r="DH15" s="772"/>
      <c r="DI15" s="772"/>
      <c r="DJ15" s="772"/>
      <c r="DK15" s="773"/>
      <c r="DL15" s="771" t="s">
        <v>521</v>
      </c>
      <c r="DM15" s="772"/>
      <c r="DN15" s="772"/>
      <c r="DO15" s="772"/>
      <c r="DP15" s="773"/>
      <c r="DQ15" s="771" t="s">
        <v>521</v>
      </c>
      <c r="DR15" s="772"/>
      <c r="DS15" s="772"/>
      <c r="DT15" s="772"/>
      <c r="DU15" s="773"/>
      <c r="DV15" s="774"/>
      <c r="DW15" s="775"/>
      <c r="DX15" s="775"/>
      <c r="DY15" s="775"/>
      <c r="DZ15" s="776"/>
      <c r="EA15" s="242"/>
    </row>
    <row r="16" spans="1:131" s="243" customFormat="1" ht="26.25" customHeight="1" x14ac:dyDescent="0.2">
      <c r="A16" s="249">
        <v>10</v>
      </c>
      <c r="B16" s="739" t="s">
        <v>373</v>
      </c>
      <c r="C16" s="740"/>
      <c r="D16" s="740"/>
      <c r="E16" s="740"/>
      <c r="F16" s="740"/>
      <c r="G16" s="740"/>
      <c r="H16" s="740"/>
      <c r="I16" s="740"/>
      <c r="J16" s="740"/>
      <c r="K16" s="740"/>
      <c r="L16" s="740"/>
      <c r="M16" s="740"/>
      <c r="N16" s="740"/>
      <c r="O16" s="740"/>
      <c r="P16" s="741"/>
      <c r="Q16" s="742">
        <v>231</v>
      </c>
      <c r="R16" s="743"/>
      <c r="S16" s="743"/>
      <c r="T16" s="743"/>
      <c r="U16" s="743"/>
      <c r="V16" s="743">
        <v>55</v>
      </c>
      <c r="W16" s="743"/>
      <c r="X16" s="743"/>
      <c r="Y16" s="743"/>
      <c r="Z16" s="743"/>
      <c r="AA16" s="744">
        <f t="shared" si="0"/>
        <v>176</v>
      </c>
      <c r="AB16" s="745"/>
      <c r="AC16" s="745"/>
      <c r="AD16" s="745"/>
      <c r="AE16" s="746"/>
      <c r="AF16" s="747" t="s">
        <v>367</v>
      </c>
      <c r="AG16" s="745"/>
      <c r="AH16" s="745"/>
      <c r="AI16" s="745"/>
      <c r="AJ16" s="746"/>
      <c r="AK16" s="748">
        <v>1</v>
      </c>
      <c r="AL16" s="749"/>
      <c r="AM16" s="749"/>
      <c r="AN16" s="749"/>
      <c r="AO16" s="749"/>
      <c r="AP16" s="749"/>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599</v>
      </c>
      <c r="BT16" s="753"/>
      <c r="BU16" s="753"/>
      <c r="BV16" s="753"/>
      <c r="BW16" s="753"/>
      <c r="BX16" s="753"/>
      <c r="BY16" s="753"/>
      <c r="BZ16" s="753"/>
      <c r="CA16" s="753"/>
      <c r="CB16" s="753"/>
      <c r="CC16" s="753"/>
      <c r="CD16" s="753"/>
      <c r="CE16" s="753"/>
      <c r="CF16" s="753"/>
      <c r="CG16" s="754"/>
      <c r="CH16" s="771">
        <v>-12</v>
      </c>
      <c r="CI16" s="772"/>
      <c r="CJ16" s="772"/>
      <c r="CK16" s="772"/>
      <c r="CL16" s="773"/>
      <c r="CM16" s="771">
        <v>59</v>
      </c>
      <c r="CN16" s="772"/>
      <c r="CO16" s="772"/>
      <c r="CP16" s="772"/>
      <c r="CQ16" s="773"/>
      <c r="CR16" s="771">
        <v>7</v>
      </c>
      <c r="CS16" s="772"/>
      <c r="CT16" s="772"/>
      <c r="CU16" s="772"/>
      <c r="CV16" s="773"/>
      <c r="CW16" s="768">
        <v>22</v>
      </c>
      <c r="CX16" s="769"/>
      <c r="CY16" s="769"/>
      <c r="CZ16" s="769"/>
      <c r="DA16" s="770"/>
      <c r="DB16" s="768">
        <v>101</v>
      </c>
      <c r="DC16" s="769"/>
      <c r="DD16" s="769"/>
      <c r="DE16" s="769"/>
      <c r="DF16" s="770"/>
      <c r="DG16" s="771" t="s">
        <v>521</v>
      </c>
      <c r="DH16" s="772"/>
      <c r="DI16" s="772"/>
      <c r="DJ16" s="772"/>
      <c r="DK16" s="773"/>
      <c r="DL16" s="771" t="s">
        <v>521</v>
      </c>
      <c r="DM16" s="772"/>
      <c r="DN16" s="772"/>
      <c r="DO16" s="772"/>
      <c r="DP16" s="773"/>
      <c r="DQ16" s="771" t="s">
        <v>521</v>
      </c>
      <c r="DR16" s="772"/>
      <c r="DS16" s="772"/>
      <c r="DT16" s="772"/>
      <c r="DU16" s="773"/>
      <c r="DV16" s="774"/>
      <c r="DW16" s="775"/>
      <c r="DX16" s="775"/>
      <c r="DY16" s="775"/>
      <c r="DZ16" s="776"/>
      <c r="EA16" s="242"/>
    </row>
    <row r="17" spans="1:131" s="243" customFormat="1" ht="26.25" customHeight="1" x14ac:dyDescent="0.2">
      <c r="A17" s="249">
        <v>11</v>
      </c>
      <c r="B17" s="739" t="s">
        <v>374</v>
      </c>
      <c r="C17" s="740"/>
      <c r="D17" s="740"/>
      <c r="E17" s="740"/>
      <c r="F17" s="740"/>
      <c r="G17" s="740"/>
      <c r="H17" s="740"/>
      <c r="I17" s="740"/>
      <c r="J17" s="740"/>
      <c r="K17" s="740"/>
      <c r="L17" s="740"/>
      <c r="M17" s="740"/>
      <c r="N17" s="740"/>
      <c r="O17" s="740"/>
      <c r="P17" s="741"/>
      <c r="Q17" s="742">
        <v>158</v>
      </c>
      <c r="R17" s="743"/>
      <c r="S17" s="743"/>
      <c r="T17" s="743"/>
      <c r="U17" s="743"/>
      <c r="V17" s="743">
        <v>27</v>
      </c>
      <c r="W17" s="743"/>
      <c r="X17" s="743"/>
      <c r="Y17" s="743"/>
      <c r="Z17" s="743"/>
      <c r="AA17" s="744">
        <f t="shared" si="0"/>
        <v>131</v>
      </c>
      <c r="AB17" s="745"/>
      <c r="AC17" s="745"/>
      <c r="AD17" s="745"/>
      <c r="AE17" s="746"/>
      <c r="AF17" s="747" t="s">
        <v>367</v>
      </c>
      <c r="AG17" s="745"/>
      <c r="AH17" s="745"/>
      <c r="AI17" s="745"/>
      <c r="AJ17" s="746"/>
      <c r="AK17" s="748"/>
      <c r="AL17" s="749"/>
      <c r="AM17" s="749"/>
      <c r="AN17" s="749"/>
      <c r="AO17" s="749"/>
      <c r="AP17" s="749">
        <v>227</v>
      </c>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600</v>
      </c>
      <c r="BT17" s="753"/>
      <c r="BU17" s="753"/>
      <c r="BV17" s="753"/>
      <c r="BW17" s="753"/>
      <c r="BX17" s="753"/>
      <c r="BY17" s="753"/>
      <c r="BZ17" s="753"/>
      <c r="CA17" s="753"/>
      <c r="CB17" s="753"/>
      <c r="CC17" s="753"/>
      <c r="CD17" s="753"/>
      <c r="CE17" s="753"/>
      <c r="CF17" s="753"/>
      <c r="CG17" s="754"/>
      <c r="CH17" s="771">
        <v>1</v>
      </c>
      <c r="CI17" s="772"/>
      <c r="CJ17" s="772"/>
      <c r="CK17" s="772"/>
      <c r="CL17" s="773"/>
      <c r="CM17" s="771">
        <v>737</v>
      </c>
      <c r="CN17" s="772"/>
      <c r="CO17" s="772"/>
      <c r="CP17" s="772"/>
      <c r="CQ17" s="773"/>
      <c r="CR17" s="771">
        <v>600</v>
      </c>
      <c r="CS17" s="772"/>
      <c r="CT17" s="772"/>
      <c r="CU17" s="772"/>
      <c r="CV17" s="773"/>
      <c r="CW17" s="771" t="s">
        <v>521</v>
      </c>
      <c r="CX17" s="772"/>
      <c r="CY17" s="772"/>
      <c r="CZ17" s="772"/>
      <c r="DA17" s="773"/>
      <c r="DB17" s="771" t="s">
        <v>521</v>
      </c>
      <c r="DC17" s="772"/>
      <c r="DD17" s="772"/>
      <c r="DE17" s="772"/>
      <c r="DF17" s="773"/>
      <c r="DG17" s="771" t="s">
        <v>521</v>
      </c>
      <c r="DH17" s="772"/>
      <c r="DI17" s="772"/>
      <c r="DJ17" s="772"/>
      <c r="DK17" s="773"/>
      <c r="DL17" s="771" t="s">
        <v>521</v>
      </c>
      <c r="DM17" s="772"/>
      <c r="DN17" s="772"/>
      <c r="DO17" s="772"/>
      <c r="DP17" s="773"/>
      <c r="DQ17" s="771" t="s">
        <v>521</v>
      </c>
      <c r="DR17" s="772"/>
      <c r="DS17" s="772"/>
      <c r="DT17" s="772"/>
      <c r="DU17" s="773"/>
      <c r="DV17" s="774"/>
      <c r="DW17" s="775"/>
      <c r="DX17" s="775"/>
      <c r="DY17" s="775"/>
      <c r="DZ17" s="776"/>
      <c r="EA17" s="242"/>
    </row>
    <row r="18" spans="1:131" s="243" customFormat="1" ht="26.25" customHeight="1" x14ac:dyDescent="0.2">
      <c r="A18" s="249">
        <v>12</v>
      </c>
      <c r="B18" s="739" t="s">
        <v>375</v>
      </c>
      <c r="C18" s="740"/>
      <c r="D18" s="740"/>
      <c r="E18" s="740"/>
      <c r="F18" s="740"/>
      <c r="G18" s="740"/>
      <c r="H18" s="740"/>
      <c r="I18" s="740"/>
      <c r="J18" s="740"/>
      <c r="K18" s="740"/>
      <c r="L18" s="740"/>
      <c r="M18" s="740"/>
      <c r="N18" s="740"/>
      <c r="O18" s="740"/>
      <c r="P18" s="741"/>
      <c r="Q18" s="742">
        <v>66</v>
      </c>
      <c r="R18" s="743"/>
      <c r="S18" s="743"/>
      <c r="T18" s="743"/>
      <c r="U18" s="743"/>
      <c r="V18" s="743">
        <v>49</v>
      </c>
      <c r="W18" s="743"/>
      <c r="X18" s="743"/>
      <c r="Y18" s="743"/>
      <c r="Z18" s="743"/>
      <c r="AA18" s="744">
        <f t="shared" si="0"/>
        <v>17</v>
      </c>
      <c r="AB18" s="745"/>
      <c r="AC18" s="745"/>
      <c r="AD18" s="745"/>
      <c r="AE18" s="746"/>
      <c r="AF18" s="747">
        <v>17</v>
      </c>
      <c r="AG18" s="745"/>
      <c r="AH18" s="745"/>
      <c r="AI18" s="745"/>
      <c r="AJ18" s="746"/>
      <c r="AK18" s="748"/>
      <c r="AL18" s="749"/>
      <c r="AM18" s="749"/>
      <c r="AN18" s="749"/>
      <c r="AO18" s="749"/>
      <c r="AP18" s="749"/>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601</v>
      </c>
      <c r="BT18" s="753"/>
      <c r="BU18" s="753"/>
      <c r="BV18" s="753"/>
      <c r="BW18" s="753"/>
      <c r="BX18" s="753"/>
      <c r="BY18" s="753"/>
      <c r="BZ18" s="753"/>
      <c r="CA18" s="753"/>
      <c r="CB18" s="753"/>
      <c r="CC18" s="753"/>
      <c r="CD18" s="753"/>
      <c r="CE18" s="753"/>
      <c r="CF18" s="753"/>
      <c r="CG18" s="754"/>
      <c r="CH18" s="771">
        <v>0</v>
      </c>
      <c r="CI18" s="772"/>
      <c r="CJ18" s="772"/>
      <c r="CK18" s="772"/>
      <c r="CL18" s="773"/>
      <c r="CM18" s="771">
        <v>11</v>
      </c>
      <c r="CN18" s="772"/>
      <c r="CO18" s="772"/>
      <c r="CP18" s="772"/>
      <c r="CQ18" s="773"/>
      <c r="CR18" s="771">
        <v>2</v>
      </c>
      <c r="CS18" s="772"/>
      <c r="CT18" s="772"/>
      <c r="CU18" s="772"/>
      <c r="CV18" s="773"/>
      <c r="CW18" s="768">
        <v>17</v>
      </c>
      <c r="CX18" s="769"/>
      <c r="CY18" s="769"/>
      <c r="CZ18" s="769"/>
      <c r="DA18" s="770"/>
      <c r="DB18" s="771"/>
      <c r="DC18" s="772"/>
      <c r="DD18" s="772"/>
      <c r="DE18" s="772"/>
      <c r="DF18" s="773"/>
      <c r="DG18" s="771" t="s">
        <v>521</v>
      </c>
      <c r="DH18" s="772"/>
      <c r="DI18" s="772"/>
      <c r="DJ18" s="772"/>
      <c r="DK18" s="773"/>
      <c r="DL18" s="771" t="s">
        <v>521</v>
      </c>
      <c r="DM18" s="772"/>
      <c r="DN18" s="772"/>
      <c r="DO18" s="772"/>
      <c r="DP18" s="773"/>
      <c r="DQ18" s="771" t="s">
        <v>521</v>
      </c>
      <c r="DR18" s="772"/>
      <c r="DS18" s="772"/>
      <c r="DT18" s="772"/>
      <c r="DU18" s="773"/>
      <c r="DV18" s="774"/>
      <c r="DW18" s="775"/>
      <c r="DX18" s="775"/>
      <c r="DY18" s="775"/>
      <c r="DZ18" s="776"/>
      <c r="EA18" s="242"/>
    </row>
    <row r="19" spans="1:131" s="243" customFormat="1" ht="26.25" customHeight="1" x14ac:dyDescent="0.2">
      <c r="A19" s="249">
        <v>13</v>
      </c>
      <c r="B19" s="739" t="s">
        <v>376</v>
      </c>
      <c r="C19" s="740"/>
      <c r="D19" s="740"/>
      <c r="E19" s="740"/>
      <c r="F19" s="740"/>
      <c r="G19" s="740"/>
      <c r="H19" s="740"/>
      <c r="I19" s="740"/>
      <c r="J19" s="740"/>
      <c r="K19" s="740"/>
      <c r="L19" s="740"/>
      <c r="M19" s="740"/>
      <c r="N19" s="740"/>
      <c r="O19" s="740"/>
      <c r="P19" s="741"/>
      <c r="Q19" s="742">
        <v>721</v>
      </c>
      <c r="R19" s="743"/>
      <c r="S19" s="743"/>
      <c r="T19" s="743"/>
      <c r="U19" s="743"/>
      <c r="V19" s="743">
        <v>718</v>
      </c>
      <c r="W19" s="743"/>
      <c r="X19" s="743"/>
      <c r="Y19" s="743"/>
      <c r="Z19" s="743"/>
      <c r="AA19" s="744">
        <f t="shared" si="0"/>
        <v>3</v>
      </c>
      <c r="AB19" s="745"/>
      <c r="AC19" s="745"/>
      <c r="AD19" s="745"/>
      <c r="AE19" s="746"/>
      <c r="AF19" s="747" t="s">
        <v>365</v>
      </c>
      <c r="AG19" s="745"/>
      <c r="AH19" s="745"/>
      <c r="AI19" s="745"/>
      <c r="AJ19" s="746"/>
      <c r="AK19" s="748">
        <v>71</v>
      </c>
      <c r="AL19" s="749"/>
      <c r="AM19" s="749"/>
      <c r="AN19" s="749"/>
      <c r="AO19" s="749"/>
      <c r="AP19" s="749"/>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602</v>
      </c>
      <c r="BT19" s="753"/>
      <c r="BU19" s="753"/>
      <c r="BV19" s="753"/>
      <c r="BW19" s="753"/>
      <c r="BX19" s="753"/>
      <c r="BY19" s="753"/>
      <c r="BZ19" s="753"/>
      <c r="CA19" s="753"/>
      <c r="CB19" s="753"/>
      <c r="CC19" s="753"/>
      <c r="CD19" s="753"/>
      <c r="CE19" s="753"/>
      <c r="CF19" s="753"/>
      <c r="CG19" s="754"/>
      <c r="CH19" s="771">
        <v>-2</v>
      </c>
      <c r="CI19" s="772"/>
      <c r="CJ19" s="772"/>
      <c r="CK19" s="772"/>
      <c r="CL19" s="773"/>
      <c r="CM19" s="771">
        <v>4</v>
      </c>
      <c r="CN19" s="772"/>
      <c r="CO19" s="772"/>
      <c r="CP19" s="772"/>
      <c r="CQ19" s="773"/>
      <c r="CR19" s="771">
        <v>2</v>
      </c>
      <c r="CS19" s="772"/>
      <c r="CT19" s="772"/>
      <c r="CU19" s="772"/>
      <c r="CV19" s="773"/>
      <c r="CW19" s="771" t="s">
        <v>521</v>
      </c>
      <c r="CX19" s="772"/>
      <c r="CY19" s="772"/>
      <c r="CZ19" s="772"/>
      <c r="DA19" s="773"/>
      <c r="DB19" s="771" t="s">
        <v>521</v>
      </c>
      <c r="DC19" s="772"/>
      <c r="DD19" s="772"/>
      <c r="DE19" s="772"/>
      <c r="DF19" s="773"/>
      <c r="DG19" s="771" t="s">
        <v>521</v>
      </c>
      <c r="DH19" s="772"/>
      <c r="DI19" s="772"/>
      <c r="DJ19" s="772"/>
      <c r="DK19" s="773"/>
      <c r="DL19" s="771" t="s">
        <v>521</v>
      </c>
      <c r="DM19" s="772"/>
      <c r="DN19" s="772"/>
      <c r="DO19" s="772"/>
      <c r="DP19" s="773"/>
      <c r="DQ19" s="771" t="s">
        <v>521</v>
      </c>
      <c r="DR19" s="772"/>
      <c r="DS19" s="772"/>
      <c r="DT19" s="772"/>
      <c r="DU19" s="773"/>
      <c r="DV19" s="774"/>
      <c r="DW19" s="775"/>
      <c r="DX19" s="775"/>
      <c r="DY19" s="775"/>
      <c r="DZ19" s="776"/>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7"/>
      <c r="AG20" s="745"/>
      <c r="AH20" s="745"/>
      <c r="AI20" s="745"/>
      <c r="AJ20" s="746"/>
      <c r="AK20" s="748"/>
      <c r="AL20" s="749"/>
      <c r="AM20" s="749"/>
      <c r="AN20" s="749"/>
      <c r="AO20" s="749"/>
      <c r="AP20" s="749"/>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603</v>
      </c>
      <c r="BT20" s="753"/>
      <c r="BU20" s="753"/>
      <c r="BV20" s="753"/>
      <c r="BW20" s="753"/>
      <c r="BX20" s="753"/>
      <c r="BY20" s="753"/>
      <c r="BZ20" s="753"/>
      <c r="CA20" s="753"/>
      <c r="CB20" s="753"/>
      <c r="CC20" s="753"/>
      <c r="CD20" s="753"/>
      <c r="CE20" s="753"/>
      <c r="CF20" s="753"/>
      <c r="CG20" s="754"/>
      <c r="CH20" s="771">
        <v>-203</v>
      </c>
      <c r="CI20" s="772"/>
      <c r="CJ20" s="772"/>
      <c r="CK20" s="772"/>
      <c r="CL20" s="773"/>
      <c r="CM20" s="771">
        <v>610</v>
      </c>
      <c r="CN20" s="772"/>
      <c r="CO20" s="772"/>
      <c r="CP20" s="772"/>
      <c r="CQ20" s="773"/>
      <c r="CR20" s="771">
        <v>15</v>
      </c>
      <c r="CS20" s="772"/>
      <c r="CT20" s="772"/>
      <c r="CU20" s="772"/>
      <c r="CV20" s="773"/>
      <c r="CW20" s="768">
        <v>416</v>
      </c>
      <c r="CX20" s="769"/>
      <c r="CY20" s="769"/>
      <c r="CZ20" s="769"/>
      <c r="DA20" s="770"/>
      <c r="DB20" s="768">
        <v>5000</v>
      </c>
      <c r="DC20" s="769"/>
      <c r="DD20" s="769"/>
      <c r="DE20" s="769"/>
      <c r="DF20" s="770"/>
      <c r="DG20" s="771"/>
      <c r="DH20" s="772"/>
      <c r="DI20" s="772"/>
      <c r="DJ20" s="772"/>
      <c r="DK20" s="773"/>
      <c r="DL20" s="768">
        <v>5000</v>
      </c>
      <c r="DM20" s="769"/>
      <c r="DN20" s="769"/>
      <c r="DO20" s="769"/>
      <c r="DP20" s="770"/>
      <c r="DQ20" s="771" t="s">
        <v>521</v>
      </c>
      <c r="DR20" s="772"/>
      <c r="DS20" s="772"/>
      <c r="DT20" s="772"/>
      <c r="DU20" s="773"/>
      <c r="DV20" s="774"/>
      <c r="DW20" s="775"/>
      <c r="DX20" s="775"/>
      <c r="DY20" s="775"/>
      <c r="DZ20" s="776"/>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7"/>
      <c r="AG21" s="745"/>
      <c r="AH21" s="745"/>
      <c r="AI21" s="745"/>
      <c r="AJ21" s="746"/>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604</v>
      </c>
      <c r="BT21" s="753"/>
      <c r="BU21" s="753"/>
      <c r="BV21" s="753"/>
      <c r="BW21" s="753"/>
      <c r="BX21" s="753"/>
      <c r="BY21" s="753"/>
      <c r="BZ21" s="753"/>
      <c r="CA21" s="753"/>
      <c r="CB21" s="753"/>
      <c r="CC21" s="753"/>
      <c r="CD21" s="753"/>
      <c r="CE21" s="753"/>
      <c r="CF21" s="753"/>
      <c r="CG21" s="754"/>
      <c r="CH21" s="771">
        <v>0</v>
      </c>
      <c r="CI21" s="772"/>
      <c r="CJ21" s="772"/>
      <c r="CK21" s="772"/>
      <c r="CL21" s="773"/>
      <c r="CM21" s="771">
        <v>1040</v>
      </c>
      <c r="CN21" s="772"/>
      <c r="CO21" s="772"/>
      <c r="CP21" s="772"/>
      <c r="CQ21" s="773"/>
      <c r="CR21" s="771">
        <v>1</v>
      </c>
      <c r="CS21" s="772"/>
      <c r="CT21" s="772"/>
      <c r="CU21" s="772"/>
      <c r="CV21" s="773"/>
      <c r="CW21" s="771" t="s">
        <v>521</v>
      </c>
      <c r="CX21" s="772"/>
      <c r="CY21" s="772"/>
      <c r="CZ21" s="772"/>
      <c r="DA21" s="773"/>
      <c r="DB21" s="771" t="s">
        <v>521</v>
      </c>
      <c r="DC21" s="772"/>
      <c r="DD21" s="772"/>
      <c r="DE21" s="772"/>
      <c r="DF21" s="773"/>
      <c r="DG21" s="771" t="s">
        <v>521</v>
      </c>
      <c r="DH21" s="772"/>
      <c r="DI21" s="772"/>
      <c r="DJ21" s="772"/>
      <c r="DK21" s="773"/>
      <c r="DL21" s="771" t="s">
        <v>521</v>
      </c>
      <c r="DM21" s="772"/>
      <c r="DN21" s="772"/>
      <c r="DO21" s="772"/>
      <c r="DP21" s="773"/>
      <c r="DQ21" s="771" t="s">
        <v>521</v>
      </c>
      <c r="DR21" s="772"/>
      <c r="DS21" s="772"/>
      <c r="DT21" s="772"/>
      <c r="DU21" s="773"/>
      <c r="DV21" s="774"/>
      <c r="DW21" s="775"/>
      <c r="DX21" s="775"/>
      <c r="DY21" s="775"/>
      <c r="DZ21" s="776"/>
      <c r="EA21" s="242"/>
    </row>
    <row r="22" spans="1:131" s="243" customFormat="1" ht="26.25" customHeight="1" x14ac:dyDescent="0.2">
      <c r="A22" s="249">
        <v>16</v>
      </c>
      <c r="B22" s="777"/>
      <c r="C22" s="778"/>
      <c r="D22" s="778"/>
      <c r="E22" s="778"/>
      <c r="F22" s="778"/>
      <c r="G22" s="778"/>
      <c r="H22" s="778"/>
      <c r="I22" s="778"/>
      <c r="J22" s="778"/>
      <c r="K22" s="778"/>
      <c r="L22" s="778"/>
      <c r="M22" s="778"/>
      <c r="N22" s="778"/>
      <c r="O22" s="778"/>
      <c r="P22" s="779"/>
      <c r="Q22" s="780"/>
      <c r="R22" s="781"/>
      <c r="S22" s="781"/>
      <c r="T22" s="781"/>
      <c r="U22" s="781"/>
      <c r="V22" s="781"/>
      <c r="W22" s="781"/>
      <c r="X22" s="781"/>
      <c r="Y22" s="781"/>
      <c r="Z22" s="781"/>
      <c r="AA22" s="781"/>
      <c r="AB22" s="781"/>
      <c r="AC22" s="781"/>
      <c r="AD22" s="781"/>
      <c r="AE22" s="782"/>
      <c r="AF22" s="783"/>
      <c r="AG22" s="784"/>
      <c r="AH22" s="784"/>
      <c r="AI22" s="784"/>
      <c r="AJ22" s="785"/>
      <c r="AK22" s="800"/>
      <c r="AL22" s="801"/>
      <c r="AM22" s="801"/>
      <c r="AN22" s="801"/>
      <c r="AO22" s="801"/>
      <c r="AP22" s="801"/>
      <c r="AQ22" s="801"/>
      <c r="AR22" s="801"/>
      <c r="AS22" s="801"/>
      <c r="AT22" s="801"/>
      <c r="AU22" s="802"/>
      <c r="AV22" s="802"/>
      <c r="AW22" s="802"/>
      <c r="AX22" s="802"/>
      <c r="AY22" s="803"/>
      <c r="AZ22" s="804" t="s">
        <v>377</v>
      </c>
      <c r="BA22" s="804"/>
      <c r="BB22" s="804"/>
      <c r="BC22" s="804"/>
      <c r="BD22" s="805"/>
      <c r="BE22" s="241"/>
      <c r="BF22" s="241"/>
      <c r="BG22" s="241"/>
      <c r="BH22" s="241"/>
      <c r="BI22" s="241"/>
      <c r="BJ22" s="241"/>
      <c r="BK22" s="241"/>
      <c r="BL22" s="241"/>
      <c r="BM22" s="241"/>
      <c r="BN22" s="241"/>
      <c r="BO22" s="241"/>
      <c r="BP22" s="241"/>
      <c r="BQ22" s="250">
        <v>16</v>
      </c>
      <c r="BR22" s="251"/>
      <c r="BS22" s="752" t="s">
        <v>605</v>
      </c>
      <c r="BT22" s="753"/>
      <c r="BU22" s="753"/>
      <c r="BV22" s="753"/>
      <c r="BW22" s="753"/>
      <c r="BX22" s="753"/>
      <c r="BY22" s="753"/>
      <c r="BZ22" s="753"/>
      <c r="CA22" s="753"/>
      <c r="CB22" s="753"/>
      <c r="CC22" s="753"/>
      <c r="CD22" s="753"/>
      <c r="CE22" s="753"/>
      <c r="CF22" s="753"/>
      <c r="CG22" s="754"/>
      <c r="CH22" s="771">
        <v>-4</v>
      </c>
      <c r="CI22" s="772"/>
      <c r="CJ22" s="772"/>
      <c r="CK22" s="772"/>
      <c r="CL22" s="773"/>
      <c r="CM22" s="771">
        <v>536</v>
      </c>
      <c r="CN22" s="772"/>
      <c r="CO22" s="772"/>
      <c r="CP22" s="772"/>
      <c r="CQ22" s="773"/>
      <c r="CR22" s="771">
        <v>1</v>
      </c>
      <c r="CS22" s="772"/>
      <c r="CT22" s="772"/>
      <c r="CU22" s="772"/>
      <c r="CV22" s="773"/>
      <c r="CW22" s="768">
        <v>207</v>
      </c>
      <c r="CX22" s="769"/>
      <c r="CY22" s="769"/>
      <c r="CZ22" s="769"/>
      <c r="DA22" s="770"/>
      <c r="DB22" s="768">
        <v>13</v>
      </c>
      <c r="DC22" s="769"/>
      <c r="DD22" s="769"/>
      <c r="DE22" s="769"/>
      <c r="DF22" s="770"/>
      <c r="DG22" s="771" t="s">
        <v>521</v>
      </c>
      <c r="DH22" s="772"/>
      <c r="DI22" s="772"/>
      <c r="DJ22" s="772"/>
      <c r="DK22" s="773"/>
      <c r="DL22" s="768">
        <v>17</v>
      </c>
      <c r="DM22" s="769"/>
      <c r="DN22" s="769"/>
      <c r="DO22" s="769"/>
      <c r="DP22" s="770"/>
      <c r="DQ22" s="768">
        <v>12</v>
      </c>
      <c r="DR22" s="769"/>
      <c r="DS22" s="769"/>
      <c r="DT22" s="769"/>
      <c r="DU22" s="770"/>
      <c r="DV22" s="774"/>
      <c r="DW22" s="775"/>
      <c r="DX22" s="775"/>
      <c r="DY22" s="775"/>
      <c r="DZ22" s="776"/>
      <c r="EA22" s="242"/>
    </row>
    <row r="23" spans="1:131" s="243" customFormat="1" ht="26.25" customHeight="1" thickBot="1" x14ac:dyDescent="0.25">
      <c r="A23" s="252" t="s">
        <v>378</v>
      </c>
      <c r="B23" s="786" t="s">
        <v>379</v>
      </c>
      <c r="C23" s="787"/>
      <c r="D23" s="787"/>
      <c r="E23" s="787"/>
      <c r="F23" s="787"/>
      <c r="G23" s="787"/>
      <c r="H23" s="787"/>
      <c r="I23" s="787"/>
      <c r="J23" s="787"/>
      <c r="K23" s="787"/>
      <c r="L23" s="787"/>
      <c r="M23" s="787"/>
      <c r="N23" s="787"/>
      <c r="O23" s="787"/>
      <c r="P23" s="788"/>
      <c r="Q23" s="789">
        <v>356479</v>
      </c>
      <c r="R23" s="790"/>
      <c r="S23" s="790"/>
      <c r="T23" s="790"/>
      <c r="U23" s="790"/>
      <c r="V23" s="790">
        <v>348901</v>
      </c>
      <c r="W23" s="790"/>
      <c r="X23" s="790"/>
      <c r="Y23" s="790"/>
      <c r="Z23" s="790"/>
      <c r="AA23" s="791">
        <f t="shared" ref="AA23" si="1">Q23-V23</f>
        <v>7578</v>
      </c>
      <c r="AB23" s="792"/>
      <c r="AC23" s="792"/>
      <c r="AD23" s="792"/>
      <c r="AE23" s="793"/>
      <c r="AF23" s="794">
        <v>4484</v>
      </c>
      <c r="AG23" s="790"/>
      <c r="AH23" s="790"/>
      <c r="AI23" s="790"/>
      <c r="AJ23" s="795"/>
      <c r="AK23" s="796"/>
      <c r="AL23" s="797"/>
      <c r="AM23" s="797"/>
      <c r="AN23" s="797"/>
      <c r="AO23" s="797"/>
      <c r="AP23" s="790">
        <v>630774</v>
      </c>
      <c r="AQ23" s="790"/>
      <c r="AR23" s="790"/>
      <c r="AS23" s="790"/>
      <c r="AT23" s="790"/>
      <c r="AU23" s="798"/>
      <c r="AV23" s="798"/>
      <c r="AW23" s="798"/>
      <c r="AX23" s="798"/>
      <c r="AY23" s="799"/>
      <c r="AZ23" s="807" t="s">
        <v>380</v>
      </c>
      <c r="BA23" s="792"/>
      <c r="BB23" s="792"/>
      <c r="BC23" s="792"/>
      <c r="BD23" s="793"/>
      <c r="BE23" s="241"/>
      <c r="BF23" s="241"/>
      <c r="BG23" s="241"/>
      <c r="BH23" s="241"/>
      <c r="BI23" s="241"/>
      <c r="BJ23" s="241"/>
      <c r="BK23" s="241"/>
      <c r="BL23" s="241"/>
      <c r="BM23" s="241"/>
      <c r="BN23" s="241"/>
      <c r="BO23" s="241"/>
      <c r="BP23" s="241"/>
      <c r="BQ23" s="250">
        <v>17</v>
      </c>
      <c r="BR23" s="251"/>
      <c r="BS23" s="752" t="s">
        <v>606</v>
      </c>
      <c r="BT23" s="753"/>
      <c r="BU23" s="753"/>
      <c r="BV23" s="753"/>
      <c r="BW23" s="753"/>
      <c r="BX23" s="753"/>
      <c r="BY23" s="753"/>
      <c r="BZ23" s="753"/>
      <c r="CA23" s="753"/>
      <c r="CB23" s="753"/>
      <c r="CC23" s="753"/>
      <c r="CD23" s="753"/>
      <c r="CE23" s="753"/>
      <c r="CF23" s="753"/>
      <c r="CG23" s="754"/>
      <c r="CH23" s="771">
        <v>-1</v>
      </c>
      <c r="CI23" s="772"/>
      <c r="CJ23" s="772"/>
      <c r="CK23" s="772"/>
      <c r="CL23" s="773"/>
      <c r="CM23" s="771">
        <v>45</v>
      </c>
      <c r="CN23" s="772"/>
      <c r="CO23" s="772"/>
      <c r="CP23" s="772"/>
      <c r="CQ23" s="773"/>
      <c r="CR23" s="771">
        <v>15</v>
      </c>
      <c r="CS23" s="772"/>
      <c r="CT23" s="772"/>
      <c r="CU23" s="772"/>
      <c r="CV23" s="773"/>
      <c r="CW23" s="768">
        <v>6</v>
      </c>
      <c r="CX23" s="769"/>
      <c r="CY23" s="769"/>
      <c r="CZ23" s="769"/>
      <c r="DA23" s="770"/>
      <c r="DB23" s="771" t="s">
        <v>521</v>
      </c>
      <c r="DC23" s="772"/>
      <c r="DD23" s="772"/>
      <c r="DE23" s="772"/>
      <c r="DF23" s="773"/>
      <c r="DG23" s="771" t="s">
        <v>521</v>
      </c>
      <c r="DH23" s="772"/>
      <c r="DI23" s="772"/>
      <c r="DJ23" s="772"/>
      <c r="DK23" s="773"/>
      <c r="DL23" s="771" t="s">
        <v>521</v>
      </c>
      <c r="DM23" s="772"/>
      <c r="DN23" s="772"/>
      <c r="DO23" s="772"/>
      <c r="DP23" s="773"/>
      <c r="DQ23" s="771" t="s">
        <v>521</v>
      </c>
      <c r="DR23" s="772"/>
      <c r="DS23" s="772"/>
      <c r="DT23" s="772"/>
      <c r="DU23" s="773"/>
      <c r="DV23" s="774"/>
      <c r="DW23" s="775"/>
      <c r="DX23" s="775"/>
      <c r="DY23" s="775"/>
      <c r="DZ23" s="776"/>
      <c r="EA23" s="242"/>
    </row>
    <row r="24" spans="1:131" s="243" customFormat="1" ht="26.25" customHeight="1" x14ac:dyDescent="0.2">
      <c r="A24" s="806" t="s">
        <v>381</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40"/>
      <c r="BA24" s="240"/>
      <c r="BB24" s="240"/>
      <c r="BC24" s="240"/>
      <c r="BD24" s="240"/>
      <c r="BE24" s="241"/>
      <c r="BF24" s="241"/>
      <c r="BG24" s="241"/>
      <c r="BH24" s="241"/>
      <c r="BI24" s="241"/>
      <c r="BJ24" s="241"/>
      <c r="BK24" s="241"/>
      <c r="BL24" s="241"/>
      <c r="BM24" s="241"/>
      <c r="BN24" s="241"/>
      <c r="BO24" s="241"/>
      <c r="BP24" s="241"/>
      <c r="BQ24" s="250">
        <v>18</v>
      </c>
      <c r="BR24" s="251"/>
      <c r="BS24" s="752" t="s">
        <v>607</v>
      </c>
      <c r="BT24" s="753"/>
      <c r="BU24" s="753"/>
      <c r="BV24" s="753"/>
      <c r="BW24" s="753"/>
      <c r="BX24" s="753"/>
      <c r="BY24" s="753"/>
      <c r="BZ24" s="753"/>
      <c r="CA24" s="753"/>
      <c r="CB24" s="753"/>
      <c r="CC24" s="753"/>
      <c r="CD24" s="753"/>
      <c r="CE24" s="753"/>
      <c r="CF24" s="753"/>
      <c r="CG24" s="754"/>
      <c r="CH24" s="771">
        <v>0</v>
      </c>
      <c r="CI24" s="772"/>
      <c r="CJ24" s="772"/>
      <c r="CK24" s="772"/>
      <c r="CL24" s="773"/>
      <c r="CM24" s="771">
        <v>23</v>
      </c>
      <c r="CN24" s="772"/>
      <c r="CO24" s="772"/>
      <c r="CP24" s="772"/>
      <c r="CQ24" s="773"/>
      <c r="CR24" s="771">
        <v>8</v>
      </c>
      <c r="CS24" s="772"/>
      <c r="CT24" s="772"/>
      <c r="CU24" s="772"/>
      <c r="CV24" s="773"/>
      <c r="CW24" s="768">
        <v>6</v>
      </c>
      <c r="CX24" s="769"/>
      <c r="CY24" s="769"/>
      <c r="CZ24" s="769"/>
      <c r="DA24" s="770"/>
      <c r="DB24" s="771" t="s">
        <v>608</v>
      </c>
      <c r="DC24" s="772"/>
      <c r="DD24" s="772"/>
      <c r="DE24" s="772"/>
      <c r="DF24" s="773"/>
      <c r="DG24" s="771" t="s">
        <v>608</v>
      </c>
      <c r="DH24" s="772"/>
      <c r="DI24" s="772"/>
      <c r="DJ24" s="772"/>
      <c r="DK24" s="773"/>
      <c r="DL24" s="771" t="s">
        <v>590</v>
      </c>
      <c r="DM24" s="772"/>
      <c r="DN24" s="772"/>
      <c r="DO24" s="772"/>
      <c r="DP24" s="773"/>
      <c r="DQ24" s="771" t="s">
        <v>589</v>
      </c>
      <c r="DR24" s="772"/>
      <c r="DS24" s="772"/>
      <c r="DT24" s="772"/>
      <c r="DU24" s="773"/>
      <c r="DV24" s="774"/>
      <c r="DW24" s="775"/>
      <c r="DX24" s="775"/>
      <c r="DY24" s="775"/>
      <c r="DZ24" s="776"/>
      <c r="EA24" s="242"/>
    </row>
    <row r="25" spans="1:131" s="235" customFormat="1" ht="26.25" customHeight="1" thickBot="1" x14ac:dyDescent="0.25">
      <c r="A25" s="733" t="s">
        <v>382</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609</v>
      </c>
      <c r="BT25" s="753"/>
      <c r="BU25" s="753"/>
      <c r="BV25" s="753"/>
      <c r="BW25" s="753"/>
      <c r="BX25" s="753"/>
      <c r="BY25" s="753"/>
      <c r="BZ25" s="753"/>
      <c r="CA25" s="753"/>
      <c r="CB25" s="753"/>
      <c r="CC25" s="753"/>
      <c r="CD25" s="753"/>
      <c r="CE25" s="753"/>
      <c r="CF25" s="753"/>
      <c r="CG25" s="754"/>
      <c r="CH25" s="771">
        <v>-5</v>
      </c>
      <c r="CI25" s="772"/>
      <c r="CJ25" s="772"/>
      <c r="CK25" s="772"/>
      <c r="CL25" s="773"/>
      <c r="CM25" s="771">
        <v>370</v>
      </c>
      <c r="CN25" s="772"/>
      <c r="CO25" s="772"/>
      <c r="CP25" s="772"/>
      <c r="CQ25" s="773"/>
      <c r="CR25" s="771">
        <v>55</v>
      </c>
      <c r="CS25" s="772"/>
      <c r="CT25" s="772"/>
      <c r="CU25" s="772"/>
      <c r="CV25" s="773"/>
      <c r="CW25" s="768">
        <v>34</v>
      </c>
      <c r="CX25" s="769"/>
      <c r="CY25" s="769"/>
      <c r="CZ25" s="769"/>
      <c r="DA25" s="770"/>
      <c r="DB25" s="771" t="s">
        <v>521</v>
      </c>
      <c r="DC25" s="772"/>
      <c r="DD25" s="772"/>
      <c r="DE25" s="772"/>
      <c r="DF25" s="773"/>
      <c r="DG25" s="771" t="s">
        <v>521</v>
      </c>
      <c r="DH25" s="772"/>
      <c r="DI25" s="772"/>
      <c r="DJ25" s="772"/>
      <c r="DK25" s="773"/>
      <c r="DL25" s="771" t="s">
        <v>521</v>
      </c>
      <c r="DM25" s="772"/>
      <c r="DN25" s="772"/>
      <c r="DO25" s="772"/>
      <c r="DP25" s="773"/>
      <c r="DQ25" s="771" t="s">
        <v>521</v>
      </c>
      <c r="DR25" s="772"/>
      <c r="DS25" s="772"/>
      <c r="DT25" s="772"/>
      <c r="DU25" s="773"/>
      <c r="DV25" s="774"/>
      <c r="DW25" s="775"/>
      <c r="DX25" s="775"/>
      <c r="DY25" s="775"/>
      <c r="DZ25" s="776"/>
      <c r="EA25" s="234"/>
    </row>
    <row r="26" spans="1:131" s="235" customFormat="1" ht="26.25" customHeight="1" x14ac:dyDescent="0.2">
      <c r="A26" s="724" t="s">
        <v>344</v>
      </c>
      <c r="B26" s="725"/>
      <c r="C26" s="725"/>
      <c r="D26" s="725"/>
      <c r="E26" s="725"/>
      <c r="F26" s="725"/>
      <c r="G26" s="725"/>
      <c r="H26" s="725"/>
      <c r="I26" s="725"/>
      <c r="J26" s="725"/>
      <c r="K26" s="725"/>
      <c r="L26" s="725"/>
      <c r="M26" s="725"/>
      <c r="N26" s="725"/>
      <c r="O26" s="725"/>
      <c r="P26" s="726"/>
      <c r="Q26" s="701" t="s">
        <v>383</v>
      </c>
      <c r="R26" s="702"/>
      <c r="S26" s="702"/>
      <c r="T26" s="702"/>
      <c r="U26" s="703"/>
      <c r="V26" s="701" t="s">
        <v>384</v>
      </c>
      <c r="W26" s="702"/>
      <c r="X26" s="702"/>
      <c r="Y26" s="702"/>
      <c r="Z26" s="703"/>
      <c r="AA26" s="701" t="s">
        <v>385</v>
      </c>
      <c r="AB26" s="702"/>
      <c r="AC26" s="702"/>
      <c r="AD26" s="702"/>
      <c r="AE26" s="702"/>
      <c r="AF26" s="808" t="s">
        <v>386</v>
      </c>
      <c r="AG26" s="809"/>
      <c r="AH26" s="809"/>
      <c r="AI26" s="809"/>
      <c r="AJ26" s="810"/>
      <c r="AK26" s="702" t="s">
        <v>387</v>
      </c>
      <c r="AL26" s="702"/>
      <c r="AM26" s="702"/>
      <c r="AN26" s="702"/>
      <c r="AO26" s="703"/>
      <c r="AP26" s="701" t="s">
        <v>388</v>
      </c>
      <c r="AQ26" s="702"/>
      <c r="AR26" s="702"/>
      <c r="AS26" s="702"/>
      <c r="AT26" s="703"/>
      <c r="AU26" s="701" t="s">
        <v>389</v>
      </c>
      <c r="AV26" s="702"/>
      <c r="AW26" s="702"/>
      <c r="AX26" s="702"/>
      <c r="AY26" s="703"/>
      <c r="AZ26" s="701" t="s">
        <v>390</v>
      </c>
      <c r="BA26" s="702"/>
      <c r="BB26" s="702"/>
      <c r="BC26" s="702"/>
      <c r="BD26" s="703"/>
      <c r="BE26" s="701" t="s">
        <v>351</v>
      </c>
      <c r="BF26" s="702"/>
      <c r="BG26" s="702"/>
      <c r="BH26" s="702"/>
      <c r="BI26" s="713"/>
      <c r="BJ26" s="240"/>
      <c r="BK26" s="240"/>
      <c r="BL26" s="240"/>
      <c r="BM26" s="240"/>
      <c r="BN26" s="240"/>
      <c r="BO26" s="253"/>
      <c r="BP26" s="253"/>
      <c r="BQ26" s="250">
        <v>20</v>
      </c>
      <c r="BR26" s="251"/>
      <c r="BS26" s="752" t="s">
        <v>610</v>
      </c>
      <c r="BT26" s="753"/>
      <c r="BU26" s="753"/>
      <c r="BV26" s="753"/>
      <c r="BW26" s="753"/>
      <c r="BX26" s="753"/>
      <c r="BY26" s="753"/>
      <c r="BZ26" s="753"/>
      <c r="CA26" s="753"/>
      <c r="CB26" s="753"/>
      <c r="CC26" s="753"/>
      <c r="CD26" s="753"/>
      <c r="CE26" s="753"/>
      <c r="CF26" s="753"/>
      <c r="CG26" s="754"/>
      <c r="CH26" s="771">
        <v>21</v>
      </c>
      <c r="CI26" s="772"/>
      <c r="CJ26" s="772"/>
      <c r="CK26" s="772"/>
      <c r="CL26" s="773"/>
      <c r="CM26" s="771">
        <v>305</v>
      </c>
      <c r="CN26" s="772"/>
      <c r="CO26" s="772"/>
      <c r="CP26" s="772"/>
      <c r="CQ26" s="773"/>
      <c r="CR26" s="771">
        <v>101</v>
      </c>
      <c r="CS26" s="772"/>
      <c r="CT26" s="772"/>
      <c r="CU26" s="772"/>
      <c r="CV26" s="773"/>
      <c r="CW26" s="771" t="s">
        <v>521</v>
      </c>
      <c r="CX26" s="772"/>
      <c r="CY26" s="772"/>
      <c r="CZ26" s="772"/>
      <c r="DA26" s="773"/>
      <c r="DB26" s="771" t="s">
        <v>521</v>
      </c>
      <c r="DC26" s="772"/>
      <c r="DD26" s="772"/>
      <c r="DE26" s="772"/>
      <c r="DF26" s="773"/>
      <c r="DG26" s="771" t="s">
        <v>521</v>
      </c>
      <c r="DH26" s="772"/>
      <c r="DI26" s="772"/>
      <c r="DJ26" s="772"/>
      <c r="DK26" s="773"/>
      <c r="DL26" s="771" t="s">
        <v>521</v>
      </c>
      <c r="DM26" s="772"/>
      <c r="DN26" s="772"/>
      <c r="DO26" s="772"/>
      <c r="DP26" s="773"/>
      <c r="DQ26" s="771" t="s">
        <v>521</v>
      </c>
      <c r="DR26" s="772"/>
      <c r="DS26" s="772"/>
      <c r="DT26" s="772"/>
      <c r="DU26" s="773"/>
      <c r="DV26" s="774"/>
      <c r="DW26" s="775"/>
      <c r="DX26" s="775"/>
      <c r="DY26" s="775"/>
      <c r="DZ26" s="776"/>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11"/>
      <c r="AG27" s="812"/>
      <c r="AH27" s="812"/>
      <c r="AI27" s="812"/>
      <c r="AJ27" s="81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611</v>
      </c>
      <c r="BT27" s="753"/>
      <c r="BU27" s="753"/>
      <c r="BV27" s="753"/>
      <c r="BW27" s="753"/>
      <c r="BX27" s="753"/>
      <c r="BY27" s="753"/>
      <c r="BZ27" s="753"/>
      <c r="CA27" s="753"/>
      <c r="CB27" s="753"/>
      <c r="CC27" s="753"/>
      <c r="CD27" s="753"/>
      <c r="CE27" s="753"/>
      <c r="CF27" s="753"/>
      <c r="CG27" s="754"/>
      <c r="CH27" s="771" t="s">
        <v>590</v>
      </c>
      <c r="CI27" s="772"/>
      <c r="CJ27" s="772"/>
      <c r="CK27" s="772"/>
      <c r="CL27" s="773"/>
      <c r="CM27" s="771">
        <v>16408</v>
      </c>
      <c r="CN27" s="772"/>
      <c r="CO27" s="772"/>
      <c r="CP27" s="772"/>
      <c r="CQ27" s="773"/>
      <c r="CR27" s="771">
        <v>1</v>
      </c>
      <c r="CS27" s="772"/>
      <c r="CT27" s="772"/>
      <c r="CU27" s="772"/>
      <c r="CV27" s="773"/>
      <c r="CW27" s="768">
        <v>167</v>
      </c>
      <c r="CX27" s="769"/>
      <c r="CY27" s="769"/>
      <c r="CZ27" s="769"/>
      <c r="DA27" s="770"/>
      <c r="DB27" s="768">
        <v>25425</v>
      </c>
      <c r="DC27" s="769"/>
      <c r="DD27" s="769"/>
      <c r="DE27" s="769"/>
      <c r="DF27" s="770"/>
      <c r="DG27" s="771" t="s">
        <v>521</v>
      </c>
      <c r="DH27" s="772"/>
      <c r="DI27" s="772"/>
      <c r="DJ27" s="772"/>
      <c r="DK27" s="773"/>
      <c r="DL27" s="768">
        <v>5793</v>
      </c>
      <c r="DM27" s="769"/>
      <c r="DN27" s="769"/>
      <c r="DO27" s="769"/>
      <c r="DP27" s="770"/>
      <c r="DQ27" s="768">
        <v>5214</v>
      </c>
      <c r="DR27" s="769"/>
      <c r="DS27" s="769"/>
      <c r="DT27" s="769"/>
      <c r="DU27" s="770"/>
      <c r="DV27" s="774"/>
      <c r="DW27" s="775"/>
      <c r="DX27" s="775"/>
      <c r="DY27" s="775"/>
      <c r="DZ27" s="776"/>
      <c r="EA27" s="234"/>
    </row>
    <row r="28" spans="1:131" s="235" customFormat="1" ht="26.25" customHeight="1" thickTop="1" x14ac:dyDescent="0.2">
      <c r="A28" s="254">
        <v>1</v>
      </c>
      <c r="B28" s="715" t="s">
        <v>391</v>
      </c>
      <c r="C28" s="716"/>
      <c r="D28" s="716"/>
      <c r="E28" s="716"/>
      <c r="F28" s="716"/>
      <c r="G28" s="716"/>
      <c r="H28" s="716"/>
      <c r="I28" s="716"/>
      <c r="J28" s="716"/>
      <c r="K28" s="716"/>
      <c r="L28" s="716"/>
      <c r="M28" s="716"/>
      <c r="N28" s="716"/>
      <c r="O28" s="716"/>
      <c r="P28" s="717"/>
      <c r="Q28" s="818">
        <v>52286</v>
      </c>
      <c r="R28" s="819"/>
      <c r="S28" s="819"/>
      <c r="T28" s="819"/>
      <c r="U28" s="819"/>
      <c r="V28" s="819">
        <v>51632</v>
      </c>
      <c r="W28" s="819"/>
      <c r="X28" s="819"/>
      <c r="Y28" s="819"/>
      <c r="Z28" s="819"/>
      <c r="AA28" s="720">
        <f t="shared" ref="AA28:AA35" si="2">Q28-V28</f>
        <v>654</v>
      </c>
      <c r="AB28" s="820"/>
      <c r="AC28" s="820"/>
      <c r="AD28" s="820"/>
      <c r="AE28" s="821"/>
      <c r="AF28" s="822">
        <v>654</v>
      </c>
      <c r="AG28" s="819"/>
      <c r="AH28" s="819"/>
      <c r="AI28" s="819"/>
      <c r="AJ28" s="823"/>
      <c r="AK28" s="824">
        <v>3436</v>
      </c>
      <c r="AL28" s="814"/>
      <c r="AM28" s="814"/>
      <c r="AN28" s="814"/>
      <c r="AO28" s="814"/>
      <c r="AP28" s="825"/>
      <c r="AQ28" s="826"/>
      <c r="AR28" s="826"/>
      <c r="AS28" s="826"/>
      <c r="AT28" s="827"/>
      <c r="AU28" s="814"/>
      <c r="AV28" s="814"/>
      <c r="AW28" s="814"/>
      <c r="AX28" s="814"/>
      <c r="AY28" s="814"/>
      <c r="AZ28" s="815"/>
      <c r="BA28" s="815"/>
      <c r="BB28" s="815"/>
      <c r="BC28" s="815"/>
      <c r="BD28" s="815"/>
      <c r="BE28" s="816"/>
      <c r="BF28" s="816"/>
      <c r="BG28" s="816"/>
      <c r="BH28" s="816"/>
      <c r="BI28" s="817"/>
      <c r="BJ28" s="240"/>
      <c r="BK28" s="240"/>
      <c r="BL28" s="240"/>
      <c r="BM28" s="240"/>
      <c r="BN28" s="240"/>
      <c r="BO28" s="253"/>
      <c r="BP28" s="253"/>
      <c r="BQ28" s="250">
        <v>22</v>
      </c>
      <c r="BR28" s="251"/>
      <c r="BS28" s="752" t="s">
        <v>612</v>
      </c>
      <c r="BT28" s="753"/>
      <c r="BU28" s="753"/>
      <c r="BV28" s="753"/>
      <c r="BW28" s="753"/>
      <c r="BX28" s="753"/>
      <c r="BY28" s="753"/>
      <c r="BZ28" s="753"/>
      <c r="CA28" s="753"/>
      <c r="CB28" s="753"/>
      <c r="CC28" s="753"/>
      <c r="CD28" s="753"/>
      <c r="CE28" s="753"/>
      <c r="CF28" s="753"/>
      <c r="CG28" s="754"/>
      <c r="CH28" s="771">
        <v>0</v>
      </c>
      <c r="CI28" s="772"/>
      <c r="CJ28" s="772"/>
      <c r="CK28" s="772"/>
      <c r="CL28" s="773"/>
      <c r="CM28" s="771">
        <v>704</v>
      </c>
      <c r="CN28" s="772"/>
      <c r="CO28" s="772"/>
      <c r="CP28" s="772"/>
      <c r="CQ28" s="773"/>
      <c r="CR28" s="771">
        <v>271</v>
      </c>
      <c r="CS28" s="772"/>
      <c r="CT28" s="772"/>
      <c r="CU28" s="772"/>
      <c r="CV28" s="773"/>
      <c r="CW28" s="768">
        <v>31</v>
      </c>
      <c r="CX28" s="769"/>
      <c r="CY28" s="769"/>
      <c r="CZ28" s="769"/>
      <c r="DA28" s="770"/>
      <c r="DB28" s="768" t="s">
        <v>521</v>
      </c>
      <c r="DC28" s="769"/>
      <c r="DD28" s="769"/>
      <c r="DE28" s="769"/>
      <c r="DF28" s="770"/>
      <c r="DG28" s="771" t="s">
        <v>521</v>
      </c>
      <c r="DH28" s="772"/>
      <c r="DI28" s="772"/>
      <c r="DJ28" s="772"/>
      <c r="DK28" s="773"/>
      <c r="DL28" s="771" t="s">
        <v>521</v>
      </c>
      <c r="DM28" s="772"/>
      <c r="DN28" s="772"/>
      <c r="DO28" s="772"/>
      <c r="DP28" s="773"/>
      <c r="DQ28" s="771" t="s">
        <v>521</v>
      </c>
      <c r="DR28" s="772"/>
      <c r="DS28" s="772"/>
      <c r="DT28" s="772"/>
      <c r="DU28" s="773"/>
      <c r="DV28" s="774"/>
      <c r="DW28" s="775"/>
      <c r="DX28" s="775"/>
      <c r="DY28" s="775"/>
      <c r="DZ28" s="776"/>
      <c r="EA28" s="234"/>
    </row>
    <row r="29" spans="1:131" s="235" customFormat="1" ht="26.25" customHeight="1" x14ac:dyDescent="0.2">
      <c r="A29" s="254">
        <v>2</v>
      </c>
      <c r="B29" s="739" t="s">
        <v>392</v>
      </c>
      <c r="C29" s="740"/>
      <c r="D29" s="740"/>
      <c r="E29" s="740"/>
      <c r="F29" s="740"/>
      <c r="G29" s="740"/>
      <c r="H29" s="740"/>
      <c r="I29" s="740"/>
      <c r="J29" s="740"/>
      <c r="K29" s="740"/>
      <c r="L29" s="740"/>
      <c r="M29" s="740"/>
      <c r="N29" s="740"/>
      <c r="O29" s="740"/>
      <c r="P29" s="741"/>
      <c r="Q29" s="742">
        <v>1981</v>
      </c>
      <c r="R29" s="743"/>
      <c r="S29" s="743"/>
      <c r="T29" s="743"/>
      <c r="U29" s="743"/>
      <c r="V29" s="743">
        <v>2016</v>
      </c>
      <c r="W29" s="743"/>
      <c r="X29" s="743"/>
      <c r="Y29" s="743"/>
      <c r="Z29" s="743"/>
      <c r="AA29" s="744">
        <f t="shared" si="2"/>
        <v>-35</v>
      </c>
      <c r="AB29" s="745"/>
      <c r="AC29" s="745"/>
      <c r="AD29" s="745"/>
      <c r="AE29" s="746"/>
      <c r="AF29" s="828">
        <v>1707</v>
      </c>
      <c r="AG29" s="743"/>
      <c r="AH29" s="743"/>
      <c r="AI29" s="743"/>
      <c r="AJ29" s="829"/>
      <c r="AK29" s="832">
        <v>4</v>
      </c>
      <c r="AL29" s="833"/>
      <c r="AM29" s="833"/>
      <c r="AN29" s="833"/>
      <c r="AO29" s="833"/>
      <c r="AP29" s="833">
        <v>5706</v>
      </c>
      <c r="AQ29" s="833"/>
      <c r="AR29" s="833"/>
      <c r="AS29" s="833"/>
      <c r="AT29" s="833"/>
      <c r="AU29" s="833"/>
      <c r="AV29" s="833"/>
      <c r="AW29" s="833"/>
      <c r="AX29" s="833"/>
      <c r="AY29" s="833"/>
      <c r="AZ29" s="834"/>
      <c r="BA29" s="834"/>
      <c r="BB29" s="834"/>
      <c r="BC29" s="834"/>
      <c r="BD29" s="834"/>
      <c r="BE29" s="830" t="s">
        <v>393</v>
      </c>
      <c r="BF29" s="830"/>
      <c r="BG29" s="830"/>
      <c r="BH29" s="830"/>
      <c r="BI29" s="831"/>
      <c r="BJ29" s="240"/>
      <c r="BK29" s="240"/>
      <c r="BL29" s="240"/>
      <c r="BM29" s="240"/>
      <c r="BN29" s="240"/>
      <c r="BO29" s="253"/>
      <c r="BP29" s="253"/>
      <c r="BQ29" s="250">
        <v>23</v>
      </c>
      <c r="BR29" s="251"/>
      <c r="BS29" s="752" t="s">
        <v>613</v>
      </c>
      <c r="BT29" s="753"/>
      <c r="BU29" s="753"/>
      <c r="BV29" s="753"/>
      <c r="BW29" s="753"/>
      <c r="BX29" s="753"/>
      <c r="BY29" s="753"/>
      <c r="BZ29" s="753"/>
      <c r="CA29" s="753"/>
      <c r="CB29" s="753"/>
      <c r="CC29" s="753"/>
      <c r="CD29" s="753"/>
      <c r="CE29" s="753"/>
      <c r="CF29" s="753"/>
      <c r="CG29" s="754"/>
      <c r="CH29" s="771">
        <v>0</v>
      </c>
      <c r="CI29" s="772"/>
      <c r="CJ29" s="772"/>
      <c r="CK29" s="772"/>
      <c r="CL29" s="773"/>
      <c r="CM29" s="771">
        <v>297</v>
      </c>
      <c r="CN29" s="772"/>
      <c r="CO29" s="772"/>
      <c r="CP29" s="772"/>
      <c r="CQ29" s="773"/>
      <c r="CR29" s="771">
        <v>218</v>
      </c>
      <c r="CS29" s="772"/>
      <c r="CT29" s="772"/>
      <c r="CU29" s="772"/>
      <c r="CV29" s="773"/>
      <c r="CW29" s="768">
        <v>20</v>
      </c>
      <c r="CX29" s="769"/>
      <c r="CY29" s="769"/>
      <c r="CZ29" s="769"/>
      <c r="DA29" s="770"/>
      <c r="DB29" s="771" t="s">
        <v>521</v>
      </c>
      <c r="DC29" s="772"/>
      <c r="DD29" s="772"/>
      <c r="DE29" s="772"/>
      <c r="DF29" s="773"/>
      <c r="DG29" s="771" t="s">
        <v>521</v>
      </c>
      <c r="DH29" s="772"/>
      <c r="DI29" s="772"/>
      <c r="DJ29" s="772"/>
      <c r="DK29" s="773"/>
      <c r="DL29" s="771" t="s">
        <v>521</v>
      </c>
      <c r="DM29" s="772"/>
      <c r="DN29" s="772"/>
      <c r="DO29" s="772"/>
      <c r="DP29" s="773"/>
      <c r="DQ29" s="771" t="s">
        <v>521</v>
      </c>
      <c r="DR29" s="772"/>
      <c r="DS29" s="772"/>
      <c r="DT29" s="772"/>
      <c r="DU29" s="773"/>
      <c r="DV29" s="774"/>
      <c r="DW29" s="775"/>
      <c r="DX29" s="775"/>
      <c r="DY29" s="775"/>
      <c r="DZ29" s="776"/>
      <c r="EA29" s="234"/>
    </row>
    <row r="30" spans="1:131" s="235" customFormat="1" ht="26.25" customHeight="1" x14ac:dyDescent="0.2">
      <c r="A30" s="254">
        <v>3</v>
      </c>
      <c r="B30" s="739" t="s">
        <v>394</v>
      </c>
      <c r="C30" s="740"/>
      <c r="D30" s="740"/>
      <c r="E30" s="740"/>
      <c r="F30" s="740"/>
      <c r="G30" s="740"/>
      <c r="H30" s="740"/>
      <c r="I30" s="740"/>
      <c r="J30" s="740"/>
      <c r="K30" s="740"/>
      <c r="L30" s="740"/>
      <c r="M30" s="740"/>
      <c r="N30" s="740"/>
      <c r="O30" s="740"/>
      <c r="P30" s="741"/>
      <c r="Q30" s="742">
        <v>500</v>
      </c>
      <c r="R30" s="743"/>
      <c r="S30" s="743"/>
      <c r="T30" s="743"/>
      <c r="U30" s="743"/>
      <c r="V30" s="743">
        <v>709</v>
      </c>
      <c r="W30" s="743"/>
      <c r="X30" s="743"/>
      <c r="Y30" s="743"/>
      <c r="Z30" s="743"/>
      <c r="AA30" s="744">
        <f t="shared" si="2"/>
        <v>-209</v>
      </c>
      <c r="AB30" s="745"/>
      <c r="AC30" s="745"/>
      <c r="AD30" s="745"/>
      <c r="AE30" s="746"/>
      <c r="AF30" s="828">
        <v>333</v>
      </c>
      <c r="AG30" s="743"/>
      <c r="AH30" s="743"/>
      <c r="AI30" s="743"/>
      <c r="AJ30" s="829"/>
      <c r="AK30" s="832">
        <v>0</v>
      </c>
      <c r="AL30" s="833"/>
      <c r="AM30" s="833"/>
      <c r="AN30" s="833"/>
      <c r="AO30" s="833"/>
      <c r="AP30" s="833">
        <v>4460</v>
      </c>
      <c r="AQ30" s="833"/>
      <c r="AR30" s="833"/>
      <c r="AS30" s="833"/>
      <c r="AT30" s="833"/>
      <c r="AU30" s="833"/>
      <c r="AV30" s="833"/>
      <c r="AW30" s="833"/>
      <c r="AX30" s="833"/>
      <c r="AY30" s="833"/>
      <c r="AZ30" s="834"/>
      <c r="BA30" s="834"/>
      <c r="BB30" s="834"/>
      <c r="BC30" s="834"/>
      <c r="BD30" s="834"/>
      <c r="BE30" s="830" t="s">
        <v>395</v>
      </c>
      <c r="BF30" s="830"/>
      <c r="BG30" s="830"/>
      <c r="BH30" s="830"/>
      <c r="BI30" s="831"/>
      <c r="BJ30" s="240"/>
      <c r="BK30" s="240"/>
      <c r="BL30" s="240"/>
      <c r="BM30" s="240"/>
      <c r="BN30" s="240"/>
      <c r="BO30" s="253"/>
      <c r="BP30" s="253"/>
      <c r="BQ30" s="250">
        <v>24</v>
      </c>
      <c r="BR30" s="251"/>
      <c r="BS30" s="752" t="s">
        <v>614</v>
      </c>
      <c r="BT30" s="753"/>
      <c r="BU30" s="753"/>
      <c r="BV30" s="753"/>
      <c r="BW30" s="753"/>
      <c r="BX30" s="753"/>
      <c r="BY30" s="753"/>
      <c r="BZ30" s="753"/>
      <c r="CA30" s="753"/>
      <c r="CB30" s="753"/>
      <c r="CC30" s="753"/>
      <c r="CD30" s="753"/>
      <c r="CE30" s="753"/>
      <c r="CF30" s="753"/>
      <c r="CG30" s="754"/>
      <c r="CH30" s="771">
        <v>0</v>
      </c>
      <c r="CI30" s="772"/>
      <c r="CJ30" s="772"/>
      <c r="CK30" s="772"/>
      <c r="CL30" s="773"/>
      <c r="CM30" s="771">
        <v>590</v>
      </c>
      <c r="CN30" s="772"/>
      <c r="CO30" s="772"/>
      <c r="CP30" s="772"/>
      <c r="CQ30" s="773"/>
      <c r="CR30" s="771">
        <v>275</v>
      </c>
      <c r="CS30" s="772"/>
      <c r="CT30" s="772"/>
      <c r="CU30" s="772"/>
      <c r="CV30" s="773"/>
      <c r="CW30" s="768">
        <v>0</v>
      </c>
      <c r="CX30" s="769"/>
      <c r="CY30" s="769"/>
      <c r="CZ30" s="769"/>
      <c r="DA30" s="770"/>
      <c r="DB30" s="771" t="s">
        <v>521</v>
      </c>
      <c r="DC30" s="772"/>
      <c r="DD30" s="772"/>
      <c r="DE30" s="772"/>
      <c r="DF30" s="773"/>
      <c r="DG30" s="771" t="s">
        <v>521</v>
      </c>
      <c r="DH30" s="772"/>
      <c r="DI30" s="772"/>
      <c r="DJ30" s="772"/>
      <c r="DK30" s="773"/>
      <c r="DL30" s="771" t="s">
        <v>521</v>
      </c>
      <c r="DM30" s="772"/>
      <c r="DN30" s="772"/>
      <c r="DO30" s="772"/>
      <c r="DP30" s="773"/>
      <c r="DQ30" s="771" t="s">
        <v>521</v>
      </c>
      <c r="DR30" s="772"/>
      <c r="DS30" s="772"/>
      <c r="DT30" s="772"/>
      <c r="DU30" s="773"/>
      <c r="DV30" s="774"/>
      <c r="DW30" s="775"/>
      <c r="DX30" s="775"/>
      <c r="DY30" s="775"/>
      <c r="DZ30" s="776"/>
      <c r="EA30" s="234"/>
    </row>
    <row r="31" spans="1:131" s="235" customFormat="1" ht="26.25" customHeight="1" x14ac:dyDescent="0.2">
      <c r="A31" s="254">
        <v>4</v>
      </c>
      <c r="B31" s="739" t="s">
        <v>396</v>
      </c>
      <c r="C31" s="740"/>
      <c r="D31" s="740"/>
      <c r="E31" s="740"/>
      <c r="F31" s="740"/>
      <c r="G31" s="740"/>
      <c r="H31" s="740"/>
      <c r="I31" s="740"/>
      <c r="J31" s="740"/>
      <c r="K31" s="740"/>
      <c r="L31" s="740"/>
      <c r="M31" s="740"/>
      <c r="N31" s="740"/>
      <c r="O31" s="740"/>
      <c r="P31" s="741"/>
      <c r="Q31" s="742">
        <v>22715</v>
      </c>
      <c r="R31" s="743"/>
      <c r="S31" s="743"/>
      <c r="T31" s="743"/>
      <c r="U31" s="743"/>
      <c r="V31" s="743">
        <v>22610</v>
      </c>
      <c r="W31" s="743"/>
      <c r="X31" s="743"/>
      <c r="Y31" s="743"/>
      <c r="Z31" s="743"/>
      <c r="AA31" s="744">
        <f t="shared" si="2"/>
        <v>105</v>
      </c>
      <c r="AB31" s="745"/>
      <c r="AC31" s="745"/>
      <c r="AD31" s="745"/>
      <c r="AE31" s="746"/>
      <c r="AF31" s="828">
        <v>7156</v>
      </c>
      <c r="AG31" s="743"/>
      <c r="AH31" s="743"/>
      <c r="AI31" s="743"/>
      <c r="AJ31" s="829"/>
      <c r="AK31" s="832">
        <v>1717</v>
      </c>
      <c r="AL31" s="833"/>
      <c r="AM31" s="833"/>
      <c r="AN31" s="833"/>
      <c r="AO31" s="833"/>
      <c r="AP31" s="833">
        <v>32666</v>
      </c>
      <c r="AQ31" s="833"/>
      <c r="AR31" s="833"/>
      <c r="AS31" s="833"/>
      <c r="AT31" s="833"/>
      <c r="AU31" s="833">
        <v>18391</v>
      </c>
      <c r="AV31" s="833"/>
      <c r="AW31" s="833"/>
      <c r="AX31" s="833"/>
      <c r="AY31" s="833"/>
      <c r="AZ31" s="834"/>
      <c r="BA31" s="834"/>
      <c r="BB31" s="834"/>
      <c r="BC31" s="834"/>
      <c r="BD31" s="834"/>
      <c r="BE31" s="830" t="s">
        <v>397</v>
      </c>
      <c r="BF31" s="830"/>
      <c r="BG31" s="830"/>
      <c r="BH31" s="830"/>
      <c r="BI31" s="831"/>
      <c r="BJ31" s="240"/>
      <c r="BK31" s="240"/>
      <c r="BL31" s="240"/>
      <c r="BM31" s="240"/>
      <c r="BN31" s="240"/>
      <c r="BO31" s="253"/>
      <c r="BP31" s="253"/>
      <c r="BQ31" s="250">
        <v>25</v>
      </c>
      <c r="BR31" s="251"/>
      <c r="BS31" s="752" t="s">
        <v>615</v>
      </c>
      <c r="BT31" s="753"/>
      <c r="BU31" s="753"/>
      <c r="BV31" s="753"/>
      <c r="BW31" s="753"/>
      <c r="BX31" s="753"/>
      <c r="BY31" s="753"/>
      <c r="BZ31" s="753"/>
      <c r="CA31" s="753"/>
      <c r="CB31" s="753"/>
      <c r="CC31" s="753"/>
      <c r="CD31" s="753"/>
      <c r="CE31" s="753"/>
      <c r="CF31" s="753"/>
      <c r="CG31" s="754"/>
      <c r="CH31" s="771">
        <v>0</v>
      </c>
      <c r="CI31" s="772"/>
      <c r="CJ31" s="772"/>
      <c r="CK31" s="772"/>
      <c r="CL31" s="773"/>
      <c r="CM31" s="771">
        <v>81</v>
      </c>
      <c r="CN31" s="772"/>
      <c r="CO31" s="772"/>
      <c r="CP31" s="772"/>
      <c r="CQ31" s="773"/>
      <c r="CR31" s="771">
        <v>10</v>
      </c>
      <c r="CS31" s="772"/>
      <c r="CT31" s="772"/>
      <c r="CU31" s="772"/>
      <c r="CV31" s="773"/>
      <c r="CW31" s="768">
        <v>0</v>
      </c>
      <c r="CX31" s="769"/>
      <c r="CY31" s="769"/>
      <c r="CZ31" s="769"/>
      <c r="DA31" s="770"/>
      <c r="DB31" s="771" t="s">
        <v>521</v>
      </c>
      <c r="DC31" s="772"/>
      <c r="DD31" s="772"/>
      <c r="DE31" s="772"/>
      <c r="DF31" s="773"/>
      <c r="DG31" s="771" t="s">
        <v>521</v>
      </c>
      <c r="DH31" s="772"/>
      <c r="DI31" s="772"/>
      <c r="DJ31" s="772"/>
      <c r="DK31" s="773"/>
      <c r="DL31" s="771" t="s">
        <v>521</v>
      </c>
      <c r="DM31" s="772"/>
      <c r="DN31" s="772"/>
      <c r="DO31" s="772"/>
      <c r="DP31" s="773"/>
      <c r="DQ31" s="771" t="s">
        <v>521</v>
      </c>
      <c r="DR31" s="772"/>
      <c r="DS31" s="772"/>
      <c r="DT31" s="772"/>
      <c r="DU31" s="773"/>
      <c r="DV31" s="774"/>
      <c r="DW31" s="775"/>
      <c r="DX31" s="775"/>
      <c r="DY31" s="775"/>
      <c r="DZ31" s="776"/>
      <c r="EA31" s="234"/>
    </row>
    <row r="32" spans="1:131" s="235" customFormat="1" ht="26.25" customHeight="1" x14ac:dyDescent="0.2">
      <c r="A32" s="254">
        <v>5</v>
      </c>
      <c r="B32" s="739" t="s">
        <v>398</v>
      </c>
      <c r="C32" s="740"/>
      <c r="D32" s="740"/>
      <c r="E32" s="740"/>
      <c r="F32" s="740"/>
      <c r="G32" s="740"/>
      <c r="H32" s="740"/>
      <c r="I32" s="740"/>
      <c r="J32" s="740"/>
      <c r="K32" s="740"/>
      <c r="L32" s="740"/>
      <c r="M32" s="740"/>
      <c r="N32" s="740"/>
      <c r="O32" s="740"/>
      <c r="P32" s="741"/>
      <c r="Q32" s="742">
        <v>103</v>
      </c>
      <c r="R32" s="743"/>
      <c r="S32" s="743"/>
      <c r="T32" s="743"/>
      <c r="U32" s="743"/>
      <c r="V32" s="743">
        <v>37</v>
      </c>
      <c r="W32" s="743"/>
      <c r="X32" s="743"/>
      <c r="Y32" s="743"/>
      <c r="Z32" s="743"/>
      <c r="AA32" s="744">
        <f t="shared" si="2"/>
        <v>66</v>
      </c>
      <c r="AB32" s="745"/>
      <c r="AC32" s="745"/>
      <c r="AD32" s="745"/>
      <c r="AE32" s="746"/>
      <c r="AF32" s="828">
        <v>1375</v>
      </c>
      <c r="AG32" s="743"/>
      <c r="AH32" s="743"/>
      <c r="AI32" s="743"/>
      <c r="AJ32" s="829"/>
      <c r="AK32" s="832">
        <v>0</v>
      </c>
      <c r="AL32" s="833"/>
      <c r="AM32" s="833"/>
      <c r="AN32" s="833"/>
      <c r="AO32" s="833"/>
      <c r="AP32" s="833"/>
      <c r="AQ32" s="833"/>
      <c r="AR32" s="833"/>
      <c r="AS32" s="833"/>
      <c r="AT32" s="833"/>
      <c r="AU32" s="833"/>
      <c r="AV32" s="833"/>
      <c r="AW32" s="833"/>
      <c r="AX32" s="833"/>
      <c r="AY32" s="833"/>
      <c r="AZ32" s="834"/>
      <c r="BA32" s="834"/>
      <c r="BB32" s="834"/>
      <c r="BC32" s="834"/>
      <c r="BD32" s="834"/>
      <c r="BE32" s="830" t="s">
        <v>399</v>
      </c>
      <c r="BF32" s="830"/>
      <c r="BG32" s="830"/>
      <c r="BH32" s="830"/>
      <c r="BI32" s="831"/>
      <c r="BJ32" s="240"/>
      <c r="BK32" s="240"/>
      <c r="BL32" s="240"/>
      <c r="BM32" s="240"/>
      <c r="BN32" s="240"/>
      <c r="BO32" s="253"/>
      <c r="BP32" s="253"/>
      <c r="BQ32" s="250">
        <v>26</v>
      </c>
      <c r="BR32" s="251"/>
      <c r="BS32" s="752" t="s">
        <v>616</v>
      </c>
      <c r="BT32" s="753"/>
      <c r="BU32" s="753"/>
      <c r="BV32" s="753"/>
      <c r="BW32" s="753"/>
      <c r="BX32" s="753"/>
      <c r="BY32" s="753"/>
      <c r="BZ32" s="753"/>
      <c r="CA32" s="753"/>
      <c r="CB32" s="753"/>
      <c r="CC32" s="753"/>
      <c r="CD32" s="753"/>
      <c r="CE32" s="753"/>
      <c r="CF32" s="753"/>
      <c r="CG32" s="754"/>
      <c r="CH32" s="771">
        <v>8</v>
      </c>
      <c r="CI32" s="772"/>
      <c r="CJ32" s="772"/>
      <c r="CK32" s="772"/>
      <c r="CL32" s="773"/>
      <c r="CM32" s="771">
        <v>-114</v>
      </c>
      <c r="CN32" s="772"/>
      <c r="CO32" s="772"/>
      <c r="CP32" s="772"/>
      <c r="CQ32" s="773"/>
      <c r="CR32" s="771">
        <v>4</v>
      </c>
      <c r="CS32" s="772"/>
      <c r="CT32" s="772"/>
      <c r="CU32" s="772"/>
      <c r="CV32" s="773"/>
      <c r="CW32" s="771" t="s">
        <v>521</v>
      </c>
      <c r="CX32" s="772"/>
      <c r="CY32" s="772"/>
      <c r="CZ32" s="772"/>
      <c r="DA32" s="773"/>
      <c r="DB32" s="768">
        <v>3181</v>
      </c>
      <c r="DC32" s="769"/>
      <c r="DD32" s="769"/>
      <c r="DE32" s="769"/>
      <c r="DF32" s="770"/>
      <c r="DG32" s="771" t="s">
        <v>521</v>
      </c>
      <c r="DH32" s="772"/>
      <c r="DI32" s="772"/>
      <c r="DJ32" s="772"/>
      <c r="DK32" s="773"/>
      <c r="DL32" s="771" t="s">
        <v>521</v>
      </c>
      <c r="DM32" s="772"/>
      <c r="DN32" s="772"/>
      <c r="DO32" s="772"/>
      <c r="DP32" s="773"/>
      <c r="DQ32" s="771" t="s">
        <v>521</v>
      </c>
      <c r="DR32" s="772"/>
      <c r="DS32" s="772"/>
      <c r="DT32" s="772"/>
      <c r="DU32" s="773"/>
      <c r="DV32" s="774"/>
      <c r="DW32" s="775"/>
      <c r="DX32" s="775"/>
      <c r="DY32" s="775"/>
      <c r="DZ32" s="776"/>
      <c r="EA32" s="234"/>
    </row>
    <row r="33" spans="1:131" s="235" customFormat="1" ht="26.25" customHeight="1" x14ac:dyDescent="0.2">
      <c r="A33" s="254">
        <v>6</v>
      </c>
      <c r="B33" s="739" t="s">
        <v>400</v>
      </c>
      <c r="C33" s="740"/>
      <c r="D33" s="740"/>
      <c r="E33" s="740"/>
      <c r="F33" s="740"/>
      <c r="G33" s="740"/>
      <c r="H33" s="740"/>
      <c r="I33" s="740"/>
      <c r="J33" s="740"/>
      <c r="K33" s="740"/>
      <c r="L33" s="740"/>
      <c r="M33" s="740"/>
      <c r="N33" s="740"/>
      <c r="O33" s="740"/>
      <c r="P33" s="741"/>
      <c r="Q33" s="742">
        <v>1421</v>
      </c>
      <c r="R33" s="743"/>
      <c r="S33" s="743"/>
      <c r="T33" s="743"/>
      <c r="U33" s="743"/>
      <c r="V33" s="743">
        <v>1051</v>
      </c>
      <c r="W33" s="743"/>
      <c r="X33" s="743"/>
      <c r="Y33" s="743"/>
      <c r="Z33" s="743"/>
      <c r="AA33" s="744">
        <f t="shared" si="2"/>
        <v>370</v>
      </c>
      <c r="AB33" s="745"/>
      <c r="AC33" s="745"/>
      <c r="AD33" s="745"/>
      <c r="AE33" s="746"/>
      <c r="AF33" s="828">
        <v>362</v>
      </c>
      <c r="AG33" s="743"/>
      <c r="AH33" s="743"/>
      <c r="AI33" s="743"/>
      <c r="AJ33" s="829"/>
      <c r="AK33" s="832">
        <v>10</v>
      </c>
      <c r="AL33" s="833"/>
      <c r="AM33" s="833"/>
      <c r="AN33" s="833"/>
      <c r="AO33" s="833"/>
      <c r="AP33" s="833">
        <v>1390</v>
      </c>
      <c r="AQ33" s="833"/>
      <c r="AR33" s="833"/>
      <c r="AS33" s="833"/>
      <c r="AT33" s="833"/>
      <c r="AU33" s="833"/>
      <c r="AV33" s="833"/>
      <c r="AW33" s="833"/>
      <c r="AX33" s="833"/>
      <c r="AY33" s="833"/>
      <c r="AZ33" s="834"/>
      <c r="BA33" s="834"/>
      <c r="BB33" s="834"/>
      <c r="BC33" s="834"/>
      <c r="BD33" s="834"/>
      <c r="BE33" s="830" t="s">
        <v>401</v>
      </c>
      <c r="BF33" s="830"/>
      <c r="BG33" s="830"/>
      <c r="BH33" s="830"/>
      <c r="BI33" s="831"/>
      <c r="BJ33" s="240"/>
      <c r="BK33" s="240"/>
      <c r="BL33" s="240"/>
      <c r="BM33" s="240"/>
      <c r="BN33" s="240"/>
      <c r="BO33" s="253"/>
      <c r="BP33" s="253"/>
      <c r="BQ33" s="250">
        <v>27</v>
      </c>
      <c r="BR33" s="251"/>
      <c r="BS33" s="752" t="s">
        <v>617</v>
      </c>
      <c r="BT33" s="753"/>
      <c r="BU33" s="753"/>
      <c r="BV33" s="753"/>
      <c r="BW33" s="753"/>
      <c r="BX33" s="753"/>
      <c r="BY33" s="753"/>
      <c r="BZ33" s="753"/>
      <c r="CA33" s="753"/>
      <c r="CB33" s="753"/>
      <c r="CC33" s="753"/>
      <c r="CD33" s="753"/>
      <c r="CE33" s="753"/>
      <c r="CF33" s="753"/>
      <c r="CG33" s="754"/>
      <c r="CH33" s="771">
        <v>-1</v>
      </c>
      <c r="CI33" s="772"/>
      <c r="CJ33" s="772"/>
      <c r="CK33" s="772"/>
      <c r="CL33" s="773"/>
      <c r="CM33" s="771">
        <v>471</v>
      </c>
      <c r="CN33" s="772"/>
      <c r="CO33" s="772"/>
      <c r="CP33" s="772"/>
      <c r="CQ33" s="773"/>
      <c r="CR33" s="771">
        <v>260</v>
      </c>
      <c r="CS33" s="772"/>
      <c r="CT33" s="772"/>
      <c r="CU33" s="772"/>
      <c r="CV33" s="773"/>
      <c r="CW33" s="771" t="s">
        <v>521</v>
      </c>
      <c r="CX33" s="772"/>
      <c r="CY33" s="772"/>
      <c r="CZ33" s="772"/>
      <c r="DA33" s="773"/>
      <c r="DB33" s="771" t="s">
        <v>521</v>
      </c>
      <c r="DC33" s="772"/>
      <c r="DD33" s="772"/>
      <c r="DE33" s="772"/>
      <c r="DF33" s="773"/>
      <c r="DG33" s="771" t="s">
        <v>521</v>
      </c>
      <c r="DH33" s="772"/>
      <c r="DI33" s="772"/>
      <c r="DJ33" s="772"/>
      <c r="DK33" s="773"/>
      <c r="DL33" s="771" t="s">
        <v>521</v>
      </c>
      <c r="DM33" s="772"/>
      <c r="DN33" s="772"/>
      <c r="DO33" s="772"/>
      <c r="DP33" s="773"/>
      <c r="DQ33" s="771" t="s">
        <v>521</v>
      </c>
      <c r="DR33" s="772"/>
      <c r="DS33" s="772"/>
      <c r="DT33" s="772"/>
      <c r="DU33" s="773"/>
      <c r="DV33" s="774"/>
      <c r="DW33" s="775"/>
      <c r="DX33" s="775"/>
      <c r="DY33" s="775"/>
      <c r="DZ33" s="776"/>
      <c r="EA33" s="234"/>
    </row>
    <row r="34" spans="1:131" s="235" customFormat="1" ht="26.25" customHeight="1" x14ac:dyDescent="0.2">
      <c r="A34" s="254">
        <v>7</v>
      </c>
      <c r="B34" s="739" t="s">
        <v>402</v>
      </c>
      <c r="C34" s="740"/>
      <c r="D34" s="740"/>
      <c r="E34" s="740"/>
      <c r="F34" s="740"/>
      <c r="G34" s="740"/>
      <c r="H34" s="740"/>
      <c r="I34" s="740"/>
      <c r="J34" s="740"/>
      <c r="K34" s="740"/>
      <c r="L34" s="740"/>
      <c r="M34" s="740"/>
      <c r="N34" s="740"/>
      <c r="O34" s="740"/>
      <c r="P34" s="741"/>
      <c r="Q34" s="742">
        <v>260</v>
      </c>
      <c r="R34" s="743"/>
      <c r="S34" s="743"/>
      <c r="T34" s="743"/>
      <c r="U34" s="743"/>
      <c r="V34" s="743">
        <v>250</v>
      </c>
      <c r="W34" s="743"/>
      <c r="X34" s="743"/>
      <c r="Y34" s="743"/>
      <c r="Z34" s="743"/>
      <c r="AA34" s="744">
        <f t="shared" si="2"/>
        <v>10</v>
      </c>
      <c r="AB34" s="745"/>
      <c r="AC34" s="745"/>
      <c r="AD34" s="745"/>
      <c r="AE34" s="746"/>
      <c r="AF34" s="828">
        <v>10</v>
      </c>
      <c r="AG34" s="743"/>
      <c r="AH34" s="743"/>
      <c r="AI34" s="743"/>
      <c r="AJ34" s="829"/>
      <c r="AK34" s="832">
        <v>93</v>
      </c>
      <c r="AL34" s="833"/>
      <c r="AM34" s="833"/>
      <c r="AN34" s="833"/>
      <c r="AO34" s="833"/>
      <c r="AP34" s="833">
        <v>303</v>
      </c>
      <c r="AQ34" s="833"/>
      <c r="AR34" s="833"/>
      <c r="AS34" s="833"/>
      <c r="AT34" s="833"/>
      <c r="AU34" s="833">
        <v>185</v>
      </c>
      <c r="AV34" s="833"/>
      <c r="AW34" s="833"/>
      <c r="AX34" s="833"/>
      <c r="AY34" s="833"/>
      <c r="AZ34" s="834"/>
      <c r="BA34" s="834"/>
      <c r="BB34" s="834"/>
      <c r="BC34" s="834"/>
      <c r="BD34" s="834"/>
      <c r="BE34" s="830" t="s">
        <v>403</v>
      </c>
      <c r="BF34" s="830"/>
      <c r="BG34" s="830"/>
      <c r="BH34" s="830"/>
      <c r="BI34" s="831"/>
      <c r="BJ34" s="240"/>
      <c r="BK34" s="240"/>
      <c r="BL34" s="240"/>
      <c r="BM34" s="240"/>
      <c r="BN34" s="240"/>
      <c r="BO34" s="253"/>
      <c r="BP34" s="253"/>
      <c r="BQ34" s="250">
        <v>28</v>
      </c>
      <c r="BR34" s="251"/>
      <c r="BS34" s="752" t="s">
        <v>618</v>
      </c>
      <c r="BT34" s="753"/>
      <c r="BU34" s="753"/>
      <c r="BV34" s="753"/>
      <c r="BW34" s="753"/>
      <c r="BX34" s="753"/>
      <c r="BY34" s="753"/>
      <c r="BZ34" s="753"/>
      <c r="CA34" s="753"/>
      <c r="CB34" s="753"/>
      <c r="CC34" s="753"/>
      <c r="CD34" s="753"/>
      <c r="CE34" s="753"/>
      <c r="CF34" s="753"/>
      <c r="CG34" s="754"/>
      <c r="CH34" s="771">
        <v>3</v>
      </c>
      <c r="CI34" s="772"/>
      <c r="CJ34" s="772"/>
      <c r="CK34" s="772"/>
      <c r="CL34" s="773"/>
      <c r="CM34" s="771">
        <v>24</v>
      </c>
      <c r="CN34" s="772"/>
      <c r="CO34" s="772"/>
      <c r="CP34" s="772"/>
      <c r="CQ34" s="773"/>
      <c r="CR34" s="771">
        <v>0</v>
      </c>
      <c r="CS34" s="772"/>
      <c r="CT34" s="772"/>
      <c r="CU34" s="772"/>
      <c r="CV34" s="773"/>
      <c r="CW34" s="771" t="s">
        <v>521</v>
      </c>
      <c r="CX34" s="772"/>
      <c r="CY34" s="772"/>
      <c r="CZ34" s="772"/>
      <c r="DA34" s="773"/>
      <c r="DB34" s="771" t="s">
        <v>521</v>
      </c>
      <c r="DC34" s="772"/>
      <c r="DD34" s="772"/>
      <c r="DE34" s="772"/>
      <c r="DF34" s="773"/>
      <c r="DG34" s="771" t="s">
        <v>521</v>
      </c>
      <c r="DH34" s="772"/>
      <c r="DI34" s="772"/>
      <c r="DJ34" s="772"/>
      <c r="DK34" s="773"/>
      <c r="DL34" s="771" t="s">
        <v>521</v>
      </c>
      <c r="DM34" s="772"/>
      <c r="DN34" s="772"/>
      <c r="DO34" s="772"/>
      <c r="DP34" s="773"/>
      <c r="DQ34" s="771" t="s">
        <v>521</v>
      </c>
      <c r="DR34" s="772"/>
      <c r="DS34" s="772"/>
      <c r="DT34" s="772"/>
      <c r="DU34" s="773"/>
      <c r="DV34" s="774"/>
      <c r="DW34" s="775"/>
      <c r="DX34" s="775"/>
      <c r="DY34" s="775"/>
      <c r="DZ34" s="776"/>
      <c r="EA34" s="234"/>
    </row>
    <row r="35" spans="1:131" s="235" customFormat="1" ht="26.25" customHeight="1" x14ac:dyDescent="0.2">
      <c r="A35" s="254">
        <v>8</v>
      </c>
      <c r="B35" s="739" t="s">
        <v>404</v>
      </c>
      <c r="C35" s="740"/>
      <c r="D35" s="740"/>
      <c r="E35" s="740"/>
      <c r="F35" s="740"/>
      <c r="G35" s="740"/>
      <c r="H35" s="740"/>
      <c r="I35" s="740"/>
      <c r="J35" s="740"/>
      <c r="K35" s="740"/>
      <c r="L35" s="740"/>
      <c r="M35" s="740"/>
      <c r="N35" s="740"/>
      <c r="O35" s="740"/>
      <c r="P35" s="741"/>
      <c r="Q35" s="742">
        <v>124</v>
      </c>
      <c r="R35" s="743"/>
      <c r="S35" s="743"/>
      <c r="T35" s="743"/>
      <c r="U35" s="743"/>
      <c r="V35" s="743">
        <v>118</v>
      </c>
      <c r="W35" s="743"/>
      <c r="X35" s="743"/>
      <c r="Y35" s="743"/>
      <c r="Z35" s="743"/>
      <c r="AA35" s="744">
        <f t="shared" si="2"/>
        <v>6</v>
      </c>
      <c r="AB35" s="745"/>
      <c r="AC35" s="745"/>
      <c r="AD35" s="745"/>
      <c r="AE35" s="746"/>
      <c r="AF35" s="828" t="s">
        <v>405</v>
      </c>
      <c r="AG35" s="743"/>
      <c r="AH35" s="743"/>
      <c r="AI35" s="743"/>
      <c r="AJ35" s="829"/>
      <c r="AK35" s="832"/>
      <c r="AL35" s="833"/>
      <c r="AM35" s="833"/>
      <c r="AN35" s="833"/>
      <c r="AO35" s="833"/>
      <c r="AP35" s="833">
        <v>237</v>
      </c>
      <c r="AQ35" s="833"/>
      <c r="AR35" s="833"/>
      <c r="AS35" s="833"/>
      <c r="AT35" s="833"/>
      <c r="AU35" s="833"/>
      <c r="AV35" s="833"/>
      <c r="AW35" s="833"/>
      <c r="AX35" s="833"/>
      <c r="AY35" s="833"/>
      <c r="AZ35" s="834"/>
      <c r="BA35" s="834"/>
      <c r="BB35" s="834"/>
      <c r="BC35" s="834"/>
      <c r="BD35" s="834"/>
      <c r="BE35" s="830" t="s">
        <v>406</v>
      </c>
      <c r="BF35" s="830"/>
      <c r="BG35" s="830"/>
      <c r="BH35" s="830"/>
      <c r="BI35" s="831"/>
      <c r="BJ35" s="240"/>
      <c r="BK35" s="240"/>
      <c r="BL35" s="240"/>
      <c r="BM35" s="240"/>
      <c r="BN35" s="240"/>
      <c r="BO35" s="253"/>
      <c r="BP35" s="253"/>
      <c r="BQ35" s="250">
        <v>29</v>
      </c>
      <c r="BR35" s="251"/>
      <c r="BS35" s="752" t="s">
        <v>619</v>
      </c>
      <c r="BT35" s="753"/>
      <c r="BU35" s="753"/>
      <c r="BV35" s="753"/>
      <c r="BW35" s="753"/>
      <c r="BX35" s="753"/>
      <c r="BY35" s="753"/>
      <c r="BZ35" s="753"/>
      <c r="CA35" s="753"/>
      <c r="CB35" s="753"/>
      <c r="CC35" s="753"/>
      <c r="CD35" s="753"/>
      <c r="CE35" s="753"/>
      <c r="CF35" s="753"/>
      <c r="CG35" s="754"/>
      <c r="CH35" s="768">
        <v>-47</v>
      </c>
      <c r="CI35" s="769"/>
      <c r="CJ35" s="769"/>
      <c r="CK35" s="769"/>
      <c r="CL35" s="770"/>
      <c r="CM35" s="768">
        <v>1546</v>
      </c>
      <c r="CN35" s="769"/>
      <c r="CO35" s="769"/>
      <c r="CP35" s="769"/>
      <c r="CQ35" s="770"/>
      <c r="CR35" s="768">
        <v>40</v>
      </c>
      <c r="CS35" s="769"/>
      <c r="CT35" s="769"/>
      <c r="CU35" s="769"/>
      <c r="CV35" s="770"/>
      <c r="CW35" s="768">
        <v>90</v>
      </c>
      <c r="CX35" s="769"/>
      <c r="CY35" s="769"/>
      <c r="CZ35" s="769"/>
      <c r="DA35" s="770"/>
      <c r="DB35" s="771" t="s">
        <v>521</v>
      </c>
      <c r="DC35" s="772"/>
      <c r="DD35" s="772"/>
      <c r="DE35" s="772"/>
      <c r="DF35" s="773"/>
      <c r="DG35" s="771" t="s">
        <v>521</v>
      </c>
      <c r="DH35" s="772"/>
      <c r="DI35" s="772"/>
      <c r="DJ35" s="772"/>
      <c r="DK35" s="773"/>
      <c r="DL35" s="771" t="s">
        <v>521</v>
      </c>
      <c r="DM35" s="772"/>
      <c r="DN35" s="772"/>
      <c r="DO35" s="772"/>
      <c r="DP35" s="773"/>
      <c r="DQ35" s="771" t="s">
        <v>521</v>
      </c>
      <c r="DR35" s="772"/>
      <c r="DS35" s="772"/>
      <c r="DT35" s="772"/>
      <c r="DU35" s="773"/>
      <c r="DV35" s="774"/>
      <c r="DW35" s="775"/>
      <c r="DX35" s="775"/>
      <c r="DY35" s="775"/>
      <c r="DZ35" s="776"/>
      <c r="EA35" s="234"/>
    </row>
    <row r="36" spans="1:131" s="235" customFormat="1" ht="26.25" customHeight="1" x14ac:dyDescent="0.2">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28"/>
      <c r="AG36" s="743"/>
      <c r="AH36" s="743"/>
      <c r="AI36" s="743"/>
      <c r="AJ36" s="829"/>
      <c r="AK36" s="832"/>
      <c r="AL36" s="833"/>
      <c r="AM36" s="833"/>
      <c r="AN36" s="833"/>
      <c r="AO36" s="833"/>
      <c r="AP36" s="833"/>
      <c r="AQ36" s="833"/>
      <c r="AR36" s="833"/>
      <c r="AS36" s="833"/>
      <c r="AT36" s="833"/>
      <c r="AU36" s="833"/>
      <c r="AV36" s="833"/>
      <c r="AW36" s="833"/>
      <c r="AX36" s="833"/>
      <c r="AY36" s="833"/>
      <c r="AZ36" s="834"/>
      <c r="BA36" s="834"/>
      <c r="BB36" s="834"/>
      <c r="BC36" s="834"/>
      <c r="BD36" s="834"/>
      <c r="BE36" s="830"/>
      <c r="BF36" s="830"/>
      <c r="BG36" s="830"/>
      <c r="BH36" s="830"/>
      <c r="BI36" s="831"/>
      <c r="BJ36" s="240"/>
      <c r="BK36" s="240"/>
      <c r="BL36" s="240"/>
      <c r="BM36" s="240"/>
      <c r="BN36" s="240"/>
      <c r="BO36" s="253"/>
      <c r="BP36" s="253"/>
      <c r="BQ36" s="250">
        <v>30</v>
      </c>
      <c r="BR36" s="251"/>
      <c r="BS36" s="752" t="s">
        <v>620</v>
      </c>
      <c r="BT36" s="753"/>
      <c r="BU36" s="753"/>
      <c r="BV36" s="753"/>
      <c r="BW36" s="753"/>
      <c r="BX36" s="753"/>
      <c r="BY36" s="753"/>
      <c r="BZ36" s="753"/>
      <c r="CA36" s="753"/>
      <c r="CB36" s="753"/>
      <c r="CC36" s="753"/>
      <c r="CD36" s="753"/>
      <c r="CE36" s="753"/>
      <c r="CF36" s="753"/>
      <c r="CG36" s="754"/>
      <c r="CH36" s="768">
        <v>-1</v>
      </c>
      <c r="CI36" s="769"/>
      <c r="CJ36" s="769"/>
      <c r="CK36" s="769"/>
      <c r="CL36" s="770"/>
      <c r="CM36" s="768">
        <v>13</v>
      </c>
      <c r="CN36" s="769"/>
      <c r="CO36" s="769"/>
      <c r="CP36" s="769"/>
      <c r="CQ36" s="770"/>
      <c r="CR36" s="768">
        <v>0</v>
      </c>
      <c r="CS36" s="769"/>
      <c r="CT36" s="769"/>
      <c r="CU36" s="769"/>
      <c r="CV36" s="770"/>
      <c r="CW36" s="768">
        <v>8</v>
      </c>
      <c r="CX36" s="769"/>
      <c r="CY36" s="769"/>
      <c r="CZ36" s="769"/>
      <c r="DA36" s="770"/>
      <c r="DB36" s="771" t="s">
        <v>521</v>
      </c>
      <c r="DC36" s="772"/>
      <c r="DD36" s="772"/>
      <c r="DE36" s="772"/>
      <c r="DF36" s="773"/>
      <c r="DG36" s="771" t="s">
        <v>521</v>
      </c>
      <c r="DH36" s="772"/>
      <c r="DI36" s="772"/>
      <c r="DJ36" s="772"/>
      <c r="DK36" s="773"/>
      <c r="DL36" s="771" t="s">
        <v>521</v>
      </c>
      <c r="DM36" s="772"/>
      <c r="DN36" s="772"/>
      <c r="DO36" s="772"/>
      <c r="DP36" s="773"/>
      <c r="DQ36" s="771" t="s">
        <v>521</v>
      </c>
      <c r="DR36" s="772"/>
      <c r="DS36" s="772"/>
      <c r="DT36" s="772"/>
      <c r="DU36" s="773"/>
      <c r="DV36" s="774"/>
      <c r="DW36" s="775"/>
      <c r="DX36" s="775"/>
      <c r="DY36" s="775"/>
      <c r="DZ36" s="776"/>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28"/>
      <c r="AG37" s="743"/>
      <c r="AH37" s="743"/>
      <c r="AI37" s="743"/>
      <c r="AJ37" s="829"/>
      <c r="AK37" s="832"/>
      <c r="AL37" s="833"/>
      <c r="AM37" s="833"/>
      <c r="AN37" s="833"/>
      <c r="AO37" s="833"/>
      <c r="AP37" s="833"/>
      <c r="AQ37" s="833"/>
      <c r="AR37" s="833"/>
      <c r="AS37" s="833"/>
      <c r="AT37" s="833"/>
      <c r="AU37" s="833"/>
      <c r="AV37" s="833"/>
      <c r="AW37" s="833"/>
      <c r="AX37" s="833"/>
      <c r="AY37" s="833"/>
      <c r="AZ37" s="834"/>
      <c r="BA37" s="834"/>
      <c r="BB37" s="834"/>
      <c r="BC37" s="834"/>
      <c r="BD37" s="834"/>
      <c r="BE37" s="830"/>
      <c r="BF37" s="830"/>
      <c r="BG37" s="830"/>
      <c r="BH37" s="830"/>
      <c r="BI37" s="831"/>
      <c r="BJ37" s="240"/>
      <c r="BK37" s="240"/>
      <c r="BL37" s="240"/>
      <c r="BM37" s="240"/>
      <c r="BN37" s="240"/>
      <c r="BO37" s="253"/>
      <c r="BP37" s="253"/>
      <c r="BQ37" s="250">
        <v>31</v>
      </c>
      <c r="BR37" s="251"/>
      <c r="BS37" s="752" t="s">
        <v>621</v>
      </c>
      <c r="BT37" s="753"/>
      <c r="BU37" s="753"/>
      <c r="BV37" s="753"/>
      <c r="BW37" s="753"/>
      <c r="BX37" s="753"/>
      <c r="BY37" s="753"/>
      <c r="BZ37" s="753"/>
      <c r="CA37" s="753"/>
      <c r="CB37" s="753"/>
      <c r="CC37" s="753"/>
      <c r="CD37" s="753"/>
      <c r="CE37" s="753"/>
      <c r="CF37" s="753"/>
      <c r="CG37" s="754"/>
      <c r="CH37" s="771">
        <v>-4</v>
      </c>
      <c r="CI37" s="772"/>
      <c r="CJ37" s="772"/>
      <c r="CK37" s="772"/>
      <c r="CL37" s="773"/>
      <c r="CM37" s="771">
        <v>985</v>
      </c>
      <c r="CN37" s="772"/>
      <c r="CO37" s="772"/>
      <c r="CP37" s="772"/>
      <c r="CQ37" s="773"/>
      <c r="CR37" s="771">
        <v>1</v>
      </c>
      <c r="CS37" s="772"/>
      <c r="CT37" s="772"/>
      <c r="CU37" s="772"/>
      <c r="CV37" s="773"/>
      <c r="CW37" s="768">
        <v>133</v>
      </c>
      <c r="CX37" s="769"/>
      <c r="CY37" s="769"/>
      <c r="CZ37" s="769"/>
      <c r="DA37" s="770"/>
      <c r="DB37" s="771" t="s">
        <v>521</v>
      </c>
      <c r="DC37" s="772"/>
      <c r="DD37" s="772"/>
      <c r="DE37" s="772"/>
      <c r="DF37" s="773"/>
      <c r="DG37" s="771" t="s">
        <v>521</v>
      </c>
      <c r="DH37" s="772"/>
      <c r="DI37" s="772"/>
      <c r="DJ37" s="772"/>
      <c r="DK37" s="773"/>
      <c r="DL37" s="771" t="s">
        <v>521</v>
      </c>
      <c r="DM37" s="772"/>
      <c r="DN37" s="772"/>
      <c r="DO37" s="772"/>
      <c r="DP37" s="773"/>
      <c r="DQ37" s="771" t="s">
        <v>521</v>
      </c>
      <c r="DR37" s="772"/>
      <c r="DS37" s="772"/>
      <c r="DT37" s="772"/>
      <c r="DU37" s="773"/>
      <c r="DV37" s="774"/>
      <c r="DW37" s="775"/>
      <c r="DX37" s="775"/>
      <c r="DY37" s="775"/>
      <c r="DZ37" s="776"/>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28"/>
      <c r="AG38" s="743"/>
      <c r="AH38" s="743"/>
      <c r="AI38" s="743"/>
      <c r="AJ38" s="829"/>
      <c r="AK38" s="832"/>
      <c r="AL38" s="833"/>
      <c r="AM38" s="833"/>
      <c r="AN38" s="833"/>
      <c r="AO38" s="833"/>
      <c r="AP38" s="833"/>
      <c r="AQ38" s="833"/>
      <c r="AR38" s="833"/>
      <c r="AS38" s="833"/>
      <c r="AT38" s="833"/>
      <c r="AU38" s="833"/>
      <c r="AV38" s="833"/>
      <c r="AW38" s="833"/>
      <c r="AX38" s="833"/>
      <c r="AY38" s="833"/>
      <c r="AZ38" s="834"/>
      <c r="BA38" s="834"/>
      <c r="BB38" s="834"/>
      <c r="BC38" s="834"/>
      <c r="BD38" s="834"/>
      <c r="BE38" s="830"/>
      <c r="BF38" s="830"/>
      <c r="BG38" s="830"/>
      <c r="BH38" s="830"/>
      <c r="BI38" s="831"/>
      <c r="BJ38" s="240"/>
      <c r="BK38" s="240"/>
      <c r="BL38" s="240"/>
      <c r="BM38" s="240"/>
      <c r="BN38" s="240"/>
      <c r="BO38" s="253"/>
      <c r="BP38" s="253"/>
      <c r="BQ38" s="250">
        <v>32</v>
      </c>
      <c r="BR38" s="251"/>
      <c r="BS38" s="752" t="s">
        <v>622</v>
      </c>
      <c r="BT38" s="753"/>
      <c r="BU38" s="753"/>
      <c r="BV38" s="753"/>
      <c r="BW38" s="753"/>
      <c r="BX38" s="753"/>
      <c r="BY38" s="753"/>
      <c r="BZ38" s="753"/>
      <c r="CA38" s="753"/>
      <c r="CB38" s="753"/>
      <c r="CC38" s="753"/>
      <c r="CD38" s="753"/>
      <c r="CE38" s="753"/>
      <c r="CF38" s="753"/>
      <c r="CG38" s="754"/>
      <c r="CH38" s="771">
        <v>70</v>
      </c>
      <c r="CI38" s="772"/>
      <c r="CJ38" s="772"/>
      <c r="CK38" s="772"/>
      <c r="CL38" s="773"/>
      <c r="CM38" s="771">
        <v>2466</v>
      </c>
      <c r="CN38" s="772"/>
      <c r="CO38" s="772"/>
      <c r="CP38" s="772"/>
      <c r="CQ38" s="773"/>
      <c r="CR38" s="771">
        <v>3255</v>
      </c>
      <c r="CS38" s="772"/>
      <c r="CT38" s="772"/>
      <c r="CU38" s="772"/>
      <c r="CV38" s="773"/>
      <c r="CW38" s="768">
        <v>766</v>
      </c>
      <c r="CX38" s="769"/>
      <c r="CY38" s="769"/>
      <c r="CZ38" s="769"/>
      <c r="DA38" s="770"/>
      <c r="DB38" s="771" t="s">
        <v>521</v>
      </c>
      <c r="DC38" s="772"/>
      <c r="DD38" s="772"/>
      <c r="DE38" s="772"/>
      <c r="DF38" s="773"/>
      <c r="DG38" s="771" t="s">
        <v>521</v>
      </c>
      <c r="DH38" s="772"/>
      <c r="DI38" s="772"/>
      <c r="DJ38" s="772"/>
      <c r="DK38" s="773"/>
      <c r="DL38" s="771" t="s">
        <v>521</v>
      </c>
      <c r="DM38" s="772"/>
      <c r="DN38" s="772"/>
      <c r="DO38" s="772"/>
      <c r="DP38" s="773"/>
      <c r="DQ38" s="771" t="s">
        <v>521</v>
      </c>
      <c r="DR38" s="772"/>
      <c r="DS38" s="772"/>
      <c r="DT38" s="772"/>
      <c r="DU38" s="773"/>
      <c r="DV38" s="774"/>
      <c r="DW38" s="775"/>
      <c r="DX38" s="775"/>
      <c r="DY38" s="775"/>
      <c r="DZ38" s="776"/>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28"/>
      <c r="AG39" s="743"/>
      <c r="AH39" s="743"/>
      <c r="AI39" s="743"/>
      <c r="AJ39" s="829"/>
      <c r="AK39" s="832"/>
      <c r="AL39" s="833"/>
      <c r="AM39" s="833"/>
      <c r="AN39" s="833"/>
      <c r="AO39" s="833"/>
      <c r="AP39" s="833"/>
      <c r="AQ39" s="833"/>
      <c r="AR39" s="833"/>
      <c r="AS39" s="833"/>
      <c r="AT39" s="833"/>
      <c r="AU39" s="833"/>
      <c r="AV39" s="833"/>
      <c r="AW39" s="833"/>
      <c r="AX39" s="833"/>
      <c r="AY39" s="833"/>
      <c r="AZ39" s="834"/>
      <c r="BA39" s="834"/>
      <c r="BB39" s="834"/>
      <c r="BC39" s="834"/>
      <c r="BD39" s="834"/>
      <c r="BE39" s="830"/>
      <c r="BF39" s="830"/>
      <c r="BG39" s="830"/>
      <c r="BH39" s="830"/>
      <c r="BI39" s="831"/>
      <c r="BJ39" s="240"/>
      <c r="BK39" s="240"/>
      <c r="BL39" s="240"/>
      <c r="BM39" s="240"/>
      <c r="BN39" s="240"/>
      <c r="BO39" s="253"/>
      <c r="BP39" s="253"/>
      <c r="BQ39" s="250">
        <v>33</v>
      </c>
      <c r="BR39" s="251"/>
      <c r="BS39" s="752" t="s">
        <v>623</v>
      </c>
      <c r="BT39" s="753"/>
      <c r="BU39" s="753"/>
      <c r="BV39" s="753"/>
      <c r="BW39" s="753"/>
      <c r="BX39" s="753"/>
      <c r="BY39" s="753"/>
      <c r="BZ39" s="753"/>
      <c r="CA39" s="753"/>
      <c r="CB39" s="753"/>
      <c r="CC39" s="753"/>
      <c r="CD39" s="753"/>
      <c r="CE39" s="753"/>
      <c r="CF39" s="753"/>
      <c r="CG39" s="754"/>
      <c r="CH39" s="768">
        <v>4</v>
      </c>
      <c r="CI39" s="769"/>
      <c r="CJ39" s="769"/>
      <c r="CK39" s="769"/>
      <c r="CL39" s="770"/>
      <c r="CM39" s="768">
        <v>25</v>
      </c>
      <c r="CN39" s="769"/>
      <c r="CO39" s="769"/>
      <c r="CP39" s="769"/>
      <c r="CQ39" s="770"/>
      <c r="CR39" s="768">
        <v>30</v>
      </c>
      <c r="CS39" s="769"/>
      <c r="CT39" s="769"/>
      <c r="CU39" s="769"/>
      <c r="CV39" s="770"/>
      <c r="CW39" s="768">
        <v>14</v>
      </c>
      <c r="CX39" s="769"/>
      <c r="CY39" s="769"/>
      <c r="CZ39" s="769"/>
      <c r="DA39" s="770"/>
      <c r="DB39" s="771" t="s">
        <v>521</v>
      </c>
      <c r="DC39" s="772"/>
      <c r="DD39" s="772"/>
      <c r="DE39" s="772"/>
      <c r="DF39" s="773"/>
      <c r="DG39" s="771" t="s">
        <v>521</v>
      </c>
      <c r="DH39" s="772"/>
      <c r="DI39" s="772"/>
      <c r="DJ39" s="772"/>
      <c r="DK39" s="773"/>
      <c r="DL39" s="771" t="s">
        <v>521</v>
      </c>
      <c r="DM39" s="772"/>
      <c r="DN39" s="772"/>
      <c r="DO39" s="772"/>
      <c r="DP39" s="773"/>
      <c r="DQ39" s="771" t="s">
        <v>521</v>
      </c>
      <c r="DR39" s="772"/>
      <c r="DS39" s="772"/>
      <c r="DT39" s="772"/>
      <c r="DU39" s="773"/>
      <c r="DV39" s="774"/>
      <c r="DW39" s="775"/>
      <c r="DX39" s="775"/>
      <c r="DY39" s="775"/>
      <c r="DZ39" s="776"/>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28"/>
      <c r="AG40" s="743"/>
      <c r="AH40" s="743"/>
      <c r="AI40" s="743"/>
      <c r="AJ40" s="829"/>
      <c r="AK40" s="832"/>
      <c r="AL40" s="833"/>
      <c r="AM40" s="833"/>
      <c r="AN40" s="833"/>
      <c r="AO40" s="833"/>
      <c r="AP40" s="833"/>
      <c r="AQ40" s="833"/>
      <c r="AR40" s="833"/>
      <c r="AS40" s="833"/>
      <c r="AT40" s="833"/>
      <c r="AU40" s="833"/>
      <c r="AV40" s="833"/>
      <c r="AW40" s="833"/>
      <c r="AX40" s="833"/>
      <c r="AY40" s="833"/>
      <c r="AZ40" s="834"/>
      <c r="BA40" s="834"/>
      <c r="BB40" s="834"/>
      <c r="BC40" s="834"/>
      <c r="BD40" s="834"/>
      <c r="BE40" s="830"/>
      <c r="BF40" s="830"/>
      <c r="BG40" s="830"/>
      <c r="BH40" s="830"/>
      <c r="BI40" s="831"/>
      <c r="BJ40" s="240"/>
      <c r="BK40" s="240"/>
      <c r="BL40" s="240"/>
      <c r="BM40" s="240"/>
      <c r="BN40" s="240"/>
      <c r="BO40" s="253"/>
      <c r="BP40" s="253"/>
      <c r="BQ40" s="250">
        <v>34</v>
      </c>
      <c r="BR40" s="251"/>
      <c r="BS40" s="752" t="s">
        <v>624</v>
      </c>
      <c r="BT40" s="753"/>
      <c r="BU40" s="753"/>
      <c r="BV40" s="753"/>
      <c r="BW40" s="753"/>
      <c r="BX40" s="753"/>
      <c r="BY40" s="753"/>
      <c r="BZ40" s="753"/>
      <c r="CA40" s="753"/>
      <c r="CB40" s="753"/>
      <c r="CC40" s="753"/>
      <c r="CD40" s="753"/>
      <c r="CE40" s="753"/>
      <c r="CF40" s="753"/>
      <c r="CG40" s="754"/>
      <c r="CH40" s="768">
        <v>-41</v>
      </c>
      <c r="CI40" s="769"/>
      <c r="CJ40" s="769"/>
      <c r="CK40" s="769"/>
      <c r="CL40" s="770"/>
      <c r="CM40" s="768">
        <v>2862</v>
      </c>
      <c r="CN40" s="769"/>
      <c r="CO40" s="769"/>
      <c r="CP40" s="769"/>
      <c r="CQ40" s="770"/>
      <c r="CR40" s="768">
        <v>19</v>
      </c>
      <c r="CS40" s="769"/>
      <c r="CT40" s="769"/>
      <c r="CU40" s="769"/>
      <c r="CV40" s="770"/>
      <c r="CW40" s="768" t="s">
        <v>521</v>
      </c>
      <c r="CX40" s="769"/>
      <c r="CY40" s="769"/>
      <c r="CZ40" s="769"/>
      <c r="DA40" s="770"/>
      <c r="DB40" s="771" t="s">
        <v>521</v>
      </c>
      <c r="DC40" s="772"/>
      <c r="DD40" s="772"/>
      <c r="DE40" s="772"/>
      <c r="DF40" s="773"/>
      <c r="DG40" s="771" t="s">
        <v>521</v>
      </c>
      <c r="DH40" s="772"/>
      <c r="DI40" s="772"/>
      <c r="DJ40" s="772"/>
      <c r="DK40" s="773"/>
      <c r="DL40" s="771" t="s">
        <v>521</v>
      </c>
      <c r="DM40" s="772"/>
      <c r="DN40" s="772"/>
      <c r="DO40" s="772"/>
      <c r="DP40" s="773"/>
      <c r="DQ40" s="771" t="s">
        <v>521</v>
      </c>
      <c r="DR40" s="772"/>
      <c r="DS40" s="772"/>
      <c r="DT40" s="772"/>
      <c r="DU40" s="773"/>
      <c r="DV40" s="774"/>
      <c r="DW40" s="775"/>
      <c r="DX40" s="775"/>
      <c r="DY40" s="775"/>
      <c r="DZ40" s="776"/>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28"/>
      <c r="AG41" s="743"/>
      <c r="AH41" s="743"/>
      <c r="AI41" s="743"/>
      <c r="AJ41" s="829"/>
      <c r="AK41" s="832"/>
      <c r="AL41" s="833"/>
      <c r="AM41" s="833"/>
      <c r="AN41" s="833"/>
      <c r="AO41" s="833"/>
      <c r="AP41" s="833"/>
      <c r="AQ41" s="833"/>
      <c r="AR41" s="833"/>
      <c r="AS41" s="833"/>
      <c r="AT41" s="833"/>
      <c r="AU41" s="833"/>
      <c r="AV41" s="833"/>
      <c r="AW41" s="833"/>
      <c r="AX41" s="833"/>
      <c r="AY41" s="833"/>
      <c r="AZ41" s="834"/>
      <c r="BA41" s="834"/>
      <c r="BB41" s="834"/>
      <c r="BC41" s="834"/>
      <c r="BD41" s="834"/>
      <c r="BE41" s="830"/>
      <c r="BF41" s="830"/>
      <c r="BG41" s="830"/>
      <c r="BH41" s="830"/>
      <c r="BI41" s="831"/>
      <c r="BJ41" s="240"/>
      <c r="BK41" s="240"/>
      <c r="BL41" s="240"/>
      <c r="BM41" s="240"/>
      <c r="BN41" s="240"/>
      <c r="BO41" s="253"/>
      <c r="BP41" s="253"/>
      <c r="BQ41" s="250">
        <v>35</v>
      </c>
      <c r="BR41" s="251"/>
      <c r="BS41" s="752" t="s">
        <v>625</v>
      </c>
      <c r="BT41" s="753"/>
      <c r="BU41" s="753"/>
      <c r="BV41" s="753"/>
      <c r="BW41" s="753"/>
      <c r="BX41" s="753"/>
      <c r="BY41" s="753"/>
      <c r="BZ41" s="753"/>
      <c r="CA41" s="753"/>
      <c r="CB41" s="753"/>
      <c r="CC41" s="753"/>
      <c r="CD41" s="753"/>
      <c r="CE41" s="753"/>
      <c r="CF41" s="753"/>
      <c r="CG41" s="754"/>
      <c r="CH41" s="771">
        <v>75</v>
      </c>
      <c r="CI41" s="772"/>
      <c r="CJ41" s="772"/>
      <c r="CK41" s="772"/>
      <c r="CL41" s="773"/>
      <c r="CM41" s="771">
        <v>9489</v>
      </c>
      <c r="CN41" s="772"/>
      <c r="CO41" s="772"/>
      <c r="CP41" s="772"/>
      <c r="CQ41" s="773"/>
      <c r="CR41" s="771">
        <v>4168</v>
      </c>
      <c r="CS41" s="772"/>
      <c r="CT41" s="772"/>
      <c r="CU41" s="772"/>
      <c r="CV41" s="773"/>
      <c r="CW41" s="768">
        <v>460</v>
      </c>
      <c r="CX41" s="769"/>
      <c r="CY41" s="769"/>
      <c r="CZ41" s="769"/>
      <c r="DA41" s="770"/>
      <c r="DB41" s="771" t="s">
        <v>521</v>
      </c>
      <c r="DC41" s="772"/>
      <c r="DD41" s="772"/>
      <c r="DE41" s="772"/>
      <c r="DF41" s="773"/>
      <c r="DG41" s="771" t="s">
        <v>521</v>
      </c>
      <c r="DH41" s="772"/>
      <c r="DI41" s="772"/>
      <c r="DJ41" s="772"/>
      <c r="DK41" s="773"/>
      <c r="DL41" s="771" t="s">
        <v>521</v>
      </c>
      <c r="DM41" s="772"/>
      <c r="DN41" s="772"/>
      <c r="DO41" s="772"/>
      <c r="DP41" s="773"/>
      <c r="DQ41" s="771" t="s">
        <v>521</v>
      </c>
      <c r="DR41" s="772"/>
      <c r="DS41" s="772"/>
      <c r="DT41" s="772"/>
      <c r="DU41" s="773"/>
      <c r="DV41" s="774"/>
      <c r="DW41" s="775"/>
      <c r="DX41" s="775"/>
      <c r="DY41" s="775"/>
      <c r="DZ41" s="776"/>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28"/>
      <c r="AG42" s="743"/>
      <c r="AH42" s="743"/>
      <c r="AI42" s="743"/>
      <c r="AJ42" s="829"/>
      <c r="AK42" s="832"/>
      <c r="AL42" s="833"/>
      <c r="AM42" s="833"/>
      <c r="AN42" s="833"/>
      <c r="AO42" s="833"/>
      <c r="AP42" s="833"/>
      <c r="AQ42" s="833"/>
      <c r="AR42" s="833"/>
      <c r="AS42" s="833"/>
      <c r="AT42" s="833"/>
      <c r="AU42" s="833"/>
      <c r="AV42" s="833"/>
      <c r="AW42" s="833"/>
      <c r="AX42" s="833"/>
      <c r="AY42" s="833"/>
      <c r="AZ42" s="834"/>
      <c r="BA42" s="834"/>
      <c r="BB42" s="834"/>
      <c r="BC42" s="834"/>
      <c r="BD42" s="834"/>
      <c r="BE42" s="830"/>
      <c r="BF42" s="830"/>
      <c r="BG42" s="830"/>
      <c r="BH42" s="830"/>
      <c r="BI42" s="831"/>
      <c r="BJ42" s="240"/>
      <c r="BK42" s="240"/>
      <c r="BL42" s="240"/>
      <c r="BM42" s="240"/>
      <c r="BN42" s="240"/>
      <c r="BO42" s="253"/>
      <c r="BP42" s="253"/>
      <c r="BQ42" s="250">
        <v>36</v>
      </c>
      <c r="BR42" s="251"/>
      <c r="BS42" s="752" t="s">
        <v>626</v>
      </c>
      <c r="BT42" s="753"/>
      <c r="BU42" s="753"/>
      <c r="BV42" s="753"/>
      <c r="BW42" s="753"/>
      <c r="BX42" s="753"/>
      <c r="BY42" s="753"/>
      <c r="BZ42" s="753"/>
      <c r="CA42" s="753"/>
      <c r="CB42" s="753"/>
      <c r="CC42" s="753"/>
      <c r="CD42" s="753"/>
      <c r="CE42" s="753"/>
      <c r="CF42" s="753"/>
      <c r="CG42" s="754"/>
      <c r="CH42" s="771">
        <v>0</v>
      </c>
      <c r="CI42" s="772"/>
      <c r="CJ42" s="772"/>
      <c r="CK42" s="772"/>
      <c r="CL42" s="773"/>
      <c r="CM42" s="771">
        <v>10</v>
      </c>
      <c r="CN42" s="772"/>
      <c r="CO42" s="772"/>
      <c r="CP42" s="772"/>
      <c r="CQ42" s="773"/>
      <c r="CR42" s="771">
        <v>3</v>
      </c>
      <c r="CS42" s="772"/>
      <c r="CT42" s="772"/>
      <c r="CU42" s="772"/>
      <c r="CV42" s="773"/>
      <c r="CW42" s="768">
        <v>4</v>
      </c>
      <c r="CX42" s="769"/>
      <c r="CY42" s="769"/>
      <c r="CZ42" s="769"/>
      <c r="DA42" s="770"/>
      <c r="DB42" s="771" t="s">
        <v>521</v>
      </c>
      <c r="DC42" s="772"/>
      <c r="DD42" s="772"/>
      <c r="DE42" s="772"/>
      <c r="DF42" s="773"/>
      <c r="DG42" s="771" t="s">
        <v>521</v>
      </c>
      <c r="DH42" s="772"/>
      <c r="DI42" s="772"/>
      <c r="DJ42" s="772"/>
      <c r="DK42" s="773"/>
      <c r="DL42" s="771" t="s">
        <v>521</v>
      </c>
      <c r="DM42" s="772"/>
      <c r="DN42" s="772"/>
      <c r="DO42" s="772"/>
      <c r="DP42" s="773"/>
      <c r="DQ42" s="771" t="s">
        <v>521</v>
      </c>
      <c r="DR42" s="772"/>
      <c r="DS42" s="772"/>
      <c r="DT42" s="772"/>
      <c r="DU42" s="773"/>
      <c r="DV42" s="774"/>
      <c r="DW42" s="775"/>
      <c r="DX42" s="775"/>
      <c r="DY42" s="775"/>
      <c r="DZ42" s="776"/>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28"/>
      <c r="AG43" s="743"/>
      <c r="AH43" s="743"/>
      <c r="AI43" s="743"/>
      <c r="AJ43" s="829"/>
      <c r="AK43" s="832"/>
      <c r="AL43" s="833"/>
      <c r="AM43" s="833"/>
      <c r="AN43" s="833"/>
      <c r="AO43" s="833"/>
      <c r="AP43" s="833"/>
      <c r="AQ43" s="833"/>
      <c r="AR43" s="833"/>
      <c r="AS43" s="833"/>
      <c r="AT43" s="833"/>
      <c r="AU43" s="833"/>
      <c r="AV43" s="833"/>
      <c r="AW43" s="833"/>
      <c r="AX43" s="833"/>
      <c r="AY43" s="833"/>
      <c r="AZ43" s="834"/>
      <c r="BA43" s="834"/>
      <c r="BB43" s="834"/>
      <c r="BC43" s="834"/>
      <c r="BD43" s="834"/>
      <c r="BE43" s="830"/>
      <c r="BF43" s="830"/>
      <c r="BG43" s="830"/>
      <c r="BH43" s="830"/>
      <c r="BI43" s="831"/>
      <c r="BJ43" s="240"/>
      <c r="BK43" s="240"/>
      <c r="BL43" s="240"/>
      <c r="BM43" s="240"/>
      <c r="BN43" s="240"/>
      <c r="BO43" s="253"/>
      <c r="BP43" s="253"/>
      <c r="BQ43" s="250">
        <v>37</v>
      </c>
      <c r="BR43" s="251"/>
      <c r="BS43" s="752" t="s">
        <v>627</v>
      </c>
      <c r="BT43" s="753"/>
      <c r="BU43" s="753"/>
      <c r="BV43" s="753"/>
      <c r="BW43" s="753"/>
      <c r="BX43" s="753"/>
      <c r="BY43" s="753"/>
      <c r="BZ43" s="753"/>
      <c r="CA43" s="753"/>
      <c r="CB43" s="753"/>
      <c r="CC43" s="753"/>
      <c r="CD43" s="753"/>
      <c r="CE43" s="753"/>
      <c r="CF43" s="753"/>
      <c r="CG43" s="754"/>
      <c r="CH43" s="771">
        <v>-1</v>
      </c>
      <c r="CI43" s="772"/>
      <c r="CJ43" s="772"/>
      <c r="CK43" s="772"/>
      <c r="CL43" s="773"/>
      <c r="CM43" s="771">
        <v>48</v>
      </c>
      <c r="CN43" s="772"/>
      <c r="CO43" s="772"/>
      <c r="CP43" s="772"/>
      <c r="CQ43" s="773"/>
      <c r="CR43" s="771">
        <v>12</v>
      </c>
      <c r="CS43" s="772"/>
      <c r="CT43" s="772"/>
      <c r="CU43" s="772"/>
      <c r="CV43" s="773"/>
      <c r="CW43" s="768">
        <v>0</v>
      </c>
      <c r="CX43" s="769"/>
      <c r="CY43" s="769"/>
      <c r="CZ43" s="769"/>
      <c r="DA43" s="770"/>
      <c r="DB43" s="771" t="s">
        <v>521</v>
      </c>
      <c r="DC43" s="772"/>
      <c r="DD43" s="772"/>
      <c r="DE43" s="772"/>
      <c r="DF43" s="773"/>
      <c r="DG43" s="771" t="s">
        <v>521</v>
      </c>
      <c r="DH43" s="772"/>
      <c r="DI43" s="772"/>
      <c r="DJ43" s="772"/>
      <c r="DK43" s="773"/>
      <c r="DL43" s="771" t="s">
        <v>521</v>
      </c>
      <c r="DM43" s="772"/>
      <c r="DN43" s="772"/>
      <c r="DO43" s="772"/>
      <c r="DP43" s="773"/>
      <c r="DQ43" s="771" t="s">
        <v>521</v>
      </c>
      <c r="DR43" s="772"/>
      <c r="DS43" s="772"/>
      <c r="DT43" s="772"/>
      <c r="DU43" s="773"/>
      <c r="DV43" s="774"/>
      <c r="DW43" s="775"/>
      <c r="DX43" s="775"/>
      <c r="DY43" s="775"/>
      <c r="DZ43" s="776"/>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28"/>
      <c r="AG44" s="743"/>
      <c r="AH44" s="743"/>
      <c r="AI44" s="743"/>
      <c r="AJ44" s="829"/>
      <c r="AK44" s="832"/>
      <c r="AL44" s="833"/>
      <c r="AM44" s="833"/>
      <c r="AN44" s="833"/>
      <c r="AO44" s="833"/>
      <c r="AP44" s="833"/>
      <c r="AQ44" s="833"/>
      <c r="AR44" s="833"/>
      <c r="AS44" s="833"/>
      <c r="AT44" s="833"/>
      <c r="AU44" s="833"/>
      <c r="AV44" s="833"/>
      <c r="AW44" s="833"/>
      <c r="AX44" s="833"/>
      <c r="AY44" s="833"/>
      <c r="AZ44" s="834"/>
      <c r="BA44" s="834"/>
      <c r="BB44" s="834"/>
      <c r="BC44" s="834"/>
      <c r="BD44" s="834"/>
      <c r="BE44" s="830"/>
      <c r="BF44" s="830"/>
      <c r="BG44" s="830"/>
      <c r="BH44" s="830"/>
      <c r="BI44" s="831"/>
      <c r="BJ44" s="240"/>
      <c r="BK44" s="240"/>
      <c r="BL44" s="240"/>
      <c r="BM44" s="240"/>
      <c r="BN44" s="240"/>
      <c r="BO44" s="253"/>
      <c r="BP44" s="253"/>
      <c r="BQ44" s="250">
        <v>38</v>
      </c>
      <c r="BR44" s="251"/>
      <c r="BS44" s="752"/>
      <c r="BT44" s="753"/>
      <c r="BU44" s="753"/>
      <c r="BV44" s="753"/>
      <c r="BW44" s="753"/>
      <c r="BX44" s="753"/>
      <c r="BY44" s="753"/>
      <c r="BZ44" s="753"/>
      <c r="CA44" s="753"/>
      <c r="CB44" s="753"/>
      <c r="CC44" s="753"/>
      <c r="CD44" s="753"/>
      <c r="CE44" s="753"/>
      <c r="CF44" s="753"/>
      <c r="CG44" s="754"/>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28"/>
      <c r="AG45" s="743"/>
      <c r="AH45" s="743"/>
      <c r="AI45" s="743"/>
      <c r="AJ45" s="829"/>
      <c r="AK45" s="832"/>
      <c r="AL45" s="833"/>
      <c r="AM45" s="833"/>
      <c r="AN45" s="833"/>
      <c r="AO45" s="833"/>
      <c r="AP45" s="833"/>
      <c r="AQ45" s="833"/>
      <c r="AR45" s="833"/>
      <c r="AS45" s="833"/>
      <c r="AT45" s="833"/>
      <c r="AU45" s="833"/>
      <c r="AV45" s="833"/>
      <c r="AW45" s="833"/>
      <c r="AX45" s="833"/>
      <c r="AY45" s="833"/>
      <c r="AZ45" s="834"/>
      <c r="BA45" s="834"/>
      <c r="BB45" s="834"/>
      <c r="BC45" s="834"/>
      <c r="BD45" s="834"/>
      <c r="BE45" s="830"/>
      <c r="BF45" s="830"/>
      <c r="BG45" s="830"/>
      <c r="BH45" s="830"/>
      <c r="BI45" s="831"/>
      <c r="BJ45" s="240"/>
      <c r="BK45" s="240"/>
      <c r="BL45" s="240"/>
      <c r="BM45" s="240"/>
      <c r="BN45" s="240"/>
      <c r="BO45" s="253"/>
      <c r="BP45" s="253"/>
      <c r="BQ45" s="250">
        <v>39</v>
      </c>
      <c r="BR45" s="251"/>
      <c r="BS45" s="752"/>
      <c r="BT45" s="753"/>
      <c r="BU45" s="753"/>
      <c r="BV45" s="753"/>
      <c r="BW45" s="753"/>
      <c r="BX45" s="753"/>
      <c r="BY45" s="753"/>
      <c r="BZ45" s="753"/>
      <c r="CA45" s="753"/>
      <c r="CB45" s="753"/>
      <c r="CC45" s="753"/>
      <c r="CD45" s="753"/>
      <c r="CE45" s="753"/>
      <c r="CF45" s="753"/>
      <c r="CG45" s="754"/>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28"/>
      <c r="AG46" s="743"/>
      <c r="AH46" s="743"/>
      <c r="AI46" s="743"/>
      <c r="AJ46" s="829"/>
      <c r="AK46" s="832"/>
      <c r="AL46" s="833"/>
      <c r="AM46" s="833"/>
      <c r="AN46" s="833"/>
      <c r="AO46" s="833"/>
      <c r="AP46" s="833"/>
      <c r="AQ46" s="833"/>
      <c r="AR46" s="833"/>
      <c r="AS46" s="833"/>
      <c r="AT46" s="833"/>
      <c r="AU46" s="833"/>
      <c r="AV46" s="833"/>
      <c r="AW46" s="833"/>
      <c r="AX46" s="833"/>
      <c r="AY46" s="833"/>
      <c r="AZ46" s="834"/>
      <c r="BA46" s="834"/>
      <c r="BB46" s="834"/>
      <c r="BC46" s="834"/>
      <c r="BD46" s="834"/>
      <c r="BE46" s="830"/>
      <c r="BF46" s="830"/>
      <c r="BG46" s="830"/>
      <c r="BH46" s="830"/>
      <c r="BI46" s="831"/>
      <c r="BJ46" s="240"/>
      <c r="BK46" s="240"/>
      <c r="BL46" s="240"/>
      <c r="BM46" s="240"/>
      <c r="BN46" s="240"/>
      <c r="BO46" s="253"/>
      <c r="BP46" s="253"/>
      <c r="BQ46" s="250">
        <v>40</v>
      </c>
      <c r="BR46" s="251"/>
      <c r="BS46" s="752"/>
      <c r="BT46" s="753"/>
      <c r="BU46" s="753"/>
      <c r="BV46" s="753"/>
      <c r="BW46" s="753"/>
      <c r="BX46" s="753"/>
      <c r="BY46" s="753"/>
      <c r="BZ46" s="753"/>
      <c r="CA46" s="753"/>
      <c r="CB46" s="753"/>
      <c r="CC46" s="753"/>
      <c r="CD46" s="753"/>
      <c r="CE46" s="753"/>
      <c r="CF46" s="753"/>
      <c r="CG46" s="754"/>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28"/>
      <c r="AG47" s="743"/>
      <c r="AH47" s="743"/>
      <c r="AI47" s="743"/>
      <c r="AJ47" s="829"/>
      <c r="AK47" s="832"/>
      <c r="AL47" s="833"/>
      <c r="AM47" s="833"/>
      <c r="AN47" s="833"/>
      <c r="AO47" s="833"/>
      <c r="AP47" s="833"/>
      <c r="AQ47" s="833"/>
      <c r="AR47" s="833"/>
      <c r="AS47" s="833"/>
      <c r="AT47" s="833"/>
      <c r="AU47" s="833"/>
      <c r="AV47" s="833"/>
      <c r="AW47" s="833"/>
      <c r="AX47" s="833"/>
      <c r="AY47" s="833"/>
      <c r="AZ47" s="834"/>
      <c r="BA47" s="834"/>
      <c r="BB47" s="834"/>
      <c r="BC47" s="834"/>
      <c r="BD47" s="834"/>
      <c r="BE47" s="830"/>
      <c r="BF47" s="830"/>
      <c r="BG47" s="830"/>
      <c r="BH47" s="830"/>
      <c r="BI47" s="831"/>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28"/>
      <c r="AG48" s="743"/>
      <c r="AH48" s="743"/>
      <c r="AI48" s="743"/>
      <c r="AJ48" s="829"/>
      <c r="AK48" s="832"/>
      <c r="AL48" s="833"/>
      <c r="AM48" s="833"/>
      <c r="AN48" s="833"/>
      <c r="AO48" s="833"/>
      <c r="AP48" s="833"/>
      <c r="AQ48" s="833"/>
      <c r="AR48" s="833"/>
      <c r="AS48" s="833"/>
      <c r="AT48" s="833"/>
      <c r="AU48" s="833"/>
      <c r="AV48" s="833"/>
      <c r="AW48" s="833"/>
      <c r="AX48" s="833"/>
      <c r="AY48" s="833"/>
      <c r="AZ48" s="834"/>
      <c r="BA48" s="834"/>
      <c r="BB48" s="834"/>
      <c r="BC48" s="834"/>
      <c r="BD48" s="834"/>
      <c r="BE48" s="830"/>
      <c r="BF48" s="830"/>
      <c r="BG48" s="830"/>
      <c r="BH48" s="830"/>
      <c r="BI48" s="831"/>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28"/>
      <c r="AG49" s="743"/>
      <c r="AH49" s="743"/>
      <c r="AI49" s="743"/>
      <c r="AJ49" s="829"/>
      <c r="AK49" s="832"/>
      <c r="AL49" s="833"/>
      <c r="AM49" s="833"/>
      <c r="AN49" s="833"/>
      <c r="AO49" s="833"/>
      <c r="AP49" s="833"/>
      <c r="AQ49" s="833"/>
      <c r="AR49" s="833"/>
      <c r="AS49" s="833"/>
      <c r="AT49" s="833"/>
      <c r="AU49" s="833"/>
      <c r="AV49" s="833"/>
      <c r="AW49" s="833"/>
      <c r="AX49" s="833"/>
      <c r="AY49" s="833"/>
      <c r="AZ49" s="834"/>
      <c r="BA49" s="834"/>
      <c r="BB49" s="834"/>
      <c r="BC49" s="834"/>
      <c r="BD49" s="834"/>
      <c r="BE49" s="830"/>
      <c r="BF49" s="830"/>
      <c r="BG49" s="830"/>
      <c r="BH49" s="830"/>
      <c r="BI49" s="831"/>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35"/>
      <c r="R50" s="836"/>
      <c r="S50" s="836"/>
      <c r="T50" s="836"/>
      <c r="U50" s="836"/>
      <c r="V50" s="836"/>
      <c r="W50" s="836"/>
      <c r="X50" s="836"/>
      <c r="Y50" s="836"/>
      <c r="Z50" s="836"/>
      <c r="AA50" s="836"/>
      <c r="AB50" s="836"/>
      <c r="AC50" s="836"/>
      <c r="AD50" s="836"/>
      <c r="AE50" s="837"/>
      <c r="AF50" s="828"/>
      <c r="AG50" s="743"/>
      <c r="AH50" s="743"/>
      <c r="AI50" s="743"/>
      <c r="AJ50" s="829"/>
      <c r="AK50" s="838"/>
      <c r="AL50" s="836"/>
      <c r="AM50" s="836"/>
      <c r="AN50" s="836"/>
      <c r="AO50" s="836"/>
      <c r="AP50" s="836"/>
      <c r="AQ50" s="836"/>
      <c r="AR50" s="836"/>
      <c r="AS50" s="836"/>
      <c r="AT50" s="836"/>
      <c r="AU50" s="836"/>
      <c r="AV50" s="836"/>
      <c r="AW50" s="836"/>
      <c r="AX50" s="836"/>
      <c r="AY50" s="836"/>
      <c r="AZ50" s="839"/>
      <c r="BA50" s="839"/>
      <c r="BB50" s="839"/>
      <c r="BC50" s="839"/>
      <c r="BD50" s="839"/>
      <c r="BE50" s="830"/>
      <c r="BF50" s="830"/>
      <c r="BG50" s="830"/>
      <c r="BH50" s="830"/>
      <c r="BI50" s="831"/>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35"/>
      <c r="R51" s="836"/>
      <c r="S51" s="836"/>
      <c r="T51" s="836"/>
      <c r="U51" s="836"/>
      <c r="V51" s="836"/>
      <c r="W51" s="836"/>
      <c r="X51" s="836"/>
      <c r="Y51" s="836"/>
      <c r="Z51" s="836"/>
      <c r="AA51" s="836"/>
      <c r="AB51" s="836"/>
      <c r="AC51" s="836"/>
      <c r="AD51" s="836"/>
      <c r="AE51" s="837"/>
      <c r="AF51" s="828"/>
      <c r="AG51" s="743"/>
      <c r="AH51" s="743"/>
      <c r="AI51" s="743"/>
      <c r="AJ51" s="829"/>
      <c r="AK51" s="838"/>
      <c r="AL51" s="836"/>
      <c r="AM51" s="836"/>
      <c r="AN51" s="836"/>
      <c r="AO51" s="836"/>
      <c r="AP51" s="836"/>
      <c r="AQ51" s="836"/>
      <c r="AR51" s="836"/>
      <c r="AS51" s="836"/>
      <c r="AT51" s="836"/>
      <c r="AU51" s="836"/>
      <c r="AV51" s="836"/>
      <c r="AW51" s="836"/>
      <c r="AX51" s="836"/>
      <c r="AY51" s="836"/>
      <c r="AZ51" s="839"/>
      <c r="BA51" s="839"/>
      <c r="BB51" s="839"/>
      <c r="BC51" s="839"/>
      <c r="BD51" s="839"/>
      <c r="BE51" s="830"/>
      <c r="BF51" s="830"/>
      <c r="BG51" s="830"/>
      <c r="BH51" s="830"/>
      <c r="BI51" s="83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35"/>
      <c r="R52" s="836"/>
      <c r="S52" s="836"/>
      <c r="T52" s="836"/>
      <c r="U52" s="836"/>
      <c r="V52" s="836"/>
      <c r="W52" s="836"/>
      <c r="X52" s="836"/>
      <c r="Y52" s="836"/>
      <c r="Z52" s="836"/>
      <c r="AA52" s="836"/>
      <c r="AB52" s="836"/>
      <c r="AC52" s="836"/>
      <c r="AD52" s="836"/>
      <c r="AE52" s="837"/>
      <c r="AF52" s="828"/>
      <c r="AG52" s="743"/>
      <c r="AH52" s="743"/>
      <c r="AI52" s="743"/>
      <c r="AJ52" s="829"/>
      <c r="AK52" s="838"/>
      <c r="AL52" s="836"/>
      <c r="AM52" s="836"/>
      <c r="AN52" s="836"/>
      <c r="AO52" s="836"/>
      <c r="AP52" s="836"/>
      <c r="AQ52" s="836"/>
      <c r="AR52" s="836"/>
      <c r="AS52" s="836"/>
      <c r="AT52" s="836"/>
      <c r="AU52" s="836"/>
      <c r="AV52" s="836"/>
      <c r="AW52" s="836"/>
      <c r="AX52" s="836"/>
      <c r="AY52" s="836"/>
      <c r="AZ52" s="839"/>
      <c r="BA52" s="839"/>
      <c r="BB52" s="839"/>
      <c r="BC52" s="839"/>
      <c r="BD52" s="839"/>
      <c r="BE52" s="830"/>
      <c r="BF52" s="830"/>
      <c r="BG52" s="830"/>
      <c r="BH52" s="830"/>
      <c r="BI52" s="83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35"/>
      <c r="R53" s="836"/>
      <c r="S53" s="836"/>
      <c r="T53" s="836"/>
      <c r="U53" s="836"/>
      <c r="V53" s="836"/>
      <c r="W53" s="836"/>
      <c r="X53" s="836"/>
      <c r="Y53" s="836"/>
      <c r="Z53" s="836"/>
      <c r="AA53" s="836"/>
      <c r="AB53" s="836"/>
      <c r="AC53" s="836"/>
      <c r="AD53" s="836"/>
      <c r="AE53" s="837"/>
      <c r="AF53" s="828"/>
      <c r="AG53" s="743"/>
      <c r="AH53" s="743"/>
      <c r="AI53" s="743"/>
      <c r="AJ53" s="829"/>
      <c r="AK53" s="838"/>
      <c r="AL53" s="836"/>
      <c r="AM53" s="836"/>
      <c r="AN53" s="836"/>
      <c r="AO53" s="836"/>
      <c r="AP53" s="836"/>
      <c r="AQ53" s="836"/>
      <c r="AR53" s="836"/>
      <c r="AS53" s="836"/>
      <c r="AT53" s="836"/>
      <c r="AU53" s="836"/>
      <c r="AV53" s="836"/>
      <c r="AW53" s="836"/>
      <c r="AX53" s="836"/>
      <c r="AY53" s="836"/>
      <c r="AZ53" s="839"/>
      <c r="BA53" s="839"/>
      <c r="BB53" s="839"/>
      <c r="BC53" s="839"/>
      <c r="BD53" s="839"/>
      <c r="BE53" s="830"/>
      <c r="BF53" s="830"/>
      <c r="BG53" s="830"/>
      <c r="BH53" s="830"/>
      <c r="BI53" s="83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35"/>
      <c r="R54" s="836"/>
      <c r="S54" s="836"/>
      <c r="T54" s="836"/>
      <c r="U54" s="836"/>
      <c r="V54" s="836"/>
      <c r="W54" s="836"/>
      <c r="X54" s="836"/>
      <c r="Y54" s="836"/>
      <c r="Z54" s="836"/>
      <c r="AA54" s="836"/>
      <c r="AB54" s="836"/>
      <c r="AC54" s="836"/>
      <c r="AD54" s="836"/>
      <c r="AE54" s="837"/>
      <c r="AF54" s="828"/>
      <c r="AG54" s="743"/>
      <c r="AH54" s="743"/>
      <c r="AI54" s="743"/>
      <c r="AJ54" s="829"/>
      <c r="AK54" s="838"/>
      <c r="AL54" s="836"/>
      <c r="AM54" s="836"/>
      <c r="AN54" s="836"/>
      <c r="AO54" s="836"/>
      <c r="AP54" s="836"/>
      <c r="AQ54" s="836"/>
      <c r="AR54" s="836"/>
      <c r="AS54" s="836"/>
      <c r="AT54" s="836"/>
      <c r="AU54" s="836"/>
      <c r="AV54" s="836"/>
      <c r="AW54" s="836"/>
      <c r="AX54" s="836"/>
      <c r="AY54" s="836"/>
      <c r="AZ54" s="839"/>
      <c r="BA54" s="839"/>
      <c r="BB54" s="839"/>
      <c r="BC54" s="839"/>
      <c r="BD54" s="839"/>
      <c r="BE54" s="830"/>
      <c r="BF54" s="830"/>
      <c r="BG54" s="830"/>
      <c r="BH54" s="830"/>
      <c r="BI54" s="83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35"/>
      <c r="R55" s="836"/>
      <c r="S55" s="836"/>
      <c r="T55" s="836"/>
      <c r="U55" s="836"/>
      <c r="V55" s="836"/>
      <c r="W55" s="836"/>
      <c r="X55" s="836"/>
      <c r="Y55" s="836"/>
      <c r="Z55" s="836"/>
      <c r="AA55" s="836"/>
      <c r="AB55" s="836"/>
      <c r="AC55" s="836"/>
      <c r="AD55" s="836"/>
      <c r="AE55" s="837"/>
      <c r="AF55" s="828"/>
      <c r="AG55" s="743"/>
      <c r="AH55" s="743"/>
      <c r="AI55" s="743"/>
      <c r="AJ55" s="829"/>
      <c r="AK55" s="838"/>
      <c r="AL55" s="836"/>
      <c r="AM55" s="836"/>
      <c r="AN55" s="836"/>
      <c r="AO55" s="836"/>
      <c r="AP55" s="836"/>
      <c r="AQ55" s="836"/>
      <c r="AR55" s="836"/>
      <c r="AS55" s="836"/>
      <c r="AT55" s="836"/>
      <c r="AU55" s="836"/>
      <c r="AV55" s="836"/>
      <c r="AW55" s="836"/>
      <c r="AX55" s="836"/>
      <c r="AY55" s="836"/>
      <c r="AZ55" s="839"/>
      <c r="BA55" s="839"/>
      <c r="BB55" s="839"/>
      <c r="BC55" s="839"/>
      <c r="BD55" s="839"/>
      <c r="BE55" s="830"/>
      <c r="BF55" s="830"/>
      <c r="BG55" s="830"/>
      <c r="BH55" s="830"/>
      <c r="BI55" s="83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35"/>
      <c r="R56" s="836"/>
      <c r="S56" s="836"/>
      <c r="T56" s="836"/>
      <c r="U56" s="836"/>
      <c r="V56" s="836"/>
      <c r="W56" s="836"/>
      <c r="X56" s="836"/>
      <c r="Y56" s="836"/>
      <c r="Z56" s="836"/>
      <c r="AA56" s="836"/>
      <c r="AB56" s="836"/>
      <c r="AC56" s="836"/>
      <c r="AD56" s="836"/>
      <c r="AE56" s="837"/>
      <c r="AF56" s="828"/>
      <c r="AG56" s="743"/>
      <c r="AH56" s="743"/>
      <c r="AI56" s="743"/>
      <c r="AJ56" s="829"/>
      <c r="AK56" s="838"/>
      <c r="AL56" s="836"/>
      <c r="AM56" s="836"/>
      <c r="AN56" s="836"/>
      <c r="AO56" s="836"/>
      <c r="AP56" s="836"/>
      <c r="AQ56" s="836"/>
      <c r="AR56" s="836"/>
      <c r="AS56" s="836"/>
      <c r="AT56" s="836"/>
      <c r="AU56" s="836"/>
      <c r="AV56" s="836"/>
      <c r="AW56" s="836"/>
      <c r="AX56" s="836"/>
      <c r="AY56" s="836"/>
      <c r="AZ56" s="839"/>
      <c r="BA56" s="839"/>
      <c r="BB56" s="839"/>
      <c r="BC56" s="839"/>
      <c r="BD56" s="839"/>
      <c r="BE56" s="830"/>
      <c r="BF56" s="830"/>
      <c r="BG56" s="830"/>
      <c r="BH56" s="830"/>
      <c r="BI56" s="83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35"/>
      <c r="R57" s="836"/>
      <c r="S57" s="836"/>
      <c r="T57" s="836"/>
      <c r="U57" s="836"/>
      <c r="V57" s="836"/>
      <c r="W57" s="836"/>
      <c r="X57" s="836"/>
      <c r="Y57" s="836"/>
      <c r="Z57" s="836"/>
      <c r="AA57" s="836"/>
      <c r="AB57" s="836"/>
      <c r="AC57" s="836"/>
      <c r="AD57" s="836"/>
      <c r="AE57" s="837"/>
      <c r="AF57" s="828"/>
      <c r="AG57" s="743"/>
      <c r="AH57" s="743"/>
      <c r="AI57" s="743"/>
      <c r="AJ57" s="829"/>
      <c r="AK57" s="838"/>
      <c r="AL57" s="836"/>
      <c r="AM57" s="836"/>
      <c r="AN57" s="836"/>
      <c r="AO57" s="836"/>
      <c r="AP57" s="836"/>
      <c r="AQ57" s="836"/>
      <c r="AR57" s="836"/>
      <c r="AS57" s="836"/>
      <c r="AT57" s="836"/>
      <c r="AU57" s="836"/>
      <c r="AV57" s="836"/>
      <c r="AW57" s="836"/>
      <c r="AX57" s="836"/>
      <c r="AY57" s="836"/>
      <c r="AZ57" s="839"/>
      <c r="BA57" s="839"/>
      <c r="BB57" s="839"/>
      <c r="BC57" s="839"/>
      <c r="BD57" s="839"/>
      <c r="BE57" s="830"/>
      <c r="BF57" s="830"/>
      <c r="BG57" s="830"/>
      <c r="BH57" s="830"/>
      <c r="BI57" s="83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35"/>
      <c r="R58" s="836"/>
      <c r="S58" s="836"/>
      <c r="T58" s="836"/>
      <c r="U58" s="836"/>
      <c r="V58" s="836"/>
      <c r="W58" s="836"/>
      <c r="X58" s="836"/>
      <c r="Y58" s="836"/>
      <c r="Z58" s="836"/>
      <c r="AA58" s="836"/>
      <c r="AB58" s="836"/>
      <c r="AC58" s="836"/>
      <c r="AD58" s="836"/>
      <c r="AE58" s="837"/>
      <c r="AF58" s="828"/>
      <c r="AG58" s="743"/>
      <c r="AH58" s="743"/>
      <c r="AI58" s="743"/>
      <c r="AJ58" s="829"/>
      <c r="AK58" s="838"/>
      <c r="AL58" s="836"/>
      <c r="AM58" s="836"/>
      <c r="AN58" s="836"/>
      <c r="AO58" s="836"/>
      <c r="AP58" s="836"/>
      <c r="AQ58" s="836"/>
      <c r="AR58" s="836"/>
      <c r="AS58" s="836"/>
      <c r="AT58" s="836"/>
      <c r="AU58" s="836"/>
      <c r="AV58" s="836"/>
      <c r="AW58" s="836"/>
      <c r="AX58" s="836"/>
      <c r="AY58" s="836"/>
      <c r="AZ58" s="839"/>
      <c r="BA58" s="839"/>
      <c r="BB58" s="839"/>
      <c r="BC58" s="839"/>
      <c r="BD58" s="839"/>
      <c r="BE58" s="830"/>
      <c r="BF58" s="830"/>
      <c r="BG58" s="830"/>
      <c r="BH58" s="830"/>
      <c r="BI58" s="83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35"/>
      <c r="R59" s="836"/>
      <c r="S59" s="836"/>
      <c r="T59" s="836"/>
      <c r="U59" s="836"/>
      <c r="V59" s="836"/>
      <c r="W59" s="836"/>
      <c r="X59" s="836"/>
      <c r="Y59" s="836"/>
      <c r="Z59" s="836"/>
      <c r="AA59" s="836"/>
      <c r="AB59" s="836"/>
      <c r="AC59" s="836"/>
      <c r="AD59" s="836"/>
      <c r="AE59" s="837"/>
      <c r="AF59" s="828"/>
      <c r="AG59" s="743"/>
      <c r="AH59" s="743"/>
      <c r="AI59" s="743"/>
      <c r="AJ59" s="829"/>
      <c r="AK59" s="838"/>
      <c r="AL59" s="836"/>
      <c r="AM59" s="836"/>
      <c r="AN59" s="836"/>
      <c r="AO59" s="836"/>
      <c r="AP59" s="836"/>
      <c r="AQ59" s="836"/>
      <c r="AR59" s="836"/>
      <c r="AS59" s="836"/>
      <c r="AT59" s="836"/>
      <c r="AU59" s="836"/>
      <c r="AV59" s="836"/>
      <c r="AW59" s="836"/>
      <c r="AX59" s="836"/>
      <c r="AY59" s="836"/>
      <c r="AZ59" s="839"/>
      <c r="BA59" s="839"/>
      <c r="BB59" s="839"/>
      <c r="BC59" s="839"/>
      <c r="BD59" s="839"/>
      <c r="BE59" s="830"/>
      <c r="BF59" s="830"/>
      <c r="BG59" s="830"/>
      <c r="BH59" s="830"/>
      <c r="BI59" s="83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35"/>
      <c r="R60" s="836"/>
      <c r="S60" s="836"/>
      <c r="T60" s="836"/>
      <c r="U60" s="836"/>
      <c r="V60" s="836"/>
      <c r="W60" s="836"/>
      <c r="X60" s="836"/>
      <c r="Y60" s="836"/>
      <c r="Z60" s="836"/>
      <c r="AA60" s="836"/>
      <c r="AB60" s="836"/>
      <c r="AC60" s="836"/>
      <c r="AD60" s="836"/>
      <c r="AE60" s="837"/>
      <c r="AF60" s="828"/>
      <c r="AG60" s="743"/>
      <c r="AH60" s="743"/>
      <c r="AI60" s="743"/>
      <c r="AJ60" s="829"/>
      <c r="AK60" s="838"/>
      <c r="AL60" s="836"/>
      <c r="AM60" s="836"/>
      <c r="AN60" s="836"/>
      <c r="AO60" s="836"/>
      <c r="AP60" s="836"/>
      <c r="AQ60" s="836"/>
      <c r="AR60" s="836"/>
      <c r="AS60" s="836"/>
      <c r="AT60" s="836"/>
      <c r="AU60" s="836"/>
      <c r="AV60" s="836"/>
      <c r="AW60" s="836"/>
      <c r="AX60" s="836"/>
      <c r="AY60" s="836"/>
      <c r="AZ60" s="839"/>
      <c r="BA60" s="839"/>
      <c r="BB60" s="839"/>
      <c r="BC60" s="839"/>
      <c r="BD60" s="839"/>
      <c r="BE60" s="830"/>
      <c r="BF60" s="830"/>
      <c r="BG60" s="830"/>
      <c r="BH60" s="830"/>
      <c r="BI60" s="83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35"/>
      <c r="R61" s="836"/>
      <c r="S61" s="836"/>
      <c r="T61" s="836"/>
      <c r="U61" s="836"/>
      <c r="V61" s="836"/>
      <c r="W61" s="836"/>
      <c r="X61" s="836"/>
      <c r="Y61" s="836"/>
      <c r="Z61" s="836"/>
      <c r="AA61" s="836"/>
      <c r="AB61" s="836"/>
      <c r="AC61" s="836"/>
      <c r="AD61" s="836"/>
      <c r="AE61" s="837"/>
      <c r="AF61" s="828"/>
      <c r="AG61" s="743"/>
      <c r="AH61" s="743"/>
      <c r="AI61" s="743"/>
      <c r="AJ61" s="829"/>
      <c r="AK61" s="838"/>
      <c r="AL61" s="836"/>
      <c r="AM61" s="836"/>
      <c r="AN61" s="836"/>
      <c r="AO61" s="836"/>
      <c r="AP61" s="836"/>
      <c r="AQ61" s="836"/>
      <c r="AR61" s="836"/>
      <c r="AS61" s="836"/>
      <c r="AT61" s="836"/>
      <c r="AU61" s="836"/>
      <c r="AV61" s="836"/>
      <c r="AW61" s="836"/>
      <c r="AX61" s="836"/>
      <c r="AY61" s="836"/>
      <c r="AZ61" s="839"/>
      <c r="BA61" s="839"/>
      <c r="BB61" s="839"/>
      <c r="BC61" s="839"/>
      <c r="BD61" s="839"/>
      <c r="BE61" s="830"/>
      <c r="BF61" s="830"/>
      <c r="BG61" s="830"/>
      <c r="BH61" s="830"/>
      <c r="BI61" s="83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234"/>
    </row>
    <row r="62" spans="1:131" s="235" customFormat="1" ht="26.25" customHeight="1" x14ac:dyDescent="0.2">
      <c r="A62" s="249">
        <v>35</v>
      </c>
      <c r="B62" s="850"/>
      <c r="C62" s="851"/>
      <c r="D62" s="851"/>
      <c r="E62" s="851"/>
      <c r="F62" s="851"/>
      <c r="G62" s="851"/>
      <c r="H62" s="851"/>
      <c r="I62" s="851"/>
      <c r="J62" s="851"/>
      <c r="K62" s="851"/>
      <c r="L62" s="851"/>
      <c r="M62" s="851"/>
      <c r="N62" s="851"/>
      <c r="O62" s="851"/>
      <c r="P62" s="852"/>
      <c r="Q62" s="835"/>
      <c r="R62" s="836"/>
      <c r="S62" s="836"/>
      <c r="T62" s="836"/>
      <c r="U62" s="836"/>
      <c r="V62" s="836"/>
      <c r="W62" s="836"/>
      <c r="X62" s="836"/>
      <c r="Y62" s="836"/>
      <c r="Z62" s="836"/>
      <c r="AA62" s="836"/>
      <c r="AB62" s="836"/>
      <c r="AC62" s="836"/>
      <c r="AD62" s="836"/>
      <c r="AE62" s="837"/>
      <c r="AF62" s="853"/>
      <c r="AG62" s="836"/>
      <c r="AH62" s="836"/>
      <c r="AI62" s="836"/>
      <c r="AJ62" s="854"/>
      <c r="AK62" s="838"/>
      <c r="AL62" s="836"/>
      <c r="AM62" s="836"/>
      <c r="AN62" s="836"/>
      <c r="AO62" s="836"/>
      <c r="AP62" s="836"/>
      <c r="AQ62" s="836"/>
      <c r="AR62" s="836"/>
      <c r="AS62" s="836"/>
      <c r="AT62" s="836"/>
      <c r="AU62" s="836"/>
      <c r="AV62" s="836"/>
      <c r="AW62" s="836"/>
      <c r="AX62" s="836"/>
      <c r="AY62" s="836"/>
      <c r="AZ62" s="839"/>
      <c r="BA62" s="839"/>
      <c r="BB62" s="839"/>
      <c r="BC62" s="839"/>
      <c r="BD62" s="839"/>
      <c r="BE62" s="847"/>
      <c r="BF62" s="847"/>
      <c r="BG62" s="847"/>
      <c r="BH62" s="847"/>
      <c r="BI62" s="848"/>
      <c r="BJ62" s="849" t="s">
        <v>407</v>
      </c>
      <c r="BK62" s="804"/>
      <c r="BL62" s="804"/>
      <c r="BM62" s="804"/>
      <c r="BN62" s="805"/>
      <c r="BO62" s="253"/>
      <c r="BP62" s="253"/>
      <c r="BQ62" s="250">
        <v>56</v>
      </c>
      <c r="BR62" s="251"/>
      <c r="BS62" s="752"/>
      <c r="BT62" s="753"/>
      <c r="BU62" s="753"/>
      <c r="BV62" s="753"/>
      <c r="BW62" s="753"/>
      <c r="BX62" s="753"/>
      <c r="BY62" s="753"/>
      <c r="BZ62" s="753"/>
      <c r="CA62" s="753"/>
      <c r="CB62" s="753"/>
      <c r="CC62" s="753"/>
      <c r="CD62" s="753"/>
      <c r="CE62" s="753"/>
      <c r="CF62" s="753"/>
      <c r="CG62" s="754"/>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234"/>
    </row>
    <row r="63" spans="1:131" s="235" customFormat="1" ht="26.25" customHeight="1" thickBot="1" x14ac:dyDescent="0.25">
      <c r="A63" s="252" t="s">
        <v>378</v>
      </c>
      <c r="B63" s="786" t="s">
        <v>408</v>
      </c>
      <c r="C63" s="787"/>
      <c r="D63" s="787"/>
      <c r="E63" s="787"/>
      <c r="F63" s="787"/>
      <c r="G63" s="787"/>
      <c r="H63" s="787"/>
      <c r="I63" s="787"/>
      <c r="J63" s="787"/>
      <c r="K63" s="787"/>
      <c r="L63" s="787"/>
      <c r="M63" s="787"/>
      <c r="N63" s="787"/>
      <c r="O63" s="787"/>
      <c r="P63" s="788"/>
      <c r="Q63" s="840"/>
      <c r="R63" s="841"/>
      <c r="S63" s="841"/>
      <c r="T63" s="841"/>
      <c r="U63" s="841"/>
      <c r="V63" s="841"/>
      <c r="W63" s="841"/>
      <c r="X63" s="841"/>
      <c r="Y63" s="841"/>
      <c r="Z63" s="841"/>
      <c r="AA63" s="841"/>
      <c r="AB63" s="841"/>
      <c r="AC63" s="841"/>
      <c r="AD63" s="841"/>
      <c r="AE63" s="842"/>
      <c r="AF63" s="843">
        <v>11598</v>
      </c>
      <c r="AG63" s="844"/>
      <c r="AH63" s="844"/>
      <c r="AI63" s="844"/>
      <c r="AJ63" s="845"/>
      <c r="AK63" s="846"/>
      <c r="AL63" s="841"/>
      <c r="AM63" s="841"/>
      <c r="AN63" s="841"/>
      <c r="AO63" s="841"/>
      <c r="AP63" s="844">
        <v>44762</v>
      </c>
      <c r="AQ63" s="844"/>
      <c r="AR63" s="844"/>
      <c r="AS63" s="844"/>
      <c r="AT63" s="844"/>
      <c r="AU63" s="844">
        <v>18576</v>
      </c>
      <c r="AV63" s="844"/>
      <c r="AW63" s="844"/>
      <c r="AX63" s="844"/>
      <c r="AY63" s="844"/>
      <c r="AZ63" s="855"/>
      <c r="BA63" s="855"/>
      <c r="BB63" s="855"/>
      <c r="BC63" s="855"/>
      <c r="BD63" s="855"/>
      <c r="BE63" s="856"/>
      <c r="BF63" s="856"/>
      <c r="BG63" s="856"/>
      <c r="BH63" s="856"/>
      <c r="BI63" s="857"/>
      <c r="BJ63" s="858" t="s">
        <v>365</v>
      </c>
      <c r="BK63" s="859"/>
      <c r="BL63" s="859"/>
      <c r="BM63" s="859"/>
      <c r="BN63" s="860"/>
      <c r="BO63" s="253"/>
      <c r="BP63" s="253"/>
      <c r="BQ63" s="250">
        <v>57</v>
      </c>
      <c r="BR63" s="251"/>
      <c r="BS63" s="752"/>
      <c r="BT63" s="753"/>
      <c r="BU63" s="753"/>
      <c r="BV63" s="753"/>
      <c r="BW63" s="753"/>
      <c r="BX63" s="753"/>
      <c r="BY63" s="753"/>
      <c r="BZ63" s="753"/>
      <c r="CA63" s="753"/>
      <c r="CB63" s="753"/>
      <c r="CC63" s="753"/>
      <c r="CD63" s="753"/>
      <c r="CE63" s="753"/>
      <c r="CF63" s="753"/>
      <c r="CG63" s="754"/>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234"/>
    </row>
    <row r="65" spans="1:131" s="235" customFormat="1" ht="26.25" customHeight="1" thickBot="1" x14ac:dyDescent="0.25">
      <c r="A65" s="240" t="s">
        <v>409</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234"/>
    </row>
    <row r="66" spans="1:131" s="235" customFormat="1" ht="26.25" customHeight="1" x14ac:dyDescent="0.2">
      <c r="A66" s="724" t="s">
        <v>410</v>
      </c>
      <c r="B66" s="725"/>
      <c r="C66" s="725"/>
      <c r="D66" s="725"/>
      <c r="E66" s="725"/>
      <c r="F66" s="725"/>
      <c r="G66" s="725"/>
      <c r="H66" s="725"/>
      <c r="I66" s="725"/>
      <c r="J66" s="725"/>
      <c r="K66" s="725"/>
      <c r="L66" s="725"/>
      <c r="M66" s="725"/>
      <c r="N66" s="725"/>
      <c r="O66" s="725"/>
      <c r="P66" s="726"/>
      <c r="Q66" s="701" t="s">
        <v>411</v>
      </c>
      <c r="R66" s="702"/>
      <c r="S66" s="702"/>
      <c r="T66" s="702"/>
      <c r="U66" s="703"/>
      <c r="V66" s="701" t="s">
        <v>412</v>
      </c>
      <c r="W66" s="702"/>
      <c r="X66" s="702"/>
      <c r="Y66" s="702"/>
      <c r="Z66" s="703"/>
      <c r="AA66" s="701" t="s">
        <v>413</v>
      </c>
      <c r="AB66" s="702"/>
      <c r="AC66" s="702"/>
      <c r="AD66" s="702"/>
      <c r="AE66" s="703"/>
      <c r="AF66" s="861" t="s">
        <v>414</v>
      </c>
      <c r="AG66" s="809"/>
      <c r="AH66" s="809"/>
      <c r="AI66" s="809"/>
      <c r="AJ66" s="862"/>
      <c r="AK66" s="701" t="s">
        <v>415</v>
      </c>
      <c r="AL66" s="725"/>
      <c r="AM66" s="725"/>
      <c r="AN66" s="725"/>
      <c r="AO66" s="726"/>
      <c r="AP66" s="701" t="s">
        <v>416</v>
      </c>
      <c r="AQ66" s="702"/>
      <c r="AR66" s="702"/>
      <c r="AS66" s="702"/>
      <c r="AT66" s="703"/>
      <c r="AU66" s="701" t="s">
        <v>417</v>
      </c>
      <c r="AV66" s="702"/>
      <c r="AW66" s="702"/>
      <c r="AX66" s="702"/>
      <c r="AY66" s="703"/>
      <c r="AZ66" s="701" t="s">
        <v>351</v>
      </c>
      <c r="BA66" s="702"/>
      <c r="BB66" s="702"/>
      <c r="BC66" s="702"/>
      <c r="BD66" s="713"/>
      <c r="BE66" s="253"/>
      <c r="BF66" s="253"/>
      <c r="BG66" s="253"/>
      <c r="BH66" s="253"/>
      <c r="BI66" s="253"/>
      <c r="BJ66" s="253"/>
      <c r="BK66" s="253"/>
      <c r="BL66" s="253"/>
      <c r="BM66" s="253"/>
      <c r="BN66" s="253"/>
      <c r="BO66" s="253"/>
      <c r="BP66" s="253"/>
      <c r="BQ66" s="250">
        <v>60</v>
      </c>
      <c r="BR66" s="255"/>
      <c r="BS66" s="872"/>
      <c r="BT66" s="873"/>
      <c r="BU66" s="873"/>
      <c r="BV66" s="873"/>
      <c r="BW66" s="873"/>
      <c r="BX66" s="873"/>
      <c r="BY66" s="873"/>
      <c r="BZ66" s="873"/>
      <c r="CA66" s="873"/>
      <c r="CB66" s="873"/>
      <c r="CC66" s="873"/>
      <c r="CD66" s="873"/>
      <c r="CE66" s="873"/>
      <c r="CF66" s="873"/>
      <c r="CG66" s="874"/>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63"/>
      <c r="AG67" s="812"/>
      <c r="AH67" s="812"/>
      <c r="AI67" s="812"/>
      <c r="AJ67" s="864"/>
      <c r="AK67" s="86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72"/>
      <c r="BT67" s="873"/>
      <c r="BU67" s="873"/>
      <c r="BV67" s="873"/>
      <c r="BW67" s="873"/>
      <c r="BX67" s="873"/>
      <c r="BY67" s="873"/>
      <c r="BZ67" s="873"/>
      <c r="CA67" s="873"/>
      <c r="CB67" s="873"/>
      <c r="CC67" s="873"/>
      <c r="CD67" s="873"/>
      <c r="CE67" s="873"/>
      <c r="CF67" s="873"/>
      <c r="CG67" s="874"/>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4"/>
    </row>
    <row r="68" spans="1:131" s="235" customFormat="1" ht="26.25" customHeight="1" thickTop="1" x14ac:dyDescent="0.2">
      <c r="A68" s="246">
        <v>1</v>
      </c>
      <c r="B68" s="878" t="s">
        <v>585</v>
      </c>
      <c r="C68" s="879"/>
      <c r="D68" s="879"/>
      <c r="E68" s="879"/>
      <c r="F68" s="879"/>
      <c r="G68" s="879"/>
      <c r="H68" s="879"/>
      <c r="I68" s="879"/>
      <c r="J68" s="879"/>
      <c r="K68" s="879"/>
      <c r="L68" s="879"/>
      <c r="M68" s="879"/>
      <c r="N68" s="879"/>
      <c r="O68" s="879"/>
      <c r="P68" s="880"/>
      <c r="Q68" s="881">
        <v>4006</v>
      </c>
      <c r="R68" s="875"/>
      <c r="S68" s="875"/>
      <c r="T68" s="875"/>
      <c r="U68" s="875"/>
      <c r="V68" s="875">
        <v>3911</v>
      </c>
      <c r="W68" s="875"/>
      <c r="X68" s="875"/>
      <c r="Y68" s="875"/>
      <c r="Z68" s="875"/>
      <c r="AA68" s="875">
        <f t="shared" ref="AA68:AA69" si="3">Q68-V68</f>
        <v>95</v>
      </c>
      <c r="AB68" s="875"/>
      <c r="AC68" s="875"/>
      <c r="AD68" s="875"/>
      <c r="AE68" s="875"/>
      <c r="AF68" s="875">
        <v>95</v>
      </c>
      <c r="AG68" s="875"/>
      <c r="AH68" s="875"/>
      <c r="AI68" s="875"/>
      <c r="AJ68" s="875"/>
      <c r="AK68" s="875">
        <v>20</v>
      </c>
      <c r="AL68" s="875"/>
      <c r="AM68" s="875"/>
      <c r="AN68" s="875"/>
      <c r="AO68" s="875"/>
      <c r="AP68" s="875">
        <v>9164</v>
      </c>
      <c r="AQ68" s="875"/>
      <c r="AR68" s="875"/>
      <c r="AS68" s="875"/>
      <c r="AT68" s="875"/>
      <c r="AU68" s="875">
        <v>7473</v>
      </c>
      <c r="AV68" s="875"/>
      <c r="AW68" s="875"/>
      <c r="AX68" s="875"/>
      <c r="AY68" s="875"/>
      <c r="AZ68" s="876"/>
      <c r="BA68" s="876"/>
      <c r="BB68" s="876"/>
      <c r="BC68" s="876"/>
      <c r="BD68" s="877"/>
      <c r="BE68" s="253"/>
      <c r="BF68" s="253"/>
      <c r="BG68" s="253"/>
      <c r="BH68" s="253"/>
      <c r="BI68" s="253"/>
      <c r="BJ68" s="253"/>
      <c r="BK68" s="253"/>
      <c r="BL68" s="253"/>
      <c r="BM68" s="253"/>
      <c r="BN68" s="253"/>
      <c r="BO68" s="253"/>
      <c r="BP68" s="253"/>
      <c r="BQ68" s="250">
        <v>62</v>
      </c>
      <c r="BR68" s="255"/>
      <c r="BS68" s="872"/>
      <c r="BT68" s="873"/>
      <c r="BU68" s="873"/>
      <c r="BV68" s="873"/>
      <c r="BW68" s="873"/>
      <c r="BX68" s="873"/>
      <c r="BY68" s="873"/>
      <c r="BZ68" s="873"/>
      <c r="CA68" s="873"/>
      <c r="CB68" s="873"/>
      <c r="CC68" s="873"/>
      <c r="CD68" s="873"/>
      <c r="CE68" s="873"/>
      <c r="CF68" s="873"/>
      <c r="CG68" s="874"/>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4"/>
    </row>
    <row r="69" spans="1:131" s="235" customFormat="1" ht="26.25" customHeight="1" x14ac:dyDescent="0.2">
      <c r="A69" s="249">
        <v>2</v>
      </c>
      <c r="B69" s="882" t="s">
        <v>586</v>
      </c>
      <c r="C69" s="883"/>
      <c r="D69" s="883"/>
      <c r="E69" s="883"/>
      <c r="F69" s="883"/>
      <c r="G69" s="883"/>
      <c r="H69" s="883"/>
      <c r="I69" s="883"/>
      <c r="J69" s="883"/>
      <c r="K69" s="883"/>
      <c r="L69" s="883"/>
      <c r="M69" s="883"/>
      <c r="N69" s="883"/>
      <c r="O69" s="883"/>
      <c r="P69" s="884"/>
      <c r="Q69" s="885">
        <v>1851</v>
      </c>
      <c r="R69" s="833"/>
      <c r="S69" s="833"/>
      <c r="T69" s="833"/>
      <c r="U69" s="833"/>
      <c r="V69" s="833">
        <v>1842</v>
      </c>
      <c r="W69" s="833"/>
      <c r="X69" s="833"/>
      <c r="Y69" s="833"/>
      <c r="Z69" s="833"/>
      <c r="AA69" s="833">
        <f t="shared" si="3"/>
        <v>9</v>
      </c>
      <c r="AB69" s="833"/>
      <c r="AC69" s="833"/>
      <c r="AD69" s="833"/>
      <c r="AE69" s="833"/>
      <c r="AF69" s="833">
        <v>8</v>
      </c>
      <c r="AG69" s="833"/>
      <c r="AH69" s="833"/>
      <c r="AI69" s="833"/>
      <c r="AJ69" s="833"/>
      <c r="AK69" s="833">
        <v>473</v>
      </c>
      <c r="AL69" s="833"/>
      <c r="AM69" s="833"/>
      <c r="AN69" s="833"/>
      <c r="AO69" s="833"/>
      <c r="AP69" s="833">
        <v>6691</v>
      </c>
      <c r="AQ69" s="833"/>
      <c r="AR69" s="833"/>
      <c r="AS69" s="833"/>
      <c r="AT69" s="833"/>
      <c r="AU69" s="833">
        <v>6689</v>
      </c>
      <c r="AV69" s="833"/>
      <c r="AW69" s="833"/>
      <c r="AX69" s="833"/>
      <c r="AY69" s="833"/>
      <c r="AZ69" s="886"/>
      <c r="BA69" s="886"/>
      <c r="BB69" s="886"/>
      <c r="BC69" s="886"/>
      <c r="BD69" s="887"/>
      <c r="BE69" s="253"/>
      <c r="BF69" s="253"/>
      <c r="BG69" s="253"/>
      <c r="BH69" s="253"/>
      <c r="BI69" s="253"/>
      <c r="BJ69" s="253"/>
      <c r="BK69" s="253"/>
      <c r="BL69" s="253"/>
      <c r="BM69" s="253"/>
      <c r="BN69" s="253"/>
      <c r="BO69" s="253"/>
      <c r="BP69" s="253"/>
      <c r="BQ69" s="250">
        <v>63</v>
      </c>
      <c r="BR69" s="255"/>
      <c r="BS69" s="872"/>
      <c r="BT69" s="873"/>
      <c r="BU69" s="873"/>
      <c r="BV69" s="873"/>
      <c r="BW69" s="873"/>
      <c r="BX69" s="873"/>
      <c r="BY69" s="873"/>
      <c r="BZ69" s="873"/>
      <c r="CA69" s="873"/>
      <c r="CB69" s="873"/>
      <c r="CC69" s="873"/>
      <c r="CD69" s="873"/>
      <c r="CE69" s="873"/>
      <c r="CF69" s="873"/>
      <c r="CG69" s="874"/>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4"/>
    </row>
    <row r="70" spans="1:131" s="235" customFormat="1" ht="26.25" customHeight="1" x14ac:dyDescent="0.2">
      <c r="A70" s="249">
        <v>3</v>
      </c>
      <c r="B70" s="882"/>
      <c r="C70" s="883"/>
      <c r="D70" s="883"/>
      <c r="E70" s="883"/>
      <c r="F70" s="883"/>
      <c r="G70" s="883"/>
      <c r="H70" s="883"/>
      <c r="I70" s="883"/>
      <c r="J70" s="883"/>
      <c r="K70" s="883"/>
      <c r="L70" s="883"/>
      <c r="M70" s="883"/>
      <c r="N70" s="883"/>
      <c r="O70" s="883"/>
      <c r="P70" s="884"/>
      <c r="Q70" s="885"/>
      <c r="R70" s="833"/>
      <c r="S70" s="833"/>
      <c r="T70" s="833"/>
      <c r="U70" s="833"/>
      <c r="V70" s="833"/>
      <c r="W70" s="833"/>
      <c r="X70" s="833"/>
      <c r="Y70" s="833"/>
      <c r="Z70" s="833"/>
      <c r="AA70" s="833"/>
      <c r="AB70" s="833"/>
      <c r="AC70" s="833"/>
      <c r="AD70" s="833"/>
      <c r="AE70" s="833"/>
      <c r="AF70" s="833"/>
      <c r="AG70" s="833"/>
      <c r="AH70" s="833"/>
      <c r="AI70" s="833"/>
      <c r="AJ70" s="833"/>
      <c r="AK70" s="833"/>
      <c r="AL70" s="833"/>
      <c r="AM70" s="833"/>
      <c r="AN70" s="833"/>
      <c r="AO70" s="833"/>
      <c r="AP70" s="833"/>
      <c r="AQ70" s="833"/>
      <c r="AR70" s="833"/>
      <c r="AS70" s="833"/>
      <c r="AT70" s="833"/>
      <c r="AU70" s="833"/>
      <c r="AV70" s="833"/>
      <c r="AW70" s="833"/>
      <c r="AX70" s="833"/>
      <c r="AY70" s="833"/>
      <c r="AZ70" s="886"/>
      <c r="BA70" s="886"/>
      <c r="BB70" s="886"/>
      <c r="BC70" s="886"/>
      <c r="BD70" s="887"/>
      <c r="BE70" s="253"/>
      <c r="BF70" s="253"/>
      <c r="BG70" s="253"/>
      <c r="BH70" s="253"/>
      <c r="BI70" s="253"/>
      <c r="BJ70" s="253"/>
      <c r="BK70" s="253"/>
      <c r="BL70" s="253"/>
      <c r="BM70" s="253"/>
      <c r="BN70" s="253"/>
      <c r="BO70" s="253"/>
      <c r="BP70" s="253"/>
      <c r="BQ70" s="250">
        <v>64</v>
      </c>
      <c r="BR70" s="255"/>
      <c r="BS70" s="872"/>
      <c r="BT70" s="873"/>
      <c r="BU70" s="873"/>
      <c r="BV70" s="873"/>
      <c r="BW70" s="873"/>
      <c r="BX70" s="873"/>
      <c r="BY70" s="873"/>
      <c r="BZ70" s="873"/>
      <c r="CA70" s="873"/>
      <c r="CB70" s="873"/>
      <c r="CC70" s="873"/>
      <c r="CD70" s="873"/>
      <c r="CE70" s="873"/>
      <c r="CF70" s="873"/>
      <c r="CG70" s="874"/>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4"/>
    </row>
    <row r="71" spans="1:131" s="235" customFormat="1" ht="26.25" customHeight="1" x14ac:dyDescent="0.2">
      <c r="A71" s="249">
        <v>4</v>
      </c>
      <c r="B71" s="882"/>
      <c r="C71" s="883"/>
      <c r="D71" s="883"/>
      <c r="E71" s="883"/>
      <c r="F71" s="883"/>
      <c r="G71" s="883"/>
      <c r="H71" s="883"/>
      <c r="I71" s="883"/>
      <c r="J71" s="883"/>
      <c r="K71" s="883"/>
      <c r="L71" s="883"/>
      <c r="M71" s="883"/>
      <c r="N71" s="883"/>
      <c r="O71" s="883"/>
      <c r="P71" s="884"/>
      <c r="Q71" s="885"/>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3"/>
      <c r="AY71" s="833"/>
      <c r="AZ71" s="886"/>
      <c r="BA71" s="886"/>
      <c r="BB71" s="886"/>
      <c r="BC71" s="886"/>
      <c r="BD71" s="887"/>
      <c r="BE71" s="253"/>
      <c r="BF71" s="253"/>
      <c r="BG71" s="253"/>
      <c r="BH71" s="253"/>
      <c r="BI71" s="253"/>
      <c r="BJ71" s="253"/>
      <c r="BK71" s="253"/>
      <c r="BL71" s="253"/>
      <c r="BM71" s="253"/>
      <c r="BN71" s="253"/>
      <c r="BO71" s="253"/>
      <c r="BP71" s="253"/>
      <c r="BQ71" s="250">
        <v>65</v>
      </c>
      <c r="BR71" s="255"/>
      <c r="BS71" s="872"/>
      <c r="BT71" s="873"/>
      <c r="BU71" s="873"/>
      <c r="BV71" s="873"/>
      <c r="BW71" s="873"/>
      <c r="BX71" s="873"/>
      <c r="BY71" s="873"/>
      <c r="BZ71" s="873"/>
      <c r="CA71" s="873"/>
      <c r="CB71" s="873"/>
      <c r="CC71" s="873"/>
      <c r="CD71" s="873"/>
      <c r="CE71" s="873"/>
      <c r="CF71" s="873"/>
      <c r="CG71" s="874"/>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4"/>
    </row>
    <row r="72" spans="1:131" s="235" customFormat="1" ht="26.25" customHeight="1" x14ac:dyDescent="0.2">
      <c r="A72" s="249">
        <v>5</v>
      </c>
      <c r="B72" s="882"/>
      <c r="C72" s="883"/>
      <c r="D72" s="883"/>
      <c r="E72" s="883"/>
      <c r="F72" s="883"/>
      <c r="G72" s="883"/>
      <c r="H72" s="883"/>
      <c r="I72" s="883"/>
      <c r="J72" s="883"/>
      <c r="K72" s="883"/>
      <c r="L72" s="883"/>
      <c r="M72" s="883"/>
      <c r="N72" s="883"/>
      <c r="O72" s="883"/>
      <c r="P72" s="884"/>
      <c r="Q72" s="885"/>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3"/>
      <c r="AY72" s="833"/>
      <c r="AZ72" s="886"/>
      <c r="BA72" s="886"/>
      <c r="BB72" s="886"/>
      <c r="BC72" s="886"/>
      <c r="BD72" s="887"/>
      <c r="BE72" s="253"/>
      <c r="BF72" s="253"/>
      <c r="BG72" s="253"/>
      <c r="BH72" s="253"/>
      <c r="BI72" s="253"/>
      <c r="BJ72" s="253"/>
      <c r="BK72" s="253"/>
      <c r="BL72" s="253"/>
      <c r="BM72" s="253"/>
      <c r="BN72" s="253"/>
      <c r="BO72" s="253"/>
      <c r="BP72" s="253"/>
      <c r="BQ72" s="250">
        <v>66</v>
      </c>
      <c r="BR72" s="255"/>
      <c r="BS72" s="872"/>
      <c r="BT72" s="873"/>
      <c r="BU72" s="873"/>
      <c r="BV72" s="873"/>
      <c r="BW72" s="873"/>
      <c r="BX72" s="873"/>
      <c r="BY72" s="873"/>
      <c r="BZ72" s="873"/>
      <c r="CA72" s="873"/>
      <c r="CB72" s="873"/>
      <c r="CC72" s="873"/>
      <c r="CD72" s="873"/>
      <c r="CE72" s="873"/>
      <c r="CF72" s="873"/>
      <c r="CG72" s="874"/>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4"/>
    </row>
    <row r="73" spans="1:131" s="235" customFormat="1" ht="26.25" customHeight="1" x14ac:dyDescent="0.2">
      <c r="A73" s="249">
        <v>6</v>
      </c>
      <c r="B73" s="882"/>
      <c r="C73" s="883"/>
      <c r="D73" s="883"/>
      <c r="E73" s="883"/>
      <c r="F73" s="883"/>
      <c r="G73" s="883"/>
      <c r="H73" s="883"/>
      <c r="I73" s="883"/>
      <c r="J73" s="883"/>
      <c r="K73" s="883"/>
      <c r="L73" s="883"/>
      <c r="M73" s="883"/>
      <c r="N73" s="883"/>
      <c r="O73" s="883"/>
      <c r="P73" s="884"/>
      <c r="Q73" s="885"/>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3"/>
      <c r="AY73" s="833"/>
      <c r="AZ73" s="886"/>
      <c r="BA73" s="886"/>
      <c r="BB73" s="886"/>
      <c r="BC73" s="886"/>
      <c r="BD73" s="887"/>
      <c r="BE73" s="253"/>
      <c r="BF73" s="253"/>
      <c r="BG73" s="253"/>
      <c r="BH73" s="253"/>
      <c r="BI73" s="253"/>
      <c r="BJ73" s="253"/>
      <c r="BK73" s="253"/>
      <c r="BL73" s="253"/>
      <c r="BM73" s="253"/>
      <c r="BN73" s="253"/>
      <c r="BO73" s="253"/>
      <c r="BP73" s="253"/>
      <c r="BQ73" s="250">
        <v>67</v>
      </c>
      <c r="BR73" s="255"/>
      <c r="BS73" s="872"/>
      <c r="BT73" s="873"/>
      <c r="BU73" s="873"/>
      <c r="BV73" s="873"/>
      <c r="BW73" s="873"/>
      <c r="BX73" s="873"/>
      <c r="BY73" s="873"/>
      <c r="BZ73" s="873"/>
      <c r="CA73" s="873"/>
      <c r="CB73" s="873"/>
      <c r="CC73" s="873"/>
      <c r="CD73" s="873"/>
      <c r="CE73" s="873"/>
      <c r="CF73" s="873"/>
      <c r="CG73" s="874"/>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4"/>
    </row>
    <row r="74" spans="1:131" s="235" customFormat="1" ht="26.25" customHeight="1" x14ac:dyDescent="0.2">
      <c r="A74" s="249">
        <v>7</v>
      </c>
      <c r="B74" s="882"/>
      <c r="C74" s="883"/>
      <c r="D74" s="883"/>
      <c r="E74" s="883"/>
      <c r="F74" s="883"/>
      <c r="G74" s="883"/>
      <c r="H74" s="883"/>
      <c r="I74" s="883"/>
      <c r="J74" s="883"/>
      <c r="K74" s="883"/>
      <c r="L74" s="883"/>
      <c r="M74" s="883"/>
      <c r="N74" s="883"/>
      <c r="O74" s="883"/>
      <c r="P74" s="884"/>
      <c r="Q74" s="885"/>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86"/>
      <c r="BA74" s="886"/>
      <c r="BB74" s="886"/>
      <c r="BC74" s="886"/>
      <c r="BD74" s="887"/>
      <c r="BE74" s="253"/>
      <c r="BF74" s="253"/>
      <c r="BG74" s="253"/>
      <c r="BH74" s="253"/>
      <c r="BI74" s="253"/>
      <c r="BJ74" s="253"/>
      <c r="BK74" s="253"/>
      <c r="BL74" s="253"/>
      <c r="BM74" s="253"/>
      <c r="BN74" s="253"/>
      <c r="BO74" s="253"/>
      <c r="BP74" s="253"/>
      <c r="BQ74" s="250">
        <v>68</v>
      </c>
      <c r="BR74" s="255"/>
      <c r="BS74" s="872"/>
      <c r="BT74" s="873"/>
      <c r="BU74" s="873"/>
      <c r="BV74" s="873"/>
      <c r="BW74" s="873"/>
      <c r="BX74" s="873"/>
      <c r="BY74" s="873"/>
      <c r="BZ74" s="873"/>
      <c r="CA74" s="873"/>
      <c r="CB74" s="873"/>
      <c r="CC74" s="873"/>
      <c r="CD74" s="873"/>
      <c r="CE74" s="873"/>
      <c r="CF74" s="873"/>
      <c r="CG74" s="874"/>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4"/>
    </row>
    <row r="75" spans="1:131" s="235" customFormat="1" ht="26.25" customHeight="1" x14ac:dyDescent="0.2">
      <c r="A75" s="249">
        <v>8</v>
      </c>
      <c r="B75" s="882"/>
      <c r="C75" s="883"/>
      <c r="D75" s="883"/>
      <c r="E75" s="883"/>
      <c r="F75" s="883"/>
      <c r="G75" s="883"/>
      <c r="H75" s="883"/>
      <c r="I75" s="883"/>
      <c r="J75" s="883"/>
      <c r="K75" s="883"/>
      <c r="L75" s="883"/>
      <c r="M75" s="883"/>
      <c r="N75" s="883"/>
      <c r="O75" s="883"/>
      <c r="P75" s="884"/>
      <c r="Q75" s="888"/>
      <c r="R75" s="889"/>
      <c r="S75" s="889"/>
      <c r="T75" s="889"/>
      <c r="U75" s="832"/>
      <c r="V75" s="890"/>
      <c r="W75" s="889"/>
      <c r="X75" s="889"/>
      <c r="Y75" s="889"/>
      <c r="Z75" s="832"/>
      <c r="AA75" s="890"/>
      <c r="AB75" s="889"/>
      <c r="AC75" s="889"/>
      <c r="AD75" s="889"/>
      <c r="AE75" s="832"/>
      <c r="AF75" s="890"/>
      <c r="AG75" s="889"/>
      <c r="AH75" s="889"/>
      <c r="AI75" s="889"/>
      <c r="AJ75" s="832"/>
      <c r="AK75" s="890"/>
      <c r="AL75" s="889"/>
      <c r="AM75" s="889"/>
      <c r="AN75" s="889"/>
      <c r="AO75" s="832"/>
      <c r="AP75" s="890"/>
      <c r="AQ75" s="889"/>
      <c r="AR75" s="889"/>
      <c r="AS75" s="889"/>
      <c r="AT75" s="832"/>
      <c r="AU75" s="890"/>
      <c r="AV75" s="889"/>
      <c r="AW75" s="889"/>
      <c r="AX75" s="889"/>
      <c r="AY75" s="832"/>
      <c r="AZ75" s="886"/>
      <c r="BA75" s="886"/>
      <c r="BB75" s="886"/>
      <c r="BC75" s="886"/>
      <c r="BD75" s="887"/>
      <c r="BE75" s="253"/>
      <c r="BF75" s="253"/>
      <c r="BG75" s="253"/>
      <c r="BH75" s="253"/>
      <c r="BI75" s="253"/>
      <c r="BJ75" s="253"/>
      <c r="BK75" s="253"/>
      <c r="BL75" s="253"/>
      <c r="BM75" s="253"/>
      <c r="BN75" s="253"/>
      <c r="BO75" s="253"/>
      <c r="BP75" s="253"/>
      <c r="BQ75" s="250">
        <v>69</v>
      </c>
      <c r="BR75" s="255"/>
      <c r="BS75" s="872"/>
      <c r="BT75" s="873"/>
      <c r="BU75" s="873"/>
      <c r="BV75" s="873"/>
      <c r="BW75" s="873"/>
      <c r="BX75" s="873"/>
      <c r="BY75" s="873"/>
      <c r="BZ75" s="873"/>
      <c r="CA75" s="873"/>
      <c r="CB75" s="873"/>
      <c r="CC75" s="873"/>
      <c r="CD75" s="873"/>
      <c r="CE75" s="873"/>
      <c r="CF75" s="873"/>
      <c r="CG75" s="874"/>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4"/>
    </row>
    <row r="76" spans="1:131" s="235" customFormat="1" ht="26.25" customHeight="1" x14ac:dyDescent="0.2">
      <c r="A76" s="249">
        <v>9</v>
      </c>
      <c r="B76" s="882"/>
      <c r="C76" s="883"/>
      <c r="D76" s="883"/>
      <c r="E76" s="883"/>
      <c r="F76" s="883"/>
      <c r="G76" s="883"/>
      <c r="H76" s="883"/>
      <c r="I76" s="883"/>
      <c r="J76" s="883"/>
      <c r="K76" s="883"/>
      <c r="L76" s="883"/>
      <c r="M76" s="883"/>
      <c r="N76" s="883"/>
      <c r="O76" s="883"/>
      <c r="P76" s="884"/>
      <c r="Q76" s="888"/>
      <c r="R76" s="889"/>
      <c r="S76" s="889"/>
      <c r="T76" s="889"/>
      <c r="U76" s="832"/>
      <c r="V76" s="890"/>
      <c r="W76" s="889"/>
      <c r="X76" s="889"/>
      <c r="Y76" s="889"/>
      <c r="Z76" s="832"/>
      <c r="AA76" s="890"/>
      <c r="AB76" s="889"/>
      <c r="AC76" s="889"/>
      <c r="AD76" s="889"/>
      <c r="AE76" s="832"/>
      <c r="AF76" s="890"/>
      <c r="AG76" s="889"/>
      <c r="AH76" s="889"/>
      <c r="AI76" s="889"/>
      <c r="AJ76" s="832"/>
      <c r="AK76" s="890"/>
      <c r="AL76" s="889"/>
      <c r="AM76" s="889"/>
      <c r="AN76" s="889"/>
      <c r="AO76" s="832"/>
      <c r="AP76" s="890"/>
      <c r="AQ76" s="889"/>
      <c r="AR76" s="889"/>
      <c r="AS76" s="889"/>
      <c r="AT76" s="832"/>
      <c r="AU76" s="890"/>
      <c r="AV76" s="889"/>
      <c r="AW76" s="889"/>
      <c r="AX76" s="889"/>
      <c r="AY76" s="832"/>
      <c r="AZ76" s="886"/>
      <c r="BA76" s="886"/>
      <c r="BB76" s="886"/>
      <c r="BC76" s="886"/>
      <c r="BD76" s="887"/>
      <c r="BE76" s="253"/>
      <c r="BF76" s="253"/>
      <c r="BG76" s="253"/>
      <c r="BH76" s="253"/>
      <c r="BI76" s="253"/>
      <c r="BJ76" s="253"/>
      <c r="BK76" s="253"/>
      <c r="BL76" s="253"/>
      <c r="BM76" s="253"/>
      <c r="BN76" s="253"/>
      <c r="BO76" s="253"/>
      <c r="BP76" s="253"/>
      <c r="BQ76" s="250">
        <v>70</v>
      </c>
      <c r="BR76" s="255"/>
      <c r="BS76" s="872"/>
      <c r="BT76" s="873"/>
      <c r="BU76" s="873"/>
      <c r="BV76" s="873"/>
      <c r="BW76" s="873"/>
      <c r="BX76" s="873"/>
      <c r="BY76" s="873"/>
      <c r="BZ76" s="873"/>
      <c r="CA76" s="873"/>
      <c r="CB76" s="873"/>
      <c r="CC76" s="873"/>
      <c r="CD76" s="873"/>
      <c r="CE76" s="873"/>
      <c r="CF76" s="873"/>
      <c r="CG76" s="874"/>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4"/>
    </row>
    <row r="77" spans="1:131" s="235" customFormat="1" ht="26.25" customHeight="1" x14ac:dyDescent="0.2">
      <c r="A77" s="249">
        <v>10</v>
      </c>
      <c r="B77" s="882"/>
      <c r="C77" s="883"/>
      <c r="D77" s="883"/>
      <c r="E77" s="883"/>
      <c r="F77" s="883"/>
      <c r="G77" s="883"/>
      <c r="H77" s="883"/>
      <c r="I77" s="883"/>
      <c r="J77" s="883"/>
      <c r="K77" s="883"/>
      <c r="L77" s="883"/>
      <c r="M77" s="883"/>
      <c r="N77" s="883"/>
      <c r="O77" s="883"/>
      <c r="P77" s="884"/>
      <c r="Q77" s="888"/>
      <c r="R77" s="889"/>
      <c r="S77" s="889"/>
      <c r="T77" s="889"/>
      <c r="U77" s="832"/>
      <c r="V77" s="890"/>
      <c r="W77" s="889"/>
      <c r="X77" s="889"/>
      <c r="Y77" s="889"/>
      <c r="Z77" s="832"/>
      <c r="AA77" s="890"/>
      <c r="AB77" s="889"/>
      <c r="AC77" s="889"/>
      <c r="AD77" s="889"/>
      <c r="AE77" s="832"/>
      <c r="AF77" s="890"/>
      <c r="AG77" s="889"/>
      <c r="AH77" s="889"/>
      <c r="AI77" s="889"/>
      <c r="AJ77" s="832"/>
      <c r="AK77" s="890"/>
      <c r="AL77" s="889"/>
      <c r="AM77" s="889"/>
      <c r="AN77" s="889"/>
      <c r="AO77" s="832"/>
      <c r="AP77" s="890"/>
      <c r="AQ77" s="889"/>
      <c r="AR77" s="889"/>
      <c r="AS77" s="889"/>
      <c r="AT77" s="832"/>
      <c r="AU77" s="890"/>
      <c r="AV77" s="889"/>
      <c r="AW77" s="889"/>
      <c r="AX77" s="889"/>
      <c r="AY77" s="832"/>
      <c r="AZ77" s="886"/>
      <c r="BA77" s="886"/>
      <c r="BB77" s="886"/>
      <c r="BC77" s="886"/>
      <c r="BD77" s="887"/>
      <c r="BE77" s="253"/>
      <c r="BF77" s="253"/>
      <c r="BG77" s="253"/>
      <c r="BH77" s="253"/>
      <c r="BI77" s="253"/>
      <c r="BJ77" s="253"/>
      <c r="BK77" s="253"/>
      <c r="BL77" s="253"/>
      <c r="BM77" s="253"/>
      <c r="BN77" s="253"/>
      <c r="BO77" s="253"/>
      <c r="BP77" s="253"/>
      <c r="BQ77" s="250">
        <v>71</v>
      </c>
      <c r="BR77" s="255"/>
      <c r="BS77" s="872"/>
      <c r="BT77" s="873"/>
      <c r="BU77" s="873"/>
      <c r="BV77" s="873"/>
      <c r="BW77" s="873"/>
      <c r="BX77" s="873"/>
      <c r="BY77" s="873"/>
      <c r="BZ77" s="873"/>
      <c r="CA77" s="873"/>
      <c r="CB77" s="873"/>
      <c r="CC77" s="873"/>
      <c r="CD77" s="873"/>
      <c r="CE77" s="873"/>
      <c r="CF77" s="873"/>
      <c r="CG77" s="874"/>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4"/>
    </row>
    <row r="78" spans="1:131" s="235" customFormat="1" ht="26.25" customHeight="1" x14ac:dyDescent="0.2">
      <c r="A78" s="249">
        <v>11</v>
      </c>
      <c r="B78" s="882"/>
      <c r="C78" s="883"/>
      <c r="D78" s="883"/>
      <c r="E78" s="883"/>
      <c r="F78" s="883"/>
      <c r="G78" s="883"/>
      <c r="H78" s="883"/>
      <c r="I78" s="883"/>
      <c r="J78" s="883"/>
      <c r="K78" s="883"/>
      <c r="L78" s="883"/>
      <c r="M78" s="883"/>
      <c r="N78" s="883"/>
      <c r="O78" s="883"/>
      <c r="P78" s="884"/>
      <c r="Q78" s="885"/>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86"/>
      <c r="BA78" s="886"/>
      <c r="BB78" s="886"/>
      <c r="BC78" s="886"/>
      <c r="BD78" s="887"/>
      <c r="BE78" s="253"/>
      <c r="BF78" s="253"/>
      <c r="BG78" s="253"/>
      <c r="BH78" s="253"/>
      <c r="BI78" s="253"/>
      <c r="BJ78" s="256"/>
      <c r="BK78" s="256"/>
      <c r="BL78" s="256"/>
      <c r="BM78" s="256"/>
      <c r="BN78" s="256"/>
      <c r="BO78" s="253"/>
      <c r="BP78" s="253"/>
      <c r="BQ78" s="250">
        <v>72</v>
      </c>
      <c r="BR78" s="255"/>
      <c r="BS78" s="872"/>
      <c r="BT78" s="873"/>
      <c r="BU78" s="873"/>
      <c r="BV78" s="873"/>
      <c r="BW78" s="873"/>
      <c r="BX78" s="873"/>
      <c r="BY78" s="873"/>
      <c r="BZ78" s="873"/>
      <c r="CA78" s="873"/>
      <c r="CB78" s="873"/>
      <c r="CC78" s="873"/>
      <c r="CD78" s="873"/>
      <c r="CE78" s="873"/>
      <c r="CF78" s="873"/>
      <c r="CG78" s="874"/>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4"/>
    </row>
    <row r="79" spans="1:131" s="235" customFormat="1" ht="26.25" customHeight="1" x14ac:dyDescent="0.2">
      <c r="A79" s="249">
        <v>12</v>
      </c>
      <c r="B79" s="882"/>
      <c r="C79" s="883"/>
      <c r="D79" s="883"/>
      <c r="E79" s="883"/>
      <c r="F79" s="883"/>
      <c r="G79" s="883"/>
      <c r="H79" s="883"/>
      <c r="I79" s="883"/>
      <c r="J79" s="883"/>
      <c r="K79" s="883"/>
      <c r="L79" s="883"/>
      <c r="M79" s="883"/>
      <c r="N79" s="883"/>
      <c r="O79" s="883"/>
      <c r="P79" s="884"/>
      <c r="Q79" s="885"/>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86"/>
      <c r="BA79" s="886"/>
      <c r="BB79" s="886"/>
      <c r="BC79" s="886"/>
      <c r="BD79" s="887"/>
      <c r="BE79" s="253"/>
      <c r="BF79" s="253"/>
      <c r="BG79" s="253"/>
      <c r="BH79" s="253"/>
      <c r="BI79" s="253"/>
      <c r="BJ79" s="256"/>
      <c r="BK79" s="256"/>
      <c r="BL79" s="256"/>
      <c r="BM79" s="256"/>
      <c r="BN79" s="256"/>
      <c r="BO79" s="253"/>
      <c r="BP79" s="253"/>
      <c r="BQ79" s="250">
        <v>73</v>
      </c>
      <c r="BR79" s="255"/>
      <c r="BS79" s="872"/>
      <c r="BT79" s="873"/>
      <c r="BU79" s="873"/>
      <c r="BV79" s="873"/>
      <c r="BW79" s="873"/>
      <c r="BX79" s="873"/>
      <c r="BY79" s="873"/>
      <c r="BZ79" s="873"/>
      <c r="CA79" s="873"/>
      <c r="CB79" s="873"/>
      <c r="CC79" s="873"/>
      <c r="CD79" s="873"/>
      <c r="CE79" s="873"/>
      <c r="CF79" s="873"/>
      <c r="CG79" s="874"/>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4"/>
    </row>
    <row r="80" spans="1:131" s="235" customFormat="1" ht="26.25" customHeight="1" x14ac:dyDescent="0.2">
      <c r="A80" s="249">
        <v>13</v>
      </c>
      <c r="B80" s="882"/>
      <c r="C80" s="883"/>
      <c r="D80" s="883"/>
      <c r="E80" s="883"/>
      <c r="F80" s="883"/>
      <c r="G80" s="883"/>
      <c r="H80" s="883"/>
      <c r="I80" s="883"/>
      <c r="J80" s="883"/>
      <c r="K80" s="883"/>
      <c r="L80" s="883"/>
      <c r="M80" s="883"/>
      <c r="N80" s="883"/>
      <c r="O80" s="883"/>
      <c r="P80" s="884"/>
      <c r="Q80" s="885"/>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86"/>
      <c r="BA80" s="886"/>
      <c r="BB80" s="886"/>
      <c r="BC80" s="886"/>
      <c r="BD80" s="887"/>
      <c r="BE80" s="253"/>
      <c r="BF80" s="253"/>
      <c r="BG80" s="253"/>
      <c r="BH80" s="253"/>
      <c r="BI80" s="253"/>
      <c r="BJ80" s="253"/>
      <c r="BK80" s="253"/>
      <c r="BL80" s="253"/>
      <c r="BM80" s="253"/>
      <c r="BN80" s="253"/>
      <c r="BO80" s="253"/>
      <c r="BP80" s="253"/>
      <c r="BQ80" s="250">
        <v>74</v>
      </c>
      <c r="BR80" s="255"/>
      <c r="BS80" s="872"/>
      <c r="BT80" s="873"/>
      <c r="BU80" s="873"/>
      <c r="BV80" s="873"/>
      <c r="BW80" s="873"/>
      <c r="BX80" s="873"/>
      <c r="BY80" s="873"/>
      <c r="BZ80" s="873"/>
      <c r="CA80" s="873"/>
      <c r="CB80" s="873"/>
      <c r="CC80" s="873"/>
      <c r="CD80" s="873"/>
      <c r="CE80" s="873"/>
      <c r="CF80" s="873"/>
      <c r="CG80" s="874"/>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4"/>
    </row>
    <row r="81" spans="1:131" s="235" customFormat="1" ht="26.25" customHeight="1" x14ac:dyDescent="0.2">
      <c r="A81" s="249">
        <v>14</v>
      </c>
      <c r="B81" s="882"/>
      <c r="C81" s="883"/>
      <c r="D81" s="883"/>
      <c r="E81" s="883"/>
      <c r="F81" s="883"/>
      <c r="G81" s="883"/>
      <c r="H81" s="883"/>
      <c r="I81" s="883"/>
      <c r="J81" s="883"/>
      <c r="K81" s="883"/>
      <c r="L81" s="883"/>
      <c r="M81" s="883"/>
      <c r="N81" s="883"/>
      <c r="O81" s="883"/>
      <c r="P81" s="884"/>
      <c r="Q81" s="885"/>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86"/>
      <c r="BA81" s="886"/>
      <c r="BB81" s="886"/>
      <c r="BC81" s="886"/>
      <c r="BD81" s="887"/>
      <c r="BE81" s="253"/>
      <c r="BF81" s="253"/>
      <c r="BG81" s="253"/>
      <c r="BH81" s="253"/>
      <c r="BI81" s="253"/>
      <c r="BJ81" s="253"/>
      <c r="BK81" s="253"/>
      <c r="BL81" s="253"/>
      <c r="BM81" s="253"/>
      <c r="BN81" s="253"/>
      <c r="BO81" s="253"/>
      <c r="BP81" s="253"/>
      <c r="BQ81" s="250">
        <v>75</v>
      </c>
      <c r="BR81" s="255"/>
      <c r="BS81" s="872"/>
      <c r="BT81" s="873"/>
      <c r="BU81" s="873"/>
      <c r="BV81" s="873"/>
      <c r="BW81" s="873"/>
      <c r="BX81" s="873"/>
      <c r="BY81" s="873"/>
      <c r="BZ81" s="873"/>
      <c r="CA81" s="873"/>
      <c r="CB81" s="873"/>
      <c r="CC81" s="873"/>
      <c r="CD81" s="873"/>
      <c r="CE81" s="873"/>
      <c r="CF81" s="873"/>
      <c r="CG81" s="874"/>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4"/>
    </row>
    <row r="82" spans="1:131" s="235" customFormat="1" ht="26.25" customHeight="1" x14ac:dyDescent="0.2">
      <c r="A82" s="249">
        <v>15</v>
      </c>
      <c r="B82" s="882"/>
      <c r="C82" s="883"/>
      <c r="D82" s="883"/>
      <c r="E82" s="883"/>
      <c r="F82" s="883"/>
      <c r="G82" s="883"/>
      <c r="H82" s="883"/>
      <c r="I82" s="883"/>
      <c r="J82" s="883"/>
      <c r="K82" s="883"/>
      <c r="L82" s="883"/>
      <c r="M82" s="883"/>
      <c r="N82" s="883"/>
      <c r="O82" s="883"/>
      <c r="P82" s="884"/>
      <c r="Q82" s="885"/>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86"/>
      <c r="BA82" s="886"/>
      <c r="BB82" s="886"/>
      <c r="BC82" s="886"/>
      <c r="BD82" s="887"/>
      <c r="BE82" s="253"/>
      <c r="BF82" s="253"/>
      <c r="BG82" s="253"/>
      <c r="BH82" s="253"/>
      <c r="BI82" s="253"/>
      <c r="BJ82" s="253"/>
      <c r="BK82" s="253"/>
      <c r="BL82" s="253"/>
      <c r="BM82" s="253"/>
      <c r="BN82" s="253"/>
      <c r="BO82" s="253"/>
      <c r="BP82" s="253"/>
      <c r="BQ82" s="250">
        <v>76</v>
      </c>
      <c r="BR82" s="255"/>
      <c r="BS82" s="872"/>
      <c r="BT82" s="873"/>
      <c r="BU82" s="873"/>
      <c r="BV82" s="873"/>
      <c r="BW82" s="873"/>
      <c r="BX82" s="873"/>
      <c r="BY82" s="873"/>
      <c r="BZ82" s="873"/>
      <c r="CA82" s="873"/>
      <c r="CB82" s="873"/>
      <c r="CC82" s="873"/>
      <c r="CD82" s="873"/>
      <c r="CE82" s="873"/>
      <c r="CF82" s="873"/>
      <c r="CG82" s="874"/>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4"/>
    </row>
    <row r="83" spans="1:131" s="235" customFormat="1" ht="26.25" customHeight="1" x14ac:dyDescent="0.2">
      <c r="A83" s="249">
        <v>16</v>
      </c>
      <c r="B83" s="882"/>
      <c r="C83" s="883"/>
      <c r="D83" s="883"/>
      <c r="E83" s="883"/>
      <c r="F83" s="883"/>
      <c r="G83" s="883"/>
      <c r="H83" s="883"/>
      <c r="I83" s="883"/>
      <c r="J83" s="883"/>
      <c r="K83" s="883"/>
      <c r="L83" s="883"/>
      <c r="M83" s="883"/>
      <c r="N83" s="883"/>
      <c r="O83" s="883"/>
      <c r="P83" s="884"/>
      <c r="Q83" s="885"/>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86"/>
      <c r="BA83" s="886"/>
      <c r="BB83" s="886"/>
      <c r="BC83" s="886"/>
      <c r="BD83" s="887"/>
      <c r="BE83" s="253"/>
      <c r="BF83" s="253"/>
      <c r="BG83" s="253"/>
      <c r="BH83" s="253"/>
      <c r="BI83" s="253"/>
      <c r="BJ83" s="253"/>
      <c r="BK83" s="253"/>
      <c r="BL83" s="253"/>
      <c r="BM83" s="253"/>
      <c r="BN83" s="253"/>
      <c r="BO83" s="253"/>
      <c r="BP83" s="253"/>
      <c r="BQ83" s="250">
        <v>77</v>
      </c>
      <c r="BR83" s="255"/>
      <c r="BS83" s="872"/>
      <c r="BT83" s="873"/>
      <c r="BU83" s="873"/>
      <c r="BV83" s="873"/>
      <c r="BW83" s="873"/>
      <c r="BX83" s="873"/>
      <c r="BY83" s="873"/>
      <c r="BZ83" s="873"/>
      <c r="CA83" s="873"/>
      <c r="CB83" s="873"/>
      <c r="CC83" s="873"/>
      <c r="CD83" s="873"/>
      <c r="CE83" s="873"/>
      <c r="CF83" s="873"/>
      <c r="CG83" s="874"/>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4"/>
    </row>
    <row r="84" spans="1:131" s="235" customFormat="1" ht="26.25" customHeight="1" x14ac:dyDescent="0.2">
      <c r="A84" s="249">
        <v>17</v>
      </c>
      <c r="B84" s="882"/>
      <c r="C84" s="883"/>
      <c r="D84" s="883"/>
      <c r="E84" s="883"/>
      <c r="F84" s="883"/>
      <c r="G84" s="883"/>
      <c r="H84" s="883"/>
      <c r="I84" s="883"/>
      <c r="J84" s="883"/>
      <c r="K84" s="883"/>
      <c r="L84" s="883"/>
      <c r="M84" s="883"/>
      <c r="N84" s="883"/>
      <c r="O84" s="883"/>
      <c r="P84" s="884"/>
      <c r="Q84" s="885"/>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86"/>
      <c r="BA84" s="886"/>
      <c r="BB84" s="886"/>
      <c r="BC84" s="886"/>
      <c r="BD84" s="887"/>
      <c r="BE84" s="253"/>
      <c r="BF84" s="253"/>
      <c r="BG84" s="253"/>
      <c r="BH84" s="253"/>
      <c r="BI84" s="253"/>
      <c r="BJ84" s="253"/>
      <c r="BK84" s="253"/>
      <c r="BL84" s="253"/>
      <c r="BM84" s="253"/>
      <c r="BN84" s="253"/>
      <c r="BO84" s="253"/>
      <c r="BP84" s="253"/>
      <c r="BQ84" s="250">
        <v>78</v>
      </c>
      <c r="BR84" s="255"/>
      <c r="BS84" s="872"/>
      <c r="BT84" s="873"/>
      <c r="BU84" s="873"/>
      <c r="BV84" s="873"/>
      <c r="BW84" s="873"/>
      <c r="BX84" s="873"/>
      <c r="BY84" s="873"/>
      <c r="BZ84" s="873"/>
      <c r="CA84" s="873"/>
      <c r="CB84" s="873"/>
      <c r="CC84" s="873"/>
      <c r="CD84" s="873"/>
      <c r="CE84" s="873"/>
      <c r="CF84" s="873"/>
      <c r="CG84" s="874"/>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4"/>
    </row>
    <row r="85" spans="1:131" s="235" customFormat="1" ht="26.25" customHeight="1" x14ac:dyDescent="0.2">
      <c r="A85" s="249">
        <v>18</v>
      </c>
      <c r="B85" s="882"/>
      <c r="C85" s="883"/>
      <c r="D85" s="883"/>
      <c r="E85" s="883"/>
      <c r="F85" s="883"/>
      <c r="G85" s="883"/>
      <c r="H85" s="883"/>
      <c r="I85" s="883"/>
      <c r="J85" s="883"/>
      <c r="K85" s="883"/>
      <c r="L85" s="883"/>
      <c r="M85" s="883"/>
      <c r="N85" s="883"/>
      <c r="O85" s="883"/>
      <c r="P85" s="884"/>
      <c r="Q85" s="885"/>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86"/>
      <c r="BA85" s="886"/>
      <c r="BB85" s="886"/>
      <c r="BC85" s="886"/>
      <c r="BD85" s="887"/>
      <c r="BE85" s="253"/>
      <c r="BF85" s="253"/>
      <c r="BG85" s="253"/>
      <c r="BH85" s="253"/>
      <c r="BI85" s="253"/>
      <c r="BJ85" s="253"/>
      <c r="BK85" s="253"/>
      <c r="BL85" s="253"/>
      <c r="BM85" s="253"/>
      <c r="BN85" s="253"/>
      <c r="BO85" s="253"/>
      <c r="BP85" s="253"/>
      <c r="BQ85" s="250">
        <v>79</v>
      </c>
      <c r="BR85" s="255"/>
      <c r="BS85" s="872"/>
      <c r="BT85" s="873"/>
      <c r="BU85" s="873"/>
      <c r="BV85" s="873"/>
      <c r="BW85" s="873"/>
      <c r="BX85" s="873"/>
      <c r="BY85" s="873"/>
      <c r="BZ85" s="873"/>
      <c r="CA85" s="873"/>
      <c r="CB85" s="873"/>
      <c r="CC85" s="873"/>
      <c r="CD85" s="873"/>
      <c r="CE85" s="873"/>
      <c r="CF85" s="873"/>
      <c r="CG85" s="874"/>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4"/>
    </row>
    <row r="86" spans="1:131" s="235" customFormat="1" ht="26.25" customHeight="1" x14ac:dyDescent="0.2">
      <c r="A86" s="249">
        <v>19</v>
      </c>
      <c r="B86" s="882"/>
      <c r="C86" s="883"/>
      <c r="D86" s="883"/>
      <c r="E86" s="883"/>
      <c r="F86" s="883"/>
      <c r="G86" s="883"/>
      <c r="H86" s="883"/>
      <c r="I86" s="883"/>
      <c r="J86" s="883"/>
      <c r="K86" s="883"/>
      <c r="L86" s="883"/>
      <c r="M86" s="883"/>
      <c r="N86" s="883"/>
      <c r="O86" s="883"/>
      <c r="P86" s="884"/>
      <c r="Q86" s="885"/>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86"/>
      <c r="BA86" s="886"/>
      <c r="BB86" s="886"/>
      <c r="BC86" s="886"/>
      <c r="BD86" s="887"/>
      <c r="BE86" s="253"/>
      <c r="BF86" s="253"/>
      <c r="BG86" s="253"/>
      <c r="BH86" s="253"/>
      <c r="BI86" s="253"/>
      <c r="BJ86" s="253"/>
      <c r="BK86" s="253"/>
      <c r="BL86" s="253"/>
      <c r="BM86" s="253"/>
      <c r="BN86" s="253"/>
      <c r="BO86" s="253"/>
      <c r="BP86" s="253"/>
      <c r="BQ86" s="250">
        <v>80</v>
      </c>
      <c r="BR86" s="255"/>
      <c r="BS86" s="872"/>
      <c r="BT86" s="873"/>
      <c r="BU86" s="873"/>
      <c r="BV86" s="873"/>
      <c r="BW86" s="873"/>
      <c r="BX86" s="873"/>
      <c r="BY86" s="873"/>
      <c r="BZ86" s="873"/>
      <c r="CA86" s="873"/>
      <c r="CB86" s="873"/>
      <c r="CC86" s="873"/>
      <c r="CD86" s="873"/>
      <c r="CE86" s="873"/>
      <c r="CF86" s="873"/>
      <c r="CG86" s="874"/>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4"/>
    </row>
    <row r="87" spans="1:131" s="235" customFormat="1" ht="26.25" customHeight="1" x14ac:dyDescent="0.2">
      <c r="A87" s="257">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53"/>
      <c r="BF87" s="253"/>
      <c r="BG87" s="253"/>
      <c r="BH87" s="253"/>
      <c r="BI87" s="253"/>
      <c r="BJ87" s="253"/>
      <c r="BK87" s="253"/>
      <c r="BL87" s="253"/>
      <c r="BM87" s="253"/>
      <c r="BN87" s="253"/>
      <c r="BO87" s="253"/>
      <c r="BP87" s="253"/>
      <c r="BQ87" s="250">
        <v>81</v>
      </c>
      <c r="BR87" s="255"/>
      <c r="BS87" s="872"/>
      <c r="BT87" s="873"/>
      <c r="BU87" s="873"/>
      <c r="BV87" s="873"/>
      <c r="BW87" s="873"/>
      <c r="BX87" s="873"/>
      <c r="BY87" s="873"/>
      <c r="BZ87" s="873"/>
      <c r="CA87" s="873"/>
      <c r="CB87" s="873"/>
      <c r="CC87" s="873"/>
      <c r="CD87" s="873"/>
      <c r="CE87" s="873"/>
      <c r="CF87" s="873"/>
      <c r="CG87" s="874"/>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4"/>
    </row>
    <row r="88" spans="1:131" s="235" customFormat="1" ht="26.25" customHeight="1" thickBot="1" x14ac:dyDescent="0.25">
      <c r="A88" s="252" t="s">
        <v>378</v>
      </c>
      <c r="B88" s="786" t="s">
        <v>418</v>
      </c>
      <c r="C88" s="787"/>
      <c r="D88" s="787"/>
      <c r="E88" s="787"/>
      <c r="F88" s="787"/>
      <c r="G88" s="787"/>
      <c r="H88" s="787"/>
      <c r="I88" s="787"/>
      <c r="J88" s="787"/>
      <c r="K88" s="787"/>
      <c r="L88" s="787"/>
      <c r="M88" s="787"/>
      <c r="N88" s="787"/>
      <c r="O88" s="787"/>
      <c r="P88" s="788"/>
      <c r="Q88" s="840"/>
      <c r="R88" s="841"/>
      <c r="S88" s="841"/>
      <c r="T88" s="841"/>
      <c r="U88" s="841"/>
      <c r="V88" s="841"/>
      <c r="W88" s="841"/>
      <c r="X88" s="841"/>
      <c r="Y88" s="841"/>
      <c r="Z88" s="841"/>
      <c r="AA88" s="841"/>
      <c r="AB88" s="841"/>
      <c r="AC88" s="841"/>
      <c r="AD88" s="841"/>
      <c r="AE88" s="841"/>
      <c r="AF88" s="844">
        <v>103</v>
      </c>
      <c r="AG88" s="844"/>
      <c r="AH88" s="844"/>
      <c r="AI88" s="844"/>
      <c r="AJ88" s="844"/>
      <c r="AK88" s="841"/>
      <c r="AL88" s="841"/>
      <c r="AM88" s="841"/>
      <c r="AN88" s="841"/>
      <c r="AO88" s="841"/>
      <c r="AP88" s="844">
        <v>15855</v>
      </c>
      <c r="AQ88" s="844"/>
      <c r="AR88" s="844"/>
      <c r="AS88" s="844"/>
      <c r="AT88" s="844"/>
      <c r="AU88" s="844">
        <v>14162</v>
      </c>
      <c r="AV88" s="844"/>
      <c r="AW88" s="844"/>
      <c r="AX88" s="844"/>
      <c r="AY88" s="844"/>
      <c r="AZ88" s="856"/>
      <c r="BA88" s="856"/>
      <c r="BB88" s="856"/>
      <c r="BC88" s="856"/>
      <c r="BD88" s="857"/>
      <c r="BE88" s="253"/>
      <c r="BF88" s="253"/>
      <c r="BG88" s="253"/>
      <c r="BH88" s="253"/>
      <c r="BI88" s="253"/>
      <c r="BJ88" s="253"/>
      <c r="BK88" s="253"/>
      <c r="BL88" s="253"/>
      <c r="BM88" s="253"/>
      <c r="BN88" s="253"/>
      <c r="BO88" s="253"/>
      <c r="BP88" s="253"/>
      <c r="BQ88" s="250">
        <v>82</v>
      </c>
      <c r="BR88" s="255"/>
      <c r="BS88" s="872"/>
      <c r="BT88" s="873"/>
      <c r="BU88" s="873"/>
      <c r="BV88" s="873"/>
      <c r="BW88" s="873"/>
      <c r="BX88" s="873"/>
      <c r="BY88" s="873"/>
      <c r="BZ88" s="873"/>
      <c r="CA88" s="873"/>
      <c r="CB88" s="873"/>
      <c r="CC88" s="873"/>
      <c r="CD88" s="873"/>
      <c r="CE88" s="873"/>
      <c r="CF88" s="873"/>
      <c r="CG88" s="874"/>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72"/>
      <c r="BT89" s="873"/>
      <c r="BU89" s="873"/>
      <c r="BV89" s="873"/>
      <c r="BW89" s="873"/>
      <c r="BX89" s="873"/>
      <c r="BY89" s="873"/>
      <c r="BZ89" s="873"/>
      <c r="CA89" s="873"/>
      <c r="CB89" s="873"/>
      <c r="CC89" s="873"/>
      <c r="CD89" s="873"/>
      <c r="CE89" s="873"/>
      <c r="CF89" s="873"/>
      <c r="CG89" s="874"/>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72"/>
      <c r="BT90" s="873"/>
      <c r="BU90" s="873"/>
      <c r="BV90" s="873"/>
      <c r="BW90" s="873"/>
      <c r="BX90" s="873"/>
      <c r="BY90" s="873"/>
      <c r="BZ90" s="873"/>
      <c r="CA90" s="873"/>
      <c r="CB90" s="873"/>
      <c r="CC90" s="873"/>
      <c r="CD90" s="873"/>
      <c r="CE90" s="873"/>
      <c r="CF90" s="873"/>
      <c r="CG90" s="874"/>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72"/>
      <c r="BT91" s="873"/>
      <c r="BU91" s="873"/>
      <c r="BV91" s="873"/>
      <c r="BW91" s="873"/>
      <c r="BX91" s="873"/>
      <c r="BY91" s="873"/>
      <c r="BZ91" s="873"/>
      <c r="CA91" s="873"/>
      <c r="CB91" s="873"/>
      <c r="CC91" s="873"/>
      <c r="CD91" s="873"/>
      <c r="CE91" s="873"/>
      <c r="CF91" s="873"/>
      <c r="CG91" s="874"/>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72"/>
      <c r="BT92" s="873"/>
      <c r="BU92" s="873"/>
      <c r="BV92" s="873"/>
      <c r="BW92" s="873"/>
      <c r="BX92" s="873"/>
      <c r="BY92" s="873"/>
      <c r="BZ92" s="873"/>
      <c r="CA92" s="873"/>
      <c r="CB92" s="873"/>
      <c r="CC92" s="873"/>
      <c r="CD92" s="873"/>
      <c r="CE92" s="873"/>
      <c r="CF92" s="873"/>
      <c r="CG92" s="874"/>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72"/>
      <c r="BT93" s="873"/>
      <c r="BU93" s="873"/>
      <c r="BV93" s="873"/>
      <c r="BW93" s="873"/>
      <c r="BX93" s="873"/>
      <c r="BY93" s="873"/>
      <c r="BZ93" s="873"/>
      <c r="CA93" s="873"/>
      <c r="CB93" s="873"/>
      <c r="CC93" s="873"/>
      <c r="CD93" s="873"/>
      <c r="CE93" s="873"/>
      <c r="CF93" s="873"/>
      <c r="CG93" s="874"/>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72"/>
      <c r="BT94" s="873"/>
      <c r="BU94" s="873"/>
      <c r="BV94" s="873"/>
      <c r="BW94" s="873"/>
      <c r="BX94" s="873"/>
      <c r="BY94" s="873"/>
      <c r="BZ94" s="873"/>
      <c r="CA94" s="873"/>
      <c r="CB94" s="873"/>
      <c r="CC94" s="873"/>
      <c r="CD94" s="873"/>
      <c r="CE94" s="873"/>
      <c r="CF94" s="873"/>
      <c r="CG94" s="874"/>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72"/>
      <c r="BT95" s="873"/>
      <c r="BU95" s="873"/>
      <c r="BV95" s="873"/>
      <c r="BW95" s="873"/>
      <c r="BX95" s="873"/>
      <c r="BY95" s="873"/>
      <c r="BZ95" s="873"/>
      <c r="CA95" s="873"/>
      <c r="CB95" s="873"/>
      <c r="CC95" s="873"/>
      <c r="CD95" s="873"/>
      <c r="CE95" s="873"/>
      <c r="CF95" s="873"/>
      <c r="CG95" s="874"/>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72"/>
      <c r="BT96" s="873"/>
      <c r="BU96" s="873"/>
      <c r="BV96" s="873"/>
      <c r="BW96" s="873"/>
      <c r="BX96" s="873"/>
      <c r="BY96" s="873"/>
      <c r="BZ96" s="873"/>
      <c r="CA96" s="873"/>
      <c r="CB96" s="873"/>
      <c r="CC96" s="873"/>
      <c r="CD96" s="873"/>
      <c r="CE96" s="873"/>
      <c r="CF96" s="873"/>
      <c r="CG96" s="874"/>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72"/>
      <c r="BT97" s="873"/>
      <c r="BU97" s="873"/>
      <c r="BV97" s="873"/>
      <c r="BW97" s="873"/>
      <c r="BX97" s="873"/>
      <c r="BY97" s="873"/>
      <c r="BZ97" s="873"/>
      <c r="CA97" s="873"/>
      <c r="CB97" s="873"/>
      <c r="CC97" s="873"/>
      <c r="CD97" s="873"/>
      <c r="CE97" s="873"/>
      <c r="CF97" s="873"/>
      <c r="CG97" s="874"/>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72"/>
      <c r="BT98" s="873"/>
      <c r="BU98" s="873"/>
      <c r="BV98" s="873"/>
      <c r="BW98" s="873"/>
      <c r="BX98" s="873"/>
      <c r="BY98" s="873"/>
      <c r="BZ98" s="873"/>
      <c r="CA98" s="873"/>
      <c r="CB98" s="873"/>
      <c r="CC98" s="873"/>
      <c r="CD98" s="873"/>
      <c r="CE98" s="873"/>
      <c r="CF98" s="873"/>
      <c r="CG98" s="874"/>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72"/>
      <c r="BT99" s="873"/>
      <c r="BU99" s="873"/>
      <c r="BV99" s="873"/>
      <c r="BW99" s="873"/>
      <c r="BX99" s="873"/>
      <c r="BY99" s="873"/>
      <c r="BZ99" s="873"/>
      <c r="CA99" s="873"/>
      <c r="CB99" s="873"/>
      <c r="CC99" s="873"/>
      <c r="CD99" s="873"/>
      <c r="CE99" s="873"/>
      <c r="CF99" s="873"/>
      <c r="CG99" s="874"/>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72"/>
      <c r="BT100" s="873"/>
      <c r="BU100" s="873"/>
      <c r="BV100" s="873"/>
      <c r="BW100" s="873"/>
      <c r="BX100" s="873"/>
      <c r="BY100" s="873"/>
      <c r="BZ100" s="873"/>
      <c r="CA100" s="873"/>
      <c r="CB100" s="873"/>
      <c r="CC100" s="873"/>
      <c r="CD100" s="873"/>
      <c r="CE100" s="873"/>
      <c r="CF100" s="873"/>
      <c r="CG100" s="874"/>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72"/>
      <c r="BT101" s="873"/>
      <c r="BU101" s="873"/>
      <c r="BV101" s="873"/>
      <c r="BW101" s="873"/>
      <c r="BX101" s="873"/>
      <c r="BY101" s="873"/>
      <c r="BZ101" s="873"/>
      <c r="CA101" s="873"/>
      <c r="CB101" s="873"/>
      <c r="CC101" s="873"/>
      <c r="CD101" s="873"/>
      <c r="CE101" s="873"/>
      <c r="CF101" s="873"/>
      <c r="CG101" s="874"/>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378</v>
      </c>
      <c r="BR102" s="786" t="s">
        <v>419</v>
      </c>
      <c r="BS102" s="787"/>
      <c r="BT102" s="787"/>
      <c r="BU102" s="787"/>
      <c r="BV102" s="787"/>
      <c r="BW102" s="787"/>
      <c r="BX102" s="787"/>
      <c r="BY102" s="787"/>
      <c r="BZ102" s="787"/>
      <c r="CA102" s="787"/>
      <c r="CB102" s="787"/>
      <c r="CC102" s="787"/>
      <c r="CD102" s="787"/>
      <c r="CE102" s="787"/>
      <c r="CF102" s="787"/>
      <c r="CG102" s="788"/>
      <c r="CH102" s="898"/>
      <c r="CI102" s="899"/>
      <c r="CJ102" s="899"/>
      <c r="CK102" s="899"/>
      <c r="CL102" s="900"/>
      <c r="CM102" s="898"/>
      <c r="CN102" s="899"/>
      <c r="CO102" s="899"/>
      <c r="CP102" s="899"/>
      <c r="CQ102" s="900"/>
      <c r="CR102" s="901"/>
      <c r="CS102" s="859"/>
      <c r="CT102" s="859"/>
      <c r="CU102" s="859"/>
      <c r="CV102" s="902"/>
      <c r="CW102" s="901"/>
      <c r="CX102" s="859"/>
      <c r="CY102" s="859"/>
      <c r="CZ102" s="859"/>
      <c r="DA102" s="902"/>
      <c r="DB102" s="901"/>
      <c r="DC102" s="859"/>
      <c r="DD102" s="859"/>
      <c r="DE102" s="859"/>
      <c r="DF102" s="902"/>
      <c r="DG102" s="901"/>
      <c r="DH102" s="859"/>
      <c r="DI102" s="859"/>
      <c r="DJ102" s="859"/>
      <c r="DK102" s="902"/>
      <c r="DL102" s="901"/>
      <c r="DM102" s="859"/>
      <c r="DN102" s="859"/>
      <c r="DO102" s="859"/>
      <c r="DP102" s="902"/>
      <c r="DQ102" s="901"/>
      <c r="DR102" s="859"/>
      <c r="DS102" s="859"/>
      <c r="DT102" s="859"/>
      <c r="DU102" s="902"/>
      <c r="DV102" s="925"/>
      <c r="DW102" s="926"/>
      <c r="DX102" s="926"/>
      <c r="DY102" s="926"/>
      <c r="DZ102" s="927"/>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28" t="s">
        <v>420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29" t="s">
        <v>421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422</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423</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0" t="s">
        <v>424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34" customFormat="1" ht="26.25" customHeight="1" x14ac:dyDescent="0.2">
      <c r="A109" s="923" t="s">
        <v>426</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427</v>
      </c>
      <c r="AB109" s="904"/>
      <c r="AC109" s="904"/>
      <c r="AD109" s="904"/>
      <c r="AE109" s="905"/>
      <c r="AF109" s="903" t="s">
        <v>299</v>
      </c>
      <c r="AG109" s="904"/>
      <c r="AH109" s="904"/>
      <c r="AI109" s="904"/>
      <c r="AJ109" s="905"/>
      <c r="AK109" s="903" t="s">
        <v>298</v>
      </c>
      <c r="AL109" s="904"/>
      <c r="AM109" s="904"/>
      <c r="AN109" s="904"/>
      <c r="AO109" s="905"/>
      <c r="AP109" s="903" t="s">
        <v>428</v>
      </c>
      <c r="AQ109" s="904"/>
      <c r="AR109" s="904"/>
      <c r="AS109" s="904"/>
      <c r="AT109" s="906"/>
      <c r="AU109" s="923" t="s">
        <v>426</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427</v>
      </c>
      <c r="BR109" s="904"/>
      <c r="BS109" s="904"/>
      <c r="BT109" s="904"/>
      <c r="BU109" s="905"/>
      <c r="BV109" s="903" t="s">
        <v>299</v>
      </c>
      <c r="BW109" s="904"/>
      <c r="BX109" s="904"/>
      <c r="BY109" s="904"/>
      <c r="BZ109" s="905"/>
      <c r="CA109" s="903" t="s">
        <v>298</v>
      </c>
      <c r="CB109" s="904"/>
      <c r="CC109" s="904"/>
      <c r="CD109" s="904"/>
      <c r="CE109" s="905"/>
      <c r="CF109" s="924" t="s">
        <v>428</v>
      </c>
      <c r="CG109" s="924"/>
      <c r="CH109" s="924"/>
      <c r="CI109" s="924"/>
      <c r="CJ109" s="924"/>
      <c r="CK109" s="903" t="s">
        <v>429</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427</v>
      </c>
      <c r="DH109" s="904"/>
      <c r="DI109" s="904"/>
      <c r="DJ109" s="904"/>
      <c r="DK109" s="905"/>
      <c r="DL109" s="903" t="s">
        <v>299</v>
      </c>
      <c r="DM109" s="904"/>
      <c r="DN109" s="904"/>
      <c r="DO109" s="904"/>
      <c r="DP109" s="905"/>
      <c r="DQ109" s="903" t="s">
        <v>298</v>
      </c>
      <c r="DR109" s="904"/>
      <c r="DS109" s="904"/>
      <c r="DT109" s="904"/>
      <c r="DU109" s="905"/>
      <c r="DV109" s="903" t="s">
        <v>428</v>
      </c>
      <c r="DW109" s="904"/>
      <c r="DX109" s="904"/>
      <c r="DY109" s="904"/>
      <c r="DZ109" s="906"/>
    </row>
    <row r="110" spans="1:131" s="234" customFormat="1" ht="26.25" customHeight="1" x14ac:dyDescent="0.2">
      <c r="A110" s="907" t="s">
        <v>430</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62903526</v>
      </c>
      <c r="AB110" s="911"/>
      <c r="AC110" s="911"/>
      <c r="AD110" s="911"/>
      <c r="AE110" s="912"/>
      <c r="AF110" s="913">
        <v>66484073</v>
      </c>
      <c r="AG110" s="911"/>
      <c r="AH110" s="911"/>
      <c r="AI110" s="911"/>
      <c r="AJ110" s="912"/>
      <c r="AK110" s="913">
        <v>62264025</v>
      </c>
      <c r="AL110" s="911"/>
      <c r="AM110" s="911"/>
      <c r="AN110" s="911"/>
      <c r="AO110" s="912"/>
      <c r="AP110" s="914">
        <v>36.799999999999997</v>
      </c>
      <c r="AQ110" s="915"/>
      <c r="AR110" s="915"/>
      <c r="AS110" s="915"/>
      <c r="AT110" s="916"/>
      <c r="AU110" s="917" t="s">
        <v>71</v>
      </c>
      <c r="AV110" s="918"/>
      <c r="AW110" s="918"/>
      <c r="AX110" s="918"/>
      <c r="AY110" s="918"/>
      <c r="AZ110" s="959" t="s">
        <v>431</v>
      </c>
      <c r="BA110" s="908"/>
      <c r="BB110" s="908"/>
      <c r="BC110" s="908"/>
      <c r="BD110" s="908"/>
      <c r="BE110" s="908"/>
      <c r="BF110" s="908"/>
      <c r="BG110" s="908"/>
      <c r="BH110" s="908"/>
      <c r="BI110" s="908"/>
      <c r="BJ110" s="908"/>
      <c r="BK110" s="908"/>
      <c r="BL110" s="908"/>
      <c r="BM110" s="908"/>
      <c r="BN110" s="908"/>
      <c r="BO110" s="908"/>
      <c r="BP110" s="909"/>
      <c r="BQ110" s="945">
        <v>652276733</v>
      </c>
      <c r="BR110" s="946"/>
      <c r="BS110" s="946"/>
      <c r="BT110" s="946"/>
      <c r="BU110" s="946"/>
      <c r="BV110" s="946">
        <v>643902700</v>
      </c>
      <c r="BW110" s="946"/>
      <c r="BX110" s="946"/>
      <c r="BY110" s="946"/>
      <c r="BZ110" s="946"/>
      <c r="CA110" s="946">
        <v>630774129</v>
      </c>
      <c r="CB110" s="946"/>
      <c r="CC110" s="946"/>
      <c r="CD110" s="946"/>
      <c r="CE110" s="946"/>
      <c r="CF110" s="960">
        <v>373.2</v>
      </c>
      <c r="CG110" s="961"/>
      <c r="CH110" s="961"/>
      <c r="CI110" s="961"/>
      <c r="CJ110" s="961"/>
      <c r="CK110" s="962" t="s">
        <v>432</v>
      </c>
      <c r="CL110" s="963"/>
      <c r="CM110" s="942" t="s">
        <v>433</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45" t="s">
        <v>434</v>
      </c>
      <c r="DH110" s="946"/>
      <c r="DI110" s="946"/>
      <c r="DJ110" s="946"/>
      <c r="DK110" s="946"/>
      <c r="DL110" s="946" t="s">
        <v>435</v>
      </c>
      <c r="DM110" s="946"/>
      <c r="DN110" s="946"/>
      <c r="DO110" s="946"/>
      <c r="DP110" s="946"/>
      <c r="DQ110" s="946" t="s">
        <v>119</v>
      </c>
      <c r="DR110" s="946"/>
      <c r="DS110" s="946"/>
      <c r="DT110" s="946"/>
      <c r="DU110" s="946"/>
      <c r="DV110" s="947" t="s">
        <v>434</v>
      </c>
      <c r="DW110" s="947"/>
      <c r="DX110" s="947"/>
      <c r="DY110" s="947"/>
      <c r="DZ110" s="948"/>
    </row>
    <row r="111" spans="1:131" s="234" customFormat="1" ht="26.25" customHeight="1" x14ac:dyDescent="0.2">
      <c r="A111" s="949" t="s">
        <v>436</v>
      </c>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1"/>
      <c r="AA111" s="952" t="s">
        <v>434</v>
      </c>
      <c r="AB111" s="953"/>
      <c r="AC111" s="953"/>
      <c r="AD111" s="953"/>
      <c r="AE111" s="954"/>
      <c r="AF111" s="955" t="s">
        <v>434</v>
      </c>
      <c r="AG111" s="953"/>
      <c r="AH111" s="953"/>
      <c r="AI111" s="953"/>
      <c r="AJ111" s="954"/>
      <c r="AK111" s="955" t="s">
        <v>365</v>
      </c>
      <c r="AL111" s="953"/>
      <c r="AM111" s="953"/>
      <c r="AN111" s="953"/>
      <c r="AO111" s="954"/>
      <c r="AP111" s="956" t="s">
        <v>119</v>
      </c>
      <c r="AQ111" s="957"/>
      <c r="AR111" s="957"/>
      <c r="AS111" s="957"/>
      <c r="AT111" s="958"/>
      <c r="AU111" s="919"/>
      <c r="AV111" s="920"/>
      <c r="AW111" s="920"/>
      <c r="AX111" s="920"/>
      <c r="AY111" s="920"/>
      <c r="AZ111" s="968" t="s">
        <v>437</v>
      </c>
      <c r="BA111" s="969"/>
      <c r="BB111" s="969"/>
      <c r="BC111" s="969"/>
      <c r="BD111" s="969"/>
      <c r="BE111" s="969"/>
      <c r="BF111" s="969"/>
      <c r="BG111" s="969"/>
      <c r="BH111" s="969"/>
      <c r="BI111" s="969"/>
      <c r="BJ111" s="969"/>
      <c r="BK111" s="969"/>
      <c r="BL111" s="969"/>
      <c r="BM111" s="969"/>
      <c r="BN111" s="969"/>
      <c r="BO111" s="969"/>
      <c r="BP111" s="970"/>
      <c r="BQ111" s="938">
        <v>718048</v>
      </c>
      <c r="BR111" s="939"/>
      <c r="BS111" s="939"/>
      <c r="BT111" s="939"/>
      <c r="BU111" s="939"/>
      <c r="BV111" s="939">
        <v>523042</v>
      </c>
      <c r="BW111" s="939"/>
      <c r="BX111" s="939"/>
      <c r="BY111" s="939"/>
      <c r="BZ111" s="939"/>
      <c r="CA111" s="939">
        <v>375550</v>
      </c>
      <c r="CB111" s="939"/>
      <c r="CC111" s="939"/>
      <c r="CD111" s="939"/>
      <c r="CE111" s="939"/>
      <c r="CF111" s="933">
        <v>0.2</v>
      </c>
      <c r="CG111" s="934"/>
      <c r="CH111" s="934"/>
      <c r="CI111" s="934"/>
      <c r="CJ111" s="934"/>
      <c r="CK111" s="964"/>
      <c r="CL111" s="965"/>
      <c r="CM111" s="935" t="s">
        <v>438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119</v>
      </c>
      <c r="DH111" s="939"/>
      <c r="DI111" s="939"/>
      <c r="DJ111" s="939"/>
      <c r="DK111" s="939"/>
      <c r="DL111" s="939" t="s">
        <v>119</v>
      </c>
      <c r="DM111" s="939"/>
      <c r="DN111" s="939"/>
      <c r="DO111" s="939"/>
      <c r="DP111" s="939"/>
      <c r="DQ111" s="939" t="s">
        <v>439</v>
      </c>
      <c r="DR111" s="939"/>
      <c r="DS111" s="939"/>
      <c r="DT111" s="939"/>
      <c r="DU111" s="939"/>
      <c r="DV111" s="940" t="s">
        <v>440</v>
      </c>
      <c r="DW111" s="940"/>
      <c r="DX111" s="940"/>
      <c r="DY111" s="940"/>
      <c r="DZ111" s="941"/>
    </row>
    <row r="112" spans="1:131" s="234" customFormat="1" ht="26.25" customHeight="1" x14ac:dyDescent="0.2">
      <c r="A112" s="978" t="s">
        <v>441</v>
      </c>
      <c r="B112" s="979"/>
      <c r="C112" s="969" t="s">
        <v>442</v>
      </c>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c r="Z112" s="970"/>
      <c r="AA112" s="971">
        <v>426671</v>
      </c>
      <c r="AB112" s="972"/>
      <c r="AC112" s="972"/>
      <c r="AD112" s="972"/>
      <c r="AE112" s="973"/>
      <c r="AF112" s="974">
        <v>331252</v>
      </c>
      <c r="AG112" s="972"/>
      <c r="AH112" s="972"/>
      <c r="AI112" s="972"/>
      <c r="AJ112" s="973"/>
      <c r="AK112" s="974">
        <v>287752</v>
      </c>
      <c r="AL112" s="972"/>
      <c r="AM112" s="972"/>
      <c r="AN112" s="972"/>
      <c r="AO112" s="973"/>
      <c r="AP112" s="975">
        <v>0.2</v>
      </c>
      <c r="AQ112" s="976"/>
      <c r="AR112" s="976"/>
      <c r="AS112" s="976"/>
      <c r="AT112" s="977"/>
      <c r="AU112" s="919"/>
      <c r="AV112" s="920"/>
      <c r="AW112" s="920"/>
      <c r="AX112" s="920"/>
      <c r="AY112" s="920"/>
      <c r="AZ112" s="968" t="s">
        <v>443</v>
      </c>
      <c r="BA112" s="969"/>
      <c r="BB112" s="969"/>
      <c r="BC112" s="969"/>
      <c r="BD112" s="969"/>
      <c r="BE112" s="969"/>
      <c r="BF112" s="969"/>
      <c r="BG112" s="969"/>
      <c r="BH112" s="969"/>
      <c r="BI112" s="969"/>
      <c r="BJ112" s="969"/>
      <c r="BK112" s="969"/>
      <c r="BL112" s="969"/>
      <c r="BM112" s="969"/>
      <c r="BN112" s="969"/>
      <c r="BO112" s="969"/>
      <c r="BP112" s="970"/>
      <c r="BQ112" s="938">
        <v>6729826</v>
      </c>
      <c r="BR112" s="939"/>
      <c r="BS112" s="939"/>
      <c r="BT112" s="939"/>
      <c r="BU112" s="939"/>
      <c r="BV112" s="939">
        <v>10295741</v>
      </c>
      <c r="BW112" s="939"/>
      <c r="BX112" s="939"/>
      <c r="BY112" s="939"/>
      <c r="BZ112" s="939"/>
      <c r="CA112" s="939">
        <v>18575813</v>
      </c>
      <c r="CB112" s="939"/>
      <c r="CC112" s="939"/>
      <c r="CD112" s="939"/>
      <c r="CE112" s="939"/>
      <c r="CF112" s="933">
        <v>11</v>
      </c>
      <c r="CG112" s="934"/>
      <c r="CH112" s="934"/>
      <c r="CI112" s="934"/>
      <c r="CJ112" s="934"/>
      <c r="CK112" s="964"/>
      <c r="CL112" s="965"/>
      <c r="CM112" s="935" t="s">
        <v>444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241018</v>
      </c>
      <c r="DH112" s="939"/>
      <c r="DI112" s="939"/>
      <c r="DJ112" s="939"/>
      <c r="DK112" s="939"/>
      <c r="DL112" s="939">
        <v>111589</v>
      </c>
      <c r="DM112" s="939"/>
      <c r="DN112" s="939"/>
      <c r="DO112" s="939"/>
      <c r="DP112" s="939"/>
      <c r="DQ112" s="939">
        <v>35167</v>
      </c>
      <c r="DR112" s="939"/>
      <c r="DS112" s="939"/>
      <c r="DT112" s="939"/>
      <c r="DU112" s="939"/>
      <c r="DV112" s="940">
        <v>0</v>
      </c>
      <c r="DW112" s="940"/>
      <c r="DX112" s="940"/>
      <c r="DY112" s="940"/>
      <c r="DZ112" s="941"/>
    </row>
    <row r="113" spans="1:130" s="234" customFormat="1" ht="26.25" customHeight="1" x14ac:dyDescent="0.2">
      <c r="A113" s="980"/>
      <c r="B113" s="981"/>
      <c r="C113" s="969" t="s">
        <v>445</v>
      </c>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c r="Z113" s="970"/>
      <c r="AA113" s="971">
        <v>973657</v>
      </c>
      <c r="AB113" s="972"/>
      <c r="AC113" s="972"/>
      <c r="AD113" s="972"/>
      <c r="AE113" s="973"/>
      <c r="AF113" s="974">
        <v>1041935</v>
      </c>
      <c r="AG113" s="972"/>
      <c r="AH113" s="972"/>
      <c r="AI113" s="972"/>
      <c r="AJ113" s="973"/>
      <c r="AK113" s="974">
        <v>998879</v>
      </c>
      <c r="AL113" s="972"/>
      <c r="AM113" s="972"/>
      <c r="AN113" s="972"/>
      <c r="AO113" s="973"/>
      <c r="AP113" s="975">
        <v>0.6</v>
      </c>
      <c r="AQ113" s="976"/>
      <c r="AR113" s="976"/>
      <c r="AS113" s="976"/>
      <c r="AT113" s="977"/>
      <c r="AU113" s="919"/>
      <c r="AV113" s="920"/>
      <c r="AW113" s="920"/>
      <c r="AX113" s="920"/>
      <c r="AY113" s="920"/>
      <c r="AZ113" s="968" t="s">
        <v>446</v>
      </c>
      <c r="BA113" s="969"/>
      <c r="BB113" s="969"/>
      <c r="BC113" s="969"/>
      <c r="BD113" s="969"/>
      <c r="BE113" s="969"/>
      <c r="BF113" s="969"/>
      <c r="BG113" s="969"/>
      <c r="BH113" s="969"/>
      <c r="BI113" s="969"/>
      <c r="BJ113" s="969"/>
      <c r="BK113" s="969"/>
      <c r="BL113" s="969"/>
      <c r="BM113" s="969"/>
      <c r="BN113" s="969"/>
      <c r="BO113" s="969"/>
      <c r="BP113" s="970"/>
      <c r="BQ113" s="938">
        <v>12770108</v>
      </c>
      <c r="BR113" s="939"/>
      <c r="BS113" s="939"/>
      <c r="BT113" s="939"/>
      <c r="BU113" s="939"/>
      <c r="BV113" s="939">
        <v>13172773</v>
      </c>
      <c r="BW113" s="939"/>
      <c r="BX113" s="939"/>
      <c r="BY113" s="939"/>
      <c r="BZ113" s="939"/>
      <c r="CA113" s="939">
        <v>14161974</v>
      </c>
      <c r="CB113" s="939"/>
      <c r="CC113" s="939"/>
      <c r="CD113" s="939"/>
      <c r="CE113" s="939"/>
      <c r="CF113" s="933">
        <v>8.4</v>
      </c>
      <c r="CG113" s="934"/>
      <c r="CH113" s="934"/>
      <c r="CI113" s="934"/>
      <c r="CJ113" s="934"/>
      <c r="CK113" s="964"/>
      <c r="CL113" s="965"/>
      <c r="CM113" s="935" t="s">
        <v>447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38">
        <v>423287</v>
      </c>
      <c r="DH113" s="939"/>
      <c r="DI113" s="939"/>
      <c r="DJ113" s="939"/>
      <c r="DK113" s="939"/>
      <c r="DL113" s="939">
        <v>349189</v>
      </c>
      <c r="DM113" s="939"/>
      <c r="DN113" s="939"/>
      <c r="DO113" s="939"/>
      <c r="DP113" s="939"/>
      <c r="DQ113" s="939">
        <v>283008</v>
      </c>
      <c r="DR113" s="939"/>
      <c r="DS113" s="939"/>
      <c r="DT113" s="939"/>
      <c r="DU113" s="939"/>
      <c r="DV113" s="940">
        <v>0.2</v>
      </c>
      <c r="DW113" s="940"/>
      <c r="DX113" s="940"/>
      <c r="DY113" s="940"/>
      <c r="DZ113" s="941"/>
    </row>
    <row r="114" spans="1:130" s="234" customFormat="1" ht="26.25" customHeight="1" x14ac:dyDescent="0.2">
      <c r="A114" s="980"/>
      <c r="B114" s="981"/>
      <c r="C114" s="969" t="s">
        <v>448</v>
      </c>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c r="Z114" s="970"/>
      <c r="AA114" s="971">
        <v>1152794</v>
      </c>
      <c r="AB114" s="972"/>
      <c r="AC114" s="972"/>
      <c r="AD114" s="972"/>
      <c r="AE114" s="973"/>
      <c r="AF114" s="974">
        <v>1194162</v>
      </c>
      <c r="AG114" s="972"/>
      <c r="AH114" s="972"/>
      <c r="AI114" s="972"/>
      <c r="AJ114" s="973"/>
      <c r="AK114" s="974">
        <v>1183796</v>
      </c>
      <c r="AL114" s="972"/>
      <c r="AM114" s="972"/>
      <c r="AN114" s="972"/>
      <c r="AO114" s="973"/>
      <c r="AP114" s="975">
        <v>0.7</v>
      </c>
      <c r="AQ114" s="976"/>
      <c r="AR114" s="976"/>
      <c r="AS114" s="976"/>
      <c r="AT114" s="977"/>
      <c r="AU114" s="919"/>
      <c r="AV114" s="920"/>
      <c r="AW114" s="920"/>
      <c r="AX114" s="920"/>
      <c r="AY114" s="920"/>
      <c r="AZ114" s="968" t="s">
        <v>449</v>
      </c>
      <c r="BA114" s="969"/>
      <c r="BB114" s="969"/>
      <c r="BC114" s="969"/>
      <c r="BD114" s="969"/>
      <c r="BE114" s="969"/>
      <c r="BF114" s="969"/>
      <c r="BG114" s="969"/>
      <c r="BH114" s="969"/>
      <c r="BI114" s="969"/>
      <c r="BJ114" s="969"/>
      <c r="BK114" s="969"/>
      <c r="BL114" s="969"/>
      <c r="BM114" s="969"/>
      <c r="BN114" s="969"/>
      <c r="BO114" s="969"/>
      <c r="BP114" s="970"/>
      <c r="BQ114" s="938">
        <v>78002523</v>
      </c>
      <c r="BR114" s="939"/>
      <c r="BS114" s="939"/>
      <c r="BT114" s="939"/>
      <c r="BU114" s="939"/>
      <c r="BV114" s="939">
        <v>73328903</v>
      </c>
      <c r="BW114" s="939"/>
      <c r="BX114" s="939"/>
      <c r="BY114" s="939"/>
      <c r="BZ114" s="939"/>
      <c r="CA114" s="939">
        <v>71503189</v>
      </c>
      <c r="CB114" s="939"/>
      <c r="CC114" s="939"/>
      <c r="CD114" s="939"/>
      <c r="CE114" s="939"/>
      <c r="CF114" s="933">
        <v>42.3</v>
      </c>
      <c r="CG114" s="934"/>
      <c r="CH114" s="934"/>
      <c r="CI114" s="934"/>
      <c r="CJ114" s="934"/>
      <c r="CK114" s="964"/>
      <c r="CL114" s="965"/>
      <c r="CM114" s="935" t="s">
        <v>450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38" t="s">
        <v>380</v>
      </c>
      <c r="DH114" s="939"/>
      <c r="DI114" s="939"/>
      <c r="DJ114" s="939"/>
      <c r="DK114" s="939"/>
      <c r="DL114" s="939" t="s">
        <v>434</v>
      </c>
      <c r="DM114" s="939"/>
      <c r="DN114" s="939"/>
      <c r="DO114" s="939"/>
      <c r="DP114" s="939"/>
      <c r="DQ114" s="939" t="s">
        <v>440</v>
      </c>
      <c r="DR114" s="939"/>
      <c r="DS114" s="939"/>
      <c r="DT114" s="939"/>
      <c r="DU114" s="939"/>
      <c r="DV114" s="940" t="s">
        <v>434</v>
      </c>
      <c r="DW114" s="940"/>
      <c r="DX114" s="940"/>
      <c r="DY114" s="940"/>
      <c r="DZ114" s="941"/>
    </row>
    <row r="115" spans="1:130" s="234" customFormat="1" ht="26.25" customHeight="1" x14ac:dyDescent="0.2">
      <c r="A115" s="980"/>
      <c r="B115" s="981"/>
      <c r="C115" s="969" t="s">
        <v>451</v>
      </c>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c r="Z115" s="970"/>
      <c r="AA115" s="971">
        <v>354765</v>
      </c>
      <c r="AB115" s="972"/>
      <c r="AC115" s="972"/>
      <c r="AD115" s="972"/>
      <c r="AE115" s="973"/>
      <c r="AF115" s="974">
        <v>274669</v>
      </c>
      <c r="AG115" s="972"/>
      <c r="AH115" s="972"/>
      <c r="AI115" s="972"/>
      <c r="AJ115" s="973"/>
      <c r="AK115" s="974">
        <v>203845</v>
      </c>
      <c r="AL115" s="972"/>
      <c r="AM115" s="972"/>
      <c r="AN115" s="972"/>
      <c r="AO115" s="973"/>
      <c r="AP115" s="975">
        <v>0.1</v>
      </c>
      <c r="AQ115" s="976"/>
      <c r="AR115" s="976"/>
      <c r="AS115" s="976"/>
      <c r="AT115" s="977"/>
      <c r="AU115" s="919"/>
      <c r="AV115" s="920"/>
      <c r="AW115" s="920"/>
      <c r="AX115" s="920"/>
      <c r="AY115" s="920"/>
      <c r="AZ115" s="968" t="s">
        <v>452</v>
      </c>
      <c r="BA115" s="969"/>
      <c r="BB115" s="969"/>
      <c r="BC115" s="969"/>
      <c r="BD115" s="969"/>
      <c r="BE115" s="969"/>
      <c r="BF115" s="969"/>
      <c r="BG115" s="969"/>
      <c r="BH115" s="969"/>
      <c r="BI115" s="969"/>
      <c r="BJ115" s="969"/>
      <c r="BK115" s="969"/>
      <c r="BL115" s="969"/>
      <c r="BM115" s="969"/>
      <c r="BN115" s="969"/>
      <c r="BO115" s="969"/>
      <c r="BP115" s="970"/>
      <c r="BQ115" s="938">
        <v>6057685</v>
      </c>
      <c r="BR115" s="939"/>
      <c r="BS115" s="939"/>
      <c r="BT115" s="939"/>
      <c r="BU115" s="939"/>
      <c r="BV115" s="939">
        <v>5845961</v>
      </c>
      <c r="BW115" s="939"/>
      <c r="BX115" s="939"/>
      <c r="BY115" s="939"/>
      <c r="BZ115" s="939"/>
      <c r="CA115" s="939">
        <v>5710338</v>
      </c>
      <c r="CB115" s="939"/>
      <c r="CC115" s="939"/>
      <c r="CD115" s="939"/>
      <c r="CE115" s="939"/>
      <c r="CF115" s="933">
        <v>3.4</v>
      </c>
      <c r="CG115" s="934"/>
      <c r="CH115" s="934"/>
      <c r="CI115" s="934"/>
      <c r="CJ115" s="934"/>
      <c r="CK115" s="964"/>
      <c r="CL115" s="965"/>
      <c r="CM115" s="968" t="s">
        <v>453</v>
      </c>
      <c r="CN115" s="989"/>
      <c r="CO115" s="989"/>
      <c r="CP115" s="989"/>
      <c r="CQ115" s="989"/>
      <c r="CR115" s="989"/>
      <c r="CS115" s="989"/>
      <c r="CT115" s="989"/>
      <c r="CU115" s="989"/>
      <c r="CV115" s="989"/>
      <c r="CW115" s="989"/>
      <c r="CX115" s="989"/>
      <c r="CY115" s="989"/>
      <c r="CZ115" s="989"/>
      <c r="DA115" s="989"/>
      <c r="DB115" s="989"/>
      <c r="DC115" s="989"/>
      <c r="DD115" s="989"/>
      <c r="DE115" s="989"/>
      <c r="DF115" s="970"/>
      <c r="DG115" s="938" t="s">
        <v>365</v>
      </c>
      <c r="DH115" s="939"/>
      <c r="DI115" s="939"/>
      <c r="DJ115" s="939"/>
      <c r="DK115" s="939"/>
      <c r="DL115" s="939" t="s">
        <v>434</v>
      </c>
      <c r="DM115" s="939"/>
      <c r="DN115" s="939"/>
      <c r="DO115" s="939"/>
      <c r="DP115" s="939"/>
      <c r="DQ115" s="939" t="s">
        <v>434</v>
      </c>
      <c r="DR115" s="939"/>
      <c r="DS115" s="939"/>
      <c r="DT115" s="939"/>
      <c r="DU115" s="939"/>
      <c r="DV115" s="940" t="s">
        <v>365</v>
      </c>
      <c r="DW115" s="940"/>
      <c r="DX115" s="940"/>
      <c r="DY115" s="940"/>
      <c r="DZ115" s="941"/>
    </row>
    <row r="116" spans="1:130" s="234" customFormat="1" ht="26.25" customHeight="1" x14ac:dyDescent="0.2">
      <c r="A116" s="982"/>
      <c r="B116" s="983"/>
      <c r="C116" s="984" t="s">
        <v>454</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5"/>
      <c r="AA116" s="971">
        <v>4314</v>
      </c>
      <c r="AB116" s="972"/>
      <c r="AC116" s="972"/>
      <c r="AD116" s="972"/>
      <c r="AE116" s="973"/>
      <c r="AF116" s="974">
        <v>9944</v>
      </c>
      <c r="AG116" s="972"/>
      <c r="AH116" s="972"/>
      <c r="AI116" s="972"/>
      <c r="AJ116" s="973"/>
      <c r="AK116" s="974">
        <v>6684</v>
      </c>
      <c r="AL116" s="972"/>
      <c r="AM116" s="972"/>
      <c r="AN116" s="972"/>
      <c r="AO116" s="973"/>
      <c r="AP116" s="975">
        <v>0</v>
      </c>
      <c r="AQ116" s="976"/>
      <c r="AR116" s="976"/>
      <c r="AS116" s="976"/>
      <c r="AT116" s="977"/>
      <c r="AU116" s="919"/>
      <c r="AV116" s="920"/>
      <c r="AW116" s="920"/>
      <c r="AX116" s="920"/>
      <c r="AY116" s="920"/>
      <c r="AZ116" s="986" t="s">
        <v>455</v>
      </c>
      <c r="BA116" s="987"/>
      <c r="BB116" s="987"/>
      <c r="BC116" s="987"/>
      <c r="BD116" s="987"/>
      <c r="BE116" s="987"/>
      <c r="BF116" s="987"/>
      <c r="BG116" s="987"/>
      <c r="BH116" s="987"/>
      <c r="BI116" s="987"/>
      <c r="BJ116" s="987"/>
      <c r="BK116" s="987"/>
      <c r="BL116" s="987"/>
      <c r="BM116" s="987"/>
      <c r="BN116" s="987"/>
      <c r="BO116" s="987"/>
      <c r="BP116" s="988"/>
      <c r="BQ116" s="938" t="s">
        <v>440</v>
      </c>
      <c r="BR116" s="939"/>
      <c r="BS116" s="939"/>
      <c r="BT116" s="939"/>
      <c r="BU116" s="939"/>
      <c r="BV116" s="939" t="s">
        <v>434</v>
      </c>
      <c r="BW116" s="939"/>
      <c r="BX116" s="939"/>
      <c r="BY116" s="939"/>
      <c r="BZ116" s="939"/>
      <c r="CA116" s="939" t="s">
        <v>380</v>
      </c>
      <c r="CB116" s="939"/>
      <c r="CC116" s="939"/>
      <c r="CD116" s="939"/>
      <c r="CE116" s="939"/>
      <c r="CF116" s="933" t="s">
        <v>434</v>
      </c>
      <c r="CG116" s="934"/>
      <c r="CH116" s="934"/>
      <c r="CI116" s="934"/>
      <c r="CJ116" s="934"/>
      <c r="CK116" s="964"/>
      <c r="CL116" s="965"/>
      <c r="CM116" s="935" t="s">
        <v>456</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38">
        <v>4529</v>
      </c>
      <c r="DH116" s="939"/>
      <c r="DI116" s="939"/>
      <c r="DJ116" s="939"/>
      <c r="DK116" s="939"/>
      <c r="DL116" s="939">
        <v>5190</v>
      </c>
      <c r="DM116" s="939"/>
      <c r="DN116" s="939"/>
      <c r="DO116" s="939"/>
      <c r="DP116" s="939"/>
      <c r="DQ116" s="939">
        <v>6094</v>
      </c>
      <c r="DR116" s="939"/>
      <c r="DS116" s="939"/>
      <c r="DT116" s="939"/>
      <c r="DU116" s="939"/>
      <c r="DV116" s="940">
        <v>0</v>
      </c>
      <c r="DW116" s="940"/>
      <c r="DX116" s="940"/>
      <c r="DY116" s="940"/>
      <c r="DZ116" s="941"/>
    </row>
    <row r="117" spans="1:130" s="234" customFormat="1" ht="26.25" customHeight="1" x14ac:dyDescent="0.2">
      <c r="A117" s="923" t="s">
        <v>156</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94" t="s">
        <v>457</v>
      </c>
      <c r="Z117" s="905"/>
      <c r="AA117" s="995">
        <v>65815727</v>
      </c>
      <c r="AB117" s="996"/>
      <c r="AC117" s="996"/>
      <c r="AD117" s="996"/>
      <c r="AE117" s="997"/>
      <c r="AF117" s="998">
        <v>69336035</v>
      </c>
      <c r="AG117" s="996"/>
      <c r="AH117" s="996"/>
      <c r="AI117" s="996"/>
      <c r="AJ117" s="997"/>
      <c r="AK117" s="998">
        <v>64944981</v>
      </c>
      <c r="AL117" s="996"/>
      <c r="AM117" s="996"/>
      <c r="AN117" s="996"/>
      <c r="AO117" s="997"/>
      <c r="AP117" s="999"/>
      <c r="AQ117" s="1000"/>
      <c r="AR117" s="1000"/>
      <c r="AS117" s="1000"/>
      <c r="AT117" s="1001"/>
      <c r="AU117" s="919"/>
      <c r="AV117" s="920"/>
      <c r="AW117" s="920"/>
      <c r="AX117" s="920"/>
      <c r="AY117" s="920"/>
      <c r="AZ117" s="968" t="s">
        <v>458</v>
      </c>
      <c r="BA117" s="969"/>
      <c r="BB117" s="969"/>
      <c r="BC117" s="969"/>
      <c r="BD117" s="969"/>
      <c r="BE117" s="969"/>
      <c r="BF117" s="969"/>
      <c r="BG117" s="969"/>
      <c r="BH117" s="969"/>
      <c r="BI117" s="969"/>
      <c r="BJ117" s="969"/>
      <c r="BK117" s="969"/>
      <c r="BL117" s="969"/>
      <c r="BM117" s="969"/>
      <c r="BN117" s="969"/>
      <c r="BO117" s="969"/>
      <c r="BP117" s="970"/>
      <c r="BQ117" s="938" t="s">
        <v>440</v>
      </c>
      <c r="BR117" s="939"/>
      <c r="BS117" s="939"/>
      <c r="BT117" s="939"/>
      <c r="BU117" s="939"/>
      <c r="BV117" s="939" t="s">
        <v>440</v>
      </c>
      <c r="BW117" s="939"/>
      <c r="BX117" s="939"/>
      <c r="BY117" s="939"/>
      <c r="BZ117" s="939"/>
      <c r="CA117" s="939" t="s">
        <v>440</v>
      </c>
      <c r="CB117" s="939"/>
      <c r="CC117" s="939"/>
      <c r="CD117" s="939"/>
      <c r="CE117" s="939"/>
      <c r="CF117" s="933" t="s">
        <v>440</v>
      </c>
      <c r="CG117" s="934"/>
      <c r="CH117" s="934"/>
      <c r="CI117" s="934"/>
      <c r="CJ117" s="934"/>
      <c r="CK117" s="964"/>
      <c r="CL117" s="965"/>
      <c r="CM117" s="935" t="s">
        <v>459</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38" t="s">
        <v>440</v>
      </c>
      <c r="DH117" s="939"/>
      <c r="DI117" s="939"/>
      <c r="DJ117" s="939"/>
      <c r="DK117" s="939"/>
      <c r="DL117" s="939" t="s">
        <v>440</v>
      </c>
      <c r="DM117" s="939"/>
      <c r="DN117" s="939"/>
      <c r="DO117" s="939"/>
      <c r="DP117" s="939"/>
      <c r="DQ117" s="939" t="s">
        <v>440</v>
      </c>
      <c r="DR117" s="939"/>
      <c r="DS117" s="939"/>
      <c r="DT117" s="939"/>
      <c r="DU117" s="939"/>
      <c r="DV117" s="940" t="s">
        <v>440</v>
      </c>
      <c r="DW117" s="940"/>
      <c r="DX117" s="940"/>
      <c r="DY117" s="940"/>
      <c r="DZ117" s="941"/>
    </row>
    <row r="118" spans="1:130" s="234" customFormat="1" ht="26.25" customHeight="1" x14ac:dyDescent="0.2">
      <c r="A118" s="923" t="s">
        <v>429</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427</v>
      </c>
      <c r="AB118" s="904"/>
      <c r="AC118" s="904"/>
      <c r="AD118" s="904"/>
      <c r="AE118" s="905"/>
      <c r="AF118" s="903" t="s">
        <v>299</v>
      </c>
      <c r="AG118" s="904"/>
      <c r="AH118" s="904"/>
      <c r="AI118" s="904"/>
      <c r="AJ118" s="905"/>
      <c r="AK118" s="903" t="s">
        <v>298</v>
      </c>
      <c r="AL118" s="904"/>
      <c r="AM118" s="904"/>
      <c r="AN118" s="904"/>
      <c r="AO118" s="905"/>
      <c r="AP118" s="990" t="s">
        <v>428</v>
      </c>
      <c r="AQ118" s="991"/>
      <c r="AR118" s="991"/>
      <c r="AS118" s="991"/>
      <c r="AT118" s="992"/>
      <c r="AU118" s="919"/>
      <c r="AV118" s="920"/>
      <c r="AW118" s="920"/>
      <c r="AX118" s="920"/>
      <c r="AY118" s="920"/>
      <c r="AZ118" s="993" t="s">
        <v>460</v>
      </c>
      <c r="BA118" s="984"/>
      <c r="BB118" s="984"/>
      <c r="BC118" s="984"/>
      <c r="BD118" s="984"/>
      <c r="BE118" s="984"/>
      <c r="BF118" s="984"/>
      <c r="BG118" s="984"/>
      <c r="BH118" s="984"/>
      <c r="BI118" s="984"/>
      <c r="BJ118" s="984"/>
      <c r="BK118" s="984"/>
      <c r="BL118" s="984"/>
      <c r="BM118" s="984"/>
      <c r="BN118" s="984"/>
      <c r="BO118" s="984"/>
      <c r="BP118" s="985"/>
      <c r="BQ118" s="1010" t="s">
        <v>434</v>
      </c>
      <c r="BR118" s="1011"/>
      <c r="BS118" s="1011"/>
      <c r="BT118" s="1011"/>
      <c r="BU118" s="1011"/>
      <c r="BV118" s="1011" t="s">
        <v>461</v>
      </c>
      <c r="BW118" s="1011"/>
      <c r="BX118" s="1011"/>
      <c r="BY118" s="1011"/>
      <c r="BZ118" s="1011"/>
      <c r="CA118" s="1011" t="s">
        <v>461</v>
      </c>
      <c r="CB118" s="1011"/>
      <c r="CC118" s="1011"/>
      <c r="CD118" s="1011"/>
      <c r="CE118" s="1011"/>
      <c r="CF118" s="933" t="s">
        <v>439</v>
      </c>
      <c r="CG118" s="934"/>
      <c r="CH118" s="934"/>
      <c r="CI118" s="934"/>
      <c r="CJ118" s="934"/>
      <c r="CK118" s="964"/>
      <c r="CL118" s="965"/>
      <c r="CM118" s="935" t="s">
        <v>462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38" t="s">
        <v>461</v>
      </c>
      <c r="DH118" s="939"/>
      <c r="DI118" s="939"/>
      <c r="DJ118" s="939"/>
      <c r="DK118" s="939"/>
      <c r="DL118" s="939" t="s">
        <v>461</v>
      </c>
      <c r="DM118" s="939"/>
      <c r="DN118" s="939"/>
      <c r="DO118" s="939"/>
      <c r="DP118" s="939"/>
      <c r="DQ118" s="939" t="s">
        <v>461</v>
      </c>
      <c r="DR118" s="939"/>
      <c r="DS118" s="939"/>
      <c r="DT118" s="939"/>
      <c r="DU118" s="939"/>
      <c r="DV118" s="940" t="s">
        <v>461</v>
      </c>
      <c r="DW118" s="940"/>
      <c r="DX118" s="940"/>
      <c r="DY118" s="940"/>
      <c r="DZ118" s="941"/>
    </row>
    <row r="119" spans="1:130" s="234" customFormat="1" ht="26.25" customHeight="1" x14ac:dyDescent="0.2">
      <c r="A119" s="1075" t="s">
        <v>432</v>
      </c>
      <c r="B119" s="963"/>
      <c r="C119" s="942" t="s">
        <v>433</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10" t="s">
        <v>461</v>
      </c>
      <c r="AB119" s="911"/>
      <c r="AC119" s="911"/>
      <c r="AD119" s="911"/>
      <c r="AE119" s="912"/>
      <c r="AF119" s="913" t="s">
        <v>461</v>
      </c>
      <c r="AG119" s="911"/>
      <c r="AH119" s="911"/>
      <c r="AI119" s="911"/>
      <c r="AJ119" s="912"/>
      <c r="AK119" s="913" t="s">
        <v>461</v>
      </c>
      <c r="AL119" s="911"/>
      <c r="AM119" s="911"/>
      <c r="AN119" s="911"/>
      <c r="AO119" s="912"/>
      <c r="AP119" s="914" t="s">
        <v>461</v>
      </c>
      <c r="AQ119" s="915"/>
      <c r="AR119" s="915"/>
      <c r="AS119" s="915"/>
      <c r="AT119" s="916"/>
      <c r="AU119" s="921"/>
      <c r="AV119" s="922"/>
      <c r="AW119" s="922"/>
      <c r="AX119" s="922"/>
      <c r="AY119" s="922"/>
      <c r="AZ119" s="265" t="s">
        <v>156</v>
      </c>
      <c r="BA119" s="265"/>
      <c r="BB119" s="265"/>
      <c r="BC119" s="265"/>
      <c r="BD119" s="265"/>
      <c r="BE119" s="265"/>
      <c r="BF119" s="265"/>
      <c r="BG119" s="265"/>
      <c r="BH119" s="265"/>
      <c r="BI119" s="265"/>
      <c r="BJ119" s="265"/>
      <c r="BK119" s="265"/>
      <c r="BL119" s="265"/>
      <c r="BM119" s="265"/>
      <c r="BN119" s="265"/>
      <c r="BO119" s="994" t="s">
        <v>463</v>
      </c>
      <c r="BP119" s="1018"/>
      <c r="BQ119" s="1010">
        <v>756554923</v>
      </c>
      <c r="BR119" s="1011"/>
      <c r="BS119" s="1011"/>
      <c r="BT119" s="1011"/>
      <c r="BU119" s="1011"/>
      <c r="BV119" s="1011">
        <v>747069120</v>
      </c>
      <c r="BW119" s="1011"/>
      <c r="BX119" s="1011"/>
      <c r="BY119" s="1011"/>
      <c r="BZ119" s="1011"/>
      <c r="CA119" s="1011">
        <v>741100993</v>
      </c>
      <c r="CB119" s="1011"/>
      <c r="CC119" s="1011"/>
      <c r="CD119" s="1011"/>
      <c r="CE119" s="1011"/>
      <c r="CF119" s="1012"/>
      <c r="CG119" s="1013"/>
      <c r="CH119" s="1013"/>
      <c r="CI119" s="1013"/>
      <c r="CJ119" s="1014"/>
      <c r="CK119" s="966"/>
      <c r="CL119" s="967"/>
      <c r="CM119" s="1015" t="s">
        <v>464</v>
      </c>
      <c r="CN119" s="1016"/>
      <c r="CO119" s="1016"/>
      <c r="CP119" s="1016"/>
      <c r="CQ119" s="1016"/>
      <c r="CR119" s="1016"/>
      <c r="CS119" s="1016"/>
      <c r="CT119" s="1016"/>
      <c r="CU119" s="1016"/>
      <c r="CV119" s="1016"/>
      <c r="CW119" s="1016"/>
      <c r="CX119" s="1016"/>
      <c r="CY119" s="1016"/>
      <c r="CZ119" s="1016"/>
      <c r="DA119" s="1016"/>
      <c r="DB119" s="1016"/>
      <c r="DC119" s="1016"/>
      <c r="DD119" s="1016"/>
      <c r="DE119" s="1016"/>
      <c r="DF119" s="1017"/>
      <c r="DG119" s="938">
        <v>49214</v>
      </c>
      <c r="DH119" s="939"/>
      <c r="DI119" s="939"/>
      <c r="DJ119" s="939"/>
      <c r="DK119" s="939"/>
      <c r="DL119" s="939">
        <v>57074</v>
      </c>
      <c r="DM119" s="939"/>
      <c r="DN119" s="939"/>
      <c r="DO119" s="939"/>
      <c r="DP119" s="939"/>
      <c r="DQ119" s="939">
        <v>51281</v>
      </c>
      <c r="DR119" s="939"/>
      <c r="DS119" s="939"/>
      <c r="DT119" s="939"/>
      <c r="DU119" s="939"/>
      <c r="DV119" s="940">
        <v>0</v>
      </c>
      <c r="DW119" s="940"/>
      <c r="DX119" s="940"/>
      <c r="DY119" s="940"/>
      <c r="DZ119" s="941"/>
    </row>
    <row r="120" spans="1:130" s="234" customFormat="1" ht="26.25" customHeight="1" x14ac:dyDescent="0.2">
      <c r="A120" s="1076"/>
      <c r="B120" s="965"/>
      <c r="C120" s="935" t="s">
        <v>438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439</v>
      </c>
      <c r="AB120" s="972"/>
      <c r="AC120" s="972"/>
      <c r="AD120" s="972"/>
      <c r="AE120" s="973"/>
      <c r="AF120" s="974" t="s">
        <v>439</v>
      </c>
      <c r="AG120" s="972"/>
      <c r="AH120" s="972"/>
      <c r="AI120" s="972"/>
      <c r="AJ120" s="973"/>
      <c r="AK120" s="974" t="s">
        <v>439</v>
      </c>
      <c r="AL120" s="972"/>
      <c r="AM120" s="972"/>
      <c r="AN120" s="972"/>
      <c r="AO120" s="973"/>
      <c r="AP120" s="975" t="s">
        <v>461</v>
      </c>
      <c r="AQ120" s="976"/>
      <c r="AR120" s="976"/>
      <c r="AS120" s="976"/>
      <c r="AT120" s="977"/>
      <c r="AU120" s="1002" t="s">
        <v>465</v>
      </c>
      <c r="AV120" s="1003"/>
      <c r="AW120" s="1003"/>
      <c r="AX120" s="1003"/>
      <c r="AY120" s="1004"/>
      <c r="AZ120" s="959" t="s">
        <v>466</v>
      </c>
      <c r="BA120" s="908"/>
      <c r="BB120" s="908"/>
      <c r="BC120" s="908"/>
      <c r="BD120" s="908"/>
      <c r="BE120" s="908"/>
      <c r="BF120" s="908"/>
      <c r="BG120" s="908"/>
      <c r="BH120" s="908"/>
      <c r="BI120" s="908"/>
      <c r="BJ120" s="908"/>
      <c r="BK120" s="908"/>
      <c r="BL120" s="908"/>
      <c r="BM120" s="908"/>
      <c r="BN120" s="908"/>
      <c r="BO120" s="908"/>
      <c r="BP120" s="909"/>
      <c r="BQ120" s="945">
        <v>66615629</v>
      </c>
      <c r="BR120" s="946"/>
      <c r="BS120" s="946"/>
      <c r="BT120" s="946"/>
      <c r="BU120" s="946"/>
      <c r="BV120" s="946">
        <v>57474586</v>
      </c>
      <c r="BW120" s="946"/>
      <c r="BX120" s="946"/>
      <c r="BY120" s="946"/>
      <c r="BZ120" s="946"/>
      <c r="CA120" s="946">
        <v>49424388</v>
      </c>
      <c r="CB120" s="946"/>
      <c r="CC120" s="946"/>
      <c r="CD120" s="946"/>
      <c r="CE120" s="946"/>
      <c r="CF120" s="960">
        <v>29.2</v>
      </c>
      <c r="CG120" s="961"/>
      <c r="CH120" s="961"/>
      <c r="CI120" s="961"/>
      <c r="CJ120" s="961"/>
      <c r="CK120" s="1019" t="s">
        <v>467</v>
      </c>
      <c r="CL120" s="1020"/>
      <c r="CM120" s="1020"/>
      <c r="CN120" s="1020"/>
      <c r="CO120" s="1021"/>
      <c r="CP120" s="1027" t="s">
        <v>468</v>
      </c>
      <c r="CQ120" s="1028"/>
      <c r="CR120" s="1028"/>
      <c r="CS120" s="1028"/>
      <c r="CT120" s="1028"/>
      <c r="CU120" s="1028"/>
      <c r="CV120" s="1028"/>
      <c r="CW120" s="1028"/>
      <c r="CX120" s="1028"/>
      <c r="CY120" s="1028"/>
      <c r="CZ120" s="1028"/>
      <c r="DA120" s="1028"/>
      <c r="DB120" s="1028"/>
      <c r="DC120" s="1028"/>
      <c r="DD120" s="1028"/>
      <c r="DE120" s="1028"/>
      <c r="DF120" s="1029"/>
      <c r="DG120" s="945">
        <v>6449061</v>
      </c>
      <c r="DH120" s="946"/>
      <c r="DI120" s="946"/>
      <c r="DJ120" s="946"/>
      <c r="DK120" s="946"/>
      <c r="DL120" s="946">
        <v>10062144</v>
      </c>
      <c r="DM120" s="946"/>
      <c r="DN120" s="946"/>
      <c r="DO120" s="946"/>
      <c r="DP120" s="946"/>
      <c r="DQ120" s="946">
        <v>18391195</v>
      </c>
      <c r="DR120" s="946"/>
      <c r="DS120" s="946"/>
      <c r="DT120" s="946"/>
      <c r="DU120" s="946"/>
      <c r="DV120" s="947">
        <v>10.9</v>
      </c>
      <c r="DW120" s="947"/>
      <c r="DX120" s="947"/>
      <c r="DY120" s="947"/>
      <c r="DZ120" s="948"/>
    </row>
    <row r="121" spans="1:130" s="234" customFormat="1" ht="26.25" customHeight="1" x14ac:dyDescent="0.2">
      <c r="A121" s="1076"/>
      <c r="B121" s="965"/>
      <c r="C121" s="986" t="s">
        <v>469</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1">
        <v>282664</v>
      </c>
      <c r="AB121" s="972"/>
      <c r="AC121" s="972"/>
      <c r="AD121" s="972"/>
      <c r="AE121" s="973"/>
      <c r="AF121" s="974">
        <v>215254</v>
      </c>
      <c r="AG121" s="972"/>
      <c r="AH121" s="972"/>
      <c r="AI121" s="972"/>
      <c r="AJ121" s="973"/>
      <c r="AK121" s="974">
        <v>150865</v>
      </c>
      <c r="AL121" s="972"/>
      <c r="AM121" s="972"/>
      <c r="AN121" s="972"/>
      <c r="AO121" s="973"/>
      <c r="AP121" s="975">
        <v>0.1</v>
      </c>
      <c r="AQ121" s="976"/>
      <c r="AR121" s="976"/>
      <c r="AS121" s="976"/>
      <c r="AT121" s="977"/>
      <c r="AU121" s="1005"/>
      <c r="AV121" s="1006"/>
      <c r="AW121" s="1006"/>
      <c r="AX121" s="1006"/>
      <c r="AY121" s="1007"/>
      <c r="AZ121" s="968" t="s">
        <v>470</v>
      </c>
      <c r="BA121" s="969"/>
      <c r="BB121" s="969"/>
      <c r="BC121" s="969"/>
      <c r="BD121" s="969"/>
      <c r="BE121" s="969"/>
      <c r="BF121" s="969"/>
      <c r="BG121" s="969"/>
      <c r="BH121" s="969"/>
      <c r="BI121" s="969"/>
      <c r="BJ121" s="969"/>
      <c r="BK121" s="969"/>
      <c r="BL121" s="969"/>
      <c r="BM121" s="969"/>
      <c r="BN121" s="969"/>
      <c r="BO121" s="969"/>
      <c r="BP121" s="970"/>
      <c r="BQ121" s="938">
        <v>12335613</v>
      </c>
      <c r="BR121" s="939"/>
      <c r="BS121" s="939"/>
      <c r="BT121" s="939"/>
      <c r="BU121" s="939"/>
      <c r="BV121" s="939">
        <v>12330934</v>
      </c>
      <c r="BW121" s="939"/>
      <c r="BX121" s="939"/>
      <c r="BY121" s="939"/>
      <c r="BZ121" s="939"/>
      <c r="CA121" s="939">
        <v>10375983</v>
      </c>
      <c r="CB121" s="939"/>
      <c r="CC121" s="939"/>
      <c r="CD121" s="939"/>
      <c r="CE121" s="939"/>
      <c r="CF121" s="933">
        <v>6.1</v>
      </c>
      <c r="CG121" s="934"/>
      <c r="CH121" s="934"/>
      <c r="CI121" s="934"/>
      <c r="CJ121" s="934"/>
      <c r="CK121" s="1022"/>
      <c r="CL121" s="1023"/>
      <c r="CM121" s="1023"/>
      <c r="CN121" s="1023"/>
      <c r="CO121" s="1024"/>
      <c r="CP121" s="1032" t="s">
        <v>471</v>
      </c>
      <c r="CQ121" s="1033"/>
      <c r="CR121" s="1033"/>
      <c r="CS121" s="1033"/>
      <c r="CT121" s="1033"/>
      <c r="CU121" s="1033"/>
      <c r="CV121" s="1033"/>
      <c r="CW121" s="1033"/>
      <c r="CX121" s="1033"/>
      <c r="CY121" s="1033"/>
      <c r="CZ121" s="1033"/>
      <c r="DA121" s="1033"/>
      <c r="DB121" s="1033"/>
      <c r="DC121" s="1033"/>
      <c r="DD121" s="1033"/>
      <c r="DE121" s="1033"/>
      <c r="DF121" s="1034"/>
      <c r="DG121" s="938">
        <v>280765</v>
      </c>
      <c r="DH121" s="939"/>
      <c r="DI121" s="939"/>
      <c r="DJ121" s="939"/>
      <c r="DK121" s="939"/>
      <c r="DL121" s="939">
        <v>233597</v>
      </c>
      <c r="DM121" s="939"/>
      <c r="DN121" s="939"/>
      <c r="DO121" s="939"/>
      <c r="DP121" s="939"/>
      <c r="DQ121" s="939">
        <v>184618</v>
      </c>
      <c r="DR121" s="939"/>
      <c r="DS121" s="939"/>
      <c r="DT121" s="939"/>
      <c r="DU121" s="939"/>
      <c r="DV121" s="940">
        <v>0.1</v>
      </c>
      <c r="DW121" s="940"/>
      <c r="DX121" s="940"/>
      <c r="DY121" s="940"/>
      <c r="DZ121" s="941"/>
    </row>
    <row r="122" spans="1:130" s="234" customFormat="1" ht="26.25" customHeight="1" x14ac:dyDescent="0.2">
      <c r="A122" s="1076"/>
      <c r="B122" s="965"/>
      <c r="C122" s="935" t="s">
        <v>450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439</v>
      </c>
      <c r="AB122" s="972"/>
      <c r="AC122" s="972"/>
      <c r="AD122" s="972"/>
      <c r="AE122" s="973"/>
      <c r="AF122" s="974" t="s">
        <v>439</v>
      </c>
      <c r="AG122" s="972"/>
      <c r="AH122" s="972"/>
      <c r="AI122" s="972"/>
      <c r="AJ122" s="973"/>
      <c r="AK122" s="974" t="s">
        <v>439</v>
      </c>
      <c r="AL122" s="972"/>
      <c r="AM122" s="972"/>
      <c r="AN122" s="972"/>
      <c r="AO122" s="973"/>
      <c r="AP122" s="975" t="s">
        <v>439</v>
      </c>
      <c r="AQ122" s="976"/>
      <c r="AR122" s="976"/>
      <c r="AS122" s="976"/>
      <c r="AT122" s="977"/>
      <c r="AU122" s="1005"/>
      <c r="AV122" s="1006"/>
      <c r="AW122" s="1006"/>
      <c r="AX122" s="1006"/>
      <c r="AY122" s="1007"/>
      <c r="AZ122" s="993" t="s">
        <v>472</v>
      </c>
      <c r="BA122" s="984"/>
      <c r="BB122" s="984"/>
      <c r="BC122" s="984"/>
      <c r="BD122" s="984"/>
      <c r="BE122" s="984"/>
      <c r="BF122" s="984"/>
      <c r="BG122" s="984"/>
      <c r="BH122" s="984"/>
      <c r="BI122" s="984"/>
      <c r="BJ122" s="984"/>
      <c r="BK122" s="984"/>
      <c r="BL122" s="984"/>
      <c r="BM122" s="984"/>
      <c r="BN122" s="984"/>
      <c r="BO122" s="984"/>
      <c r="BP122" s="985"/>
      <c r="BQ122" s="1010">
        <v>481721150</v>
      </c>
      <c r="BR122" s="1011"/>
      <c r="BS122" s="1011"/>
      <c r="BT122" s="1011"/>
      <c r="BU122" s="1011"/>
      <c r="BV122" s="1011">
        <v>474398690</v>
      </c>
      <c r="BW122" s="1011"/>
      <c r="BX122" s="1011"/>
      <c r="BY122" s="1011"/>
      <c r="BZ122" s="1011"/>
      <c r="CA122" s="1011">
        <v>466916076</v>
      </c>
      <c r="CB122" s="1011"/>
      <c r="CC122" s="1011"/>
      <c r="CD122" s="1011"/>
      <c r="CE122" s="1011"/>
      <c r="CF122" s="1030">
        <v>276.2</v>
      </c>
      <c r="CG122" s="1031"/>
      <c r="CH122" s="1031"/>
      <c r="CI122" s="1031"/>
      <c r="CJ122" s="1031"/>
      <c r="CK122" s="1022"/>
      <c r="CL122" s="1023"/>
      <c r="CM122" s="1023"/>
      <c r="CN122" s="1023"/>
      <c r="CO122" s="1024"/>
      <c r="CP122" s="1032" t="s">
        <v>473</v>
      </c>
      <c r="CQ122" s="1033"/>
      <c r="CR122" s="1033"/>
      <c r="CS122" s="1033"/>
      <c r="CT122" s="1033"/>
      <c r="CU122" s="1033"/>
      <c r="CV122" s="1033"/>
      <c r="CW122" s="1033"/>
      <c r="CX122" s="1033"/>
      <c r="CY122" s="1033"/>
      <c r="CZ122" s="1033"/>
      <c r="DA122" s="1033"/>
      <c r="DB122" s="1033"/>
      <c r="DC122" s="1033"/>
      <c r="DD122" s="1033"/>
      <c r="DE122" s="1033"/>
      <c r="DF122" s="1034"/>
      <c r="DG122" s="938" t="s">
        <v>474</v>
      </c>
      <c r="DH122" s="939"/>
      <c r="DI122" s="939"/>
      <c r="DJ122" s="939"/>
      <c r="DK122" s="939"/>
      <c r="DL122" s="939" t="s">
        <v>369</v>
      </c>
      <c r="DM122" s="939"/>
      <c r="DN122" s="939"/>
      <c r="DO122" s="939"/>
      <c r="DP122" s="939"/>
      <c r="DQ122" s="939" t="s">
        <v>475</v>
      </c>
      <c r="DR122" s="939"/>
      <c r="DS122" s="939"/>
      <c r="DT122" s="939"/>
      <c r="DU122" s="939"/>
      <c r="DV122" s="940" t="s">
        <v>380</v>
      </c>
      <c r="DW122" s="940"/>
      <c r="DX122" s="940"/>
      <c r="DY122" s="940"/>
      <c r="DZ122" s="941"/>
    </row>
    <row r="123" spans="1:130" s="234" customFormat="1" ht="26.25" customHeight="1" x14ac:dyDescent="0.2">
      <c r="A123" s="1076"/>
      <c r="B123" s="965"/>
      <c r="C123" s="935" t="s">
        <v>456</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32122</v>
      </c>
      <c r="AB123" s="972"/>
      <c r="AC123" s="972"/>
      <c r="AD123" s="972"/>
      <c r="AE123" s="973"/>
      <c r="AF123" s="974">
        <v>23404</v>
      </c>
      <c r="AG123" s="972"/>
      <c r="AH123" s="972"/>
      <c r="AI123" s="972"/>
      <c r="AJ123" s="973"/>
      <c r="AK123" s="974">
        <v>16280</v>
      </c>
      <c r="AL123" s="972"/>
      <c r="AM123" s="972"/>
      <c r="AN123" s="972"/>
      <c r="AO123" s="973"/>
      <c r="AP123" s="975">
        <v>0</v>
      </c>
      <c r="AQ123" s="976"/>
      <c r="AR123" s="976"/>
      <c r="AS123" s="976"/>
      <c r="AT123" s="977"/>
      <c r="AU123" s="1008"/>
      <c r="AV123" s="1009"/>
      <c r="AW123" s="1009"/>
      <c r="AX123" s="1009"/>
      <c r="AY123" s="1009"/>
      <c r="AZ123" s="265" t="s">
        <v>156</v>
      </c>
      <c r="BA123" s="265"/>
      <c r="BB123" s="265"/>
      <c r="BC123" s="265"/>
      <c r="BD123" s="265"/>
      <c r="BE123" s="265"/>
      <c r="BF123" s="265"/>
      <c r="BG123" s="265"/>
      <c r="BH123" s="265"/>
      <c r="BI123" s="265"/>
      <c r="BJ123" s="265"/>
      <c r="BK123" s="265"/>
      <c r="BL123" s="265"/>
      <c r="BM123" s="265"/>
      <c r="BN123" s="265"/>
      <c r="BO123" s="994" t="s">
        <v>476</v>
      </c>
      <c r="BP123" s="1018"/>
      <c r="BQ123" s="1082">
        <v>560672392</v>
      </c>
      <c r="BR123" s="1083"/>
      <c r="BS123" s="1083"/>
      <c r="BT123" s="1083"/>
      <c r="BU123" s="1083"/>
      <c r="BV123" s="1083">
        <v>544204210</v>
      </c>
      <c r="BW123" s="1083"/>
      <c r="BX123" s="1083"/>
      <c r="BY123" s="1083"/>
      <c r="BZ123" s="1083"/>
      <c r="CA123" s="1083">
        <v>526716447</v>
      </c>
      <c r="CB123" s="1083"/>
      <c r="CC123" s="1083"/>
      <c r="CD123" s="1083"/>
      <c r="CE123" s="1083"/>
      <c r="CF123" s="1012"/>
      <c r="CG123" s="1013"/>
      <c r="CH123" s="1013"/>
      <c r="CI123" s="1013"/>
      <c r="CJ123" s="1014"/>
      <c r="CK123" s="1022"/>
      <c r="CL123" s="1023"/>
      <c r="CM123" s="1023"/>
      <c r="CN123" s="1023"/>
      <c r="CO123" s="1024"/>
      <c r="CP123" s="1032" t="s">
        <v>477</v>
      </c>
      <c r="CQ123" s="1033"/>
      <c r="CR123" s="1033"/>
      <c r="CS123" s="1033"/>
      <c r="CT123" s="1033"/>
      <c r="CU123" s="1033"/>
      <c r="CV123" s="1033"/>
      <c r="CW123" s="1033"/>
      <c r="CX123" s="1033"/>
      <c r="CY123" s="1033"/>
      <c r="CZ123" s="1033"/>
      <c r="DA123" s="1033"/>
      <c r="DB123" s="1033"/>
      <c r="DC123" s="1033"/>
      <c r="DD123" s="1033"/>
      <c r="DE123" s="1033"/>
      <c r="DF123" s="1034"/>
      <c r="DG123" s="938" t="s">
        <v>475</v>
      </c>
      <c r="DH123" s="939"/>
      <c r="DI123" s="939"/>
      <c r="DJ123" s="939"/>
      <c r="DK123" s="939"/>
      <c r="DL123" s="939" t="s">
        <v>365</v>
      </c>
      <c r="DM123" s="939"/>
      <c r="DN123" s="939"/>
      <c r="DO123" s="939"/>
      <c r="DP123" s="939"/>
      <c r="DQ123" s="939" t="s">
        <v>369</v>
      </c>
      <c r="DR123" s="939"/>
      <c r="DS123" s="939"/>
      <c r="DT123" s="939"/>
      <c r="DU123" s="939"/>
      <c r="DV123" s="940" t="s">
        <v>478</v>
      </c>
      <c r="DW123" s="940"/>
      <c r="DX123" s="940"/>
      <c r="DY123" s="940"/>
      <c r="DZ123" s="941"/>
    </row>
    <row r="124" spans="1:130" s="234" customFormat="1" ht="26.25" customHeight="1" thickBot="1" x14ac:dyDescent="0.25">
      <c r="A124" s="1076"/>
      <c r="B124" s="965"/>
      <c r="C124" s="935" t="s">
        <v>459</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369</v>
      </c>
      <c r="AB124" s="972"/>
      <c r="AC124" s="972"/>
      <c r="AD124" s="972"/>
      <c r="AE124" s="973"/>
      <c r="AF124" s="974" t="s">
        <v>365</v>
      </c>
      <c r="AG124" s="972"/>
      <c r="AH124" s="972"/>
      <c r="AI124" s="972"/>
      <c r="AJ124" s="973"/>
      <c r="AK124" s="974" t="s">
        <v>479</v>
      </c>
      <c r="AL124" s="972"/>
      <c r="AM124" s="972"/>
      <c r="AN124" s="972"/>
      <c r="AO124" s="973"/>
      <c r="AP124" s="975" t="s">
        <v>474</v>
      </c>
      <c r="AQ124" s="976"/>
      <c r="AR124" s="976"/>
      <c r="AS124" s="976"/>
      <c r="AT124" s="977"/>
      <c r="AU124" s="1078" t="s">
        <v>480</v>
      </c>
      <c r="AV124" s="1079"/>
      <c r="AW124" s="1079"/>
      <c r="AX124" s="1079"/>
      <c r="AY124" s="1079"/>
      <c r="AZ124" s="1079"/>
      <c r="BA124" s="1079"/>
      <c r="BB124" s="1079"/>
      <c r="BC124" s="1079"/>
      <c r="BD124" s="1079"/>
      <c r="BE124" s="1079"/>
      <c r="BF124" s="1079"/>
      <c r="BG124" s="1079"/>
      <c r="BH124" s="1079"/>
      <c r="BI124" s="1079"/>
      <c r="BJ124" s="1079"/>
      <c r="BK124" s="1079"/>
      <c r="BL124" s="1079"/>
      <c r="BM124" s="1079"/>
      <c r="BN124" s="1079"/>
      <c r="BO124" s="1079"/>
      <c r="BP124" s="1080"/>
      <c r="BQ124" s="1081">
        <v>112.5</v>
      </c>
      <c r="BR124" s="1042"/>
      <c r="BS124" s="1042"/>
      <c r="BT124" s="1042"/>
      <c r="BU124" s="1042"/>
      <c r="BV124" s="1042">
        <v>119.3</v>
      </c>
      <c r="BW124" s="1042"/>
      <c r="BX124" s="1042"/>
      <c r="BY124" s="1042"/>
      <c r="BZ124" s="1042"/>
      <c r="CA124" s="1042">
        <v>126.8</v>
      </c>
      <c r="CB124" s="1042"/>
      <c r="CC124" s="1042"/>
      <c r="CD124" s="1042"/>
      <c r="CE124" s="1042"/>
      <c r="CF124" s="1043"/>
      <c r="CG124" s="1044"/>
      <c r="CH124" s="1044"/>
      <c r="CI124" s="1044"/>
      <c r="CJ124" s="1045"/>
      <c r="CK124" s="1025"/>
      <c r="CL124" s="1025"/>
      <c r="CM124" s="1025"/>
      <c r="CN124" s="1025"/>
      <c r="CO124" s="1026"/>
      <c r="CP124" s="1046" t="s">
        <v>481</v>
      </c>
      <c r="CQ124" s="1047"/>
      <c r="CR124" s="1047"/>
      <c r="CS124" s="1047"/>
      <c r="CT124" s="1047"/>
      <c r="CU124" s="1047"/>
      <c r="CV124" s="1047"/>
      <c r="CW124" s="1047"/>
      <c r="CX124" s="1047"/>
      <c r="CY124" s="1047"/>
      <c r="CZ124" s="1047"/>
      <c r="DA124" s="1047"/>
      <c r="DB124" s="1047"/>
      <c r="DC124" s="1047"/>
      <c r="DD124" s="1047"/>
      <c r="DE124" s="1047"/>
      <c r="DF124" s="1048"/>
      <c r="DG124" s="1010" t="s">
        <v>365</v>
      </c>
      <c r="DH124" s="1011"/>
      <c r="DI124" s="1011"/>
      <c r="DJ124" s="1011"/>
      <c r="DK124" s="1011"/>
      <c r="DL124" s="1011" t="s">
        <v>369</v>
      </c>
      <c r="DM124" s="1011"/>
      <c r="DN124" s="1011"/>
      <c r="DO124" s="1011"/>
      <c r="DP124" s="1011"/>
      <c r="DQ124" s="1011" t="s">
        <v>482</v>
      </c>
      <c r="DR124" s="1011"/>
      <c r="DS124" s="1011"/>
      <c r="DT124" s="1011"/>
      <c r="DU124" s="1011"/>
      <c r="DV124" s="1035" t="s">
        <v>367</v>
      </c>
      <c r="DW124" s="1035"/>
      <c r="DX124" s="1035"/>
      <c r="DY124" s="1035"/>
      <c r="DZ124" s="1036"/>
    </row>
    <row r="125" spans="1:130" s="234" customFormat="1" ht="26.25" customHeight="1" x14ac:dyDescent="0.2">
      <c r="A125" s="1076"/>
      <c r="B125" s="965"/>
      <c r="C125" s="935" t="s">
        <v>462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483</v>
      </c>
      <c r="AB125" s="972"/>
      <c r="AC125" s="972"/>
      <c r="AD125" s="972"/>
      <c r="AE125" s="973"/>
      <c r="AF125" s="974" t="s">
        <v>369</v>
      </c>
      <c r="AG125" s="972"/>
      <c r="AH125" s="972"/>
      <c r="AI125" s="972"/>
      <c r="AJ125" s="973"/>
      <c r="AK125" s="974" t="s">
        <v>369</v>
      </c>
      <c r="AL125" s="972"/>
      <c r="AM125" s="972"/>
      <c r="AN125" s="972"/>
      <c r="AO125" s="973"/>
      <c r="AP125" s="975" t="s">
        <v>475</v>
      </c>
      <c r="AQ125" s="976"/>
      <c r="AR125" s="976"/>
      <c r="AS125" s="976"/>
      <c r="AT125" s="97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37" t="s">
        <v>484</v>
      </c>
      <c r="CL125" s="1020"/>
      <c r="CM125" s="1020"/>
      <c r="CN125" s="1020"/>
      <c r="CO125" s="1021"/>
      <c r="CP125" s="959" t="s">
        <v>485</v>
      </c>
      <c r="CQ125" s="908"/>
      <c r="CR125" s="908"/>
      <c r="CS125" s="908"/>
      <c r="CT125" s="908"/>
      <c r="CU125" s="908"/>
      <c r="CV125" s="908"/>
      <c r="CW125" s="908"/>
      <c r="CX125" s="908"/>
      <c r="CY125" s="908"/>
      <c r="CZ125" s="908"/>
      <c r="DA125" s="908"/>
      <c r="DB125" s="908"/>
      <c r="DC125" s="908"/>
      <c r="DD125" s="908"/>
      <c r="DE125" s="908"/>
      <c r="DF125" s="909"/>
      <c r="DG125" s="945" t="s">
        <v>369</v>
      </c>
      <c r="DH125" s="946"/>
      <c r="DI125" s="946"/>
      <c r="DJ125" s="946"/>
      <c r="DK125" s="946"/>
      <c r="DL125" s="946" t="s">
        <v>365</v>
      </c>
      <c r="DM125" s="946"/>
      <c r="DN125" s="946"/>
      <c r="DO125" s="946"/>
      <c r="DP125" s="946"/>
      <c r="DQ125" s="946" t="s">
        <v>369</v>
      </c>
      <c r="DR125" s="946"/>
      <c r="DS125" s="946"/>
      <c r="DT125" s="946"/>
      <c r="DU125" s="946"/>
      <c r="DV125" s="947" t="s">
        <v>369</v>
      </c>
      <c r="DW125" s="947"/>
      <c r="DX125" s="947"/>
      <c r="DY125" s="947"/>
      <c r="DZ125" s="948"/>
    </row>
    <row r="126" spans="1:130" s="234" customFormat="1" ht="26.25" customHeight="1" thickBot="1" x14ac:dyDescent="0.25">
      <c r="A126" s="1076"/>
      <c r="B126" s="965"/>
      <c r="C126" s="935" t="s">
        <v>464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365</v>
      </c>
      <c r="AB126" s="972"/>
      <c r="AC126" s="972"/>
      <c r="AD126" s="972"/>
      <c r="AE126" s="973"/>
      <c r="AF126" s="974" t="s">
        <v>369</v>
      </c>
      <c r="AG126" s="972"/>
      <c r="AH126" s="972"/>
      <c r="AI126" s="972"/>
      <c r="AJ126" s="973"/>
      <c r="AK126" s="974" t="s">
        <v>479</v>
      </c>
      <c r="AL126" s="972"/>
      <c r="AM126" s="972"/>
      <c r="AN126" s="972"/>
      <c r="AO126" s="973"/>
      <c r="AP126" s="975" t="s">
        <v>475</v>
      </c>
      <c r="AQ126" s="976"/>
      <c r="AR126" s="976"/>
      <c r="AS126" s="976"/>
      <c r="AT126" s="97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38"/>
      <c r="CL126" s="1023"/>
      <c r="CM126" s="1023"/>
      <c r="CN126" s="1023"/>
      <c r="CO126" s="1024"/>
      <c r="CP126" s="968" t="s">
        <v>486</v>
      </c>
      <c r="CQ126" s="969"/>
      <c r="CR126" s="969"/>
      <c r="CS126" s="969"/>
      <c r="CT126" s="969"/>
      <c r="CU126" s="969"/>
      <c r="CV126" s="969"/>
      <c r="CW126" s="969"/>
      <c r="CX126" s="969"/>
      <c r="CY126" s="969"/>
      <c r="CZ126" s="969"/>
      <c r="DA126" s="969"/>
      <c r="DB126" s="969"/>
      <c r="DC126" s="969"/>
      <c r="DD126" s="969"/>
      <c r="DE126" s="969"/>
      <c r="DF126" s="970"/>
      <c r="DG126" s="938" t="s">
        <v>369</v>
      </c>
      <c r="DH126" s="939"/>
      <c r="DI126" s="939"/>
      <c r="DJ126" s="939"/>
      <c r="DK126" s="939"/>
      <c r="DL126" s="939" t="s">
        <v>365</v>
      </c>
      <c r="DM126" s="939"/>
      <c r="DN126" s="939"/>
      <c r="DO126" s="939"/>
      <c r="DP126" s="939"/>
      <c r="DQ126" s="939" t="s">
        <v>478</v>
      </c>
      <c r="DR126" s="939"/>
      <c r="DS126" s="939"/>
      <c r="DT126" s="939"/>
      <c r="DU126" s="939"/>
      <c r="DV126" s="940" t="s">
        <v>482</v>
      </c>
      <c r="DW126" s="940"/>
      <c r="DX126" s="940"/>
      <c r="DY126" s="940"/>
      <c r="DZ126" s="941"/>
    </row>
    <row r="127" spans="1:130" s="234" customFormat="1" ht="26.25" customHeight="1" x14ac:dyDescent="0.2">
      <c r="A127" s="1077"/>
      <c r="B127" s="967"/>
      <c r="C127" s="1015" t="s">
        <v>487</v>
      </c>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7"/>
      <c r="AA127" s="971">
        <v>39979</v>
      </c>
      <c r="AB127" s="972"/>
      <c r="AC127" s="972"/>
      <c r="AD127" s="972"/>
      <c r="AE127" s="973"/>
      <c r="AF127" s="974">
        <v>36011</v>
      </c>
      <c r="AG127" s="972"/>
      <c r="AH127" s="972"/>
      <c r="AI127" s="972"/>
      <c r="AJ127" s="973"/>
      <c r="AK127" s="974">
        <v>36700</v>
      </c>
      <c r="AL127" s="972"/>
      <c r="AM127" s="972"/>
      <c r="AN127" s="972"/>
      <c r="AO127" s="973"/>
      <c r="AP127" s="975">
        <v>0</v>
      </c>
      <c r="AQ127" s="976"/>
      <c r="AR127" s="976"/>
      <c r="AS127" s="976"/>
      <c r="AT127" s="977"/>
      <c r="AU127" s="270"/>
      <c r="AV127" s="270"/>
      <c r="AW127" s="270"/>
      <c r="AX127" s="1049" t="s">
        <v>488</v>
      </c>
      <c r="AY127" s="1050"/>
      <c r="AZ127" s="1050"/>
      <c r="BA127" s="1050"/>
      <c r="BB127" s="1050"/>
      <c r="BC127" s="1050"/>
      <c r="BD127" s="1050"/>
      <c r="BE127" s="1051"/>
      <c r="BF127" s="1052" t="s">
        <v>489</v>
      </c>
      <c r="BG127" s="1050"/>
      <c r="BH127" s="1050"/>
      <c r="BI127" s="1050"/>
      <c r="BJ127" s="1050"/>
      <c r="BK127" s="1050"/>
      <c r="BL127" s="1051"/>
      <c r="BM127" s="1052" t="s">
        <v>490</v>
      </c>
      <c r="BN127" s="1050"/>
      <c r="BO127" s="1050"/>
      <c r="BP127" s="1050"/>
      <c r="BQ127" s="1050"/>
      <c r="BR127" s="1050"/>
      <c r="BS127" s="1051"/>
      <c r="BT127" s="1052" t="s">
        <v>491</v>
      </c>
      <c r="BU127" s="1050"/>
      <c r="BV127" s="1050"/>
      <c r="BW127" s="1050"/>
      <c r="BX127" s="1050"/>
      <c r="BY127" s="1050"/>
      <c r="BZ127" s="1074"/>
      <c r="CA127" s="270"/>
      <c r="CB127" s="270"/>
      <c r="CC127" s="270"/>
      <c r="CD127" s="271"/>
      <c r="CE127" s="271"/>
      <c r="CF127" s="271"/>
      <c r="CG127" s="268"/>
      <c r="CH127" s="268"/>
      <c r="CI127" s="268"/>
      <c r="CJ127" s="269"/>
      <c r="CK127" s="1038"/>
      <c r="CL127" s="1023"/>
      <c r="CM127" s="1023"/>
      <c r="CN127" s="1023"/>
      <c r="CO127" s="1024"/>
      <c r="CP127" s="968" t="s">
        <v>492</v>
      </c>
      <c r="CQ127" s="969"/>
      <c r="CR127" s="969"/>
      <c r="CS127" s="969"/>
      <c r="CT127" s="969"/>
      <c r="CU127" s="969"/>
      <c r="CV127" s="969"/>
      <c r="CW127" s="969"/>
      <c r="CX127" s="969"/>
      <c r="CY127" s="969"/>
      <c r="CZ127" s="969"/>
      <c r="DA127" s="969"/>
      <c r="DB127" s="969"/>
      <c r="DC127" s="969"/>
      <c r="DD127" s="969"/>
      <c r="DE127" s="969"/>
      <c r="DF127" s="970"/>
      <c r="DG127" s="938" t="s">
        <v>478</v>
      </c>
      <c r="DH127" s="939"/>
      <c r="DI127" s="939"/>
      <c r="DJ127" s="939"/>
      <c r="DK127" s="939"/>
      <c r="DL127" s="939" t="s">
        <v>367</v>
      </c>
      <c r="DM127" s="939"/>
      <c r="DN127" s="939"/>
      <c r="DO127" s="939"/>
      <c r="DP127" s="939"/>
      <c r="DQ127" s="939" t="s">
        <v>474</v>
      </c>
      <c r="DR127" s="939"/>
      <c r="DS127" s="939"/>
      <c r="DT127" s="939"/>
      <c r="DU127" s="939"/>
      <c r="DV127" s="940" t="s">
        <v>475</v>
      </c>
      <c r="DW127" s="940"/>
      <c r="DX127" s="940"/>
      <c r="DY127" s="940"/>
      <c r="DZ127" s="941"/>
    </row>
    <row r="128" spans="1:130" s="234" customFormat="1" ht="26.25" customHeight="1" thickBot="1" x14ac:dyDescent="0.25">
      <c r="A128" s="1060" t="s">
        <v>493</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494</v>
      </c>
      <c r="X128" s="1062"/>
      <c r="Y128" s="1062"/>
      <c r="Z128" s="1063"/>
      <c r="AA128" s="1064">
        <v>455256</v>
      </c>
      <c r="AB128" s="1065"/>
      <c r="AC128" s="1065"/>
      <c r="AD128" s="1065"/>
      <c r="AE128" s="1066"/>
      <c r="AF128" s="1067">
        <v>4331836</v>
      </c>
      <c r="AG128" s="1065"/>
      <c r="AH128" s="1065"/>
      <c r="AI128" s="1065"/>
      <c r="AJ128" s="1066"/>
      <c r="AK128" s="1067">
        <v>2184642</v>
      </c>
      <c r="AL128" s="1065"/>
      <c r="AM128" s="1065"/>
      <c r="AN128" s="1065"/>
      <c r="AO128" s="1066"/>
      <c r="AP128" s="1068"/>
      <c r="AQ128" s="1069"/>
      <c r="AR128" s="1069"/>
      <c r="AS128" s="1069"/>
      <c r="AT128" s="1070"/>
      <c r="AU128" s="270"/>
      <c r="AV128" s="270"/>
      <c r="AW128" s="270"/>
      <c r="AX128" s="907" t="s">
        <v>495</v>
      </c>
      <c r="AY128" s="908"/>
      <c r="AZ128" s="908"/>
      <c r="BA128" s="908"/>
      <c r="BB128" s="908"/>
      <c r="BC128" s="908"/>
      <c r="BD128" s="908"/>
      <c r="BE128" s="909"/>
      <c r="BF128" s="1071" t="s">
        <v>367</v>
      </c>
      <c r="BG128" s="1072"/>
      <c r="BH128" s="1072"/>
      <c r="BI128" s="1072"/>
      <c r="BJ128" s="1072"/>
      <c r="BK128" s="1072"/>
      <c r="BL128" s="1073"/>
      <c r="BM128" s="1071">
        <v>3.75</v>
      </c>
      <c r="BN128" s="1072"/>
      <c r="BO128" s="1072"/>
      <c r="BP128" s="1072"/>
      <c r="BQ128" s="1072"/>
      <c r="BR128" s="1072"/>
      <c r="BS128" s="1073"/>
      <c r="BT128" s="1071">
        <v>5</v>
      </c>
      <c r="BU128" s="1072"/>
      <c r="BV128" s="1072"/>
      <c r="BW128" s="1072"/>
      <c r="BX128" s="1072"/>
      <c r="BY128" s="1072"/>
      <c r="BZ128" s="1096"/>
      <c r="CA128" s="271"/>
      <c r="CB128" s="271"/>
      <c r="CC128" s="271"/>
      <c r="CD128" s="271"/>
      <c r="CE128" s="271"/>
      <c r="CF128" s="271"/>
      <c r="CG128" s="268"/>
      <c r="CH128" s="268"/>
      <c r="CI128" s="268"/>
      <c r="CJ128" s="269"/>
      <c r="CK128" s="1039"/>
      <c r="CL128" s="1040"/>
      <c r="CM128" s="1040"/>
      <c r="CN128" s="1040"/>
      <c r="CO128" s="1041"/>
      <c r="CP128" s="1053" t="s">
        <v>496</v>
      </c>
      <c r="CQ128" s="1054"/>
      <c r="CR128" s="1054"/>
      <c r="CS128" s="1054"/>
      <c r="CT128" s="1054"/>
      <c r="CU128" s="1054"/>
      <c r="CV128" s="1054"/>
      <c r="CW128" s="1054"/>
      <c r="CX128" s="1054"/>
      <c r="CY128" s="1054"/>
      <c r="CZ128" s="1054"/>
      <c r="DA128" s="1054"/>
      <c r="DB128" s="1054"/>
      <c r="DC128" s="1054"/>
      <c r="DD128" s="1054"/>
      <c r="DE128" s="1054"/>
      <c r="DF128" s="1055"/>
      <c r="DG128" s="1056">
        <v>6057685</v>
      </c>
      <c r="DH128" s="1057"/>
      <c r="DI128" s="1057"/>
      <c r="DJ128" s="1057"/>
      <c r="DK128" s="1057"/>
      <c r="DL128" s="1057">
        <v>5845961</v>
      </c>
      <c r="DM128" s="1057"/>
      <c r="DN128" s="1057"/>
      <c r="DO128" s="1057"/>
      <c r="DP128" s="1057"/>
      <c r="DQ128" s="1057">
        <v>5710338</v>
      </c>
      <c r="DR128" s="1057"/>
      <c r="DS128" s="1057"/>
      <c r="DT128" s="1057"/>
      <c r="DU128" s="1057"/>
      <c r="DV128" s="1058">
        <v>3.4</v>
      </c>
      <c r="DW128" s="1058"/>
      <c r="DX128" s="1058"/>
      <c r="DY128" s="1058"/>
      <c r="DZ128" s="1059"/>
    </row>
    <row r="129" spans="1:131" s="234" customFormat="1" ht="26.25" customHeight="1" x14ac:dyDescent="0.2">
      <c r="A129" s="949" t="s">
        <v>101</v>
      </c>
      <c r="B129" s="950"/>
      <c r="C129" s="950"/>
      <c r="D129" s="950"/>
      <c r="E129" s="950"/>
      <c r="F129" s="950"/>
      <c r="G129" s="950"/>
      <c r="H129" s="950"/>
      <c r="I129" s="950"/>
      <c r="J129" s="950"/>
      <c r="K129" s="950"/>
      <c r="L129" s="950"/>
      <c r="M129" s="950"/>
      <c r="N129" s="950"/>
      <c r="O129" s="950"/>
      <c r="P129" s="950"/>
      <c r="Q129" s="950"/>
      <c r="R129" s="950"/>
      <c r="S129" s="950"/>
      <c r="T129" s="950"/>
      <c r="U129" s="950"/>
      <c r="V129" s="950"/>
      <c r="W129" s="1090" t="s">
        <v>497</v>
      </c>
      <c r="X129" s="1091"/>
      <c r="Y129" s="1091"/>
      <c r="Z129" s="1092"/>
      <c r="AA129" s="971">
        <v>217052271</v>
      </c>
      <c r="AB129" s="972"/>
      <c r="AC129" s="972"/>
      <c r="AD129" s="972"/>
      <c r="AE129" s="973"/>
      <c r="AF129" s="974">
        <v>212575935</v>
      </c>
      <c r="AG129" s="972"/>
      <c r="AH129" s="972"/>
      <c r="AI129" s="972"/>
      <c r="AJ129" s="973"/>
      <c r="AK129" s="974">
        <v>211097267</v>
      </c>
      <c r="AL129" s="972"/>
      <c r="AM129" s="972"/>
      <c r="AN129" s="972"/>
      <c r="AO129" s="973"/>
      <c r="AP129" s="1093"/>
      <c r="AQ129" s="1094"/>
      <c r="AR129" s="1094"/>
      <c r="AS129" s="1094"/>
      <c r="AT129" s="1095"/>
      <c r="AU129" s="272"/>
      <c r="AV129" s="272"/>
      <c r="AW129" s="272"/>
      <c r="AX129" s="1084" t="s">
        <v>498</v>
      </c>
      <c r="AY129" s="969"/>
      <c r="AZ129" s="969"/>
      <c r="BA129" s="969"/>
      <c r="BB129" s="969"/>
      <c r="BC129" s="969"/>
      <c r="BD129" s="969"/>
      <c r="BE129" s="970"/>
      <c r="BF129" s="1085" t="s">
        <v>499</v>
      </c>
      <c r="BG129" s="1086"/>
      <c r="BH129" s="1086"/>
      <c r="BI129" s="1086"/>
      <c r="BJ129" s="1086"/>
      <c r="BK129" s="1086"/>
      <c r="BL129" s="1087"/>
      <c r="BM129" s="1085">
        <v>8.75</v>
      </c>
      <c r="BN129" s="1086"/>
      <c r="BO129" s="1086"/>
      <c r="BP129" s="1086"/>
      <c r="BQ129" s="1086"/>
      <c r="BR129" s="1086"/>
      <c r="BS129" s="1087"/>
      <c r="BT129" s="1085">
        <v>15</v>
      </c>
      <c r="BU129" s="1088"/>
      <c r="BV129" s="1088"/>
      <c r="BW129" s="1088"/>
      <c r="BX129" s="1088"/>
      <c r="BY129" s="1088"/>
      <c r="BZ129" s="108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49" t="s">
        <v>500</v>
      </c>
      <c r="B130" s="950"/>
      <c r="C130" s="950"/>
      <c r="D130" s="950"/>
      <c r="E130" s="950"/>
      <c r="F130" s="950"/>
      <c r="G130" s="950"/>
      <c r="H130" s="950"/>
      <c r="I130" s="950"/>
      <c r="J130" s="950"/>
      <c r="K130" s="950"/>
      <c r="L130" s="950"/>
      <c r="M130" s="950"/>
      <c r="N130" s="950"/>
      <c r="O130" s="950"/>
      <c r="P130" s="950"/>
      <c r="Q130" s="950"/>
      <c r="R130" s="950"/>
      <c r="S130" s="950"/>
      <c r="T130" s="950"/>
      <c r="U130" s="950"/>
      <c r="V130" s="950"/>
      <c r="W130" s="1090" t="s">
        <v>501</v>
      </c>
      <c r="X130" s="1091"/>
      <c r="Y130" s="1091"/>
      <c r="Z130" s="1092"/>
      <c r="AA130" s="971">
        <v>43046922</v>
      </c>
      <c r="AB130" s="972"/>
      <c r="AC130" s="972"/>
      <c r="AD130" s="972"/>
      <c r="AE130" s="973"/>
      <c r="AF130" s="974">
        <v>42539842</v>
      </c>
      <c r="AG130" s="972"/>
      <c r="AH130" s="972"/>
      <c r="AI130" s="972"/>
      <c r="AJ130" s="973"/>
      <c r="AK130" s="974">
        <v>42064706</v>
      </c>
      <c r="AL130" s="972"/>
      <c r="AM130" s="972"/>
      <c r="AN130" s="972"/>
      <c r="AO130" s="973"/>
      <c r="AP130" s="1093"/>
      <c r="AQ130" s="1094"/>
      <c r="AR130" s="1094"/>
      <c r="AS130" s="1094"/>
      <c r="AT130" s="1095"/>
      <c r="AU130" s="272"/>
      <c r="AV130" s="272"/>
      <c r="AW130" s="272"/>
      <c r="AX130" s="1084" t="s">
        <v>502</v>
      </c>
      <c r="AY130" s="969"/>
      <c r="AZ130" s="969"/>
      <c r="BA130" s="969"/>
      <c r="BB130" s="969"/>
      <c r="BC130" s="969"/>
      <c r="BD130" s="969"/>
      <c r="BE130" s="970"/>
      <c r="BF130" s="1121">
        <v>12.7</v>
      </c>
      <c r="BG130" s="1122"/>
      <c r="BH130" s="1122"/>
      <c r="BI130" s="1122"/>
      <c r="BJ130" s="1122"/>
      <c r="BK130" s="1122"/>
      <c r="BL130" s="1123"/>
      <c r="BM130" s="1121">
        <v>25</v>
      </c>
      <c r="BN130" s="1122"/>
      <c r="BO130" s="1122"/>
      <c r="BP130" s="1122"/>
      <c r="BQ130" s="1122"/>
      <c r="BR130" s="1122"/>
      <c r="BS130" s="1123"/>
      <c r="BT130" s="1121">
        <v>35</v>
      </c>
      <c r="BU130" s="1124"/>
      <c r="BV130" s="1124"/>
      <c r="BW130" s="1124"/>
      <c r="BX130" s="1124"/>
      <c r="BY130" s="1124"/>
      <c r="BZ130" s="112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26"/>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8" t="s">
        <v>503</v>
      </c>
      <c r="X131" s="1129"/>
      <c r="Y131" s="1129"/>
      <c r="Z131" s="1130"/>
      <c r="AA131" s="1131">
        <v>174005349</v>
      </c>
      <c r="AB131" s="1132"/>
      <c r="AC131" s="1132"/>
      <c r="AD131" s="1132"/>
      <c r="AE131" s="1133"/>
      <c r="AF131" s="1134">
        <v>170036093</v>
      </c>
      <c r="AG131" s="1132"/>
      <c r="AH131" s="1132"/>
      <c r="AI131" s="1132"/>
      <c r="AJ131" s="1133"/>
      <c r="AK131" s="1134">
        <v>169032561</v>
      </c>
      <c r="AL131" s="1132"/>
      <c r="AM131" s="1132"/>
      <c r="AN131" s="1132"/>
      <c r="AO131" s="1133"/>
      <c r="AP131" s="1135"/>
      <c r="AQ131" s="1136"/>
      <c r="AR131" s="1136"/>
      <c r="AS131" s="1136"/>
      <c r="AT131" s="1137"/>
      <c r="AU131" s="272"/>
      <c r="AV131" s="272"/>
      <c r="AW131" s="272"/>
      <c r="AX131" s="1103" t="s">
        <v>504</v>
      </c>
      <c r="AY131" s="1054"/>
      <c r="AZ131" s="1054"/>
      <c r="BA131" s="1054"/>
      <c r="BB131" s="1054"/>
      <c r="BC131" s="1054"/>
      <c r="BD131" s="1054"/>
      <c r="BE131" s="1055"/>
      <c r="BF131" s="1104">
        <v>126.8</v>
      </c>
      <c r="BG131" s="1105"/>
      <c r="BH131" s="1105"/>
      <c r="BI131" s="1105"/>
      <c r="BJ131" s="1105"/>
      <c r="BK131" s="1105"/>
      <c r="BL131" s="1106"/>
      <c r="BM131" s="1104">
        <v>400</v>
      </c>
      <c r="BN131" s="1105"/>
      <c r="BO131" s="1105"/>
      <c r="BP131" s="1105"/>
      <c r="BQ131" s="1105"/>
      <c r="BR131" s="1105"/>
      <c r="BS131" s="1106"/>
      <c r="BT131" s="1107"/>
      <c r="BU131" s="1108"/>
      <c r="BV131" s="1108"/>
      <c r="BW131" s="1108"/>
      <c r="BX131" s="1108"/>
      <c r="BY131" s="1108"/>
      <c r="BZ131" s="110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10" t="s">
        <v>505</v>
      </c>
      <c r="B132" s="1111"/>
      <c r="C132" s="1111"/>
      <c r="D132" s="1111"/>
      <c r="E132" s="1111"/>
      <c r="F132" s="1111"/>
      <c r="G132" s="1111"/>
      <c r="H132" s="1111"/>
      <c r="I132" s="1111"/>
      <c r="J132" s="1111"/>
      <c r="K132" s="1111"/>
      <c r="L132" s="1111"/>
      <c r="M132" s="1111"/>
      <c r="N132" s="1111"/>
      <c r="O132" s="1111"/>
      <c r="P132" s="1111"/>
      <c r="Q132" s="1111"/>
      <c r="R132" s="1111"/>
      <c r="S132" s="1111"/>
      <c r="T132" s="1111"/>
      <c r="U132" s="1111"/>
      <c r="V132" s="1114" t="s">
        <v>506</v>
      </c>
      <c r="W132" s="1114"/>
      <c r="X132" s="1114"/>
      <c r="Y132" s="1114"/>
      <c r="Z132" s="1115"/>
      <c r="AA132" s="1116">
        <v>12.823484519999999</v>
      </c>
      <c r="AB132" s="1117"/>
      <c r="AC132" s="1117"/>
      <c r="AD132" s="1117"/>
      <c r="AE132" s="1118"/>
      <c r="AF132" s="1119">
        <v>13.21152262</v>
      </c>
      <c r="AG132" s="1117"/>
      <c r="AH132" s="1117"/>
      <c r="AI132" s="1117"/>
      <c r="AJ132" s="1118"/>
      <c r="AK132" s="1119">
        <v>12.24357773</v>
      </c>
      <c r="AL132" s="1117"/>
      <c r="AM132" s="1117"/>
      <c r="AN132" s="1117"/>
      <c r="AO132" s="1118"/>
      <c r="AP132" s="1012"/>
      <c r="AQ132" s="1013"/>
      <c r="AR132" s="1013"/>
      <c r="AS132" s="1013"/>
      <c r="AT132" s="112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12"/>
      <c r="B133" s="1113"/>
      <c r="C133" s="1113"/>
      <c r="D133" s="1113"/>
      <c r="E133" s="1113"/>
      <c r="F133" s="1113"/>
      <c r="G133" s="1113"/>
      <c r="H133" s="1113"/>
      <c r="I133" s="1113"/>
      <c r="J133" s="1113"/>
      <c r="K133" s="1113"/>
      <c r="L133" s="1113"/>
      <c r="M133" s="1113"/>
      <c r="N133" s="1113"/>
      <c r="O133" s="1113"/>
      <c r="P133" s="1113"/>
      <c r="Q133" s="1113"/>
      <c r="R133" s="1113"/>
      <c r="S133" s="1113"/>
      <c r="T133" s="1113"/>
      <c r="U133" s="1113"/>
      <c r="V133" s="1097" t="s">
        <v>507</v>
      </c>
      <c r="W133" s="1097"/>
      <c r="X133" s="1097"/>
      <c r="Y133" s="1097"/>
      <c r="Z133" s="1098"/>
      <c r="AA133" s="1099">
        <v>12.5</v>
      </c>
      <c r="AB133" s="1100"/>
      <c r="AC133" s="1100"/>
      <c r="AD133" s="1100"/>
      <c r="AE133" s="1101"/>
      <c r="AF133" s="1099">
        <v>12.6</v>
      </c>
      <c r="AG133" s="1100"/>
      <c r="AH133" s="1100"/>
      <c r="AI133" s="1100"/>
      <c r="AJ133" s="1101"/>
      <c r="AK133" s="1099">
        <v>12.7</v>
      </c>
      <c r="AL133" s="1100"/>
      <c r="AM133" s="1100"/>
      <c r="AN133" s="1100"/>
      <c r="AO133" s="1101"/>
      <c r="AP133" s="1043"/>
      <c r="AQ133" s="1044"/>
      <c r="AR133" s="1044"/>
      <c r="AS133" s="1044"/>
      <c r="AT133" s="110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V0CObRMuvUFrLVOVB/xxmo9WRPq+6Dj04zzScBZsL8M8FcBED53ZK76rUEVCVSJVCAEdOvmagW+DypIbpcs0pQ==" saltValue="NFkIrXIMsNpPvUP0mUt6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508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ifcFYCpQvf6eEBMQqjyP+SUWF2jaciCrSlxOEgm/E/HSSYdudoioG6i3k8kRykQZckr0e97679rWcsV55AxsDw==" saltValue="cjlnyU/XIqC2K+znIzhH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509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IlRpeVPMdmX3n2XmW4J/XgmmKHAtLtPo+Hvi1THWHCUQltlKq9Re06qFoqLant/9SFX3ztllzOezQt/6J/N2hw==" saltValue="jVYXVSSBoQ9ABQxNMK7x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510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511</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38" t="s">
        <v>512</v>
      </c>
      <c r="AP7" s="293"/>
      <c r="AQ7" s="294" t="s">
        <v>513</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39"/>
      <c r="AP8" s="299" t="s">
        <v>514</v>
      </c>
      <c r="AQ8" s="300" t="s">
        <v>515</v>
      </c>
      <c r="AR8" s="301" t="s">
        <v>516</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0" t="s">
        <v>517</v>
      </c>
      <c r="AL9" s="1141"/>
      <c r="AM9" s="1141"/>
      <c r="AN9" s="1142"/>
      <c r="AO9" s="302">
        <v>88227401</v>
      </c>
      <c r="AP9" s="302">
        <v>155864</v>
      </c>
      <c r="AQ9" s="303">
        <v>163151</v>
      </c>
      <c r="AR9" s="304">
        <v>-4.5</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0" t="s">
        <v>518</v>
      </c>
      <c r="AL10" s="1141"/>
      <c r="AM10" s="1141"/>
      <c r="AN10" s="1142"/>
      <c r="AO10" s="302">
        <v>50990</v>
      </c>
      <c r="AP10" s="302">
        <v>90</v>
      </c>
      <c r="AQ10" s="303">
        <v>680</v>
      </c>
      <c r="AR10" s="304">
        <v>-86.8</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0" t="s">
        <v>519</v>
      </c>
      <c r="AL11" s="1141"/>
      <c r="AM11" s="1141"/>
      <c r="AN11" s="1142"/>
      <c r="AO11" s="302">
        <v>26767</v>
      </c>
      <c r="AP11" s="302">
        <v>47</v>
      </c>
      <c r="AQ11" s="303">
        <v>1363</v>
      </c>
      <c r="AR11" s="304">
        <v>-96.6</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0" t="s">
        <v>520</v>
      </c>
      <c r="AL12" s="1141"/>
      <c r="AM12" s="1141"/>
      <c r="AN12" s="1142"/>
      <c r="AO12" s="302" t="s">
        <v>521</v>
      </c>
      <c r="AP12" s="302" t="s">
        <v>521</v>
      </c>
      <c r="AQ12" s="303" t="s">
        <v>521</v>
      </c>
      <c r="AR12" s="304" t="s">
        <v>521</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0" t="s">
        <v>522</v>
      </c>
      <c r="AL13" s="1141"/>
      <c r="AM13" s="1141"/>
      <c r="AN13" s="1142"/>
      <c r="AO13" s="302">
        <v>2363</v>
      </c>
      <c r="AP13" s="302">
        <v>4</v>
      </c>
      <c r="AQ13" s="303">
        <v>49</v>
      </c>
      <c r="AR13" s="304">
        <v>-91.8</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0" t="s">
        <v>523</v>
      </c>
      <c r="AL14" s="1141"/>
      <c r="AM14" s="1141"/>
      <c r="AN14" s="1142"/>
      <c r="AO14" s="302">
        <v>3638956</v>
      </c>
      <c r="AP14" s="302">
        <v>6429</v>
      </c>
      <c r="AQ14" s="303">
        <v>4538</v>
      </c>
      <c r="AR14" s="304">
        <v>41.7</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0" t="s">
        <v>524</v>
      </c>
      <c r="AL15" s="1141"/>
      <c r="AM15" s="1141"/>
      <c r="AN15" s="1142"/>
      <c r="AO15" s="302">
        <v>-7185325</v>
      </c>
      <c r="AP15" s="302">
        <v>-12694</v>
      </c>
      <c r="AQ15" s="303">
        <v>-15286</v>
      </c>
      <c r="AR15" s="304">
        <v>-17</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46" t="s">
        <v>156</v>
      </c>
      <c r="AL16" s="1147"/>
      <c r="AM16" s="1147"/>
      <c r="AN16" s="1148"/>
      <c r="AO16" s="302">
        <v>84761152</v>
      </c>
      <c r="AP16" s="302">
        <v>149741</v>
      </c>
      <c r="AQ16" s="303">
        <v>154496</v>
      </c>
      <c r="AR16" s="304">
        <v>-3.1</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525</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526</v>
      </c>
      <c r="AP20" s="313" t="s">
        <v>527</v>
      </c>
      <c r="AQ20" s="314" t="s">
        <v>528</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9" t="s">
        <v>529</v>
      </c>
      <c r="AL21" s="1150"/>
      <c r="AM21" s="1150"/>
      <c r="AN21" s="1151"/>
      <c r="AO21" s="317">
        <v>1794.36</v>
      </c>
      <c r="AP21" s="318">
        <v>1795.69</v>
      </c>
      <c r="AQ21" s="319">
        <v>-1.33</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9" t="s">
        <v>530</v>
      </c>
      <c r="AL22" s="1150"/>
      <c r="AM22" s="1150"/>
      <c r="AN22" s="1151"/>
      <c r="AO22" s="322">
        <v>95.3</v>
      </c>
      <c r="AP22" s="323">
        <v>97.4</v>
      </c>
      <c r="AQ22" s="324">
        <v>-2.1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531</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532</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533</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38" t="s">
        <v>512</v>
      </c>
      <c r="AP30" s="293"/>
      <c r="AQ30" s="294" t="s">
        <v>513</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39"/>
      <c r="AP31" s="299" t="s">
        <v>514</v>
      </c>
      <c r="AQ31" s="300" t="s">
        <v>515</v>
      </c>
      <c r="AR31" s="301" t="s">
        <v>516</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43" t="s">
        <v>534</v>
      </c>
      <c r="AL32" s="1144"/>
      <c r="AM32" s="1144"/>
      <c r="AN32" s="1145"/>
      <c r="AO32" s="302">
        <v>62264025</v>
      </c>
      <c r="AP32" s="302">
        <v>109997</v>
      </c>
      <c r="AQ32" s="303">
        <v>98023</v>
      </c>
      <c r="AR32" s="304">
        <v>12.2</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43" t="s">
        <v>535</v>
      </c>
      <c r="AL33" s="1144"/>
      <c r="AM33" s="1144"/>
      <c r="AN33" s="1145"/>
      <c r="AO33" s="302" t="s">
        <v>521</v>
      </c>
      <c r="AP33" s="302" t="s">
        <v>521</v>
      </c>
      <c r="AQ33" s="303">
        <v>576</v>
      </c>
      <c r="AR33" s="304" t="s">
        <v>521</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43" t="s">
        <v>536</v>
      </c>
      <c r="AL34" s="1144"/>
      <c r="AM34" s="1144"/>
      <c r="AN34" s="1145"/>
      <c r="AO34" s="302">
        <v>287752</v>
      </c>
      <c r="AP34" s="302">
        <v>508</v>
      </c>
      <c r="AQ34" s="303">
        <v>9028</v>
      </c>
      <c r="AR34" s="304">
        <v>-94.4</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43" t="s">
        <v>537</v>
      </c>
      <c r="AL35" s="1144"/>
      <c r="AM35" s="1144"/>
      <c r="AN35" s="1145"/>
      <c r="AO35" s="302">
        <v>998879</v>
      </c>
      <c r="AP35" s="302">
        <v>1765</v>
      </c>
      <c r="AQ35" s="303">
        <v>2455</v>
      </c>
      <c r="AR35" s="304">
        <v>-28.1</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43" t="s">
        <v>538</v>
      </c>
      <c r="AL36" s="1144"/>
      <c r="AM36" s="1144"/>
      <c r="AN36" s="1145"/>
      <c r="AO36" s="302">
        <v>1183796</v>
      </c>
      <c r="AP36" s="302">
        <v>2091</v>
      </c>
      <c r="AQ36" s="303">
        <v>1236</v>
      </c>
      <c r="AR36" s="304">
        <v>69.2</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43" t="s">
        <v>539</v>
      </c>
      <c r="AL37" s="1144"/>
      <c r="AM37" s="1144"/>
      <c r="AN37" s="1145"/>
      <c r="AO37" s="302">
        <v>203845</v>
      </c>
      <c r="AP37" s="302">
        <v>360</v>
      </c>
      <c r="AQ37" s="303">
        <v>1023</v>
      </c>
      <c r="AR37" s="304">
        <v>-64.8</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52" t="s">
        <v>540</v>
      </c>
      <c r="AL38" s="1153"/>
      <c r="AM38" s="1153"/>
      <c r="AN38" s="1154"/>
      <c r="AO38" s="332">
        <v>6684</v>
      </c>
      <c r="AP38" s="332">
        <v>12</v>
      </c>
      <c r="AQ38" s="333">
        <v>8</v>
      </c>
      <c r="AR38" s="324">
        <v>50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52" t="s">
        <v>541</v>
      </c>
      <c r="AL39" s="1153"/>
      <c r="AM39" s="1153"/>
      <c r="AN39" s="1154"/>
      <c r="AO39" s="302">
        <v>-2184642</v>
      </c>
      <c r="AP39" s="302">
        <v>-3859</v>
      </c>
      <c r="AQ39" s="303">
        <v>-3083</v>
      </c>
      <c r="AR39" s="304">
        <v>25.2</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43" t="s">
        <v>542</v>
      </c>
      <c r="AL40" s="1144"/>
      <c r="AM40" s="1144"/>
      <c r="AN40" s="1145"/>
      <c r="AO40" s="302">
        <v>-42064706</v>
      </c>
      <c r="AP40" s="302">
        <v>-74312</v>
      </c>
      <c r="AQ40" s="303">
        <v>-80212</v>
      </c>
      <c r="AR40" s="304">
        <v>-7.4</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6" t="s">
        <v>543</v>
      </c>
      <c r="AL41" s="1147"/>
      <c r="AM41" s="1147"/>
      <c r="AN41" s="1148"/>
      <c r="AO41" s="302">
        <v>20695633</v>
      </c>
      <c r="AP41" s="302">
        <v>36561</v>
      </c>
      <c r="AQ41" s="303">
        <v>29054</v>
      </c>
      <c r="AR41" s="304">
        <v>25.8</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544</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545</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55" t="s">
        <v>512</v>
      </c>
      <c r="AN49" s="1157" t="s">
        <v>546</v>
      </c>
      <c r="AO49" s="1158"/>
      <c r="AP49" s="1158"/>
      <c r="AQ49" s="1158"/>
      <c r="AR49" s="115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56"/>
      <c r="AN50" s="344" t="s">
        <v>547</v>
      </c>
      <c r="AO50" s="345" t="s">
        <v>548</v>
      </c>
      <c r="AP50" s="346" t="s">
        <v>549</v>
      </c>
      <c r="AQ50" s="347" t="s">
        <v>550</v>
      </c>
      <c r="AR50" s="348" t="s">
        <v>551</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552</v>
      </c>
      <c r="AL51" s="341"/>
      <c r="AM51" s="349">
        <v>72978870</v>
      </c>
      <c r="AN51" s="350">
        <v>125103</v>
      </c>
      <c r="AO51" s="351">
        <v>-1</v>
      </c>
      <c r="AP51" s="352">
        <v>123663</v>
      </c>
      <c r="AQ51" s="353">
        <v>8.4</v>
      </c>
      <c r="AR51" s="354">
        <v>-9.4</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553</v>
      </c>
      <c r="AM52" s="357">
        <v>19375750</v>
      </c>
      <c r="AN52" s="358">
        <v>33215</v>
      </c>
      <c r="AO52" s="359">
        <v>17.100000000000001</v>
      </c>
      <c r="AP52" s="360">
        <v>28854</v>
      </c>
      <c r="AQ52" s="361">
        <v>16</v>
      </c>
      <c r="AR52" s="362">
        <v>1.1000000000000001</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554</v>
      </c>
      <c r="AL53" s="341"/>
      <c r="AM53" s="349">
        <v>64351958</v>
      </c>
      <c r="AN53" s="350">
        <v>111084</v>
      </c>
      <c r="AO53" s="351">
        <v>-11.2</v>
      </c>
      <c r="AP53" s="352">
        <v>119378</v>
      </c>
      <c r="AQ53" s="353">
        <v>-3.5</v>
      </c>
      <c r="AR53" s="354">
        <v>-7.7</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553</v>
      </c>
      <c r="AM54" s="357">
        <v>15800287</v>
      </c>
      <c r="AN54" s="358">
        <v>27274</v>
      </c>
      <c r="AO54" s="359">
        <v>-17.899999999999999</v>
      </c>
      <c r="AP54" s="360">
        <v>35801</v>
      </c>
      <c r="AQ54" s="361">
        <v>24.1</v>
      </c>
      <c r="AR54" s="362">
        <v>-42</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555</v>
      </c>
      <c r="AL55" s="341"/>
      <c r="AM55" s="349">
        <v>69261757</v>
      </c>
      <c r="AN55" s="350">
        <v>120400</v>
      </c>
      <c r="AO55" s="351">
        <v>8.4</v>
      </c>
      <c r="AP55" s="352">
        <v>135728</v>
      </c>
      <c r="AQ55" s="353">
        <v>13.7</v>
      </c>
      <c r="AR55" s="354">
        <v>-5.3</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553</v>
      </c>
      <c r="AM56" s="357">
        <v>19992572</v>
      </c>
      <c r="AN56" s="358">
        <v>34754</v>
      </c>
      <c r="AO56" s="359">
        <v>27.4</v>
      </c>
      <c r="AP56" s="360">
        <v>40699</v>
      </c>
      <c r="AQ56" s="361">
        <v>13.7</v>
      </c>
      <c r="AR56" s="362">
        <v>13.7</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556</v>
      </c>
      <c r="AL57" s="341"/>
      <c r="AM57" s="349">
        <v>77154662</v>
      </c>
      <c r="AN57" s="350">
        <v>135164</v>
      </c>
      <c r="AO57" s="351">
        <v>12.3</v>
      </c>
      <c r="AP57" s="352">
        <v>139505</v>
      </c>
      <c r="AQ57" s="353">
        <v>2.8</v>
      </c>
      <c r="AR57" s="354">
        <v>9.5</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553</v>
      </c>
      <c r="AM58" s="357">
        <v>18894450</v>
      </c>
      <c r="AN58" s="358">
        <v>33100</v>
      </c>
      <c r="AO58" s="359">
        <v>-4.8</v>
      </c>
      <c r="AP58" s="360">
        <v>39411</v>
      </c>
      <c r="AQ58" s="361">
        <v>-3.2</v>
      </c>
      <c r="AR58" s="362">
        <v>-1.6</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557</v>
      </c>
      <c r="AL59" s="341"/>
      <c r="AM59" s="349">
        <v>65265614</v>
      </c>
      <c r="AN59" s="350">
        <v>115300</v>
      </c>
      <c r="AO59" s="351">
        <v>-14.7</v>
      </c>
      <c r="AP59" s="352">
        <v>128232</v>
      </c>
      <c r="AQ59" s="353">
        <v>-8.1</v>
      </c>
      <c r="AR59" s="354">
        <v>-6.6</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553</v>
      </c>
      <c r="AM60" s="357">
        <v>18694141</v>
      </c>
      <c r="AN60" s="358">
        <v>33025</v>
      </c>
      <c r="AO60" s="359">
        <v>-0.2</v>
      </c>
      <c r="AP60" s="360">
        <v>36122</v>
      </c>
      <c r="AQ60" s="361">
        <v>-8.3000000000000007</v>
      </c>
      <c r="AR60" s="362">
        <v>8.1</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558</v>
      </c>
      <c r="AL61" s="363"/>
      <c r="AM61" s="364">
        <v>69802572</v>
      </c>
      <c r="AN61" s="365">
        <v>121410</v>
      </c>
      <c r="AO61" s="366">
        <v>-1.2</v>
      </c>
      <c r="AP61" s="367">
        <v>129301</v>
      </c>
      <c r="AQ61" s="368">
        <v>2.7</v>
      </c>
      <c r="AR61" s="354">
        <v>-3.9</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553</v>
      </c>
      <c r="AM62" s="357">
        <v>18551440</v>
      </c>
      <c r="AN62" s="358">
        <v>32274</v>
      </c>
      <c r="AO62" s="359">
        <v>4.3</v>
      </c>
      <c r="AP62" s="360">
        <v>36177</v>
      </c>
      <c r="AQ62" s="361">
        <v>8.5</v>
      </c>
      <c r="AR62" s="362">
        <v>-4.2</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OC5/h7hX6AszFQ49qzi+3lE3twkqeMOAbzs+x1h0YIJla8GGmJnbRkSeDbwA41WcL4iuYyBih0ixw9SGpUH5cQ==" saltValue="DlhpMQyfaM6DRERBZhDE5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7kc95yIgaHk02MP5tYi/bbZVhy3scsVMUZlRNx2jSbtAXgdFAx7ScXXxeUpxnCkeA2Al3VuBPEnAITnoilheg==" saltValue="O3jrfP76ay3bZBYy1Hi/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LTjqULBQoANAoWV5/uzgQTJEGIvZLKWSmygLA06CL7QmfNL4fT8mvRMss9jE4kRDt7vPKdTMruQ95uajP5Q==" saltValue="c92mjn5lQpLe9pXnXJYa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561</v>
      </c>
      <c r="G46" s="372" t="s">
        <v>562</v>
      </c>
      <c r="H46" s="372" t="s">
        <v>563</v>
      </c>
      <c r="I46" s="372" t="s">
        <v>564</v>
      </c>
      <c r="J46" s="373" t="s">
        <v>565</v>
      </c>
    </row>
    <row r="47" spans="2:10" ht="57.75" customHeight="1" x14ac:dyDescent="0.2">
      <c r="B47" s="7"/>
      <c r="C47" s="1160" t="s">
        <v>3</v>
      </c>
      <c r="D47" s="1160"/>
      <c r="E47" s="1161"/>
      <c r="F47" s="374">
        <v>1.85</v>
      </c>
      <c r="G47" s="375">
        <v>1.81</v>
      </c>
      <c r="H47" s="375">
        <v>1.84</v>
      </c>
      <c r="I47" s="375">
        <v>1.88</v>
      </c>
      <c r="J47" s="376">
        <v>1.9</v>
      </c>
    </row>
    <row r="48" spans="2:10" ht="57.75" customHeight="1" x14ac:dyDescent="0.2">
      <c r="B48" s="8"/>
      <c r="C48" s="1162" t="s">
        <v>4</v>
      </c>
      <c r="D48" s="1162"/>
      <c r="E48" s="1163"/>
      <c r="F48" s="377">
        <v>3.92</v>
      </c>
      <c r="G48" s="378">
        <v>4.6500000000000004</v>
      </c>
      <c r="H48" s="378">
        <v>1.69</v>
      </c>
      <c r="I48" s="378">
        <v>1.37</v>
      </c>
      <c r="J48" s="379">
        <v>2.13</v>
      </c>
    </row>
    <row r="49" spans="2:10" ht="57.75" customHeight="1" thickBot="1" x14ac:dyDescent="0.25">
      <c r="B49" s="9"/>
      <c r="C49" s="1164" t="s">
        <v>5</v>
      </c>
      <c r="D49" s="1164"/>
      <c r="E49" s="1165"/>
      <c r="F49" s="380" t="s">
        <v>566</v>
      </c>
      <c r="G49" s="381">
        <v>0.81</v>
      </c>
      <c r="H49" s="381" t="s">
        <v>567</v>
      </c>
      <c r="I49" s="381" t="s">
        <v>568</v>
      </c>
      <c r="J49" s="382">
        <v>0.75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00F+2ZNePpYFlAGu2Q9fkvYCRuqS//qtFubtII69z+YPEDHiQ9BA234R5LkUVYa8lCq2ezM+5td+eN03nOfgA==" saltValue="7PfkvIBBp8c0qBCy9aow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561</v>
      </c>
      <c r="G33" s="17" t="s">
        <v>562</v>
      </c>
      <c r="H33" s="17" t="s">
        <v>563</v>
      </c>
      <c r="I33" s="17" t="s">
        <v>564</v>
      </c>
      <c r="J33" s="18" t="s">
        <v>565</v>
      </c>
      <c r="K33" s="10"/>
      <c r="L33" s="10"/>
      <c r="M33" s="10"/>
      <c r="N33" s="10"/>
      <c r="O33" s="10"/>
      <c r="P33" s="10"/>
    </row>
    <row r="34" spans="1:16" ht="39" customHeight="1" x14ac:dyDescent="0.2">
      <c r="A34" s="10"/>
      <c r="B34" s="19"/>
      <c r="C34" s="1172" t="s">
        <v>569</v>
      </c>
      <c r="D34" s="1172"/>
      <c r="E34" s="1173"/>
      <c r="F34" s="20">
        <v>1.72</v>
      </c>
      <c r="G34" s="21">
        <v>3.46</v>
      </c>
      <c r="H34" s="21">
        <v>4.83</v>
      </c>
      <c r="I34" s="21">
        <v>5.47</v>
      </c>
      <c r="J34" s="22">
        <v>3.38</v>
      </c>
      <c r="K34" s="10"/>
      <c r="L34" s="10"/>
      <c r="M34" s="10"/>
      <c r="N34" s="10"/>
      <c r="O34" s="10"/>
      <c r="P34" s="10"/>
    </row>
    <row r="35" spans="1:16" ht="39" customHeight="1" x14ac:dyDescent="0.2">
      <c r="A35" s="10"/>
      <c r="B35" s="23"/>
      <c r="C35" s="1166" t="s">
        <v>570</v>
      </c>
      <c r="D35" s="1167"/>
      <c r="E35" s="1168"/>
      <c r="F35" s="24">
        <v>3.82</v>
      </c>
      <c r="G35" s="25">
        <v>4.47</v>
      </c>
      <c r="H35" s="25">
        <v>1.55</v>
      </c>
      <c r="I35" s="25">
        <v>1.21</v>
      </c>
      <c r="J35" s="26">
        <v>2.0499999999999998</v>
      </c>
      <c r="K35" s="10"/>
      <c r="L35" s="10"/>
      <c r="M35" s="10"/>
      <c r="N35" s="10"/>
      <c r="O35" s="10"/>
      <c r="P35" s="10"/>
    </row>
    <row r="36" spans="1:16" ht="39" customHeight="1" x14ac:dyDescent="0.2">
      <c r="A36" s="10"/>
      <c r="B36" s="23"/>
      <c r="C36" s="1166" t="s">
        <v>571</v>
      </c>
      <c r="D36" s="1167"/>
      <c r="E36" s="1168"/>
      <c r="F36" s="24">
        <v>0.99</v>
      </c>
      <c r="G36" s="25">
        <v>1.07</v>
      </c>
      <c r="H36" s="25">
        <v>1.1599999999999999</v>
      </c>
      <c r="I36" s="25">
        <v>0.99</v>
      </c>
      <c r="J36" s="26">
        <v>0.8</v>
      </c>
      <c r="K36" s="10"/>
      <c r="L36" s="10"/>
      <c r="M36" s="10"/>
      <c r="N36" s="10"/>
      <c r="O36" s="10"/>
      <c r="P36" s="10"/>
    </row>
    <row r="37" spans="1:16" ht="39" customHeight="1" x14ac:dyDescent="0.2">
      <c r="A37" s="10"/>
      <c r="B37" s="23"/>
      <c r="C37" s="1166" t="s">
        <v>572</v>
      </c>
      <c r="D37" s="1167"/>
      <c r="E37" s="1168"/>
      <c r="F37" s="24">
        <v>1.24</v>
      </c>
      <c r="G37" s="25">
        <v>1.1599999999999999</v>
      </c>
      <c r="H37" s="25">
        <v>1.05</v>
      </c>
      <c r="I37" s="25">
        <v>0.78</v>
      </c>
      <c r="J37" s="26">
        <v>0.65</v>
      </c>
      <c r="K37" s="10"/>
      <c r="L37" s="10"/>
      <c r="M37" s="10"/>
      <c r="N37" s="10"/>
      <c r="O37" s="10"/>
      <c r="P37" s="10"/>
    </row>
    <row r="38" spans="1:16" ht="39" customHeight="1" x14ac:dyDescent="0.2">
      <c r="A38" s="10"/>
      <c r="B38" s="23"/>
      <c r="C38" s="1166" t="s">
        <v>573</v>
      </c>
      <c r="D38" s="1167"/>
      <c r="E38" s="1168"/>
      <c r="F38" s="24" t="s">
        <v>521</v>
      </c>
      <c r="G38" s="25" t="s">
        <v>521</v>
      </c>
      <c r="H38" s="25" t="s">
        <v>521</v>
      </c>
      <c r="I38" s="25" t="s">
        <v>521</v>
      </c>
      <c r="J38" s="26">
        <v>0.3</v>
      </c>
      <c r="K38" s="10"/>
      <c r="L38" s="10"/>
      <c r="M38" s="10"/>
      <c r="N38" s="10"/>
      <c r="O38" s="10"/>
      <c r="P38" s="10"/>
    </row>
    <row r="39" spans="1:16" ht="39" customHeight="1" x14ac:dyDescent="0.2">
      <c r="A39" s="10"/>
      <c r="B39" s="23"/>
      <c r="C39" s="1166" t="s">
        <v>574</v>
      </c>
      <c r="D39" s="1167"/>
      <c r="E39" s="1168"/>
      <c r="F39" s="24">
        <v>0.25</v>
      </c>
      <c r="G39" s="25">
        <v>0.23</v>
      </c>
      <c r="H39" s="25">
        <v>0.22</v>
      </c>
      <c r="I39" s="25">
        <v>0.25</v>
      </c>
      <c r="J39" s="26">
        <v>0.17</v>
      </c>
      <c r="K39" s="10"/>
      <c r="L39" s="10"/>
      <c r="M39" s="10"/>
      <c r="N39" s="10"/>
      <c r="O39" s="10"/>
      <c r="P39" s="10"/>
    </row>
    <row r="40" spans="1:16" ht="39" customHeight="1" x14ac:dyDescent="0.2">
      <c r="A40" s="10"/>
      <c r="B40" s="23"/>
      <c r="C40" s="1166" t="s">
        <v>575</v>
      </c>
      <c r="D40" s="1167"/>
      <c r="E40" s="1168"/>
      <c r="F40" s="24">
        <v>0.13</v>
      </c>
      <c r="G40" s="25">
        <v>0.1</v>
      </c>
      <c r="H40" s="25">
        <v>0.28000000000000003</v>
      </c>
      <c r="I40" s="25">
        <v>0.21</v>
      </c>
      <c r="J40" s="26">
        <v>0.15</v>
      </c>
      <c r="K40" s="10"/>
      <c r="L40" s="10"/>
      <c r="M40" s="10"/>
      <c r="N40" s="10"/>
      <c r="O40" s="10"/>
      <c r="P40" s="10"/>
    </row>
    <row r="41" spans="1:16" ht="39" customHeight="1" x14ac:dyDescent="0.2">
      <c r="A41" s="10"/>
      <c r="B41" s="23"/>
      <c r="C41" s="1166" t="s">
        <v>576</v>
      </c>
      <c r="D41" s="1167"/>
      <c r="E41" s="1168"/>
      <c r="F41" s="24">
        <v>7.0000000000000007E-2</v>
      </c>
      <c r="G41" s="25">
        <v>0.08</v>
      </c>
      <c r="H41" s="25">
        <v>0.09</v>
      </c>
      <c r="I41" s="25">
        <v>0.11</v>
      </c>
      <c r="J41" s="26">
        <v>0.03</v>
      </c>
      <c r="K41" s="10"/>
      <c r="L41" s="10"/>
      <c r="M41" s="10"/>
      <c r="N41" s="10"/>
      <c r="O41" s="10"/>
      <c r="P41" s="10"/>
    </row>
    <row r="42" spans="1:16" ht="39" customHeight="1" x14ac:dyDescent="0.2">
      <c r="A42" s="10"/>
      <c r="B42" s="27"/>
      <c r="C42" s="1166" t="s">
        <v>577</v>
      </c>
      <c r="D42" s="1167"/>
      <c r="E42" s="1168"/>
      <c r="F42" s="24" t="s">
        <v>521</v>
      </c>
      <c r="G42" s="25" t="s">
        <v>521</v>
      </c>
      <c r="H42" s="25" t="s">
        <v>521</v>
      </c>
      <c r="I42" s="25" t="s">
        <v>521</v>
      </c>
      <c r="J42" s="26" t="s">
        <v>521</v>
      </c>
      <c r="K42" s="10"/>
      <c r="L42" s="10"/>
      <c r="M42" s="10"/>
      <c r="N42" s="10"/>
      <c r="O42" s="10"/>
      <c r="P42" s="10"/>
    </row>
    <row r="43" spans="1:16" ht="39" customHeight="1" thickBot="1" x14ac:dyDescent="0.25">
      <c r="A43" s="10"/>
      <c r="B43" s="28"/>
      <c r="C43" s="1169" t="s">
        <v>578</v>
      </c>
      <c r="D43" s="1170"/>
      <c r="E43" s="1171"/>
      <c r="F43" s="29">
        <v>0.02</v>
      </c>
      <c r="G43" s="30">
        <v>0.1</v>
      </c>
      <c r="H43" s="30">
        <v>0.04</v>
      </c>
      <c r="I43" s="30">
        <v>0.04</v>
      </c>
      <c r="J43" s="31">
        <v>0.03</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j4vhxhZ8vOQNVMGrnWwB3sDQgXakBX4rOgH2ImqNpM5TVrITnzFp3GymWRk0e/h+9GRtgTj8N9VigiJbmV3cmA==" saltValue="7k0zMuhxOMfWZy2M7oVZ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55" zoomScaleNormal="55"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561</v>
      </c>
      <c r="L44" s="44" t="s">
        <v>562</v>
      </c>
      <c r="M44" s="44" t="s">
        <v>563</v>
      </c>
      <c r="N44" s="44" t="s">
        <v>564</v>
      </c>
      <c r="O44" s="45" t="s">
        <v>565</v>
      </c>
      <c r="P44" s="36"/>
      <c r="Q44" s="36"/>
      <c r="R44" s="36"/>
      <c r="S44" s="36"/>
      <c r="T44" s="36"/>
      <c r="U44" s="36"/>
    </row>
    <row r="45" spans="1:21" ht="30.75" customHeight="1" x14ac:dyDescent="0.2">
      <c r="A45" s="36"/>
      <c r="B45" s="1174" t="s">
        <v>10</v>
      </c>
      <c r="C45" s="1175"/>
      <c r="D45" s="46"/>
      <c r="E45" s="1180" t="s">
        <v>11</v>
      </c>
      <c r="F45" s="1180"/>
      <c r="G45" s="1180"/>
      <c r="H45" s="1180"/>
      <c r="I45" s="1180"/>
      <c r="J45" s="1181"/>
      <c r="K45" s="47">
        <v>61319</v>
      </c>
      <c r="L45" s="48">
        <v>61930</v>
      </c>
      <c r="M45" s="48">
        <v>62904</v>
      </c>
      <c r="N45" s="48">
        <v>66484</v>
      </c>
      <c r="O45" s="49">
        <v>62264</v>
      </c>
      <c r="P45" s="36"/>
      <c r="Q45" s="36"/>
      <c r="R45" s="36"/>
      <c r="S45" s="36"/>
      <c r="T45" s="36"/>
      <c r="U45" s="36"/>
    </row>
    <row r="46" spans="1:21" ht="30.75" customHeight="1" x14ac:dyDescent="0.2">
      <c r="A46" s="36"/>
      <c r="B46" s="1176"/>
      <c r="C46" s="1177"/>
      <c r="D46" s="50"/>
      <c r="E46" s="1182" t="s">
        <v>12</v>
      </c>
      <c r="F46" s="1182"/>
      <c r="G46" s="1182"/>
      <c r="H46" s="1182"/>
      <c r="I46" s="1182"/>
      <c r="J46" s="1183"/>
      <c r="K46" s="51" t="s">
        <v>521</v>
      </c>
      <c r="L46" s="52" t="s">
        <v>521</v>
      </c>
      <c r="M46" s="52" t="s">
        <v>521</v>
      </c>
      <c r="N46" s="52" t="s">
        <v>521</v>
      </c>
      <c r="O46" s="53" t="s">
        <v>521</v>
      </c>
      <c r="P46" s="36"/>
      <c r="Q46" s="36"/>
      <c r="R46" s="36"/>
      <c r="S46" s="36"/>
      <c r="T46" s="36"/>
      <c r="U46" s="36"/>
    </row>
    <row r="47" spans="1:21" ht="30.75" customHeight="1" x14ac:dyDescent="0.2">
      <c r="A47" s="36"/>
      <c r="B47" s="1176"/>
      <c r="C47" s="1177"/>
      <c r="D47" s="50"/>
      <c r="E47" s="1182" t="s">
        <v>13</v>
      </c>
      <c r="F47" s="1182"/>
      <c r="G47" s="1182"/>
      <c r="H47" s="1182"/>
      <c r="I47" s="1182"/>
      <c r="J47" s="1183"/>
      <c r="K47" s="51">
        <v>515</v>
      </c>
      <c r="L47" s="52">
        <v>470</v>
      </c>
      <c r="M47" s="52">
        <v>427</v>
      </c>
      <c r="N47" s="52">
        <v>331</v>
      </c>
      <c r="O47" s="53">
        <v>288</v>
      </c>
      <c r="P47" s="36"/>
      <c r="Q47" s="36"/>
      <c r="R47" s="36"/>
      <c r="S47" s="36"/>
      <c r="T47" s="36"/>
      <c r="U47" s="36"/>
    </row>
    <row r="48" spans="1:21" ht="30.75" customHeight="1" x14ac:dyDescent="0.2">
      <c r="A48" s="36"/>
      <c r="B48" s="1176"/>
      <c r="C48" s="1177"/>
      <c r="D48" s="50"/>
      <c r="E48" s="1182" t="s">
        <v>14</v>
      </c>
      <c r="F48" s="1182"/>
      <c r="G48" s="1182"/>
      <c r="H48" s="1182"/>
      <c r="I48" s="1182"/>
      <c r="J48" s="1183"/>
      <c r="K48" s="51">
        <v>1013</v>
      </c>
      <c r="L48" s="52">
        <v>965</v>
      </c>
      <c r="M48" s="52">
        <v>974</v>
      </c>
      <c r="N48" s="52">
        <v>1042</v>
      </c>
      <c r="O48" s="53">
        <v>999</v>
      </c>
      <c r="P48" s="36"/>
      <c r="Q48" s="36"/>
      <c r="R48" s="36"/>
      <c r="S48" s="36"/>
      <c r="T48" s="36"/>
      <c r="U48" s="36"/>
    </row>
    <row r="49" spans="1:21" ht="30.75" customHeight="1" x14ac:dyDescent="0.2">
      <c r="A49" s="36"/>
      <c r="B49" s="1176"/>
      <c r="C49" s="1177"/>
      <c r="D49" s="50"/>
      <c r="E49" s="1182" t="s">
        <v>15</v>
      </c>
      <c r="F49" s="1182"/>
      <c r="G49" s="1182"/>
      <c r="H49" s="1182"/>
      <c r="I49" s="1182"/>
      <c r="J49" s="1183"/>
      <c r="K49" s="51">
        <v>1204</v>
      </c>
      <c r="L49" s="52">
        <v>1184</v>
      </c>
      <c r="M49" s="52">
        <v>1153</v>
      </c>
      <c r="N49" s="52">
        <v>1194</v>
      </c>
      <c r="O49" s="53">
        <v>1184</v>
      </c>
      <c r="P49" s="36"/>
      <c r="Q49" s="36"/>
      <c r="R49" s="36"/>
      <c r="S49" s="36"/>
      <c r="T49" s="36"/>
      <c r="U49" s="36"/>
    </row>
    <row r="50" spans="1:21" ht="30.75" customHeight="1" x14ac:dyDescent="0.2">
      <c r="A50" s="36"/>
      <c r="B50" s="1176"/>
      <c r="C50" s="1177"/>
      <c r="D50" s="50"/>
      <c r="E50" s="1182" t="s">
        <v>16</v>
      </c>
      <c r="F50" s="1182"/>
      <c r="G50" s="1182"/>
      <c r="H50" s="1182"/>
      <c r="I50" s="1182"/>
      <c r="J50" s="1183"/>
      <c r="K50" s="51">
        <v>929</v>
      </c>
      <c r="L50" s="52">
        <v>487</v>
      </c>
      <c r="M50" s="52">
        <v>355</v>
      </c>
      <c r="N50" s="52">
        <v>275</v>
      </c>
      <c r="O50" s="53">
        <v>204</v>
      </c>
      <c r="P50" s="36"/>
      <c r="Q50" s="36"/>
      <c r="R50" s="36"/>
      <c r="S50" s="36"/>
      <c r="T50" s="36"/>
      <c r="U50" s="36"/>
    </row>
    <row r="51" spans="1:21" ht="30.75" customHeight="1" x14ac:dyDescent="0.2">
      <c r="A51" s="36"/>
      <c r="B51" s="1178"/>
      <c r="C51" s="1179"/>
      <c r="D51" s="54"/>
      <c r="E51" s="1182" t="s">
        <v>17</v>
      </c>
      <c r="F51" s="1182"/>
      <c r="G51" s="1182"/>
      <c r="H51" s="1182"/>
      <c r="I51" s="1182"/>
      <c r="J51" s="1183"/>
      <c r="K51" s="51">
        <v>19</v>
      </c>
      <c r="L51" s="52">
        <v>16</v>
      </c>
      <c r="M51" s="52">
        <v>4</v>
      </c>
      <c r="N51" s="52">
        <v>10</v>
      </c>
      <c r="O51" s="53">
        <v>7</v>
      </c>
      <c r="P51" s="36"/>
      <c r="Q51" s="36"/>
      <c r="R51" s="36"/>
      <c r="S51" s="36"/>
      <c r="T51" s="36"/>
      <c r="U51" s="36"/>
    </row>
    <row r="52" spans="1:21" ht="30.75" customHeight="1" x14ac:dyDescent="0.2">
      <c r="A52" s="36"/>
      <c r="B52" s="1184" t="s">
        <v>18</v>
      </c>
      <c r="C52" s="1185"/>
      <c r="D52" s="54"/>
      <c r="E52" s="1182" t="s">
        <v>19</v>
      </c>
      <c r="F52" s="1182"/>
      <c r="G52" s="1182"/>
      <c r="H52" s="1182"/>
      <c r="I52" s="1182"/>
      <c r="J52" s="1183"/>
      <c r="K52" s="51">
        <v>42674</v>
      </c>
      <c r="L52" s="52">
        <v>44020</v>
      </c>
      <c r="M52" s="52">
        <v>43502</v>
      </c>
      <c r="N52" s="52">
        <v>46873</v>
      </c>
      <c r="O52" s="53">
        <v>44250</v>
      </c>
      <c r="P52" s="36"/>
      <c r="Q52" s="36"/>
      <c r="R52" s="36"/>
      <c r="S52" s="36"/>
      <c r="T52" s="36"/>
      <c r="U52" s="36"/>
    </row>
    <row r="53" spans="1:21" ht="30.75" customHeight="1" thickBot="1" x14ac:dyDescent="0.25">
      <c r="A53" s="36"/>
      <c r="B53" s="1186" t="s">
        <v>20</v>
      </c>
      <c r="C53" s="1187"/>
      <c r="D53" s="55"/>
      <c r="E53" s="1188" t="s">
        <v>21</v>
      </c>
      <c r="F53" s="1188"/>
      <c r="G53" s="1188"/>
      <c r="H53" s="1188"/>
      <c r="I53" s="1188"/>
      <c r="J53" s="1189"/>
      <c r="K53" s="56">
        <v>22325</v>
      </c>
      <c r="L53" s="57">
        <v>21032</v>
      </c>
      <c r="M53" s="57">
        <v>22315</v>
      </c>
      <c r="N53" s="57">
        <v>22463</v>
      </c>
      <c r="O53" s="58">
        <v>20696</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579</v>
      </c>
      <c r="L55" s="65" t="s">
        <v>580</v>
      </c>
      <c r="M55" s="65" t="s">
        <v>581</v>
      </c>
      <c r="N55" s="65" t="s">
        <v>582</v>
      </c>
      <c r="O55" s="66" t="s">
        <v>583</v>
      </c>
      <c r="P55" s="36"/>
      <c r="Q55" s="36"/>
      <c r="R55" s="36"/>
      <c r="S55" s="36"/>
      <c r="T55" s="36"/>
      <c r="U55" s="36"/>
    </row>
    <row r="56" spans="1:21" ht="30.75" customHeight="1" x14ac:dyDescent="0.2">
      <c r="A56" s="36"/>
      <c r="B56" s="1190" t="s">
        <v>23</v>
      </c>
      <c r="C56" s="1191"/>
      <c r="D56" s="1194" t="s">
        <v>24</v>
      </c>
      <c r="E56" s="1195"/>
      <c r="F56" s="1195"/>
      <c r="G56" s="1195"/>
      <c r="H56" s="1195"/>
      <c r="I56" s="1195"/>
      <c r="J56" s="1196"/>
      <c r="K56" s="67">
        <v>11177</v>
      </c>
      <c r="L56" s="68">
        <v>9077</v>
      </c>
      <c r="M56" s="68">
        <v>6774</v>
      </c>
      <c r="N56" s="68">
        <v>4528</v>
      </c>
      <c r="O56" s="69">
        <v>4619</v>
      </c>
      <c r="P56" s="36"/>
      <c r="Q56" s="36"/>
      <c r="R56" s="36"/>
      <c r="S56" s="36"/>
      <c r="T56" s="36"/>
      <c r="U56" s="36"/>
    </row>
    <row r="57" spans="1:21" ht="30.75" customHeight="1" thickBot="1" x14ac:dyDescent="0.25">
      <c r="A57" s="36"/>
      <c r="B57" s="1192"/>
      <c r="C57" s="1193"/>
      <c r="D57" s="1197" t="s">
        <v>25</v>
      </c>
      <c r="E57" s="1198"/>
      <c r="F57" s="1198"/>
      <c r="G57" s="1198"/>
      <c r="H57" s="1198"/>
      <c r="I57" s="1198"/>
      <c r="J57" s="1199"/>
      <c r="K57" s="70">
        <v>2645</v>
      </c>
      <c r="L57" s="71">
        <v>2277</v>
      </c>
      <c r="M57" s="71">
        <v>2062</v>
      </c>
      <c r="N57" s="71">
        <v>1572</v>
      </c>
      <c r="O57" s="72">
        <v>1301</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Fl/wWWiF46xRSB4PVYpyG9KuARMCNeoJlVDNmm6BBvty0sPZW/D6Uqu/lYXSKU3FLxj2MnxzSZMTpkcuawTPrQ==" saltValue="mIIlzk2qOo/OyWywuyb/V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561</v>
      </c>
      <c r="J40" s="384" t="s">
        <v>562</v>
      </c>
      <c r="K40" s="384" t="s">
        <v>563</v>
      </c>
      <c r="L40" s="384" t="s">
        <v>564</v>
      </c>
      <c r="M40" s="385" t="s">
        <v>565</v>
      </c>
    </row>
    <row r="41" spans="2:13" ht="27.75" customHeight="1" x14ac:dyDescent="0.2">
      <c r="B41" s="1200" t="s">
        <v>28</v>
      </c>
      <c r="C41" s="1201"/>
      <c r="D41" s="83"/>
      <c r="E41" s="1206" t="s">
        <v>29</v>
      </c>
      <c r="F41" s="1206"/>
      <c r="G41" s="1206"/>
      <c r="H41" s="1207"/>
      <c r="I41" s="386">
        <v>671570</v>
      </c>
      <c r="J41" s="387">
        <v>660837</v>
      </c>
      <c r="K41" s="387">
        <v>652277</v>
      </c>
      <c r="L41" s="387">
        <v>643903</v>
      </c>
      <c r="M41" s="388">
        <v>630774</v>
      </c>
    </row>
    <row r="42" spans="2:13" ht="27.75" customHeight="1" x14ac:dyDescent="0.2">
      <c r="B42" s="1202"/>
      <c r="C42" s="1203"/>
      <c r="D42" s="84"/>
      <c r="E42" s="1208" t="s">
        <v>30</v>
      </c>
      <c r="F42" s="1208"/>
      <c r="G42" s="1208"/>
      <c r="H42" s="1209"/>
      <c r="I42" s="389">
        <v>1365</v>
      </c>
      <c r="J42" s="390">
        <v>986</v>
      </c>
      <c r="K42" s="390">
        <v>718</v>
      </c>
      <c r="L42" s="390">
        <v>523</v>
      </c>
      <c r="M42" s="391">
        <v>376</v>
      </c>
    </row>
    <row r="43" spans="2:13" ht="27.75" customHeight="1" x14ac:dyDescent="0.2">
      <c r="B43" s="1202"/>
      <c r="C43" s="1203"/>
      <c r="D43" s="84"/>
      <c r="E43" s="1208" t="s">
        <v>31</v>
      </c>
      <c r="F43" s="1208"/>
      <c r="G43" s="1208"/>
      <c r="H43" s="1209"/>
      <c r="I43" s="389">
        <v>6840</v>
      </c>
      <c r="J43" s="390">
        <v>6427</v>
      </c>
      <c r="K43" s="390">
        <v>6730</v>
      </c>
      <c r="L43" s="390">
        <v>10296</v>
      </c>
      <c r="M43" s="391">
        <v>18576</v>
      </c>
    </row>
    <row r="44" spans="2:13" ht="27.75" customHeight="1" x14ac:dyDescent="0.2">
      <c r="B44" s="1202"/>
      <c r="C44" s="1203"/>
      <c r="D44" s="84"/>
      <c r="E44" s="1208" t="s">
        <v>32</v>
      </c>
      <c r="F44" s="1208"/>
      <c r="G44" s="1208"/>
      <c r="H44" s="1209"/>
      <c r="I44" s="389">
        <v>13276</v>
      </c>
      <c r="J44" s="390">
        <v>12952</v>
      </c>
      <c r="K44" s="390">
        <v>12770</v>
      </c>
      <c r="L44" s="390">
        <v>13173</v>
      </c>
      <c r="M44" s="391">
        <v>14162</v>
      </c>
    </row>
    <row r="45" spans="2:13" ht="27.75" customHeight="1" x14ac:dyDescent="0.2">
      <c r="B45" s="1202"/>
      <c r="C45" s="1203"/>
      <c r="D45" s="84"/>
      <c r="E45" s="1208" t="s">
        <v>33</v>
      </c>
      <c r="F45" s="1208"/>
      <c r="G45" s="1208"/>
      <c r="H45" s="1209"/>
      <c r="I45" s="389">
        <v>78528</v>
      </c>
      <c r="J45" s="390">
        <v>77844</v>
      </c>
      <c r="K45" s="390">
        <v>78003</v>
      </c>
      <c r="L45" s="390">
        <v>73329</v>
      </c>
      <c r="M45" s="391">
        <v>71503</v>
      </c>
    </row>
    <row r="46" spans="2:13" ht="27.75" customHeight="1" x14ac:dyDescent="0.2">
      <c r="B46" s="1202"/>
      <c r="C46" s="1203"/>
      <c r="D46" s="85"/>
      <c r="E46" s="1210" t="s">
        <v>34</v>
      </c>
      <c r="F46" s="1210"/>
      <c r="G46" s="1210"/>
      <c r="H46" s="1211"/>
      <c r="I46" s="389">
        <v>5996</v>
      </c>
      <c r="J46" s="390">
        <v>5894</v>
      </c>
      <c r="K46" s="390">
        <v>6058</v>
      </c>
      <c r="L46" s="390">
        <v>5846</v>
      </c>
      <c r="M46" s="391">
        <v>5710</v>
      </c>
    </row>
    <row r="47" spans="2:13" ht="27.75" customHeight="1" x14ac:dyDescent="0.2">
      <c r="B47" s="1202"/>
      <c r="C47" s="1203"/>
      <c r="D47" s="86"/>
      <c r="E47" s="1212" t="s">
        <v>35</v>
      </c>
      <c r="F47" s="1213"/>
      <c r="G47" s="1213"/>
      <c r="H47" s="1214"/>
      <c r="I47" s="389" t="s">
        <v>521</v>
      </c>
      <c r="J47" s="390" t="s">
        <v>521</v>
      </c>
      <c r="K47" s="390" t="s">
        <v>521</v>
      </c>
      <c r="L47" s="390" t="s">
        <v>521</v>
      </c>
      <c r="M47" s="391" t="s">
        <v>521</v>
      </c>
    </row>
    <row r="48" spans="2:13" ht="27.75" customHeight="1" x14ac:dyDescent="0.2">
      <c r="B48" s="1202"/>
      <c r="C48" s="1203"/>
      <c r="D48" s="84"/>
      <c r="E48" s="1208" t="s">
        <v>36</v>
      </c>
      <c r="F48" s="1208"/>
      <c r="G48" s="1208"/>
      <c r="H48" s="1209"/>
      <c r="I48" s="389" t="s">
        <v>521</v>
      </c>
      <c r="J48" s="390" t="s">
        <v>521</v>
      </c>
      <c r="K48" s="390" t="s">
        <v>521</v>
      </c>
      <c r="L48" s="390" t="s">
        <v>521</v>
      </c>
      <c r="M48" s="391" t="s">
        <v>521</v>
      </c>
    </row>
    <row r="49" spans="2:13" ht="27.75" customHeight="1" x14ac:dyDescent="0.2">
      <c r="B49" s="1204"/>
      <c r="C49" s="1205"/>
      <c r="D49" s="84"/>
      <c r="E49" s="1208" t="s">
        <v>37</v>
      </c>
      <c r="F49" s="1208"/>
      <c r="G49" s="1208"/>
      <c r="H49" s="1209"/>
      <c r="I49" s="389" t="s">
        <v>521</v>
      </c>
      <c r="J49" s="390" t="s">
        <v>521</v>
      </c>
      <c r="K49" s="390" t="s">
        <v>521</v>
      </c>
      <c r="L49" s="390" t="s">
        <v>521</v>
      </c>
      <c r="M49" s="391" t="s">
        <v>521</v>
      </c>
    </row>
    <row r="50" spans="2:13" ht="27.75" customHeight="1" x14ac:dyDescent="0.2">
      <c r="B50" s="1215" t="s">
        <v>38</v>
      </c>
      <c r="C50" s="1216"/>
      <c r="D50" s="87"/>
      <c r="E50" s="1208" t="s">
        <v>39</v>
      </c>
      <c r="F50" s="1208"/>
      <c r="G50" s="1208"/>
      <c r="H50" s="1209"/>
      <c r="I50" s="389">
        <v>82157</v>
      </c>
      <c r="J50" s="390">
        <v>77054</v>
      </c>
      <c r="K50" s="390">
        <v>66616</v>
      </c>
      <c r="L50" s="390">
        <v>57475</v>
      </c>
      <c r="M50" s="391">
        <v>49424</v>
      </c>
    </row>
    <row r="51" spans="2:13" ht="27.75" customHeight="1" x14ac:dyDescent="0.2">
      <c r="B51" s="1202"/>
      <c r="C51" s="1203"/>
      <c r="D51" s="84"/>
      <c r="E51" s="1208" t="s">
        <v>40</v>
      </c>
      <c r="F51" s="1208"/>
      <c r="G51" s="1208"/>
      <c r="H51" s="1209"/>
      <c r="I51" s="389">
        <v>10103</v>
      </c>
      <c r="J51" s="390">
        <v>10238</v>
      </c>
      <c r="K51" s="390">
        <v>12336</v>
      </c>
      <c r="L51" s="390">
        <v>12331</v>
      </c>
      <c r="M51" s="391">
        <v>10376</v>
      </c>
    </row>
    <row r="52" spans="2:13" ht="27.75" customHeight="1" x14ac:dyDescent="0.2">
      <c r="B52" s="1204"/>
      <c r="C52" s="1205"/>
      <c r="D52" s="84"/>
      <c r="E52" s="1208" t="s">
        <v>41</v>
      </c>
      <c r="F52" s="1208"/>
      <c r="G52" s="1208"/>
      <c r="H52" s="1209"/>
      <c r="I52" s="389">
        <v>498667</v>
      </c>
      <c r="J52" s="390">
        <v>490444</v>
      </c>
      <c r="K52" s="390">
        <v>481721</v>
      </c>
      <c r="L52" s="390">
        <v>474399</v>
      </c>
      <c r="M52" s="391">
        <v>466916</v>
      </c>
    </row>
    <row r="53" spans="2:13" ht="27.75" customHeight="1" thickBot="1" x14ac:dyDescent="0.25">
      <c r="B53" s="1217" t="s">
        <v>42</v>
      </c>
      <c r="C53" s="1218"/>
      <c r="D53" s="88"/>
      <c r="E53" s="1219" t="s">
        <v>43</v>
      </c>
      <c r="F53" s="1219"/>
      <c r="G53" s="1219"/>
      <c r="H53" s="1220"/>
      <c r="I53" s="392">
        <v>186649</v>
      </c>
      <c r="J53" s="393">
        <v>187203</v>
      </c>
      <c r="K53" s="393">
        <v>195883</v>
      </c>
      <c r="L53" s="393">
        <v>202865</v>
      </c>
      <c r="M53" s="394">
        <v>214385</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Ha8oKbxD8Qq3dE1CePyV6Dng3I5X13ho/tlPlqHxxL+vPVntB8kY+YOk/4//kDssKps+WmU6ROoj6TYoXROsw==" saltValue="rOF8pBBN45YBH2XINXww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563</v>
      </c>
      <c r="G54" s="96" t="s">
        <v>564</v>
      </c>
      <c r="H54" s="97" t="s">
        <v>565</v>
      </c>
    </row>
    <row r="55" spans="2:8" ht="52.5" customHeight="1" x14ac:dyDescent="0.2">
      <c r="B55" s="98"/>
      <c r="C55" s="1229" t="s">
        <v>45</v>
      </c>
      <c r="D55" s="1229"/>
      <c r="E55" s="1230"/>
      <c r="F55" s="99">
        <v>4002</v>
      </c>
      <c r="G55" s="99">
        <v>4002</v>
      </c>
      <c r="H55" s="100">
        <v>4003</v>
      </c>
    </row>
    <row r="56" spans="2:8" ht="52.5" customHeight="1" x14ac:dyDescent="0.2">
      <c r="B56" s="101"/>
      <c r="C56" s="1231" t="s">
        <v>46</v>
      </c>
      <c r="D56" s="1231"/>
      <c r="E56" s="1232"/>
      <c r="F56" s="102">
        <v>19659</v>
      </c>
      <c r="G56" s="102">
        <v>18663</v>
      </c>
      <c r="H56" s="103">
        <v>13750</v>
      </c>
    </row>
    <row r="57" spans="2:8" ht="53.25" customHeight="1" x14ac:dyDescent="0.2">
      <c r="B57" s="101"/>
      <c r="C57" s="1233" t="s">
        <v>47</v>
      </c>
      <c r="D57" s="1233"/>
      <c r="E57" s="1234"/>
      <c r="F57" s="104">
        <v>34874</v>
      </c>
      <c r="G57" s="104">
        <v>31683</v>
      </c>
      <c r="H57" s="105">
        <v>28770</v>
      </c>
    </row>
    <row r="58" spans="2:8" ht="45.75" customHeight="1" x14ac:dyDescent="0.2">
      <c r="B58" s="106"/>
      <c r="C58" s="1221" t="s">
        <v>628</v>
      </c>
      <c r="D58" s="1222"/>
      <c r="E58" s="1223"/>
      <c r="F58" s="107">
        <v>7112</v>
      </c>
      <c r="G58" s="107">
        <v>7113</v>
      </c>
      <c r="H58" s="108">
        <v>7113</v>
      </c>
    </row>
    <row r="59" spans="2:8" ht="45.75" customHeight="1" x14ac:dyDescent="0.2">
      <c r="B59" s="106"/>
      <c r="C59" s="1221" t="s">
        <v>631</v>
      </c>
      <c r="D59" s="1222"/>
      <c r="E59" s="1223"/>
      <c r="F59" s="107">
        <v>3630</v>
      </c>
      <c r="G59" s="107">
        <v>3630</v>
      </c>
      <c r="H59" s="108">
        <v>3630</v>
      </c>
    </row>
    <row r="60" spans="2:8" ht="45.75" customHeight="1" x14ac:dyDescent="0.2">
      <c r="B60" s="106"/>
      <c r="C60" s="1221" t="s">
        <v>629</v>
      </c>
      <c r="D60" s="1222"/>
      <c r="E60" s="1223"/>
      <c r="F60" s="107">
        <v>3705</v>
      </c>
      <c r="G60" s="107">
        <v>3333</v>
      </c>
      <c r="H60" s="108">
        <v>2944</v>
      </c>
    </row>
    <row r="61" spans="2:8" ht="45.75" customHeight="1" x14ac:dyDescent="0.2">
      <c r="B61" s="106"/>
      <c r="C61" s="1221" t="s">
        <v>632</v>
      </c>
      <c r="D61" s="1222"/>
      <c r="E61" s="1223"/>
      <c r="F61" s="107">
        <v>3900</v>
      </c>
      <c r="G61" s="107">
        <v>3900</v>
      </c>
      <c r="H61" s="108">
        <v>2500</v>
      </c>
    </row>
    <row r="62" spans="2:8" ht="45.75" customHeight="1" thickBot="1" x14ac:dyDescent="0.25">
      <c r="B62" s="109"/>
      <c r="C62" s="1224" t="s">
        <v>630</v>
      </c>
      <c r="D62" s="1225"/>
      <c r="E62" s="1226"/>
      <c r="F62" s="110">
        <v>2110</v>
      </c>
      <c r="G62" s="110">
        <v>2374</v>
      </c>
      <c r="H62" s="111">
        <v>2427</v>
      </c>
    </row>
    <row r="63" spans="2:8" ht="52.5" customHeight="1" thickBot="1" x14ac:dyDescent="0.25">
      <c r="B63" s="112"/>
      <c r="C63" s="1227" t="s">
        <v>48</v>
      </c>
      <c r="D63" s="1227"/>
      <c r="E63" s="1228"/>
      <c r="F63" s="113">
        <v>58535</v>
      </c>
      <c r="G63" s="113">
        <v>54348</v>
      </c>
      <c r="H63" s="114">
        <v>46523</v>
      </c>
    </row>
    <row r="64" spans="2:8" ht="15" customHeight="1" x14ac:dyDescent="0.2"/>
    <row r="65" ht="0" hidden="1" customHeight="1" x14ac:dyDescent="0.2"/>
    <row r="66" ht="0" hidden="1" customHeight="1" x14ac:dyDescent="0.2"/>
  </sheetData>
  <sheetProtection algorithmName="SHA-512" hashValue="SMxB9AtJgU5XpGN/Q7WMdYqScDwCMkCHt03E9TCp5p0I+YipCFXrr/SnVi+Dixl8NvILhGZVsYWdkMK7Yf+52Q==" saltValue="Lji75m7J6SsBeY4hRDtV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7" customWidth="1"/>
    <col min="2" max="107" width="2.453125" style="1237" customWidth="1"/>
    <col min="108" max="108" width="6.08984375" style="1245" customWidth="1"/>
    <col min="109" max="109" width="5.90625" style="1244" customWidth="1"/>
    <col min="110" max="110" width="19.08984375" style="1237" hidden="1"/>
    <col min="111" max="115" width="12.6328125" style="1237" hidden="1"/>
    <col min="116" max="349" width="8.6328125" style="1237" hidden="1"/>
    <col min="350" max="355" width="14.90625" style="1237" hidden="1"/>
    <col min="356" max="357" width="15.90625" style="1237" hidden="1"/>
    <col min="358" max="363" width="16.08984375" style="1237" hidden="1"/>
    <col min="364" max="364" width="6.08984375" style="1237" hidden="1"/>
    <col min="365" max="365" width="3" style="1237" hidden="1"/>
    <col min="366" max="605" width="8.6328125" style="1237" hidden="1"/>
    <col min="606" max="611" width="14.90625" style="1237" hidden="1"/>
    <col min="612" max="613" width="15.90625" style="1237" hidden="1"/>
    <col min="614" max="619" width="16.08984375" style="1237" hidden="1"/>
    <col min="620" max="620" width="6.08984375" style="1237" hidden="1"/>
    <col min="621" max="621" width="3" style="1237" hidden="1"/>
    <col min="622" max="861" width="8.6328125" style="1237" hidden="1"/>
    <col min="862" max="867" width="14.90625" style="1237" hidden="1"/>
    <col min="868" max="869" width="15.90625" style="1237" hidden="1"/>
    <col min="870" max="875" width="16.08984375" style="1237" hidden="1"/>
    <col min="876" max="876" width="6.08984375" style="1237" hidden="1"/>
    <col min="877" max="877" width="3" style="1237" hidden="1"/>
    <col min="878" max="1117" width="8.6328125" style="1237" hidden="1"/>
    <col min="1118" max="1123" width="14.90625" style="1237" hidden="1"/>
    <col min="1124" max="1125" width="15.90625" style="1237" hidden="1"/>
    <col min="1126" max="1131" width="16.08984375" style="1237" hidden="1"/>
    <col min="1132" max="1132" width="6.08984375" style="1237" hidden="1"/>
    <col min="1133" max="1133" width="3" style="1237" hidden="1"/>
    <col min="1134" max="1373" width="8.6328125" style="1237" hidden="1"/>
    <col min="1374" max="1379" width="14.90625" style="1237" hidden="1"/>
    <col min="1380" max="1381" width="15.90625" style="1237" hidden="1"/>
    <col min="1382" max="1387" width="16.08984375" style="1237" hidden="1"/>
    <col min="1388" max="1388" width="6.08984375" style="1237" hidden="1"/>
    <col min="1389" max="1389" width="3" style="1237" hidden="1"/>
    <col min="1390" max="1629" width="8.6328125" style="1237" hidden="1"/>
    <col min="1630" max="1635" width="14.90625" style="1237" hidden="1"/>
    <col min="1636" max="1637" width="15.90625" style="1237" hidden="1"/>
    <col min="1638" max="1643" width="16.08984375" style="1237" hidden="1"/>
    <col min="1644" max="1644" width="6.08984375" style="1237" hidden="1"/>
    <col min="1645" max="1645" width="3" style="1237" hidden="1"/>
    <col min="1646" max="1885" width="8.6328125" style="1237" hidden="1"/>
    <col min="1886" max="1891" width="14.90625" style="1237" hidden="1"/>
    <col min="1892" max="1893" width="15.90625" style="1237" hidden="1"/>
    <col min="1894" max="1899" width="16.08984375" style="1237" hidden="1"/>
    <col min="1900" max="1900" width="6.08984375" style="1237" hidden="1"/>
    <col min="1901" max="1901" width="3" style="1237" hidden="1"/>
    <col min="1902" max="2141" width="8.6328125" style="1237" hidden="1"/>
    <col min="2142" max="2147" width="14.90625" style="1237" hidden="1"/>
    <col min="2148" max="2149" width="15.90625" style="1237" hidden="1"/>
    <col min="2150" max="2155" width="16.08984375" style="1237" hidden="1"/>
    <col min="2156" max="2156" width="6.08984375" style="1237" hidden="1"/>
    <col min="2157" max="2157" width="3" style="1237" hidden="1"/>
    <col min="2158" max="2397" width="8.6328125" style="1237" hidden="1"/>
    <col min="2398" max="2403" width="14.90625" style="1237" hidden="1"/>
    <col min="2404" max="2405" width="15.90625" style="1237" hidden="1"/>
    <col min="2406" max="2411" width="16.08984375" style="1237" hidden="1"/>
    <col min="2412" max="2412" width="6.08984375" style="1237" hidden="1"/>
    <col min="2413" max="2413" width="3" style="1237" hidden="1"/>
    <col min="2414" max="2653" width="8.6328125" style="1237" hidden="1"/>
    <col min="2654" max="2659" width="14.90625" style="1237" hidden="1"/>
    <col min="2660" max="2661" width="15.90625" style="1237" hidden="1"/>
    <col min="2662" max="2667" width="16.08984375" style="1237" hidden="1"/>
    <col min="2668" max="2668" width="6.08984375" style="1237" hidden="1"/>
    <col min="2669" max="2669" width="3" style="1237" hidden="1"/>
    <col min="2670" max="2909" width="8.6328125" style="1237" hidden="1"/>
    <col min="2910" max="2915" width="14.90625" style="1237" hidden="1"/>
    <col min="2916" max="2917" width="15.90625" style="1237" hidden="1"/>
    <col min="2918" max="2923" width="16.08984375" style="1237" hidden="1"/>
    <col min="2924" max="2924" width="6.08984375" style="1237" hidden="1"/>
    <col min="2925" max="2925" width="3" style="1237" hidden="1"/>
    <col min="2926" max="3165" width="8.6328125" style="1237" hidden="1"/>
    <col min="3166" max="3171" width="14.90625" style="1237" hidden="1"/>
    <col min="3172" max="3173" width="15.90625" style="1237" hidden="1"/>
    <col min="3174" max="3179" width="16.08984375" style="1237" hidden="1"/>
    <col min="3180" max="3180" width="6.08984375" style="1237" hidden="1"/>
    <col min="3181" max="3181" width="3" style="1237" hidden="1"/>
    <col min="3182" max="3421" width="8.6328125" style="1237" hidden="1"/>
    <col min="3422" max="3427" width="14.90625" style="1237" hidden="1"/>
    <col min="3428" max="3429" width="15.90625" style="1237" hidden="1"/>
    <col min="3430" max="3435" width="16.08984375" style="1237" hidden="1"/>
    <col min="3436" max="3436" width="6.08984375" style="1237" hidden="1"/>
    <col min="3437" max="3437" width="3" style="1237" hidden="1"/>
    <col min="3438" max="3677" width="8.6328125" style="1237" hidden="1"/>
    <col min="3678" max="3683" width="14.90625" style="1237" hidden="1"/>
    <col min="3684" max="3685" width="15.90625" style="1237" hidden="1"/>
    <col min="3686" max="3691" width="16.08984375" style="1237" hidden="1"/>
    <col min="3692" max="3692" width="6.08984375" style="1237" hidden="1"/>
    <col min="3693" max="3693" width="3" style="1237" hidden="1"/>
    <col min="3694" max="3933" width="8.6328125" style="1237" hidden="1"/>
    <col min="3934" max="3939" width="14.90625" style="1237" hidden="1"/>
    <col min="3940" max="3941" width="15.90625" style="1237" hidden="1"/>
    <col min="3942" max="3947" width="16.08984375" style="1237" hidden="1"/>
    <col min="3948" max="3948" width="6.08984375" style="1237" hidden="1"/>
    <col min="3949" max="3949" width="3" style="1237" hidden="1"/>
    <col min="3950" max="4189" width="8.6328125" style="1237" hidden="1"/>
    <col min="4190" max="4195" width="14.90625" style="1237" hidden="1"/>
    <col min="4196" max="4197" width="15.90625" style="1237" hidden="1"/>
    <col min="4198" max="4203" width="16.08984375" style="1237" hidden="1"/>
    <col min="4204" max="4204" width="6.08984375" style="1237" hidden="1"/>
    <col min="4205" max="4205" width="3" style="1237" hidden="1"/>
    <col min="4206" max="4445" width="8.6328125" style="1237" hidden="1"/>
    <col min="4446" max="4451" width="14.90625" style="1237" hidden="1"/>
    <col min="4452" max="4453" width="15.90625" style="1237" hidden="1"/>
    <col min="4454" max="4459" width="16.08984375" style="1237" hidden="1"/>
    <col min="4460" max="4460" width="6.08984375" style="1237" hidden="1"/>
    <col min="4461" max="4461" width="3" style="1237" hidden="1"/>
    <col min="4462" max="4701" width="8.6328125" style="1237" hidden="1"/>
    <col min="4702" max="4707" width="14.90625" style="1237" hidden="1"/>
    <col min="4708" max="4709" width="15.90625" style="1237" hidden="1"/>
    <col min="4710" max="4715" width="16.08984375" style="1237" hidden="1"/>
    <col min="4716" max="4716" width="6.08984375" style="1237" hidden="1"/>
    <col min="4717" max="4717" width="3" style="1237" hidden="1"/>
    <col min="4718" max="4957" width="8.6328125" style="1237" hidden="1"/>
    <col min="4958" max="4963" width="14.90625" style="1237" hidden="1"/>
    <col min="4964" max="4965" width="15.90625" style="1237" hidden="1"/>
    <col min="4966" max="4971" width="16.08984375" style="1237" hidden="1"/>
    <col min="4972" max="4972" width="6.08984375" style="1237" hidden="1"/>
    <col min="4973" max="4973" width="3" style="1237" hidden="1"/>
    <col min="4974" max="5213" width="8.6328125" style="1237" hidden="1"/>
    <col min="5214" max="5219" width="14.90625" style="1237" hidden="1"/>
    <col min="5220" max="5221" width="15.90625" style="1237" hidden="1"/>
    <col min="5222" max="5227" width="16.08984375" style="1237" hidden="1"/>
    <col min="5228" max="5228" width="6.08984375" style="1237" hidden="1"/>
    <col min="5229" max="5229" width="3" style="1237" hidden="1"/>
    <col min="5230" max="5469" width="8.6328125" style="1237" hidden="1"/>
    <col min="5470" max="5475" width="14.90625" style="1237" hidden="1"/>
    <col min="5476" max="5477" width="15.90625" style="1237" hidden="1"/>
    <col min="5478" max="5483" width="16.08984375" style="1237" hidden="1"/>
    <col min="5484" max="5484" width="6.08984375" style="1237" hidden="1"/>
    <col min="5485" max="5485" width="3" style="1237" hidden="1"/>
    <col min="5486" max="5725" width="8.6328125" style="1237" hidden="1"/>
    <col min="5726" max="5731" width="14.90625" style="1237" hidden="1"/>
    <col min="5732" max="5733" width="15.90625" style="1237" hidden="1"/>
    <col min="5734" max="5739" width="16.08984375" style="1237" hidden="1"/>
    <col min="5740" max="5740" width="6.08984375" style="1237" hidden="1"/>
    <col min="5741" max="5741" width="3" style="1237" hidden="1"/>
    <col min="5742" max="5981" width="8.6328125" style="1237" hidden="1"/>
    <col min="5982" max="5987" width="14.90625" style="1237" hidden="1"/>
    <col min="5988" max="5989" width="15.90625" style="1237" hidden="1"/>
    <col min="5990" max="5995" width="16.08984375" style="1237" hidden="1"/>
    <col min="5996" max="5996" width="6.08984375" style="1237" hidden="1"/>
    <col min="5997" max="5997" width="3" style="1237" hidden="1"/>
    <col min="5998" max="6237" width="8.6328125" style="1237" hidden="1"/>
    <col min="6238" max="6243" width="14.90625" style="1237" hidden="1"/>
    <col min="6244" max="6245" width="15.90625" style="1237" hidden="1"/>
    <col min="6246" max="6251" width="16.08984375" style="1237" hidden="1"/>
    <col min="6252" max="6252" width="6.08984375" style="1237" hidden="1"/>
    <col min="6253" max="6253" width="3" style="1237" hidden="1"/>
    <col min="6254" max="6493" width="8.6328125" style="1237" hidden="1"/>
    <col min="6494" max="6499" width="14.90625" style="1237" hidden="1"/>
    <col min="6500" max="6501" width="15.90625" style="1237" hidden="1"/>
    <col min="6502" max="6507" width="16.08984375" style="1237" hidden="1"/>
    <col min="6508" max="6508" width="6.08984375" style="1237" hidden="1"/>
    <col min="6509" max="6509" width="3" style="1237" hidden="1"/>
    <col min="6510" max="6749" width="8.6328125" style="1237" hidden="1"/>
    <col min="6750" max="6755" width="14.90625" style="1237" hidden="1"/>
    <col min="6756" max="6757" width="15.90625" style="1237" hidden="1"/>
    <col min="6758" max="6763" width="16.08984375" style="1237" hidden="1"/>
    <col min="6764" max="6764" width="6.08984375" style="1237" hidden="1"/>
    <col min="6765" max="6765" width="3" style="1237" hidden="1"/>
    <col min="6766" max="7005" width="8.6328125" style="1237" hidden="1"/>
    <col min="7006" max="7011" width="14.90625" style="1237" hidden="1"/>
    <col min="7012" max="7013" width="15.90625" style="1237" hidden="1"/>
    <col min="7014" max="7019" width="16.08984375" style="1237" hidden="1"/>
    <col min="7020" max="7020" width="6.08984375" style="1237" hidden="1"/>
    <col min="7021" max="7021" width="3" style="1237" hidden="1"/>
    <col min="7022" max="7261" width="8.6328125" style="1237" hidden="1"/>
    <col min="7262" max="7267" width="14.90625" style="1237" hidden="1"/>
    <col min="7268" max="7269" width="15.90625" style="1237" hidden="1"/>
    <col min="7270" max="7275" width="16.08984375" style="1237" hidden="1"/>
    <col min="7276" max="7276" width="6.08984375" style="1237" hidden="1"/>
    <col min="7277" max="7277" width="3" style="1237" hidden="1"/>
    <col min="7278" max="7517" width="8.6328125" style="1237" hidden="1"/>
    <col min="7518" max="7523" width="14.90625" style="1237" hidden="1"/>
    <col min="7524" max="7525" width="15.90625" style="1237" hidden="1"/>
    <col min="7526" max="7531" width="16.08984375" style="1237" hidden="1"/>
    <col min="7532" max="7532" width="6.08984375" style="1237" hidden="1"/>
    <col min="7533" max="7533" width="3" style="1237" hidden="1"/>
    <col min="7534" max="7773" width="8.6328125" style="1237" hidden="1"/>
    <col min="7774" max="7779" width="14.90625" style="1237" hidden="1"/>
    <col min="7780" max="7781" width="15.90625" style="1237" hidden="1"/>
    <col min="7782" max="7787" width="16.08984375" style="1237" hidden="1"/>
    <col min="7788" max="7788" width="6.08984375" style="1237" hidden="1"/>
    <col min="7789" max="7789" width="3" style="1237" hidden="1"/>
    <col min="7790" max="8029" width="8.6328125" style="1237" hidden="1"/>
    <col min="8030" max="8035" width="14.90625" style="1237" hidden="1"/>
    <col min="8036" max="8037" width="15.90625" style="1237" hidden="1"/>
    <col min="8038" max="8043" width="16.08984375" style="1237" hidden="1"/>
    <col min="8044" max="8044" width="6.08984375" style="1237" hidden="1"/>
    <col min="8045" max="8045" width="3" style="1237" hidden="1"/>
    <col min="8046" max="8285" width="8.6328125" style="1237" hidden="1"/>
    <col min="8286" max="8291" width="14.90625" style="1237" hidden="1"/>
    <col min="8292" max="8293" width="15.90625" style="1237" hidden="1"/>
    <col min="8294" max="8299" width="16.08984375" style="1237" hidden="1"/>
    <col min="8300" max="8300" width="6.08984375" style="1237" hidden="1"/>
    <col min="8301" max="8301" width="3" style="1237" hidden="1"/>
    <col min="8302" max="8541" width="8.6328125" style="1237" hidden="1"/>
    <col min="8542" max="8547" width="14.90625" style="1237" hidden="1"/>
    <col min="8548" max="8549" width="15.90625" style="1237" hidden="1"/>
    <col min="8550" max="8555" width="16.08984375" style="1237" hidden="1"/>
    <col min="8556" max="8556" width="6.08984375" style="1237" hidden="1"/>
    <col min="8557" max="8557" width="3" style="1237" hidden="1"/>
    <col min="8558" max="8797" width="8.6328125" style="1237" hidden="1"/>
    <col min="8798" max="8803" width="14.90625" style="1237" hidden="1"/>
    <col min="8804" max="8805" width="15.90625" style="1237" hidden="1"/>
    <col min="8806" max="8811" width="16.08984375" style="1237" hidden="1"/>
    <col min="8812" max="8812" width="6.08984375" style="1237" hidden="1"/>
    <col min="8813" max="8813" width="3" style="1237" hidden="1"/>
    <col min="8814" max="9053" width="8.6328125" style="1237" hidden="1"/>
    <col min="9054" max="9059" width="14.90625" style="1237" hidden="1"/>
    <col min="9060" max="9061" width="15.90625" style="1237" hidden="1"/>
    <col min="9062" max="9067" width="16.08984375" style="1237" hidden="1"/>
    <col min="9068" max="9068" width="6.08984375" style="1237" hidden="1"/>
    <col min="9069" max="9069" width="3" style="1237" hidden="1"/>
    <col min="9070" max="9309" width="8.6328125" style="1237" hidden="1"/>
    <col min="9310" max="9315" width="14.90625" style="1237" hidden="1"/>
    <col min="9316" max="9317" width="15.90625" style="1237" hidden="1"/>
    <col min="9318" max="9323" width="16.08984375" style="1237" hidden="1"/>
    <col min="9324" max="9324" width="6.08984375" style="1237" hidden="1"/>
    <col min="9325" max="9325" width="3" style="1237" hidden="1"/>
    <col min="9326" max="9565" width="8.6328125" style="1237" hidden="1"/>
    <col min="9566" max="9571" width="14.90625" style="1237" hidden="1"/>
    <col min="9572" max="9573" width="15.90625" style="1237" hidden="1"/>
    <col min="9574" max="9579" width="16.08984375" style="1237" hidden="1"/>
    <col min="9580" max="9580" width="6.08984375" style="1237" hidden="1"/>
    <col min="9581" max="9581" width="3" style="1237" hidden="1"/>
    <col min="9582" max="9821" width="8.6328125" style="1237" hidden="1"/>
    <col min="9822" max="9827" width="14.90625" style="1237" hidden="1"/>
    <col min="9828" max="9829" width="15.90625" style="1237" hidden="1"/>
    <col min="9830" max="9835" width="16.08984375" style="1237" hidden="1"/>
    <col min="9836" max="9836" width="6.08984375" style="1237" hidden="1"/>
    <col min="9837" max="9837" width="3" style="1237" hidden="1"/>
    <col min="9838" max="10077" width="8.6328125" style="1237" hidden="1"/>
    <col min="10078" max="10083" width="14.90625" style="1237" hidden="1"/>
    <col min="10084" max="10085" width="15.90625" style="1237" hidden="1"/>
    <col min="10086" max="10091" width="16.08984375" style="1237" hidden="1"/>
    <col min="10092" max="10092" width="6.08984375" style="1237" hidden="1"/>
    <col min="10093" max="10093" width="3" style="1237" hidden="1"/>
    <col min="10094" max="10333" width="8.6328125" style="1237" hidden="1"/>
    <col min="10334" max="10339" width="14.90625" style="1237" hidden="1"/>
    <col min="10340" max="10341" width="15.90625" style="1237" hidden="1"/>
    <col min="10342" max="10347" width="16.08984375" style="1237" hidden="1"/>
    <col min="10348" max="10348" width="6.08984375" style="1237" hidden="1"/>
    <col min="10349" max="10349" width="3" style="1237" hidden="1"/>
    <col min="10350" max="10589" width="8.6328125" style="1237" hidden="1"/>
    <col min="10590" max="10595" width="14.90625" style="1237" hidden="1"/>
    <col min="10596" max="10597" width="15.90625" style="1237" hidden="1"/>
    <col min="10598" max="10603" width="16.08984375" style="1237" hidden="1"/>
    <col min="10604" max="10604" width="6.08984375" style="1237" hidden="1"/>
    <col min="10605" max="10605" width="3" style="1237" hidden="1"/>
    <col min="10606" max="10845" width="8.6328125" style="1237" hidden="1"/>
    <col min="10846" max="10851" width="14.90625" style="1237" hidden="1"/>
    <col min="10852" max="10853" width="15.90625" style="1237" hidden="1"/>
    <col min="10854" max="10859" width="16.08984375" style="1237" hidden="1"/>
    <col min="10860" max="10860" width="6.08984375" style="1237" hidden="1"/>
    <col min="10861" max="10861" width="3" style="1237" hidden="1"/>
    <col min="10862" max="11101" width="8.6328125" style="1237" hidden="1"/>
    <col min="11102" max="11107" width="14.90625" style="1237" hidden="1"/>
    <col min="11108" max="11109" width="15.90625" style="1237" hidden="1"/>
    <col min="11110" max="11115" width="16.08984375" style="1237" hidden="1"/>
    <col min="11116" max="11116" width="6.08984375" style="1237" hidden="1"/>
    <col min="11117" max="11117" width="3" style="1237" hidden="1"/>
    <col min="11118" max="11357" width="8.6328125" style="1237" hidden="1"/>
    <col min="11358" max="11363" width="14.90625" style="1237" hidden="1"/>
    <col min="11364" max="11365" width="15.90625" style="1237" hidden="1"/>
    <col min="11366" max="11371" width="16.08984375" style="1237" hidden="1"/>
    <col min="11372" max="11372" width="6.08984375" style="1237" hidden="1"/>
    <col min="11373" max="11373" width="3" style="1237" hidden="1"/>
    <col min="11374" max="11613" width="8.6328125" style="1237" hidden="1"/>
    <col min="11614" max="11619" width="14.90625" style="1237" hidden="1"/>
    <col min="11620" max="11621" width="15.90625" style="1237" hidden="1"/>
    <col min="11622" max="11627" width="16.08984375" style="1237" hidden="1"/>
    <col min="11628" max="11628" width="6.08984375" style="1237" hidden="1"/>
    <col min="11629" max="11629" width="3" style="1237" hidden="1"/>
    <col min="11630" max="11869" width="8.6328125" style="1237" hidden="1"/>
    <col min="11870" max="11875" width="14.90625" style="1237" hidden="1"/>
    <col min="11876" max="11877" width="15.90625" style="1237" hidden="1"/>
    <col min="11878" max="11883" width="16.08984375" style="1237" hidden="1"/>
    <col min="11884" max="11884" width="6.08984375" style="1237" hidden="1"/>
    <col min="11885" max="11885" width="3" style="1237" hidden="1"/>
    <col min="11886" max="12125" width="8.6328125" style="1237" hidden="1"/>
    <col min="12126" max="12131" width="14.90625" style="1237" hidden="1"/>
    <col min="12132" max="12133" width="15.90625" style="1237" hidden="1"/>
    <col min="12134" max="12139" width="16.08984375" style="1237" hidden="1"/>
    <col min="12140" max="12140" width="6.08984375" style="1237" hidden="1"/>
    <col min="12141" max="12141" width="3" style="1237" hidden="1"/>
    <col min="12142" max="12381" width="8.6328125" style="1237" hidden="1"/>
    <col min="12382" max="12387" width="14.90625" style="1237" hidden="1"/>
    <col min="12388" max="12389" width="15.90625" style="1237" hidden="1"/>
    <col min="12390" max="12395" width="16.08984375" style="1237" hidden="1"/>
    <col min="12396" max="12396" width="6.08984375" style="1237" hidden="1"/>
    <col min="12397" max="12397" width="3" style="1237" hidden="1"/>
    <col min="12398" max="12637" width="8.6328125" style="1237" hidden="1"/>
    <col min="12638" max="12643" width="14.90625" style="1237" hidden="1"/>
    <col min="12644" max="12645" width="15.90625" style="1237" hidden="1"/>
    <col min="12646" max="12651" width="16.08984375" style="1237" hidden="1"/>
    <col min="12652" max="12652" width="6.08984375" style="1237" hidden="1"/>
    <col min="12653" max="12653" width="3" style="1237" hidden="1"/>
    <col min="12654" max="12893" width="8.6328125" style="1237" hidden="1"/>
    <col min="12894" max="12899" width="14.90625" style="1237" hidden="1"/>
    <col min="12900" max="12901" width="15.90625" style="1237" hidden="1"/>
    <col min="12902" max="12907" width="16.08984375" style="1237" hidden="1"/>
    <col min="12908" max="12908" width="6.08984375" style="1237" hidden="1"/>
    <col min="12909" max="12909" width="3" style="1237" hidden="1"/>
    <col min="12910" max="13149" width="8.6328125" style="1237" hidden="1"/>
    <col min="13150" max="13155" width="14.90625" style="1237" hidden="1"/>
    <col min="13156" max="13157" width="15.90625" style="1237" hidden="1"/>
    <col min="13158" max="13163" width="16.08984375" style="1237" hidden="1"/>
    <col min="13164" max="13164" width="6.08984375" style="1237" hidden="1"/>
    <col min="13165" max="13165" width="3" style="1237" hidden="1"/>
    <col min="13166" max="13405" width="8.6328125" style="1237" hidden="1"/>
    <col min="13406" max="13411" width="14.90625" style="1237" hidden="1"/>
    <col min="13412" max="13413" width="15.90625" style="1237" hidden="1"/>
    <col min="13414" max="13419" width="16.08984375" style="1237" hidden="1"/>
    <col min="13420" max="13420" width="6.08984375" style="1237" hidden="1"/>
    <col min="13421" max="13421" width="3" style="1237" hidden="1"/>
    <col min="13422" max="13661" width="8.6328125" style="1237" hidden="1"/>
    <col min="13662" max="13667" width="14.90625" style="1237" hidden="1"/>
    <col min="13668" max="13669" width="15.90625" style="1237" hidden="1"/>
    <col min="13670" max="13675" width="16.08984375" style="1237" hidden="1"/>
    <col min="13676" max="13676" width="6.08984375" style="1237" hidden="1"/>
    <col min="13677" max="13677" width="3" style="1237" hidden="1"/>
    <col min="13678" max="13917" width="8.6328125" style="1237" hidden="1"/>
    <col min="13918" max="13923" width="14.90625" style="1237" hidden="1"/>
    <col min="13924" max="13925" width="15.90625" style="1237" hidden="1"/>
    <col min="13926" max="13931" width="16.08984375" style="1237" hidden="1"/>
    <col min="13932" max="13932" width="6.08984375" style="1237" hidden="1"/>
    <col min="13933" max="13933" width="3" style="1237" hidden="1"/>
    <col min="13934" max="14173" width="8.6328125" style="1237" hidden="1"/>
    <col min="14174" max="14179" width="14.90625" style="1237" hidden="1"/>
    <col min="14180" max="14181" width="15.90625" style="1237" hidden="1"/>
    <col min="14182" max="14187" width="16.08984375" style="1237" hidden="1"/>
    <col min="14188" max="14188" width="6.08984375" style="1237" hidden="1"/>
    <col min="14189" max="14189" width="3" style="1237" hidden="1"/>
    <col min="14190" max="14429" width="8.6328125" style="1237" hidden="1"/>
    <col min="14430" max="14435" width="14.90625" style="1237" hidden="1"/>
    <col min="14436" max="14437" width="15.90625" style="1237" hidden="1"/>
    <col min="14438" max="14443" width="16.08984375" style="1237" hidden="1"/>
    <col min="14444" max="14444" width="6.08984375" style="1237" hidden="1"/>
    <col min="14445" max="14445" width="3" style="1237" hidden="1"/>
    <col min="14446" max="14685" width="8.6328125" style="1237" hidden="1"/>
    <col min="14686" max="14691" width="14.90625" style="1237" hidden="1"/>
    <col min="14692" max="14693" width="15.90625" style="1237" hidden="1"/>
    <col min="14694" max="14699" width="16.08984375" style="1237" hidden="1"/>
    <col min="14700" max="14700" width="6.08984375" style="1237" hidden="1"/>
    <col min="14701" max="14701" width="3" style="1237" hidden="1"/>
    <col min="14702" max="14941" width="8.6328125" style="1237" hidden="1"/>
    <col min="14942" max="14947" width="14.90625" style="1237" hidden="1"/>
    <col min="14948" max="14949" width="15.90625" style="1237" hidden="1"/>
    <col min="14950" max="14955" width="16.08984375" style="1237" hidden="1"/>
    <col min="14956" max="14956" width="6.08984375" style="1237" hidden="1"/>
    <col min="14957" max="14957" width="3" style="1237" hidden="1"/>
    <col min="14958" max="15197" width="8.6328125" style="1237" hidden="1"/>
    <col min="15198" max="15203" width="14.90625" style="1237" hidden="1"/>
    <col min="15204" max="15205" width="15.90625" style="1237" hidden="1"/>
    <col min="15206" max="15211" width="16.08984375" style="1237" hidden="1"/>
    <col min="15212" max="15212" width="6.08984375" style="1237" hidden="1"/>
    <col min="15213" max="15213" width="3" style="1237" hidden="1"/>
    <col min="15214" max="15453" width="8.6328125" style="1237" hidden="1"/>
    <col min="15454" max="15459" width="14.90625" style="1237" hidden="1"/>
    <col min="15460" max="15461" width="15.90625" style="1237" hidden="1"/>
    <col min="15462" max="15467" width="16.08984375" style="1237" hidden="1"/>
    <col min="15468" max="15468" width="6.08984375" style="1237" hidden="1"/>
    <col min="15469" max="15469" width="3" style="1237" hidden="1"/>
    <col min="15470" max="15709" width="8.6328125" style="1237" hidden="1"/>
    <col min="15710" max="15715" width="14.90625" style="1237" hidden="1"/>
    <col min="15716" max="15717" width="15.90625" style="1237" hidden="1"/>
    <col min="15718" max="15723" width="16.08984375" style="1237" hidden="1"/>
    <col min="15724" max="15724" width="6.08984375" style="1237" hidden="1"/>
    <col min="15725" max="15725" width="3" style="1237" hidden="1"/>
    <col min="15726" max="15965" width="8.6328125" style="1237" hidden="1"/>
    <col min="15966" max="15971" width="14.90625" style="1237" hidden="1"/>
    <col min="15972" max="15973" width="15.90625" style="1237" hidden="1"/>
    <col min="15974" max="15979" width="16.08984375" style="1237" hidden="1"/>
    <col min="15980" max="15980" width="6.08984375" style="1237" hidden="1"/>
    <col min="15981" max="15981" width="3" style="1237" hidden="1"/>
    <col min="15982" max="16221" width="8.6328125" style="1237" hidden="1"/>
    <col min="16222" max="16227" width="14.90625" style="1237" hidden="1"/>
    <col min="16228" max="16229" width="15.90625" style="1237" hidden="1"/>
    <col min="16230" max="16235" width="16.08984375" style="1237" hidden="1"/>
    <col min="16236" max="16236" width="6.08984375" style="1237" hidden="1"/>
    <col min="16237" max="16237" width="3" style="1237" hidden="1"/>
    <col min="16238" max="16384" width="8.6328125" style="1237" hidden="1"/>
  </cols>
  <sheetData>
    <row r="1" spans="1:143" ht="42.75" customHeight="1" x14ac:dyDescent="0.2">
      <c r="A1" s="1235"/>
      <c r="B1" s="1236"/>
      <c r="DD1" s="1237"/>
      <c r="DE1" s="1237"/>
    </row>
    <row r="2" spans="1:143" ht="25.5" customHeight="1" x14ac:dyDescent="0.2">
      <c r="A2" s="1238"/>
      <c r="C2" s="1238"/>
      <c r="O2" s="1238"/>
      <c r="P2" s="1238"/>
      <c r="Q2" s="1238"/>
      <c r="R2" s="1238"/>
      <c r="S2" s="1238"/>
      <c r="T2" s="1238"/>
      <c r="U2" s="1238"/>
      <c r="V2" s="1238"/>
      <c r="W2" s="1238"/>
      <c r="X2" s="1238"/>
      <c r="Y2" s="1238"/>
      <c r="Z2" s="1238"/>
      <c r="AA2" s="1238"/>
      <c r="AB2" s="1238"/>
      <c r="AC2" s="1238"/>
      <c r="AD2" s="1238"/>
      <c r="AE2" s="1238"/>
      <c r="AF2" s="1238"/>
      <c r="AG2" s="1238"/>
      <c r="AH2" s="1238"/>
      <c r="AI2" s="1238"/>
      <c r="AU2" s="1238"/>
      <c r="BG2" s="1238"/>
      <c r="BS2" s="1238"/>
      <c r="CE2" s="1238"/>
      <c r="CQ2" s="1238"/>
      <c r="DD2" s="1237"/>
      <c r="DE2" s="1237"/>
    </row>
    <row r="3" spans="1:143" ht="25.5" customHeight="1" x14ac:dyDescent="0.2">
      <c r="A3" s="1238"/>
      <c r="C3" s="1238"/>
      <c r="O3" s="1238"/>
      <c r="P3" s="1238"/>
      <c r="Q3" s="1238"/>
      <c r="R3" s="1238"/>
      <c r="S3" s="1238"/>
      <c r="T3" s="1238"/>
      <c r="U3" s="1238"/>
      <c r="V3" s="1238"/>
      <c r="W3" s="1238"/>
      <c r="X3" s="1238"/>
      <c r="Y3" s="1238"/>
      <c r="Z3" s="1238"/>
      <c r="AA3" s="1238"/>
      <c r="AB3" s="1238"/>
      <c r="AC3" s="1238"/>
      <c r="AD3" s="1238"/>
      <c r="AE3" s="1238"/>
      <c r="AF3" s="1238"/>
      <c r="AG3" s="1238"/>
      <c r="AH3" s="1238"/>
      <c r="AI3" s="1238"/>
      <c r="AU3" s="1238"/>
      <c r="BG3" s="1238"/>
      <c r="BS3" s="1238"/>
      <c r="CE3" s="1238"/>
      <c r="CQ3" s="1238"/>
      <c r="DD3" s="1237"/>
      <c r="DE3" s="1237"/>
    </row>
    <row r="4" spans="1:143" s="278" customFormat="1" ht="13" x14ac:dyDescent="0.2">
      <c r="A4" s="1238"/>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1238"/>
      <c r="DC4" s="1238"/>
      <c r="DD4" s="1238"/>
      <c r="DE4" s="123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8"/>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c r="AL5" s="1238"/>
      <c r="AM5" s="1238"/>
      <c r="AN5" s="1238"/>
      <c r="AO5" s="1238"/>
      <c r="AP5" s="1238"/>
      <c r="AQ5" s="1238"/>
      <c r="AR5" s="1238"/>
      <c r="AS5" s="1238"/>
      <c r="AT5" s="1238"/>
      <c r="AU5" s="1238"/>
      <c r="AV5" s="1238"/>
      <c r="AW5" s="1238"/>
      <c r="AX5" s="1238"/>
      <c r="AY5" s="1238"/>
      <c r="AZ5" s="1238"/>
      <c r="BA5" s="1238"/>
      <c r="BB5" s="1238"/>
      <c r="BC5" s="1238"/>
      <c r="BD5" s="1238"/>
      <c r="BE5" s="1238"/>
      <c r="BF5" s="1238"/>
      <c r="BG5" s="1238"/>
      <c r="BH5" s="1238"/>
      <c r="BI5" s="1238"/>
      <c r="BJ5" s="1238"/>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1238"/>
      <c r="CZ5" s="1238"/>
      <c r="DA5" s="1238"/>
      <c r="DB5" s="1238"/>
      <c r="DC5" s="1238"/>
      <c r="DD5" s="1238"/>
      <c r="DE5" s="123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8"/>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c r="AM6" s="1238"/>
      <c r="AN6" s="1238"/>
      <c r="AO6" s="1238"/>
      <c r="AP6" s="1238"/>
      <c r="AQ6" s="1238"/>
      <c r="AR6" s="1238"/>
      <c r="AS6" s="1238"/>
      <c r="AT6" s="1238"/>
      <c r="AU6" s="1238"/>
      <c r="AV6" s="1238"/>
      <c r="AW6" s="1238"/>
      <c r="AX6" s="1238"/>
      <c r="AY6" s="1238"/>
      <c r="AZ6" s="1238"/>
      <c r="BA6" s="1238"/>
      <c r="BB6" s="1238"/>
      <c r="BC6" s="1238"/>
      <c r="BD6" s="1238"/>
      <c r="BE6" s="1238"/>
      <c r="BF6" s="1238"/>
      <c r="BG6" s="1238"/>
      <c r="BH6" s="1238"/>
      <c r="BI6" s="1238"/>
      <c r="BJ6" s="1238"/>
      <c r="BK6" s="1238"/>
      <c r="BL6" s="1238"/>
      <c r="BM6" s="1238"/>
      <c r="BN6" s="1238"/>
      <c r="BO6" s="1238"/>
      <c r="BP6" s="1238"/>
      <c r="BQ6" s="1238"/>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8"/>
      <c r="CN6" s="1238"/>
      <c r="CO6" s="1238"/>
      <c r="CP6" s="1238"/>
      <c r="CQ6" s="1238"/>
      <c r="CR6" s="1238"/>
      <c r="CS6" s="1238"/>
      <c r="CT6" s="1238"/>
      <c r="CU6" s="1238"/>
      <c r="CV6" s="1238"/>
      <c r="CW6" s="1238"/>
      <c r="CX6" s="1238"/>
      <c r="CY6" s="1238"/>
      <c r="CZ6" s="1238"/>
      <c r="DA6" s="1238"/>
      <c r="DB6" s="1238"/>
      <c r="DC6" s="1238"/>
      <c r="DD6" s="1238"/>
      <c r="DE6" s="123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8"/>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8"/>
      <c r="AY7" s="1238"/>
      <c r="AZ7" s="1238"/>
      <c r="BA7" s="1238"/>
      <c r="BB7" s="1238"/>
      <c r="BC7" s="1238"/>
      <c r="BD7" s="1238"/>
      <c r="BE7" s="1238"/>
      <c r="BF7" s="1238"/>
      <c r="BG7" s="1238"/>
      <c r="BH7" s="1238"/>
      <c r="BI7" s="1238"/>
      <c r="BJ7" s="1238"/>
      <c r="BK7" s="1238"/>
      <c r="BL7" s="1238"/>
      <c r="BM7" s="1238"/>
      <c r="BN7" s="1238"/>
      <c r="BO7" s="1238"/>
      <c r="BP7" s="1238"/>
      <c r="BQ7" s="1238"/>
      <c r="BR7" s="1238"/>
      <c r="BS7" s="1238"/>
      <c r="BT7" s="1238"/>
      <c r="BU7" s="1238"/>
      <c r="BV7" s="1238"/>
      <c r="BW7" s="1238"/>
      <c r="BX7" s="1238"/>
      <c r="BY7" s="1238"/>
      <c r="BZ7" s="1238"/>
      <c r="CA7" s="1238"/>
      <c r="CB7" s="1238"/>
      <c r="CC7" s="1238"/>
      <c r="CD7" s="1238"/>
      <c r="CE7" s="1238"/>
      <c r="CF7" s="1238"/>
      <c r="CG7" s="1238"/>
      <c r="CH7" s="1238"/>
      <c r="CI7" s="1238"/>
      <c r="CJ7" s="1238"/>
      <c r="CK7" s="1238"/>
      <c r="CL7" s="1238"/>
      <c r="CM7" s="1238"/>
      <c r="CN7" s="1238"/>
      <c r="CO7" s="1238"/>
      <c r="CP7" s="1238"/>
      <c r="CQ7" s="1238"/>
      <c r="CR7" s="1238"/>
      <c r="CS7" s="1238"/>
      <c r="CT7" s="1238"/>
      <c r="CU7" s="1238"/>
      <c r="CV7" s="1238"/>
      <c r="CW7" s="1238"/>
      <c r="CX7" s="1238"/>
      <c r="CY7" s="1238"/>
      <c r="CZ7" s="1238"/>
      <c r="DA7" s="1238"/>
      <c r="DB7" s="1238"/>
      <c r="DC7" s="1238"/>
      <c r="DD7" s="1238"/>
      <c r="DE7" s="123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8"/>
      <c r="B8" s="1238"/>
      <c r="C8" s="1238"/>
      <c r="D8" s="1238"/>
      <c r="E8" s="1238"/>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8"/>
      <c r="AN8" s="1238"/>
      <c r="AO8" s="1238"/>
      <c r="AP8" s="1238"/>
      <c r="AQ8" s="1238"/>
      <c r="AR8" s="1238"/>
      <c r="AS8" s="1238"/>
      <c r="AT8" s="1238"/>
      <c r="AU8" s="1238"/>
      <c r="AV8" s="1238"/>
      <c r="AW8" s="1238"/>
      <c r="AX8" s="1238"/>
      <c r="AY8" s="1238"/>
      <c r="AZ8" s="1238"/>
      <c r="BA8" s="1238"/>
      <c r="BB8" s="1238"/>
      <c r="BC8" s="1238"/>
      <c r="BD8" s="1238"/>
      <c r="BE8" s="1238"/>
      <c r="BF8" s="1238"/>
      <c r="BG8" s="1238"/>
      <c r="BH8" s="1238"/>
      <c r="BI8" s="1238"/>
      <c r="BJ8" s="1238"/>
      <c r="BK8" s="1238"/>
      <c r="BL8" s="1238"/>
      <c r="BM8" s="1238"/>
      <c r="BN8" s="1238"/>
      <c r="BO8" s="1238"/>
      <c r="BP8" s="1238"/>
      <c r="BQ8" s="1238"/>
      <c r="BR8" s="1238"/>
      <c r="BS8" s="1238"/>
      <c r="BT8" s="1238"/>
      <c r="BU8" s="1238"/>
      <c r="BV8" s="1238"/>
      <c r="BW8" s="1238"/>
      <c r="BX8" s="1238"/>
      <c r="BY8" s="1238"/>
      <c r="BZ8" s="1238"/>
      <c r="CA8" s="1238"/>
      <c r="CB8" s="1238"/>
      <c r="CC8" s="1238"/>
      <c r="CD8" s="1238"/>
      <c r="CE8" s="1238"/>
      <c r="CF8" s="1238"/>
      <c r="CG8" s="1238"/>
      <c r="CH8" s="1238"/>
      <c r="CI8" s="1238"/>
      <c r="CJ8" s="1238"/>
      <c r="CK8" s="1238"/>
      <c r="CL8" s="1238"/>
      <c r="CM8" s="1238"/>
      <c r="CN8" s="1238"/>
      <c r="CO8" s="1238"/>
      <c r="CP8" s="1238"/>
      <c r="CQ8" s="1238"/>
      <c r="CR8" s="1238"/>
      <c r="CS8" s="1238"/>
      <c r="CT8" s="1238"/>
      <c r="CU8" s="1238"/>
      <c r="CV8" s="1238"/>
      <c r="CW8" s="1238"/>
      <c r="CX8" s="1238"/>
      <c r="CY8" s="1238"/>
      <c r="CZ8" s="1238"/>
      <c r="DA8" s="1238"/>
      <c r="DB8" s="1238"/>
      <c r="DC8" s="1238"/>
      <c r="DD8" s="1238"/>
      <c r="DE8" s="123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8"/>
      <c r="B9" s="1238"/>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c r="AG9" s="1238"/>
      <c r="AH9" s="1238"/>
      <c r="AI9" s="1238"/>
      <c r="AJ9" s="1238"/>
      <c r="AK9" s="1238"/>
      <c r="AL9" s="1238"/>
      <c r="AM9" s="1238"/>
      <c r="AN9" s="1238"/>
      <c r="AO9" s="1238"/>
      <c r="AP9" s="1238"/>
      <c r="AQ9" s="1238"/>
      <c r="AR9" s="1238"/>
      <c r="AS9" s="1238"/>
      <c r="AT9" s="1238"/>
      <c r="AU9" s="1238"/>
      <c r="AV9" s="1238"/>
      <c r="AW9" s="1238"/>
      <c r="AX9" s="1238"/>
      <c r="AY9" s="1238"/>
      <c r="AZ9" s="1238"/>
      <c r="BA9" s="1238"/>
      <c r="BB9" s="1238"/>
      <c r="BC9" s="1238"/>
      <c r="BD9" s="1238"/>
      <c r="BE9" s="1238"/>
      <c r="BF9" s="1238"/>
      <c r="BG9" s="1238"/>
      <c r="BH9" s="1238"/>
      <c r="BI9" s="1238"/>
      <c r="BJ9" s="1238"/>
      <c r="BK9" s="1238"/>
      <c r="BL9" s="1238"/>
      <c r="BM9" s="1238"/>
      <c r="BN9" s="1238"/>
      <c r="BO9" s="1238"/>
      <c r="BP9" s="1238"/>
      <c r="BQ9" s="1238"/>
      <c r="BR9" s="1238"/>
      <c r="BS9" s="1238"/>
      <c r="BT9" s="1238"/>
      <c r="BU9" s="1238"/>
      <c r="BV9" s="1238"/>
      <c r="BW9" s="1238"/>
      <c r="BX9" s="1238"/>
      <c r="BY9" s="1238"/>
      <c r="BZ9" s="1238"/>
      <c r="CA9" s="1238"/>
      <c r="CB9" s="1238"/>
      <c r="CC9" s="1238"/>
      <c r="CD9" s="1238"/>
      <c r="CE9" s="1238"/>
      <c r="CF9" s="1238"/>
      <c r="CG9" s="1238"/>
      <c r="CH9" s="1238"/>
      <c r="CI9" s="1238"/>
      <c r="CJ9" s="1238"/>
      <c r="CK9" s="1238"/>
      <c r="CL9" s="1238"/>
      <c r="CM9" s="1238"/>
      <c r="CN9" s="1238"/>
      <c r="CO9" s="1238"/>
      <c r="CP9" s="1238"/>
      <c r="CQ9" s="1238"/>
      <c r="CR9" s="1238"/>
      <c r="CS9" s="1238"/>
      <c r="CT9" s="1238"/>
      <c r="CU9" s="1238"/>
      <c r="CV9" s="1238"/>
      <c r="CW9" s="1238"/>
      <c r="CX9" s="1238"/>
      <c r="CY9" s="1238"/>
      <c r="CZ9" s="1238"/>
      <c r="DA9" s="1238"/>
      <c r="DB9" s="1238"/>
      <c r="DC9" s="1238"/>
      <c r="DD9" s="1238"/>
      <c r="DE9" s="123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8"/>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8"/>
      <c r="AX10" s="1238"/>
      <c r="AY10" s="1238"/>
      <c r="AZ10" s="1238"/>
      <c r="BA10" s="1238"/>
      <c r="BB10" s="1238"/>
      <c r="BC10" s="1238"/>
      <c r="BD10" s="1238"/>
      <c r="BE10" s="1238"/>
      <c r="BF10" s="1238"/>
      <c r="BG10" s="1238"/>
      <c r="BH10" s="1238"/>
      <c r="BI10" s="1238"/>
      <c r="BJ10" s="1238"/>
      <c r="BK10" s="1238"/>
      <c r="BL10" s="1238"/>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8"/>
      <c r="CI10" s="1238"/>
      <c r="CJ10" s="1238"/>
      <c r="CK10" s="1238"/>
      <c r="CL10" s="1238"/>
      <c r="CM10" s="1238"/>
      <c r="CN10" s="1238"/>
      <c r="CO10" s="1238"/>
      <c r="CP10" s="1238"/>
      <c r="CQ10" s="1238"/>
      <c r="CR10" s="1238"/>
      <c r="CS10" s="1238"/>
      <c r="CT10" s="1238"/>
      <c r="CU10" s="1238"/>
      <c r="CV10" s="1238"/>
      <c r="CW10" s="1238"/>
      <c r="CX10" s="1238"/>
      <c r="CY10" s="1238"/>
      <c r="CZ10" s="1238"/>
      <c r="DA10" s="1238"/>
      <c r="DB10" s="1238"/>
      <c r="DC10" s="1238"/>
      <c r="DD10" s="1238"/>
      <c r="DE10" s="1238"/>
      <c r="DF10" s="279"/>
      <c r="DG10" s="279"/>
      <c r="DH10" s="279"/>
      <c r="DI10" s="279"/>
      <c r="DJ10" s="279"/>
      <c r="DK10" s="279"/>
      <c r="DL10" s="279"/>
      <c r="DM10" s="279"/>
      <c r="DN10" s="279"/>
      <c r="DO10" s="279"/>
      <c r="DP10" s="279"/>
      <c r="DQ10" s="279"/>
      <c r="DR10" s="279"/>
      <c r="DS10" s="279"/>
      <c r="DT10" s="279"/>
      <c r="DU10" s="279"/>
      <c r="DV10" s="279"/>
      <c r="DW10" s="279"/>
      <c r="EM10" s="278" t="s">
        <v>633</v>
      </c>
    </row>
    <row r="11" spans="1:143" s="278" customFormat="1" ht="13" x14ac:dyDescent="0.2">
      <c r="A11" s="1238"/>
      <c r="B11" s="1238"/>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8"/>
      <c r="AP11" s="1238"/>
      <c r="AQ11" s="1238"/>
      <c r="AR11" s="1238"/>
      <c r="AS11" s="1238"/>
      <c r="AT11" s="1238"/>
      <c r="AU11" s="1238"/>
      <c r="AV11" s="1238"/>
      <c r="AW11" s="1238"/>
      <c r="AX11" s="1238"/>
      <c r="AY11" s="1238"/>
      <c r="AZ11" s="1238"/>
      <c r="BA11" s="1238"/>
      <c r="BB11" s="1238"/>
      <c r="BC11" s="1238"/>
      <c r="BD11" s="1238"/>
      <c r="BE11" s="1238"/>
      <c r="BF11" s="1238"/>
      <c r="BG11" s="1238"/>
      <c r="BH11" s="1238"/>
      <c r="BI11" s="1238"/>
      <c r="BJ11" s="1238"/>
      <c r="BK11" s="1238"/>
      <c r="BL11" s="1238"/>
      <c r="BM11" s="1238"/>
      <c r="BN11" s="1238"/>
      <c r="BO11" s="1238"/>
      <c r="BP11" s="1238"/>
      <c r="BQ11" s="1238"/>
      <c r="BR11" s="1238"/>
      <c r="BS11" s="1238"/>
      <c r="BT11" s="1238"/>
      <c r="BU11" s="1238"/>
      <c r="BV11" s="1238"/>
      <c r="BW11" s="1238"/>
      <c r="BX11" s="1238"/>
      <c r="BY11" s="1238"/>
      <c r="BZ11" s="1238"/>
      <c r="CA11" s="1238"/>
      <c r="CB11" s="1238"/>
      <c r="CC11" s="1238"/>
      <c r="CD11" s="1238"/>
      <c r="CE11" s="1238"/>
      <c r="CF11" s="1238"/>
      <c r="CG11" s="1238"/>
      <c r="CH11" s="1238"/>
      <c r="CI11" s="1238"/>
      <c r="CJ11" s="1238"/>
      <c r="CK11" s="1238"/>
      <c r="CL11" s="1238"/>
      <c r="CM11" s="1238"/>
      <c r="CN11" s="1238"/>
      <c r="CO11" s="1238"/>
      <c r="CP11" s="1238"/>
      <c r="CQ11" s="1238"/>
      <c r="CR11" s="1238"/>
      <c r="CS11" s="1238"/>
      <c r="CT11" s="1238"/>
      <c r="CU11" s="1238"/>
      <c r="CV11" s="1238"/>
      <c r="CW11" s="1238"/>
      <c r="CX11" s="1238"/>
      <c r="CY11" s="1238"/>
      <c r="CZ11" s="1238"/>
      <c r="DA11" s="1238"/>
      <c r="DB11" s="1238"/>
      <c r="DC11" s="1238"/>
      <c r="DD11" s="1238"/>
      <c r="DE11" s="123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8"/>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c r="CB12" s="1238"/>
      <c r="CC12" s="1238"/>
      <c r="CD12" s="1238"/>
      <c r="CE12" s="1238"/>
      <c r="CF12" s="1238"/>
      <c r="CG12" s="1238"/>
      <c r="CH12" s="1238"/>
      <c r="CI12" s="1238"/>
      <c r="CJ12" s="1238"/>
      <c r="CK12" s="1238"/>
      <c r="CL12" s="1238"/>
      <c r="CM12" s="1238"/>
      <c r="CN12" s="1238"/>
      <c r="CO12" s="1238"/>
      <c r="CP12" s="1238"/>
      <c r="CQ12" s="1238"/>
      <c r="CR12" s="1238"/>
      <c r="CS12" s="1238"/>
      <c r="CT12" s="1238"/>
      <c r="CU12" s="1238"/>
      <c r="CV12" s="1238"/>
      <c r="CW12" s="1238"/>
      <c r="CX12" s="1238"/>
      <c r="CY12" s="1238"/>
      <c r="CZ12" s="1238"/>
      <c r="DA12" s="1238"/>
      <c r="DB12" s="1238"/>
      <c r="DC12" s="1238"/>
      <c r="DD12" s="1238"/>
      <c r="DE12" s="1238"/>
      <c r="DF12" s="279"/>
      <c r="DG12" s="279"/>
      <c r="DH12" s="279"/>
      <c r="DI12" s="279"/>
      <c r="DJ12" s="279"/>
      <c r="DK12" s="279"/>
      <c r="DL12" s="279"/>
      <c r="DM12" s="279"/>
      <c r="DN12" s="279"/>
      <c r="DO12" s="279"/>
      <c r="DP12" s="279"/>
      <c r="DQ12" s="279"/>
      <c r="DR12" s="279"/>
      <c r="DS12" s="279"/>
      <c r="DT12" s="279"/>
      <c r="DU12" s="279"/>
      <c r="DV12" s="279"/>
      <c r="DW12" s="279"/>
      <c r="EM12" s="278" t="s">
        <v>633</v>
      </c>
    </row>
    <row r="13" spans="1:143" s="278" customFormat="1" ht="13" x14ac:dyDescent="0.2">
      <c r="A13" s="1238"/>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c r="CB13" s="1238"/>
      <c r="CC13" s="1238"/>
      <c r="CD13" s="1238"/>
      <c r="CE13" s="1238"/>
      <c r="CF13" s="1238"/>
      <c r="CG13" s="1238"/>
      <c r="CH13" s="1238"/>
      <c r="CI13" s="1238"/>
      <c r="CJ13" s="1238"/>
      <c r="CK13" s="1238"/>
      <c r="CL13" s="1238"/>
      <c r="CM13" s="1238"/>
      <c r="CN13" s="1238"/>
      <c r="CO13" s="1238"/>
      <c r="CP13" s="1238"/>
      <c r="CQ13" s="1238"/>
      <c r="CR13" s="1238"/>
      <c r="CS13" s="1238"/>
      <c r="CT13" s="1238"/>
      <c r="CU13" s="1238"/>
      <c r="CV13" s="1238"/>
      <c r="CW13" s="1238"/>
      <c r="CX13" s="1238"/>
      <c r="CY13" s="1238"/>
      <c r="CZ13" s="1238"/>
      <c r="DA13" s="1238"/>
      <c r="DB13" s="1238"/>
      <c r="DC13" s="1238"/>
      <c r="DD13" s="1238"/>
      <c r="DE13" s="123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8"/>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c r="CB14" s="1238"/>
      <c r="CC14" s="1238"/>
      <c r="CD14" s="1238"/>
      <c r="CE14" s="1238"/>
      <c r="CF14" s="1238"/>
      <c r="CG14" s="1238"/>
      <c r="CH14" s="1238"/>
      <c r="CI14" s="1238"/>
      <c r="CJ14" s="1238"/>
      <c r="CK14" s="1238"/>
      <c r="CL14" s="1238"/>
      <c r="CM14" s="1238"/>
      <c r="CN14" s="1238"/>
      <c r="CO14" s="1238"/>
      <c r="CP14" s="1238"/>
      <c r="CQ14" s="1238"/>
      <c r="CR14" s="1238"/>
      <c r="CS14" s="1238"/>
      <c r="CT14" s="1238"/>
      <c r="CU14" s="1238"/>
      <c r="CV14" s="1238"/>
      <c r="CW14" s="1238"/>
      <c r="CX14" s="1238"/>
      <c r="CY14" s="1238"/>
      <c r="CZ14" s="1238"/>
      <c r="DA14" s="1238"/>
      <c r="DB14" s="1238"/>
      <c r="DC14" s="1238"/>
      <c r="DD14" s="1238"/>
      <c r="DE14" s="123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7"/>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c r="CB15" s="1238"/>
      <c r="CC15" s="1238"/>
      <c r="CD15" s="1238"/>
      <c r="CE15" s="1238"/>
      <c r="CF15" s="1238"/>
      <c r="CG15" s="1238"/>
      <c r="CH15" s="1238"/>
      <c r="CI15" s="1238"/>
      <c r="CJ15" s="1238"/>
      <c r="CK15" s="1238"/>
      <c r="CL15" s="1238"/>
      <c r="CM15" s="1238"/>
      <c r="CN15" s="1238"/>
      <c r="CO15" s="1238"/>
      <c r="CP15" s="1238"/>
      <c r="CQ15" s="1238"/>
      <c r="CR15" s="1238"/>
      <c r="CS15" s="1238"/>
      <c r="CT15" s="1238"/>
      <c r="CU15" s="1238"/>
      <c r="CV15" s="1238"/>
      <c r="CW15" s="1238"/>
      <c r="CX15" s="1238"/>
      <c r="CY15" s="1238"/>
      <c r="CZ15" s="1238"/>
      <c r="DA15" s="1238"/>
      <c r="DB15" s="1238"/>
      <c r="DC15" s="1238"/>
      <c r="DD15" s="1238"/>
      <c r="DE15" s="123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7"/>
      <c r="B16" s="1238"/>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c r="CB16" s="1238"/>
      <c r="CC16" s="1238"/>
      <c r="CD16" s="1238"/>
      <c r="CE16" s="1238"/>
      <c r="CF16" s="1238"/>
      <c r="CG16" s="1238"/>
      <c r="CH16" s="1238"/>
      <c r="CI16" s="1238"/>
      <c r="CJ16" s="1238"/>
      <c r="CK16" s="1238"/>
      <c r="CL16" s="1238"/>
      <c r="CM16" s="1238"/>
      <c r="CN16" s="1238"/>
      <c r="CO16" s="1238"/>
      <c r="CP16" s="1238"/>
      <c r="CQ16" s="1238"/>
      <c r="CR16" s="1238"/>
      <c r="CS16" s="1238"/>
      <c r="CT16" s="1238"/>
      <c r="CU16" s="1238"/>
      <c r="CV16" s="1238"/>
      <c r="CW16" s="1238"/>
      <c r="CX16" s="1238"/>
      <c r="CY16" s="1238"/>
      <c r="CZ16" s="1238"/>
      <c r="DA16" s="1238"/>
      <c r="DB16" s="1238"/>
      <c r="DC16" s="1238"/>
      <c r="DD16" s="1238"/>
      <c r="DE16" s="123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7"/>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c r="CB17" s="1238"/>
      <c r="CC17" s="1238"/>
      <c r="CD17" s="1238"/>
      <c r="CE17" s="1238"/>
      <c r="CF17" s="1238"/>
      <c r="CG17" s="1238"/>
      <c r="CH17" s="1238"/>
      <c r="CI17" s="1238"/>
      <c r="CJ17" s="1238"/>
      <c r="CK17" s="1238"/>
      <c r="CL17" s="1238"/>
      <c r="CM17" s="1238"/>
      <c r="CN17" s="1238"/>
      <c r="CO17" s="1238"/>
      <c r="CP17" s="1238"/>
      <c r="CQ17" s="1238"/>
      <c r="CR17" s="1238"/>
      <c r="CS17" s="1238"/>
      <c r="CT17" s="1238"/>
      <c r="CU17" s="1238"/>
      <c r="CV17" s="1238"/>
      <c r="CW17" s="1238"/>
      <c r="CX17" s="1238"/>
      <c r="CY17" s="1238"/>
      <c r="CZ17" s="1238"/>
      <c r="DA17" s="1238"/>
      <c r="DB17" s="1238"/>
      <c r="DC17" s="1238"/>
      <c r="DD17" s="1238"/>
      <c r="DE17" s="123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7"/>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238"/>
      <c r="BT18" s="1238"/>
      <c r="BU18" s="1238"/>
      <c r="BV18" s="1238"/>
      <c r="BW18" s="1238"/>
      <c r="BX18" s="1238"/>
      <c r="BY18" s="1238"/>
      <c r="BZ18" s="1238"/>
      <c r="CA18" s="1238"/>
      <c r="CB18" s="1238"/>
      <c r="CC18" s="1238"/>
      <c r="CD18" s="1238"/>
      <c r="CE18" s="1238"/>
      <c r="CF18" s="1238"/>
      <c r="CG18" s="1238"/>
      <c r="CH18" s="1238"/>
      <c r="CI18" s="1238"/>
      <c r="CJ18" s="1238"/>
      <c r="CK18" s="1238"/>
      <c r="CL18" s="1238"/>
      <c r="CM18" s="1238"/>
      <c r="CN18" s="1238"/>
      <c r="CO18" s="1238"/>
      <c r="CP18" s="1238"/>
      <c r="CQ18" s="1238"/>
      <c r="CR18" s="1238"/>
      <c r="CS18" s="1238"/>
      <c r="CT18" s="1238"/>
      <c r="CU18" s="1238"/>
      <c r="CV18" s="1238"/>
      <c r="CW18" s="1238"/>
      <c r="CX18" s="1238"/>
      <c r="CY18" s="1238"/>
      <c r="CZ18" s="1238"/>
      <c r="DA18" s="1238"/>
      <c r="DB18" s="1238"/>
      <c r="DC18" s="1238"/>
      <c r="DD18" s="1238"/>
      <c r="DE18" s="123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7"/>
      <c r="DE19" s="1237"/>
    </row>
    <row r="20" spans="1:351" ht="13" x14ac:dyDescent="0.2">
      <c r="DD20" s="1237"/>
      <c r="DE20" s="1237"/>
    </row>
    <row r="21" spans="1:351" ht="16.5" x14ac:dyDescent="0.2">
      <c r="B21" s="1239"/>
      <c r="C21" s="1240"/>
      <c r="D21" s="1240"/>
      <c r="E21" s="1240"/>
      <c r="F21" s="1240"/>
      <c r="G21" s="1240"/>
      <c r="H21" s="1240"/>
      <c r="I21" s="1240"/>
      <c r="J21" s="1240"/>
      <c r="K21" s="1240"/>
      <c r="L21" s="1240"/>
      <c r="M21" s="1240"/>
      <c r="N21" s="1241"/>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1"/>
      <c r="AU21" s="1240"/>
      <c r="AV21" s="1240"/>
      <c r="AW21" s="1240"/>
      <c r="AX21" s="1240"/>
      <c r="AY21" s="1240"/>
      <c r="AZ21" s="1240"/>
      <c r="BA21" s="1240"/>
      <c r="BB21" s="1240"/>
      <c r="BC21" s="1240"/>
      <c r="BD21" s="1240"/>
      <c r="BE21" s="1240"/>
      <c r="BF21" s="1241"/>
      <c r="BG21" s="1240"/>
      <c r="BH21" s="1240"/>
      <c r="BI21" s="1240"/>
      <c r="BJ21" s="1240"/>
      <c r="BK21" s="1240"/>
      <c r="BL21" s="1240"/>
      <c r="BM21" s="1240"/>
      <c r="BN21" s="1240"/>
      <c r="BO21" s="1240"/>
      <c r="BP21" s="1240"/>
      <c r="BQ21" s="1240"/>
      <c r="BR21" s="1241"/>
      <c r="BS21" s="1240"/>
      <c r="BT21" s="1240"/>
      <c r="BU21" s="1240"/>
      <c r="BV21" s="1240"/>
      <c r="BW21" s="1240"/>
      <c r="BX21" s="1240"/>
      <c r="BY21" s="1240"/>
      <c r="BZ21" s="1240"/>
      <c r="CA21" s="1240"/>
      <c r="CB21" s="1240"/>
      <c r="CC21" s="1240"/>
      <c r="CD21" s="1241"/>
      <c r="CE21" s="1240"/>
      <c r="CF21" s="1240"/>
      <c r="CG21" s="1240"/>
      <c r="CH21" s="1240"/>
      <c r="CI21" s="1240"/>
      <c r="CJ21" s="1240"/>
      <c r="CK21" s="1240"/>
      <c r="CL21" s="1240"/>
      <c r="CM21" s="1240"/>
      <c r="CN21" s="1240"/>
      <c r="CO21" s="1240"/>
      <c r="CP21" s="1241"/>
      <c r="CQ21" s="1240"/>
      <c r="CR21" s="1240"/>
      <c r="CS21" s="1240"/>
      <c r="CT21" s="1240"/>
      <c r="CU21" s="1240"/>
      <c r="CV21" s="1240"/>
      <c r="CW21" s="1240"/>
      <c r="CX21" s="1240"/>
      <c r="CY21" s="1240"/>
      <c r="CZ21" s="1240"/>
      <c r="DA21" s="1240"/>
      <c r="DB21" s="1241"/>
      <c r="DC21" s="1240"/>
      <c r="DD21" s="1242"/>
      <c r="DE21" s="1237"/>
      <c r="MM21" s="1243"/>
    </row>
    <row r="22" spans="1:351" ht="16.5" x14ac:dyDescent="0.2">
      <c r="B22" s="1244"/>
      <c r="MM22" s="1243"/>
    </row>
    <row r="23" spans="1:351" ht="13" x14ac:dyDescent="0.2">
      <c r="B23" s="1244"/>
    </row>
    <row r="24" spans="1:351" ht="13" x14ac:dyDescent="0.2">
      <c r="B24" s="1244"/>
    </row>
    <row r="25" spans="1:351" ht="13" x14ac:dyDescent="0.2">
      <c r="B25" s="1244"/>
    </row>
    <row r="26" spans="1:351" ht="13" x14ac:dyDescent="0.2">
      <c r="B26" s="1244"/>
    </row>
    <row r="27" spans="1:351" ht="13" x14ac:dyDescent="0.2">
      <c r="B27" s="1244"/>
    </row>
    <row r="28" spans="1:351" ht="13" x14ac:dyDescent="0.2">
      <c r="B28" s="1244"/>
    </row>
    <row r="29" spans="1:351" ht="13" x14ac:dyDescent="0.2">
      <c r="B29" s="1244"/>
    </row>
    <row r="30" spans="1:351" ht="13" x14ac:dyDescent="0.2">
      <c r="B30" s="1244"/>
    </row>
    <row r="31" spans="1:351" ht="13" x14ac:dyDescent="0.2">
      <c r="B31" s="1244"/>
    </row>
    <row r="32" spans="1:351" ht="13" x14ac:dyDescent="0.2">
      <c r="B32" s="1244"/>
    </row>
    <row r="33" spans="2:109" ht="13" x14ac:dyDescent="0.2">
      <c r="B33" s="1244"/>
    </row>
    <row r="34" spans="2:109" ht="13" x14ac:dyDescent="0.2">
      <c r="B34" s="1244"/>
    </row>
    <row r="35" spans="2:109" ht="13" x14ac:dyDescent="0.2">
      <c r="B35" s="1244"/>
    </row>
    <row r="36" spans="2:109" ht="13" x14ac:dyDescent="0.2">
      <c r="B36" s="1244"/>
    </row>
    <row r="37" spans="2:109" ht="13" x14ac:dyDescent="0.2">
      <c r="B37" s="1244"/>
    </row>
    <row r="38" spans="2:109" ht="13" x14ac:dyDescent="0.2">
      <c r="B38" s="1244"/>
    </row>
    <row r="39" spans="2:109" ht="13" x14ac:dyDescent="0.2">
      <c r="B39" s="1246"/>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8"/>
    </row>
    <row r="40" spans="2:109" ht="13" x14ac:dyDescent="0.2">
      <c r="B40" s="1249"/>
      <c r="DD40" s="1249"/>
      <c r="DE40" s="1237"/>
    </row>
    <row r="41" spans="2:109" ht="16.5" x14ac:dyDescent="0.2">
      <c r="B41" s="1250" t="s">
        <v>634</v>
      </c>
      <c r="C41" s="1240"/>
      <c r="D41" s="1240"/>
      <c r="E41" s="1240"/>
      <c r="F41" s="1240"/>
      <c r="G41" s="1240"/>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1240"/>
      <c r="AL41" s="1240"/>
      <c r="AM41" s="1240"/>
      <c r="AN41" s="1240"/>
      <c r="AO41" s="1240"/>
      <c r="AP41" s="1240"/>
      <c r="AQ41" s="1240"/>
      <c r="AR41" s="1240"/>
      <c r="AS41" s="1240"/>
      <c r="AT41" s="1240"/>
      <c r="AU41" s="1240"/>
      <c r="AV41" s="1240"/>
      <c r="AW41" s="1240"/>
      <c r="AX41" s="1240"/>
      <c r="AY41" s="1240"/>
      <c r="AZ41" s="1240"/>
      <c r="BA41" s="1240"/>
      <c r="BB41" s="1240"/>
      <c r="BC41" s="1240"/>
      <c r="BD41" s="1240"/>
      <c r="BE41" s="1240"/>
      <c r="BF41" s="1240"/>
      <c r="BG41" s="1240"/>
      <c r="BH41" s="1240"/>
      <c r="BI41" s="1240"/>
      <c r="BJ41" s="1240"/>
      <c r="BK41" s="1240"/>
      <c r="BL41" s="1240"/>
      <c r="BM41" s="1240"/>
      <c r="BN41" s="1240"/>
      <c r="BO41" s="1240"/>
      <c r="BP41" s="1240"/>
      <c r="BQ41" s="1240"/>
      <c r="BR41" s="1240"/>
      <c r="BS41" s="1240"/>
      <c r="BT41" s="1240"/>
      <c r="BU41" s="1240"/>
      <c r="BV41" s="1240"/>
      <c r="BW41" s="1240"/>
      <c r="BX41" s="1240"/>
      <c r="BY41" s="1240"/>
      <c r="BZ41" s="1240"/>
      <c r="CA41" s="1240"/>
      <c r="CB41" s="1240"/>
      <c r="CC41" s="1240"/>
      <c r="CD41" s="1240"/>
      <c r="CE41" s="1240"/>
      <c r="CF41" s="1240"/>
      <c r="CG41" s="1240"/>
      <c r="CH41" s="1240"/>
      <c r="CI41" s="1240"/>
      <c r="CJ41" s="1240"/>
      <c r="CK41" s="1240"/>
      <c r="CL41" s="1240"/>
      <c r="CM41" s="1240"/>
      <c r="CN41" s="1240"/>
      <c r="CO41" s="1240"/>
      <c r="CP41" s="1240"/>
      <c r="CQ41" s="1240"/>
      <c r="CR41" s="1240"/>
      <c r="CS41" s="1240"/>
      <c r="CT41" s="1240"/>
      <c r="CU41" s="1240"/>
      <c r="CV41" s="1240"/>
      <c r="CW41" s="1240"/>
      <c r="CX41" s="1240"/>
      <c r="CY41" s="1240"/>
      <c r="CZ41" s="1240"/>
      <c r="DA41" s="1240"/>
      <c r="DB41" s="1240"/>
      <c r="DC41" s="1240"/>
      <c r="DD41" s="1242"/>
    </row>
    <row r="42" spans="2:109" ht="13" x14ac:dyDescent="0.2">
      <c r="B42" s="1244"/>
      <c r="G42" s="1251"/>
      <c r="I42" s="1252"/>
      <c r="J42" s="1252"/>
      <c r="K42" s="1252"/>
      <c r="AM42" s="1251"/>
      <c r="AN42" s="1251" t="s">
        <v>635</v>
      </c>
      <c r="AP42" s="1252"/>
      <c r="AQ42" s="1252"/>
      <c r="AR42" s="1252"/>
      <c r="AY42" s="1251"/>
      <c r="BA42" s="1252"/>
      <c r="BB42" s="1252"/>
      <c r="BC42" s="1252"/>
      <c r="BK42" s="1251"/>
      <c r="BM42" s="1252"/>
      <c r="BN42" s="1252"/>
      <c r="BO42" s="1252"/>
      <c r="BW42" s="1251"/>
      <c r="BY42" s="1252"/>
      <c r="BZ42" s="1252"/>
      <c r="CA42" s="1252"/>
      <c r="CI42" s="1251"/>
      <c r="CK42" s="1252"/>
      <c r="CL42" s="1252"/>
      <c r="CM42" s="1252"/>
      <c r="CU42" s="1251"/>
      <c r="CW42" s="1252"/>
      <c r="CX42" s="1252"/>
      <c r="CY42" s="1252"/>
    </row>
    <row r="43" spans="2:109" ht="13.5" customHeight="1" x14ac:dyDescent="0.2">
      <c r="B43" s="1244"/>
      <c r="AN43" s="1253" t="s">
        <v>636</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1244"/>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1244"/>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1244"/>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1244"/>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1244"/>
      <c r="H48" s="1262"/>
      <c r="I48" s="1262"/>
      <c r="J48" s="1262"/>
      <c r="AN48" s="1262"/>
      <c r="AO48" s="1262"/>
      <c r="AP48" s="1262"/>
      <c r="AZ48" s="1262"/>
      <c r="BA48" s="1262"/>
      <c r="BB48" s="1262"/>
      <c r="BL48" s="1262"/>
      <c r="BM48" s="1262"/>
      <c r="BN48" s="1262"/>
      <c r="BX48" s="1262"/>
      <c r="BY48" s="1262"/>
      <c r="BZ48" s="1262"/>
      <c r="CJ48" s="1262"/>
      <c r="CK48" s="1262"/>
      <c r="CL48" s="1262"/>
      <c r="CV48" s="1262"/>
      <c r="CW48" s="1262"/>
      <c r="CX48" s="1262"/>
    </row>
    <row r="49" spans="1:109" ht="13" x14ac:dyDescent="0.2">
      <c r="B49" s="1244"/>
      <c r="AN49" s="1237" t="s">
        <v>637</v>
      </c>
    </row>
    <row r="50" spans="1:109" ht="13" x14ac:dyDescent="0.2">
      <c r="B50" s="1244"/>
      <c r="G50" s="1263"/>
      <c r="H50" s="1263"/>
      <c r="I50" s="1263"/>
      <c r="J50" s="1263"/>
      <c r="K50" s="1264"/>
      <c r="L50" s="1264"/>
      <c r="M50" s="1265"/>
      <c r="N50" s="1265"/>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561</v>
      </c>
      <c r="BQ50" s="1269"/>
      <c r="BR50" s="1269"/>
      <c r="BS50" s="1269"/>
      <c r="BT50" s="1269"/>
      <c r="BU50" s="1269"/>
      <c r="BV50" s="1269"/>
      <c r="BW50" s="1269"/>
      <c r="BX50" s="1269" t="s">
        <v>562</v>
      </c>
      <c r="BY50" s="1269"/>
      <c r="BZ50" s="1269"/>
      <c r="CA50" s="1269"/>
      <c r="CB50" s="1269"/>
      <c r="CC50" s="1269"/>
      <c r="CD50" s="1269"/>
      <c r="CE50" s="1269"/>
      <c r="CF50" s="1269" t="s">
        <v>563</v>
      </c>
      <c r="CG50" s="1269"/>
      <c r="CH50" s="1269"/>
      <c r="CI50" s="1269"/>
      <c r="CJ50" s="1269"/>
      <c r="CK50" s="1269"/>
      <c r="CL50" s="1269"/>
      <c r="CM50" s="1269"/>
      <c r="CN50" s="1269" t="s">
        <v>564</v>
      </c>
      <c r="CO50" s="1269"/>
      <c r="CP50" s="1269"/>
      <c r="CQ50" s="1269"/>
      <c r="CR50" s="1269"/>
      <c r="CS50" s="1269"/>
      <c r="CT50" s="1269"/>
      <c r="CU50" s="1269"/>
      <c r="CV50" s="1269" t="s">
        <v>565</v>
      </c>
      <c r="CW50" s="1269"/>
      <c r="CX50" s="1269"/>
      <c r="CY50" s="1269"/>
      <c r="CZ50" s="1269"/>
      <c r="DA50" s="1269"/>
      <c r="DB50" s="1269"/>
      <c r="DC50" s="1269"/>
    </row>
    <row r="51" spans="1:109" ht="13.5" customHeight="1" x14ac:dyDescent="0.2">
      <c r="B51" s="1244"/>
      <c r="G51" s="1270"/>
      <c r="H51" s="1270"/>
      <c r="I51" s="1271"/>
      <c r="J51" s="1271"/>
      <c r="K51" s="1272"/>
      <c r="L51" s="1272"/>
      <c r="M51" s="1272"/>
      <c r="N51" s="1272"/>
      <c r="AM51" s="1262"/>
      <c r="AN51" s="1273" t="s">
        <v>638</v>
      </c>
      <c r="AO51" s="1273"/>
      <c r="AP51" s="1273"/>
      <c r="AQ51" s="1273"/>
      <c r="AR51" s="1273"/>
      <c r="AS51" s="1273"/>
      <c r="AT51" s="1273"/>
      <c r="AU51" s="1273"/>
      <c r="AV51" s="1273"/>
      <c r="AW51" s="1273"/>
      <c r="AX51" s="1273"/>
      <c r="AY51" s="1273"/>
      <c r="AZ51" s="1273"/>
      <c r="BA51" s="1273"/>
      <c r="BB51" s="1273" t="s">
        <v>639</v>
      </c>
      <c r="BC51" s="1273"/>
      <c r="BD51" s="1273"/>
      <c r="BE51" s="1273"/>
      <c r="BF51" s="1273"/>
      <c r="BG51" s="1273"/>
      <c r="BH51" s="1273"/>
      <c r="BI51" s="1273"/>
      <c r="BJ51" s="1273"/>
      <c r="BK51" s="1273"/>
      <c r="BL51" s="1273"/>
      <c r="BM51" s="1273"/>
      <c r="BN51" s="1273"/>
      <c r="BO51" s="1273"/>
      <c r="BP51" s="1274"/>
      <c r="BQ51" s="1275"/>
      <c r="BR51" s="1275"/>
      <c r="BS51" s="1275"/>
      <c r="BT51" s="1275"/>
      <c r="BU51" s="1275"/>
      <c r="BV51" s="1275"/>
      <c r="BW51" s="1275"/>
      <c r="BX51" s="1274"/>
      <c r="BY51" s="1275"/>
      <c r="BZ51" s="1275"/>
      <c r="CA51" s="1275"/>
      <c r="CB51" s="1275"/>
      <c r="CC51" s="1275"/>
      <c r="CD51" s="1275"/>
      <c r="CE51" s="1275"/>
      <c r="CF51" s="1275">
        <v>112.5</v>
      </c>
      <c r="CG51" s="1275"/>
      <c r="CH51" s="1275"/>
      <c r="CI51" s="1275"/>
      <c r="CJ51" s="1275"/>
      <c r="CK51" s="1275"/>
      <c r="CL51" s="1275"/>
      <c r="CM51" s="1275"/>
      <c r="CN51" s="1275">
        <v>119.3</v>
      </c>
      <c r="CO51" s="1275"/>
      <c r="CP51" s="1275"/>
      <c r="CQ51" s="1275"/>
      <c r="CR51" s="1275"/>
      <c r="CS51" s="1275"/>
      <c r="CT51" s="1275"/>
      <c r="CU51" s="1275"/>
      <c r="CV51" s="1275">
        <v>126.8</v>
      </c>
      <c r="CW51" s="1275"/>
      <c r="CX51" s="1275"/>
      <c r="CY51" s="1275"/>
      <c r="CZ51" s="1275"/>
      <c r="DA51" s="1275"/>
      <c r="DB51" s="1275"/>
      <c r="DC51" s="1275"/>
    </row>
    <row r="52" spans="1:109" ht="13" x14ac:dyDescent="0.2">
      <c r="B52" s="1244"/>
      <c r="G52" s="1270"/>
      <c r="H52" s="1270"/>
      <c r="I52" s="1271"/>
      <c r="J52" s="1271"/>
      <c r="K52" s="1272"/>
      <c r="L52" s="1272"/>
      <c r="M52" s="1272"/>
      <c r="N52" s="1272"/>
      <c r="AM52" s="1262"/>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 x14ac:dyDescent="0.2">
      <c r="A53" s="1252"/>
      <c r="B53" s="1244"/>
      <c r="G53" s="1270"/>
      <c r="H53" s="1270"/>
      <c r="I53" s="1263"/>
      <c r="J53" s="1263"/>
      <c r="K53" s="1272"/>
      <c r="L53" s="1272"/>
      <c r="M53" s="1272"/>
      <c r="N53" s="1272"/>
      <c r="AM53" s="1262"/>
      <c r="AN53" s="1273"/>
      <c r="AO53" s="1273"/>
      <c r="AP53" s="1273"/>
      <c r="AQ53" s="1273"/>
      <c r="AR53" s="1273"/>
      <c r="AS53" s="1273"/>
      <c r="AT53" s="1273"/>
      <c r="AU53" s="1273"/>
      <c r="AV53" s="1273"/>
      <c r="AW53" s="1273"/>
      <c r="AX53" s="1273"/>
      <c r="AY53" s="1273"/>
      <c r="AZ53" s="1273"/>
      <c r="BA53" s="1273"/>
      <c r="BB53" s="1273" t="s">
        <v>640</v>
      </c>
      <c r="BC53" s="1273"/>
      <c r="BD53" s="1273"/>
      <c r="BE53" s="1273"/>
      <c r="BF53" s="1273"/>
      <c r="BG53" s="1273"/>
      <c r="BH53" s="1273"/>
      <c r="BI53" s="1273"/>
      <c r="BJ53" s="1273"/>
      <c r="BK53" s="1273"/>
      <c r="BL53" s="1273"/>
      <c r="BM53" s="1273"/>
      <c r="BN53" s="1273"/>
      <c r="BO53" s="1273"/>
      <c r="BP53" s="1274"/>
      <c r="BQ53" s="1275"/>
      <c r="BR53" s="1275"/>
      <c r="BS53" s="1275"/>
      <c r="BT53" s="1275"/>
      <c r="BU53" s="1275"/>
      <c r="BV53" s="1275"/>
      <c r="BW53" s="1275"/>
      <c r="BX53" s="1274"/>
      <c r="BY53" s="1275"/>
      <c r="BZ53" s="1275"/>
      <c r="CA53" s="1275"/>
      <c r="CB53" s="1275"/>
      <c r="CC53" s="1275"/>
      <c r="CD53" s="1275"/>
      <c r="CE53" s="1275"/>
      <c r="CF53" s="1275">
        <v>74.2</v>
      </c>
      <c r="CG53" s="1275"/>
      <c r="CH53" s="1275"/>
      <c r="CI53" s="1275"/>
      <c r="CJ53" s="1275"/>
      <c r="CK53" s="1275"/>
      <c r="CL53" s="1275"/>
      <c r="CM53" s="1275"/>
      <c r="CN53" s="1275">
        <v>75.099999999999994</v>
      </c>
      <c r="CO53" s="1275"/>
      <c r="CP53" s="1275"/>
      <c r="CQ53" s="1275"/>
      <c r="CR53" s="1275"/>
      <c r="CS53" s="1275"/>
      <c r="CT53" s="1275"/>
      <c r="CU53" s="1275"/>
      <c r="CV53" s="1275">
        <v>76</v>
      </c>
      <c r="CW53" s="1275"/>
      <c r="CX53" s="1275"/>
      <c r="CY53" s="1275"/>
      <c r="CZ53" s="1275"/>
      <c r="DA53" s="1275"/>
      <c r="DB53" s="1275"/>
      <c r="DC53" s="1275"/>
    </row>
    <row r="54" spans="1:109" ht="13" x14ac:dyDescent="0.2">
      <c r="A54" s="1252"/>
      <c r="B54" s="1244"/>
      <c r="G54" s="1270"/>
      <c r="H54" s="1270"/>
      <c r="I54" s="1263"/>
      <c r="J54" s="1263"/>
      <c r="K54" s="1272"/>
      <c r="L54" s="1272"/>
      <c r="M54" s="1272"/>
      <c r="N54" s="1272"/>
      <c r="AM54" s="1262"/>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 x14ac:dyDescent="0.2">
      <c r="A55" s="1252"/>
      <c r="B55" s="1244"/>
      <c r="G55" s="1263"/>
      <c r="H55" s="1263"/>
      <c r="I55" s="1263"/>
      <c r="J55" s="1263"/>
      <c r="K55" s="1272"/>
      <c r="L55" s="1272"/>
      <c r="M55" s="1272"/>
      <c r="N55" s="1272"/>
      <c r="AN55" s="1269" t="s">
        <v>641</v>
      </c>
      <c r="AO55" s="1269"/>
      <c r="AP55" s="1269"/>
      <c r="AQ55" s="1269"/>
      <c r="AR55" s="1269"/>
      <c r="AS55" s="1269"/>
      <c r="AT55" s="1269"/>
      <c r="AU55" s="1269"/>
      <c r="AV55" s="1269"/>
      <c r="AW55" s="1269"/>
      <c r="AX55" s="1269"/>
      <c r="AY55" s="1269"/>
      <c r="AZ55" s="1269"/>
      <c r="BA55" s="1269"/>
      <c r="BB55" s="1273" t="s">
        <v>639</v>
      </c>
      <c r="BC55" s="1273"/>
      <c r="BD55" s="1273"/>
      <c r="BE55" s="1273"/>
      <c r="BF55" s="1273"/>
      <c r="BG55" s="1273"/>
      <c r="BH55" s="1273"/>
      <c r="BI55" s="1273"/>
      <c r="BJ55" s="1273"/>
      <c r="BK55" s="1273"/>
      <c r="BL55" s="1273"/>
      <c r="BM55" s="1273"/>
      <c r="BN55" s="1273"/>
      <c r="BO55" s="1273"/>
      <c r="BP55" s="1274"/>
      <c r="BQ55" s="1275"/>
      <c r="BR55" s="1275"/>
      <c r="BS55" s="1275"/>
      <c r="BT55" s="1275"/>
      <c r="BU55" s="1275"/>
      <c r="BV55" s="1275"/>
      <c r="BW55" s="1275"/>
      <c r="BX55" s="1274"/>
      <c r="BY55" s="1275"/>
      <c r="BZ55" s="1275"/>
      <c r="CA55" s="1275"/>
      <c r="CB55" s="1275"/>
      <c r="CC55" s="1275"/>
      <c r="CD55" s="1275"/>
      <c r="CE55" s="1275"/>
      <c r="CF55" s="1275">
        <v>152</v>
      </c>
      <c r="CG55" s="1275"/>
      <c r="CH55" s="1275"/>
      <c r="CI55" s="1275"/>
      <c r="CJ55" s="1275"/>
      <c r="CK55" s="1275"/>
      <c r="CL55" s="1275"/>
      <c r="CM55" s="1275"/>
      <c r="CN55" s="1275">
        <v>159.1</v>
      </c>
      <c r="CO55" s="1275"/>
      <c r="CP55" s="1275"/>
      <c r="CQ55" s="1275"/>
      <c r="CR55" s="1275"/>
      <c r="CS55" s="1275"/>
      <c r="CT55" s="1275"/>
      <c r="CU55" s="1275"/>
      <c r="CV55" s="1275">
        <v>163.80000000000001</v>
      </c>
      <c r="CW55" s="1275"/>
      <c r="CX55" s="1275"/>
      <c r="CY55" s="1275"/>
      <c r="CZ55" s="1275"/>
      <c r="DA55" s="1275"/>
      <c r="DB55" s="1275"/>
      <c r="DC55" s="1275"/>
    </row>
    <row r="56" spans="1:109" ht="13" x14ac:dyDescent="0.2">
      <c r="A56" s="1252"/>
      <c r="B56" s="1244"/>
      <c r="G56" s="1263"/>
      <c r="H56" s="1263"/>
      <c r="I56" s="1263"/>
      <c r="J56" s="1263"/>
      <c r="K56" s="1272"/>
      <c r="L56" s="1272"/>
      <c r="M56" s="1272"/>
      <c r="N56" s="1272"/>
      <c r="AN56" s="1269"/>
      <c r="AO56" s="1269"/>
      <c r="AP56" s="1269"/>
      <c r="AQ56" s="1269"/>
      <c r="AR56" s="1269"/>
      <c r="AS56" s="1269"/>
      <c r="AT56" s="1269"/>
      <c r="AU56" s="1269"/>
      <c r="AV56" s="1269"/>
      <c r="AW56" s="1269"/>
      <c r="AX56" s="1269"/>
      <c r="AY56" s="1269"/>
      <c r="AZ56" s="1269"/>
      <c r="BA56" s="1269"/>
      <c r="BB56" s="1273"/>
      <c r="BC56" s="1273"/>
      <c r="BD56" s="1273"/>
      <c r="BE56" s="1273"/>
      <c r="BF56" s="1273"/>
      <c r="BG56" s="1273"/>
      <c r="BH56" s="1273"/>
      <c r="BI56" s="1273"/>
      <c r="BJ56" s="1273"/>
      <c r="BK56" s="1273"/>
      <c r="BL56" s="1273"/>
      <c r="BM56" s="1273"/>
      <c r="BN56" s="1273"/>
      <c r="BO56" s="1273"/>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252" customFormat="1" ht="13" x14ac:dyDescent="0.2">
      <c r="B57" s="1276"/>
      <c r="G57" s="1263"/>
      <c r="H57" s="1263"/>
      <c r="I57" s="1277"/>
      <c r="J57" s="1277"/>
      <c r="K57" s="1272"/>
      <c r="L57" s="1272"/>
      <c r="M57" s="1272"/>
      <c r="N57" s="1272"/>
      <c r="AM57" s="1237"/>
      <c r="AN57" s="1269"/>
      <c r="AO57" s="1269"/>
      <c r="AP57" s="1269"/>
      <c r="AQ57" s="1269"/>
      <c r="AR57" s="1269"/>
      <c r="AS57" s="1269"/>
      <c r="AT57" s="1269"/>
      <c r="AU57" s="1269"/>
      <c r="AV57" s="1269"/>
      <c r="AW57" s="1269"/>
      <c r="AX57" s="1269"/>
      <c r="AY57" s="1269"/>
      <c r="AZ57" s="1269"/>
      <c r="BA57" s="1269"/>
      <c r="BB57" s="1273" t="s">
        <v>640</v>
      </c>
      <c r="BC57" s="1273"/>
      <c r="BD57" s="1273"/>
      <c r="BE57" s="1273"/>
      <c r="BF57" s="1273"/>
      <c r="BG57" s="1273"/>
      <c r="BH57" s="1273"/>
      <c r="BI57" s="1273"/>
      <c r="BJ57" s="1273"/>
      <c r="BK57" s="1273"/>
      <c r="BL57" s="1273"/>
      <c r="BM57" s="1273"/>
      <c r="BN57" s="1273"/>
      <c r="BO57" s="1273"/>
      <c r="BP57" s="1274"/>
      <c r="BQ57" s="1275"/>
      <c r="BR57" s="1275"/>
      <c r="BS57" s="1275"/>
      <c r="BT57" s="1275"/>
      <c r="BU57" s="1275"/>
      <c r="BV57" s="1275"/>
      <c r="BW57" s="1275"/>
      <c r="BX57" s="1274"/>
      <c r="BY57" s="1275"/>
      <c r="BZ57" s="1275"/>
      <c r="CA57" s="1275"/>
      <c r="CB57" s="1275"/>
      <c r="CC57" s="1275"/>
      <c r="CD57" s="1275"/>
      <c r="CE57" s="1275"/>
      <c r="CF57" s="1275">
        <v>71</v>
      </c>
      <c r="CG57" s="1275"/>
      <c r="CH57" s="1275"/>
      <c r="CI57" s="1275"/>
      <c r="CJ57" s="1275"/>
      <c r="CK57" s="1275"/>
      <c r="CL57" s="1275"/>
      <c r="CM57" s="1275"/>
      <c r="CN57" s="1275">
        <v>71.7</v>
      </c>
      <c r="CO57" s="1275"/>
      <c r="CP57" s="1275"/>
      <c r="CQ57" s="1275"/>
      <c r="CR57" s="1275"/>
      <c r="CS57" s="1275"/>
      <c r="CT57" s="1275"/>
      <c r="CU57" s="1275"/>
      <c r="CV57" s="1275">
        <v>76.099999999999994</v>
      </c>
      <c r="CW57" s="1275"/>
      <c r="CX57" s="1275"/>
      <c r="CY57" s="1275"/>
      <c r="CZ57" s="1275"/>
      <c r="DA57" s="1275"/>
      <c r="DB57" s="1275"/>
      <c r="DC57" s="1275"/>
      <c r="DD57" s="1278"/>
      <c r="DE57" s="1276"/>
    </row>
    <row r="58" spans="1:109" s="1252" customFormat="1" ht="13" x14ac:dyDescent="0.2">
      <c r="A58" s="1237"/>
      <c r="B58" s="1276"/>
      <c r="G58" s="1263"/>
      <c r="H58" s="1263"/>
      <c r="I58" s="1277"/>
      <c r="J58" s="1277"/>
      <c r="K58" s="1272"/>
      <c r="L58" s="1272"/>
      <c r="M58" s="1272"/>
      <c r="N58" s="1272"/>
      <c r="AM58" s="1237"/>
      <c r="AN58" s="1269"/>
      <c r="AO58" s="1269"/>
      <c r="AP58" s="1269"/>
      <c r="AQ58" s="1269"/>
      <c r="AR58" s="1269"/>
      <c r="AS58" s="1269"/>
      <c r="AT58" s="1269"/>
      <c r="AU58" s="1269"/>
      <c r="AV58" s="1269"/>
      <c r="AW58" s="1269"/>
      <c r="AX58" s="1269"/>
      <c r="AY58" s="1269"/>
      <c r="AZ58" s="1269"/>
      <c r="BA58" s="1269"/>
      <c r="BB58" s="1273"/>
      <c r="BC58" s="1273"/>
      <c r="BD58" s="1273"/>
      <c r="BE58" s="1273"/>
      <c r="BF58" s="1273"/>
      <c r="BG58" s="1273"/>
      <c r="BH58" s="1273"/>
      <c r="BI58" s="1273"/>
      <c r="BJ58" s="1273"/>
      <c r="BK58" s="1273"/>
      <c r="BL58" s="1273"/>
      <c r="BM58" s="1273"/>
      <c r="BN58" s="1273"/>
      <c r="BO58" s="1273"/>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278"/>
      <c r="DE58" s="1276"/>
    </row>
    <row r="59" spans="1:109" s="1252" customFormat="1" ht="13" x14ac:dyDescent="0.2">
      <c r="A59" s="1237"/>
      <c r="B59" s="1276"/>
      <c r="K59" s="1279"/>
      <c r="L59" s="1279"/>
      <c r="M59" s="1279"/>
      <c r="N59" s="1279"/>
      <c r="AQ59" s="1279"/>
      <c r="AR59" s="1279"/>
      <c r="AS59" s="1279"/>
      <c r="AT59" s="1279"/>
      <c r="BC59" s="1279"/>
      <c r="BD59" s="1279"/>
      <c r="BE59" s="1279"/>
      <c r="BF59" s="1279"/>
      <c r="BO59" s="1279"/>
      <c r="BP59" s="1279"/>
      <c r="BQ59" s="1279"/>
      <c r="BR59" s="1279"/>
      <c r="CA59" s="1279"/>
      <c r="CB59" s="1279"/>
      <c r="CC59" s="1279"/>
      <c r="CD59" s="1279"/>
      <c r="CM59" s="1279"/>
      <c r="CN59" s="1279"/>
      <c r="CO59" s="1279"/>
      <c r="CP59" s="1279"/>
      <c r="CY59" s="1279"/>
      <c r="CZ59" s="1279"/>
      <c r="DA59" s="1279"/>
      <c r="DB59" s="1279"/>
      <c r="DC59" s="1279"/>
      <c r="DD59" s="1278"/>
      <c r="DE59" s="1276"/>
    </row>
    <row r="60" spans="1:109" s="1252" customFormat="1" ht="13" x14ac:dyDescent="0.2">
      <c r="A60" s="1237"/>
      <c r="B60" s="1276"/>
      <c r="K60" s="1279"/>
      <c r="L60" s="1279"/>
      <c r="M60" s="1279"/>
      <c r="N60" s="1279"/>
      <c r="AQ60" s="1279"/>
      <c r="AR60" s="1279"/>
      <c r="AS60" s="1279"/>
      <c r="AT60" s="1279"/>
      <c r="BC60" s="1279"/>
      <c r="BD60" s="1279"/>
      <c r="BE60" s="1279"/>
      <c r="BF60" s="1279"/>
      <c r="BO60" s="1279"/>
      <c r="BP60" s="1279"/>
      <c r="BQ60" s="1279"/>
      <c r="BR60" s="1279"/>
      <c r="CA60" s="1279"/>
      <c r="CB60" s="1279"/>
      <c r="CC60" s="1279"/>
      <c r="CD60" s="1279"/>
      <c r="CM60" s="1279"/>
      <c r="CN60" s="1279"/>
      <c r="CO60" s="1279"/>
      <c r="CP60" s="1279"/>
      <c r="CY60" s="1279"/>
      <c r="CZ60" s="1279"/>
      <c r="DA60" s="1279"/>
      <c r="DB60" s="1279"/>
      <c r="DC60" s="1279"/>
      <c r="DD60" s="1278"/>
      <c r="DE60" s="1276"/>
    </row>
    <row r="61" spans="1:109" s="1252" customFormat="1" ht="13" x14ac:dyDescent="0.2">
      <c r="A61" s="1237"/>
      <c r="B61" s="1280"/>
      <c r="C61" s="1281"/>
      <c r="D61" s="1281"/>
      <c r="E61" s="1281"/>
      <c r="F61" s="1281"/>
      <c r="G61" s="1281"/>
      <c r="H61" s="1281"/>
      <c r="I61" s="1281"/>
      <c r="J61" s="1281"/>
      <c r="K61" s="1281"/>
      <c r="L61" s="1281"/>
      <c r="M61" s="1282"/>
      <c r="N61" s="1282"/>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2"/>
      <c r="AT61" s="1282"/>
      <c r="AU61" s="1281"/>
      <c r="AV61" s="1281"/>
      <c r="AW61" s="1281"/>
      <c r="AX61" s="1281"/>
      <c r="AY61" s="1281"/>
      <c r="AZ61" s="1281"/>
      <c r="BA61" s="1281"/>
      <c r="BB61" s="1281"/>
      <c r="BC61" s="1281"/>
      <c r="BD61" s="1281"/>
      <c r="BE61" s="1282"/>
      <c r="BF61" s="1282"/>
      <c r="BG61" s="1281"/>
      <c r="BH61" s="1281"/>
      <c r="BI61" s="1281"/>
      <c r="BJ61" s="1281"/>
      <c r="BK61" s="1281"/>
      <c r="BL61" s="1281"/>
      <c r="BM61" s="1281"/>
      <c r="BN61" s="1281"/>
      <c r="BO61" s="1281"/>
      <c r="BP61" s="1281"/>
      <c r="BQ61" s="1282"/>
      <c r="BR61" s="1282"/>
      <c r="BS61" s="1281"/>
      <c r="BT61" s="1281"/>
      <c r="BU61" s="1281"/>
      <c r="BV61" s="1281"/>
      <c r="BW61" s="1281"/>
      <c r="BX61" s="1281"/>
      <c r="BY61" s="1281"/>
      <c r="BZ61" s="1281"/>
      <c r="CA61" s="1281"/>
      <c r="CB61" s="1281"/>
      <c r="CC61" s="1282"/>
      <c r="CD61" s="1282"/>
      <c r="CE61" s="1281"/>
      <c r="CF61" s="1281"/>
      <c r="CG61" s="1281"/>
      <c r="CH61" s="1281"/>
      <c r="CI61" s="1281"/>
      <c r="CJ61" s="1281"/>
      <c r="CK61" s="1281"/>
      <c r="CL61" s="1281"/>
      <c r="CM61" s="1281"/>
      <c r="CN61" s="1281"/>
      <c r="CO61" s="1282"/>
      <c r="CP61" s="1282"/>
      <c r="CQ61" s="1281"/>
      <c r="CR61" s="1281"/>
      <c r="CS61" s="1281"/>
      <c r="CT61" s="1281"/>
      <c r="CU61" s="1281"/>
      <c r="CV61" s="1281"/>
      <c r="CW61" s="1281"/>
      <c r="CX61" s="1281"/>
      <c r="CY61" s="1281"/>
      <c r="CZ61" s="1281"/>
      <c r="DA61" s="1282"/>
      <c r="DB61" s="1282"/>
      <c r="DC61" s="1282"/>
      <c r="DD61" s="1283"/>
      <c r="DE61" s="1276"/>
    </row>
    <row r="62" spans="1:109" ht="13" x14ac:dyDescent="0.2">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1249"/>
      <c r="CO62" s="1249"/>
      <c r="CP62" s="1249"/>
      <c r="CQ62" s="1249"/>
      <c r="CR62" s="1249"/>
      <c r="CS62" s="1249"/>
      <c r="CT62" s="1249"/>
      <c r="CU62" s="1249"/>
      <c r="CV62" s="1249"/>
      <c r="CW62" s="1249"/>
      <c r="CX62" s="1249"/>
      <c r="CY62" s="1249"/>
      <c r="CZ62" s="1249"/>
      <c r="DA62" s="1249"/>
      <c r="DB62" s="1249"/>
      <c r="DC62" s="1249"/>
      <c r="DD62" s="1249"/>
      <c r="DE62" s="1237"/>
    </row>
    <row r="63" spans="1:109" ht="16.5" x14ac:dyDescent="0.2">
      <c r="B63" s="1284" t="s">
        <v>642</v>
      </c>
    </row>
    <row r="64" spans="1:109" ht="13" x14ac:dyDescent="0.2">
      <c r="B64" s="1244"/>
      <c r="G64" s="1251"/>
      <c r="I64" s="1285"/>
      <c r="J64" s="1285"/>
      <c r="K64" s="1285"/>
      <c r="L64" s="1285"/>
      <c r="M64" s="1285"/>
      <c r="N64" s="1286"/>
      <c r="AM64" s="1251"/>
      <c r="AN64" s="1251" t="s">
        <v>635</v>
      </c>
      <c r="AP64" s="1252"/>
      <c r="AQ64" s="1252"/>
      <c r="AR64" s="1252"/>
      <c r="AY64" s="1251"/>
      <c r="BA64" s="1252"/>
      <c r="BB64" s="1252"/>
      <c r="BC64" s="1252"/>
      <c r="BK64" s="1251"/>
      <c r="BM64" s="1252"/>
      <c r="BN64" s="1252"/>
      <c r="BO64" s="1252"/>
      <c r="BW64" s="1251"/>
      <c r="BY64" s="1252"/>
      <c r="BZ64" s="1252"/>
      <c r="CA64" s="1252"/>
      <c r="CI64" s="1251"/>
      <c r="CK64" s="1252"/>
      <c r="CL64" s="1252"/>
      <c r="CM64" s="1252"/>
      <c r="CU64" s="1251"/>
      <c r="CW64" s="1252"/>
      <c r="CX64" s="1252"/>
      <c r="CY64" s="1252"/>
    </row>
    <row r="65" spans="2:107" ht="13" x14ac:dyDescent="0.2">
      <c r="B65" s="1244"/>
      <c r="AN65" s="1253" t="s">
        <v>643</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x14ac:dyDescent="0.2">
      <c r="B66" s="1244"/>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x14ac:dyDescent="0.2">
      <c r="B67" s="1244"/>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x14ac:dyDescent="0.2">
      <c r="B68" s="1244"/>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x14ac:dyDescent="0.2">
      <c r="B69" s="1244"/>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x14ac:dyDescent="0.2">
      <c r="B70" s="1244"/>
      <c r="H70" s="1287"/>
      <c r="I70" s="1287"/>
      <c r="J70" s="1288"/>
      <c r="K70" s="1288"/>
      <c r="L70" s="1289"/>
      <c r="M70" s="1288"/>
      <c r="N70" s="1289"/>
      <c r="AN70" s="1262"/>
      <c r="AO70" s="1262"/>
      <c r="AP70" s="1262"/>
      <c r="AZ70" s="1262"/>
      <c r="BA70" s="1262"/>
      <c r="BB70" s="1262"/>
      <c r="BL70" s="1262"/>
      <c r="BM70" s="1262"/>
      <c r="BN70" s="1262"/>
      <c r="BX70" s="1262"/>
      <c r="BY70" s="1262"/>
      <c r="BZ70" s="1262"/>
      <c r="CJ70" s="1262"/>
      <c r="CK70" s="1262"/>
      <c r="CL70" s="1262"/>
      <c r="CV70" s="1262"/>
      <c r="CW70" s="1262"/>
      <c r="CX70" s="1262"/>
    </row>
    <row r="71" spans="2:107" ht="13" x14ac:dyDescent="0.2">
      <c r="B71" s="1244"/>
      <c r="G71" s="1290"/>
      <c r="I71" s="1291"/>
      <c r="J71" s="1288"/>
      <c r="K71" s="1288"/>
      <c r="L71" s="1289"/>
      <c r="M71" s="1288"/>
      <c r="N71" s="1289"/>
      <c r="AM71" s="1290"/>
      <c r="AN71" s="1237" t="s">
        <v>637</v>
      </c>
    </row>
    <row r="72" spans="2:107" ht="13" x14ac:dyDescent="0.2">
      <c r="B72" s="1244"/>
      <c r="G72" s="1263"/>
      <c r="H72" s="1263"/>
      <c r="I72" s="1263"/>
      <c r="J72" s="1263"/>
      <c r="K72" s="1264"/>
      <c r="L72" s="1264"/>
      <c r="M72" s="1265"/>
      <c r="N72" s="1265"/>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561</v>
      </c>
      <c r="BQ72" s="1269"/>
      <c r="BR72" s="1269"/>
      <c r="BS72" s="1269"/>
      <c r="BT72" s="1269"/>
      <c r="BU72" s="1269"/>
      <c r="BV72" s="1269"/>
      <c r="BW72" s="1269"/>
      <c r="BX72" s="1269" t="s">
        <v>562</v>
      </c>
      <c r="BY72" s="1269"/>
      <c r="BZ72" s="1269"/>
      <c r="CA72" s="1269"/>
      <c r="CB72" s="1269"/>
      <c r="CC72" s="1269"/>
      <c r="CD72" s="1269"/>
      <c r="CE72" s="1269"/>
      <c r="CF72" s="1269" t="s">
        <v>563</v>
      </c>
      <c r="CG72" s="1269"/>
      <c r="CH72" s="1269"/>
      <c r="CI72" s="1269"/>
      <c r="CJ72" s="1269"/>
      <c r="CK72" s="1269"/>
      <c r="CL72" s="1269"/>
      <c r="CM72" s="1269"/>
      <c r="CN72" s="1269" t="s">
        <v>564</v>
      </c>
      <c r="CO72" s="1269"/>
      <c r="CP72" s="1269"/>
      <c r="CQ72" s="1269"/>
      <c r="CR72" s="1269"/>
      <c r="CS72" s="1269"/>
      <c r="CT72" s="1269"/>
      <c r="CU72" s="1269"/>
      <c r="CV72" s="1269" t="s">
        <v>565</v>
      </c>
      <c r="CW72" s="1269"/>
      <c r="CX72" s="1269"/>
      <c r="CY72" s="1269"/>
      <c r="CZ72" s="1269"/>
      <c r="DA72" s="1269"/>
      <c r="DB72" s="1269"/>
      <c r="DC72" s="1269"/>
    </row>
    <row r="73" spans="2:107" ht="13" x14ac:dyDescent="0.2">
      <c r="B73" s="1244"/>
      <c r="G73" s="1270"/>
      <c r="H73" s="1270"/>
      <c r="I73" s="1270"/>
      <c r="J73" s="1270"/>
      <c r="K73" s="1292"/>
      <c r="L73" s="1292"/>
      <c r="M73" s="1292"/>
      <c r="N73" s="1292"/>
      <c r="AM73" s="1262"/>
      <c r="AN73" s="1273" t="s">
        <v>638</v>
      </c>
      <c r="AO73" s="1273"/>
      <c r="AP73" s="1273"/>
      <c r="AQ73" s="1273"/>
      <c r="AR73" s="1273"/>
      <c r="AS73" s="1273"/>
      <c r="AT73" s="1273"/>
      <c r="AU73" s="1273"/>
      <c r="AV73" s="1273"/>
      <c r="AW73" s="1273"/>
      <c r="AX73" s="1273"/>
      <c r="AY73" s="1273"/>
      <c r="AZ73" s="1273"/>
      <c r="BA73" s="1273"/>
      <c r="BB73" s="1273" t="s">
        <v>639</v>
      </c>
      <c r="BC73" s="1273"/>
      <c r="BD73" s="1273"/>
      <c r="BE73" s="1273"/>
      <c r="BF73" s="1273"/>
      <c r="BG73" s="1273"/>
      <c r="BH73" s="1273"/>
      <c r="BI73" s="1273"/>
      <c r="BJ73" s="1273"/>
      <c r="BK73" s="1273"/>
      <c r="BL73" s="1273"/>
      <c r="BM73" s="1273"/>
      <c r="BN73" s="1273"/>
      <c r="BO73" s="1273"/>
      <c r="BP73" s="1275">
        <v>107.2</v>
      </c>
      <c r="BQ73" s="1275"/>
      <c r="BR73" s="1275"/>
      <c r="BS73" s="1275"/>
      <c r="BT73" s="1275"/>
      <c r="BU73" s="1275"/>
      <c r="BV73" s="1275"/>
      <c r="BW73" s="1275"/>
      <c r="BX73" s="1275">
        <v>105.6</v>
      </c>
      <c r="BY73" s="1275"/>
      <c r="BZ73" s="1275"/>
      <c r="CA73" s="1275"/>
      <c r="CB73" s="1275"/>
      <c r="CC73" s="1275"/>
      <c r="CD73" s="1275"/>
      <c r="CE73" s="1275"/>
      <c r="CF73" s="1275">
        <v>112.5</v>
      </c>
      <c r="CG73" s="1275"/>
      <c r="CH73" s="1275"/>
      <c r="CI73" s="1275"/>
      <c r="CJ73" s="1275"/>
      <c r="CK73" s="1275"/>
      <c r="CL73" s="1275"/>
      <c r="CM73" s="1275"/>
      <c r="CN73" s="1275">
        <v>119.3</v>
      </c>
      <c r="CO73" s="1275"/>
      <c r="CP73" s="1275"/>
      <c r="CQ73" s="1275"/>
      <c r="CR73" s="1275"/>
      <c r="CS73" s="1275"/>
      <c r="CT73" s="1275"/>
      <c r="CU73" s="1275"/>
      <c r="CV73" s="1275">
        <v>126.8</v>
      </c>
      <c r="CW73" s="1275"/>
      <c r="CX73" s="1275"/>
      <c r="CY73" s="1275"/>
      <c r="CZ73" s="1275"/>
      <c r="DA73" s="1275"/>
      <c r="DB73" s="1275"/>
      <c r="DC73" s="1275"/>
    </row>
    <row r="74" spans="2:107" ht="13" x14ac:dyDescent="0.2">
      <c r="B74" s="1244"/>
      <c r="G74" s="1270"/>
      <c r="H74" s="1270"/>
      <c r="I74" s="1270"/>
      <c r="J74" s="1270"/>
      <c r="K74" s="1292"/>
      <c r="L74" s="1292"/>
      <c r="M74" s="1292"/>
      <c r="N74" s="1292"/>
      <c r="AM74" s="1262"/>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 x14ac:dyDescent="0.2">
      <c r="B75" s="1244"/>
      <c r="G75" s="1270"/>
      <c r="H75" s="1270"/>
      <c r="I75" s="1263"/>
      <c r="J75" s="1263"/>
      <c r="K75" s="1272"/>
      <c r="L75" s="1272"/>
      <c r="M75" s="1272"/>
      <c r="N75" s="1272"/>
      <c r="AM75" s="1262"/>
      <c r="AN75" s="1273"/>
      <c r="AO75" s="1273"/>
      <c r="AP75" s="1273"/>
      <c r="AQ75" s="1273"/>
      <c r="AR75" s="1273"/>
      <c r="AS75" s="1273"/>
      <c r="AT75" s="1273"/>
      <c r="AU75" s="1273"/>
      <c r="AV75" s="1273"/>
      <c r="AW75" s="1273"/>
      <c r="AX75" s="1273"/>
      <c r="AY75" s="1273"/>
      <c r="AZ75" s="1273"/>
      <c r="BA75" s="1273"/>
      <c r="BB75" s="1273" t="s">
        <v>644</v>
      </c>
      <c r="BC75" s="1273"/>
      <c r="BD75" s="1273"/>
      <c r="BE75" s="1273"/>
      <c r="BF75" s="1273"/>
      <c r="BG75" s="1273"/>
      <c r="BH75" s="1273"/>
      <c r="BI75" s="1273"/>
      <c r="BJ75" s="1273"/>
      <c r="BK75" s="1273"/>
      <c r="BL75" s="1273"/>
      <c r="BM75" s="1273"/>
      <c r="BN75" s="1273"/>
      <c r="BO75" s="1273"/>
      <c r="BP75" s="1275">
        <v>12.7</v>
      </c>
      <c r="BQ75" s="1275"/>
      <c r="BR75" s="1275"/>
      <c r="BS75" s="1275"/>
      <c r="BT75" s="1275"/>
      <c r="BU75" s="1275"/>
      <c r="BV75" s="1275"/>
      <c r="BW75" s="1275"/>
      <c r="BX75" s="1275">
        <v>12.4</v>
      </c>
      <c r="BY75" s="1275"/>
      <c r="BZ75" s="1275"/>
      <c r="CA75" s="1275"/>
      <c r="CB75" s="1275"/>
      <c r="CC75" s="1275"/>
      <c r="CD75" s="1275"/>
      <c r="CE75" s="1275"/>
      <c r="CF75" s="1275">
        <v>12.5</v>
      </c>
      <c r="CG75" s="1275"/>
      <c r="CH75" s="1275"/>
      <c r="CI75" s="1275"/>
      <c r="CJ75" s="1275"/>
      <c r="CK75" s="1275"/>
      <c r="CL75" s="1275"/>
      <c r="CM75" s="1275"/>
      <c r="CN75" s="1275">
        <v>12.6</v>
      </c>
      <c r="CO75" s="1275"/>
      <c r="CP75" s="1275"/>
      <c r="CQ75" s="1275"/>
      <c r="CR75" s="1275"/>
      <c r="CS75" s="1275"/>
      <c r="CT75" s="1275"/>
      <c r="CU75" s="1275"/>
      <c r="CV75" s="1275">
        <v>12.7</v>
      </c>
      <c r="CW75" s="1275"/>
      <c r="CX75" s="1275"/>
      <c r="CY75" s="1275"/>
      <c r="CZ75" s="1275"/>
      <c r="DA75" s="1275"/>
      <c r="DB75" s="1275"/>
      <c r="DC75" s="1275"/>
    </row>
    <row r="76" spans="2:107" ht="13" x14ac:dyDescent="0.2">
      <c r="B76" s="1244"/>
      <c r="G76" s="1270"/>
      <c r="H76" s="1270"/>
      <c r="I76" s="1263"/>
      <c r="J76" s="1263"/>
      <c r="K76" s="1272"/>
      <c r="L76" s="1272"/>
      <c r="M76" s="1272"/>
      <c r="N76" s="1272"/>
      <c r="AM76" s="1262"/>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 x14ac:dyDescent="0.2">
      <c r="B77" s="1244"/>
      <c r="G77" s="1263"/>
      <c r="H77" s="1263"/>
      <c r="I77" s="1263"/>
      <c r="J77" s="1263"/>
      <c r="K77" s="1292"/>
      <c r="L77" s="1292"/>
      <c r="M77" s="1292"/>
      <c r="N77" s="1292"/>
      <c r="AN77" s="1269" t="s">
        <v>641</v>
      </c>
      <c r="AO77" s="1269"/>
      <c r="AP77" s="1269"/>
      <c r="AQ77" s="1269"/>
      <c r="AR77" s="1269"/>
      <c r="AS77" s="1269"/>
      <c r="AT77" s="1269"/>
      <c r="AU77" s="1269"/>
      <c r="AV77" s="1269"/>
      <c r="AW77" s="1269"/>
      <c r="AX77" s="1269"/>
      <c r="AY77" s="1269"/>
      <c r="AZ77" s="1269"/>
      <c r="BA77" s="1269"/>
      <c r="BB77" s="1273" t="s">
        <v>639</v>
      </c>
      <c r="BC77" s="1273"/>
      <c r="BD77" s="1273"/>
      <c r="BE77" s="1273"/>
      <c r="BF77" s="1273"/>
      <c r="BG77" s="1273"/>
      <c r="BH77" s="1273"/>
      <c r="BI77" s="1273"/>
      <c r="BJ77" s="1273"/>
      <c r="BK77" s="1273"/>
      <c r="BL77" s="1273"/>
      <c r="BM77" s="1273"/>
      <c r="BN77" s="1273"/>
      <c r="BO77" s="1273"/>
      <c r="BP77" s="1275">
        <v>151.9</v>
      </c>
      <c r="BQ77" s="1275"/>
      <c r="BR77" s="1275"/>
      <c r="BS77" s="1275"/>
      <c r="BT77" s="1275"/>
      <c r="BU77" s="1275"/>
      <c r="BV77" s="1275"/>
      <c r="BW77" s="1275"/>
      <c r="BX77" s="1275">
        <v>173.8</v>
      </c>
      <c r="BY77" s="1275"/>
      <c r="BZ77" s="1275"/>
      <c r="CA77" s="1275"/>
      <c r="CB77" s="1275"/>
      <c r="CC77" s="1275"/>
      <c r="CD77" s="1275"/>
      <c r="CE77" s="1275"/>
      <c r="CF77" s="1275">
        <v>152</v>
      </c>
      <c r="CG77" s="1275"/>
      <c r="CH77" s="1275"/>
      <c r="CI77" s="1275"/>
      <c r="CJ77" s="1275"/>
      <c r="CK77" s="1275"/>
      <c r="CL77" s="1275"/>
      <c r="CM77" s="1275"/>
      <c r="CN77" s="1275">
        <v>159.1</v>
      </c>
      <c r="CO77" s="1275"/>
      <c r="CP77" s="1275"/>
      <c r="CQ77" s="1275"/>
      <c r="CR77" s="1275"/>
      <c r="CS77" s="1275"/>
      <c r="CT77" s="1275"/>
      <c r="CU77" s="1275"/>
      <c r="CV77" s="1275">
        <v>163.80000000000001</v>
      </c>
      <c r="CW77" s="1275"/>
      <c r="CX77" s="1275"/>
      <c r="CY77" s="1275"/>
      <c r="CZ77" s="1275"/>
      <c r="DA77" s="1275"/>
      <c r="DB77" s="1275"/>
      <c r="DC77" s="1275"/>
    </row>
    <row r="78" spans="2:107" ht="13" x14ac:dyDescent="0.2">
      <c r="B78" s="1244"/>
      <c r="G78" s="1263"/>
      <c r="H78" s="1263"/>
      <c r="I78" s="1263"/>
      <c r="J78" s="1263"/>
      <c r="K78" s="1292"/>
      <c r="L78" s="1292"/>
      <c r="M78" s="1292"/>
      <c r="N78" s="1292"/>
      <c r="AN78" s="1269"/>
      <c r="AO78" s="1269"/>
      <c r="AP78" s="1269"/>
      <c r="AQ78" s="1269"/>
      <c r="AR78" s="1269"/>
      <c r="AS78" s="1269"/>
      <c r="AT78" s="1269"/>
      <c r="AU78" s="1269"/>
      <c r="AV78" s="1269"/>
      <c r="AW78" s="1269"/>
      <c r="AX78" s="1269"/>
      <c r="AY78" s="1269"/>
      <c r="AZ78" s="1269"/>
      <c r="BA78" s="1269"/>
      <c r="BB78" s="1273"/>
      <c r="BC78" s="1273"/>
      <c r="BD78" s="1273"/>
      <c r="BE78" s="1273"/>
      <c r="BF78" s="1273"/>
      <c r="BG78" s="1273"/>
      <c r="BH78" s="1273"/>
      <c r="BI78" s="1273"/>
      <c r="BJ78" s="1273"/>
      <c r="BK78" s="1273"/>
      <c r="BL78" s="1273"/>
      <c r="BM78" s="1273"/>
      <c r="BN78" s="1273"/>
      <c r="BO78" s="1273"/>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 x14ac:dyDescent="0.2">
      <c r="B79" s="1244"/>
      <c r="G79" s="1263"/>
      <c r="H79" s="1263"/>
      <c r="I79" s="1277"/>
      <c r="J79" s="1277"/>
      <c r="K79" s="1293"/>
      <c r="L79" s="1293"/>
      <c r="M79" s="1293"/>
      <c r="N79" s="1293"/>
      <c r="AN79" s="1269"/>
      <c r="AO79" s="1269"/>
      <c r="AP79" s="1269"/>
      <c r="AQ79" s="1269"/>
      <c r="AR79" s="1269"/>
      <c r="AS79" s="1269"/>
      <c r="AT79" s="1269"/>
      <c r="AU79" s="1269"/>
      <c r="AV79" s="1269"/>
      <c r="AW79" s="1269"/>
      <c r="AX79" s="1269"/>
      <c r="AY79" s="1269"/>
      <c r="AZ79" s="1269"/>
      <c r="BA79" s="1269"/>
      <c r="BB79" s="1273" t="s">
        <v>644</v>
      </c>
      <c r="BC79" s="1273"/>
      <c r="BD79" s="1273"/>
      <c r="BE79" s="1273"/>
      <c r="BF79" s="1273"/>
      <c r="BG79" s="1273"/>
      <c r="BH79" s="1273"/>
      <c r="BI79" s="1273"/>
      <c r="BJ79" s="1273"/>
      <c r="BK79" s="1273"/>
      <c r="BL79" s="1273"/>
      <c r="BM79" s="1273"/>
      <c r="BN79" s="1273"/>
      <c r="BO79" s="1273"/>
      <c r="BP79" s="1275">
        <v>13.7</v>
      </c>
      <c r="BQ79" s="1275"/>
      <c r="BR79" s="1275"/>
      <c r="BS79" s="1275"/>
      <c r="BT79" s="1275"/>
      <c r="BU79" s="1275"/>
      <c r="BV79" s="1275"/>
      <c r="BW79" s="1275"/>
      <c r="BX79" s="1275">
        <v>12</v>
      </c>
      <c r="BY79" s="1275"/>
      <c r="BZ79" s="1275"/>
      <c r="CA79" s="1275"/>
      <c r="CB79" s="1275"/>
      <c r="CC79" s="1275"/>
      <c r="CD79" s="1275"/>
      <c r="CE79" s="1275"/>
      <c r="CF79" s="1275">
        <v>9.9</v>
      </c>
      <c r="CG79" s="1275"/>
      <c r="CH79" s="1275"/>
      <c r="CI79" s="1275"/>
      <c r="CJ79" s="1275"/>
      <c r="CK79" s="1275"/>
      <c r="CL79" s="1275"/>
      <c r="CM79" s="1275"/>
      <c r="CN79" s="1275">
        <v>9.5</v>
      </c>
      <c r="CO79" s="1275"/>
      <c r="CP79" s="1275"/>
      <c r="CQ79" s="1275"/>
      <c r="CR79" s="1275"/>
      <c r="CS79" s="1275"/>
      <c r="CT79" s="1275"/>
      <c r="CU79" s="1275"/>
      <c r="CV79" s="1275">
        <v>9.6</v>
      </c>
      <c r="CW79" s="1275"/>
      <c r="CX79" s="1275"/>
      <c r="CY79" s="1275"/>
      <c r="CZ79" s="1275"/>
      <c r="DA79" s="1275"/>
      <c r="DB79" s="1275"/>
      <c r="DC79" s="1275"/>
    </row>
    <row r="80" spans="2:107" ht="13" x14ac:dyDescent="0.2">
      <c r="B80" s="1244"/>
      <c r="G80" s="1263"/>
      <c r="H80" s="1263"/>
      <c r="I80" s="1277"/>
      <c r="J80" s="1277"/>
      <c r="K80" s="1293"/>
      <c r="L80" s="1293"/>
      <c r="M80" s="1293"/>
      <c r="N80" s="1293"/>
      <c r="AN80" s="1269"/>
      <c r="AO80" s="1269"/>
      <c r="AP80" s="1269"/>
      <c r="AQ80" s="1269"/>
      <c r="AR80" s="1269"/>
      <c r="AS80" s="1269"/>
      <c r="AT80" s="1269"/>
      <c r="AU80" s="1269"/>
      <c r="AV80" s="1269"/>
      <c r="AW80" s="1269"/>
      <c r="AX80" s="1269"/>
      <c r="AY80" s="1269"/>
      <c r="AZ80" s="1269"/>
      <c r="BA80" s="1269"/>
      <c r="BB80" s="1273"/>
      <c r="BC80" s="1273"/>
      <c r="BD80" s="1273"/>
      <c r="BE80" s="1273"/>
      <c r="BF80" s="1273"/>
      <c r="BG80" s="1273"/>
      <c r="BH80" s="1273"/>
      <c r="BI80" s="1273"/>
      <c r="BJ80" s="1273"/>
      <c r="BK80" s="1273"/>
      <c r="BL80" s="1273"/>
      <c r="BM80" s="1273"/>
      <c r="BN80" s="1273"/>
      <c r="BO80" s="1273"/>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 x14ac:dyDescent="0.2">
      <c r="B81" s="1244"/>
    </row>
    <row r="82" spans="2:109" ht="16.5" x14ac:dyDescent="0.2">
      <c r="B82" s="1244"/>
      <c r="K82" s="1294"/>
      <c r="L82" s="1294"/>
      <c r="M82" s="1294"/>
      <c r="N82" s="1294"/>
      <c r="AQ82" s="1294"/>
      <c r="AR82" s="1294"/>
      <c r="AS82" s="1294"/>
      <c r="AT82" s="1294"/>
      <c r="BC82" s="1294"/>
      <c r="BD82" s="1294"/>
      <c r="BE82" s="1294"/>
      <c r="BF82" s="1294"/>
      <c r="BO82" s="1294"/>
      <c r="BP82" s="1294"/>
      <c r="BQ82" s="1294"/>
      <c r="BR82" s="1294"/>
      <c r="CA82" s="1294"/>
      <c r="CB82" s="1294"/>
      <c r="CC82" s="1294"/>
      <c r="CD82" s="1294"/>
      <c r="CM82" s="1294"/>
      <c r="CN82" s="1294"/>
      <c r="CO82" s="1294"/>
      <c r="CP82" s="1294"/>
      <c r="CY82" s="1294"/>
      <c r="CZ82" s="1294"/>
      <c r="DA82" s="1294"/>
      <c r="DB82" s="1294"/>
      <c r="DC82" s="1294"/>
    </row>
    <row r="83" spans="2:109" ht="13" x14ac:dyDescent="0.2">
      <c r="B83" s="1246"/>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8"/>
    </row>
    <row r="84" spans="2:109" ht="13" x14ac:dyDescent="0.2">
      <c r="DD84" s="1237"/>
      <c r="DE84" s="1237"/>
    </row>
    <row r="85" spans="2:109" ht="13" x14ac:dyDescent="0.2">
      <c r="DD85" s="1237"/>
      <c r="DE85" s="1237"/>
    </row>
    <row r="86" spans="2:109" ht="13" hidden="1" x14ac:dyDescent="0.2">
      <c r="DD86" s="1237"/>
      <c r="DE86" s="1237"/>
    </row>
    <row r="87" spans="2:109" ht="13" hidden="1" x14ac:dyDescent="0.2">
      <c r="K87" s="1295"/>
      <c r="AQ87" s="1295"/>
      <c r="BC87" s="1295"/>
      <c r="BO87" s="1295"/>
      <c r="CA87" s="1295"/>
      <c r="CM87" s="1295"/>
      <c r="CY87" s="1295"/>
      <c r="DD87" s="1237"/>
      <c r="DE87" s="1237"/>
    </row>
    <row r="88" spans="2:109" ht="13" hidden="1" x14ac:dyDescent="0.2">
      <c r="DD88" s="1237"/>
      <c r="DE88" s="1237"/>
    </row>
    <row r="89" spans="2:109" ht="13" hidden="1" x14ac:dyDescent="0.2">
      <c r="DD89" s="1237"/>
      <c r="DE89" s="1237"/>
    </row>
    <row r="90" spans="2:109" ht="13" hidden="1" x14ac:dyDescent="0.2">
      <c r="DD90" s="1237"/>
      <c r="DE90" s="1237"/>
    </row>
    <row r="91" spans="2:109" ht="13" hidden="1" x14ac:dyDescent="0.2">
      <c r="DD91" s="1237"/>
      <c r="DE91" s="1237"/>
    </row>
    <row r="92" spans="2:109" ht="13.5" hidden="1" customHeight="1" x14ac:dyDescent="0.2">
      <c r="DD92" s="1237"/>
      <c r="DE92" s="1237"/>
    </row>
    <row r="93" spans="2:109" ht="13.5" hidden="1" customHeight="1" x14ac:dyDescent="0.2">
      <c r="DD93" s="1237"/>
      <c r="DE93" s="1237"/>
    </row>
    <row r="94" spans="2:109" ht="13.5" hidden="1" customHeight="1" x14ac:dyDescent="0.2">
      <c r="DD94" s="1237"/>
      <c r="DE94" s="1237"/>
    </row>
    <row r="95" spans="2:109" ht="13.5" hidden="1" customHeight="1" x14ac:dyDescent="0.2">
      <c r="DD95" s="1237"/>
      <c r="DE95" s="1237"/>
    </row>
    <row r="96" spans="2:109" ht="13.5" hidden="1" customHeight="1" x14ac:dyDescent="0.2">
      <c r="DD96" s="1237"/>
      <c r="DE96" s="1237"/>
    </row>
    <row r="97" spans="108:109" ht="13.5" hidden="1" customHeight="1" x14ac:dyDescent="0.2">
      <c r="DD97" s="1237"/>
      <c r="DE97" s="1237"/>
    </row>
    <row r="98" spans="108:109" ht="13.5" hidden="1" customHeight="1" x14ac:dyDescent="0.2">
      <c r="DD98" s="1237"/>
      <c r="DE98" s="1237"/>
    </row>
    <row r="99" spans="108:109" ht="13.5" hidden="1" customHeight="1" x14ac:dyDescent="0.2">
      <c r="DD99" s="1237"/>
      <c r="DE99" s="1237"/>
    </row>
    <row r="100" spans="108:109" ht="13.5" hidden="1" customHeight="1" x14ac:dyDescent="0.2">
      <c r="DD100" s="1237"/>
      <c r="DE100" s="1237"/>
    </row>
    <row r="101" spans="108:109" ht="13.5" hidden="1" customHeight="1" x14ac:dyDescent="0.2">
      <c r="DD101" s="1237"/>
      <c r="DE101" s="1237"/>
    </row>
    <row r="102" spans="108:109" ht="13.5" hidden="1" customHeight="1" x14ac:dyDescent="0.2">
      <c r="DD102" s="1237"/>
      <c r="DE102" s="1237"/>
    </row>
    <row r="103" spans="108:109" ht="13.5" hidden="1" customHeight="1" x14ac:dyDescent="0.2">
      <c r="DD103" s="1237"/>
      <c r="DE103" s="1237"/>
    </row>
    <row r="104" spans="108:109" ht="13.5" hidden="1" customHeight="1" x14ac:dyDescent="0.2">
      <c r="DD104" s="1237"/>
      <c r="DE104" s="1237"/>
    </row>
    <row r="105" spans="108:109" ht="13.5" hidden="1" customHeight="1" x14ac:dyDescent="0.2">
      <c r="DD105" s="1237"/>
      <c r="DE105" s="1237"/>
    </row>
    <row r="106" spans="108:109" ht="13.5" hidden="1" customHeight="1" x14ac:dyDescent="0.2">
      <c r="DD106" s="1237"/>
      <c r="DE106" s="1237"/>
    </row>
    <row r="107" spans="108:109" ht="13.5" hidden="1" customHeight="1" x14ac:dyDescent="0.2">
      <c r="DD107" s="1237"/>
      <c r="DE107" s="1237"/>
    </row>
    <row r="108" spans="108:109" ht="13.5" hidden="1" customHeight="1" x14ac:dyDescent="0.2">
      <c r="DD108" s="1237"/>
      <c r="DE108" s="1237"/>
    </row>
    <row r="109" spans="108:109" ht="13.5" hidden="1" customHeight="1" x14ac:dyDescent="0.2">
      <c r="DD109" s="1237"/>
      <c r="DE109" s="1237"/>
    </row>
    <row r="110" spans="108:109" ht="13.5" hidden="1" customHeight="1" x14ac:dyDescent="0.2">
      <c r="DD110" s="1237"/>
      <c r="DE110" s="1237"/>
    </row>
    <row r="111" spans="108:109" ht="13.5" hidden="1" customHeight="1" x14ac:dyDescent="0.2">
      <c r="DD111" s="1237"/>
      <c r="DE111" s="1237"/>
    </row>
    <row r="112" spans="108:109" ht="13.5" hidden="1" customHeight="1" x14ac:dyDescent="0.2">
      <c r="DD112" s="1237"/>
      <c r="DE112" s="1237"/>
    </row>
    <row r="113" spans="108:109" ht="13.5" hidden="1" customHeight="1" x14ac:dyDescent="0.2">
      <c r="DD113" s="1237"/>
      <c r="DE113" s="1237"/>
    </row>
    <row r="114" spans="108:109" ht="13.5" hidden="1" customHeight="1" x14ac:dyDescent="0.2">
      <c r="DD114" s="1237"/>
      <c r="DE114" s="1237"/>
    </row>
    <row r="115" spans="108:109" ht="13.5" hidden="1" customHeight="1" x14ac:dyDescent="0.2">
      <c r="DD115" s="1237"/>
      <c r="DE115" s="1237"/>
    </row>
    <row r="116" spans="108:109" ht="13.5" hidden="1" customHeight="1" x14ac:dyDescent="0.2">
      <c r="DD116" s="1237"/>
      <c r="DE116" s="1237"/>
    </row>
    <row r="117" spans="108:109" ht="13.5" hidden="1" customHeight="1" x14ac:dyDescent="0.2">
      <c r="DD117" s="1237"/>
      <c r="DE117" s="1237"/>
    </row>
    <row r="118" spans="108:109" ht="13.5" hidden="1" customHeight="1" x14ac:dyDescent="0.2">
      <c r="DD118" s="1237"/>
      <c r="DE118" s="1237"/>
    </row>
    <row r="119" spans="108:109" ht="13.5" hidden="1" customHeight="1" x14ac:dyDescent="0.2">
      <c r="DD119" s="1237"/>
      <c r="DE119" s="1237"/>
    </row>
    <row r="120" spans="108:109" ht="13.5" hidden="1" customHeight="1" x14ac:dyDescent="0.2">
      <c r="DD120" s="1237"/>
      <c r="DE120" s="1237"/>
    </row>
    <row r="121" spans="108:109" ht="13.5" hidden="1" customHeight="1" x14ac:dyDescent="0.2">
      <c r="DD121" s="1237"/>
      <c r="DE121" s="1237"/>
    </row>
    <row r="122" spans="108:109" ht="13.5" hidden="1" customHeight="1" x14ac:dyDescent="0.2">
      <c r="DD122" s="1237"/>
      <c r="DE122" s="1237"/>
    </row>
    <row r="123" spans="108:109" ht="13.5" hidden="1" customHeight="1" x14ac:dyDescent="0.2">
      <c r="DD123" s="1237"/>
      <c r="DE123" s="1237"/>
    </row>
    <row r="124" spans="108:109" ht="13.5" hidden="1" customHeight="1" x14ac:dyDescent="0.2">
      <c r="DD124" s="1237"/>
      <c r="DE124" s="1237"/>
    </row>
    <row r="125" spans="108:109" ht="13.5" hidden="1" customHeight="1" x14ac:dyDescent="0.2">
      <c r="DD125" s="1237"/>
      <c r="DE125" s="1237"/>
    </row>
    <row r="126" spans="108:109" ht="13.5" hidden="1" customHeight="1" x14ac:dyDescent="0.2">
      <c r="DD126" s="1237"/>
      <c r="DE126" s="1237"/>
    </row>
    <row r="127" spans="108:109" ht="13.5" hidden="1" customHeight="1" x14ac:dyDescent="0.2">
      <c r="DD127" s="1237"/>
      <c r="DE127" s="1237"/>
    </row>
    <row r="128" spans="108:109" ht="13.5" hidden="1" customHeight="1" x14ac:dyDescent="0.2">
      <c r="DD128" s="1237"/>
      <c r="DE128" s="1237"/>
    </row>
    <row r="129" spans="108:109" ht="13.5" hidden="1" customHeight="1" x14ac:dyDescent="0.2">
      <c r="DD129" s="1237"/>
      <c r="DE129" s="1237"/>
    </row>
    <row r="130" spans="108:109" ht="13.5" hidden="1" customHeight="1" x14ac:dyDescent="0.2">
      <c r="DD130" s="1237"/>
      <c r="DE130" s="1237"/>
    </row>
    <row r="131" spans="108:109" ht="13.5" hidden="1" customHeight="1" x14ac:dyDescent="0.2">
      <c r="DD131" s="1237"/>
      <c r="DE131" s="1237"/>
    </row>
    <row r="132" spans="108:109" ht="13.5" hidden="1" customHeight="1" x14ac:dyDescent="0.2">
      <c r="DD132" s="1237"/>
      <c r="DE132" s="1237"/>
    </row>
    <row r="133" spans="108:109" ht="13.5" hidden="1" customHeight="1" x14ac:dyDescent="0.2">
      <c r="DD133" s="1237"/>
      <c r="DE133" s="1237"/>
    </row>
    <row r="134" spans="108:109" ht="13.5" hidden="1" customHeight="1" x14ac:dyDescent="0.2">
      <c r="DD134" s="1237"/>
      <c r="DE134" s="1237"/>
    </row>
    <row r="135" spans="108:109" ht="13.5" hidden="1" customHeight="1" x14ac:dyDescent="0.2">
      <c r="DD135" s="1237"/>
      <c r="DE135" s="1237"/>
    </row>
    <row r="136" spans="108:109" ht="13.5" hidden="1" customHeight="1" x14ac:dyDescent="0.2">
      <c r="DD136" s="1237"/>
      <c r="DE136" s="1237"/>
    </row>
    <row r="137" spans="108:109" ht="13.5" hidden="1" customHeight="1" x14ac:dyDescent="0.2">
      <c r="DD137" s="1237"/>
      <c r="DE137" s="1237"/>
    </row>
    <row r="138" spans="108:109" ht="13.5" hidden="1" customHeight="1" x14ac:dyDescent="0.2">
      <c r="DD138" s="1237"/>
      <c r="DE138" s="1237"/>
    </row>
    <row r="139" spans="108:109" ht="13.5" hidden="1" customHeight="1" x14ac:dyDescent="0.2">
      <c r="DD139" s="1237"/>
      <c r="DE139" s="1237"/>
    </row>
    <row r="140" spans="108:109" ht="13.5" hidden="1" customHeight="1" x14ac:dyDescent="0.2">
      <c r="DD140" s="1237"/>
      <c r="DE140" s="1237"/>
    </row>
    <row r="141" spans="108:109" ht="13.5" hidden="1" customHeight="1" x14ac:dyDescent="0.2">
      <c r="DD141" s="1237"/>
      <c r="DE141" s="1237"/>
    </row>
    <row r="142" spans="108:109" ht="13.5" hidden="1" customHeight="1" x14ac:dyDescent="0.2">
      <c r="DD142" s="1237"/>
      <c r="DE142" s="1237"/>
    </row>
    <row r="143" spans="108:109" ht="13.5" hidden="1" customHeight="1" x14ac:dyDescent="0.2">
      <c r="DD143" s="1237"/>
      <c r="DE143" s="1237"/>
    </row>
    <row r="144" spans="108:109" ht="13.5" hidden="1" customHeight="1" x14ac:dyDescent="0.2">
      <c r="DD144" s="1237"/>
      <c r="DE144" s="1237"/>
    </row>
    <row r="145" spans="108:109" ht="13.5" hidden="1" customHeight="1" x14ac:dyDescent="0.2">
      <c r="DD145" s="1237"/>
      <c r="DE145" s="1237"/>
    </row>
    <row r="146" spans="108:109" ht="13.5" hidden="1" customHeight="1" x14ac:dyDescent="0.2">
      <c r="DD146" s="1237"/>
      <c r="DE146" s="1237"/>
    </row>
    <row r="147" spans="108:109" ht="13.5" hidden="1" customHeight="1" x14ac:dyDescent="0.2">
      <c r="DD147" s="1237"/>
      <c r="DE147" s="1237"/>
    </row>
    <row r="148" spans="108:109" ht="13.5" hidden="1" customHeight="1" x14ac:dyDescent="0.2">
      <c r="DD148" s="1237"/>
      <c r="DE148" s="1237"/>
    </row>
    <row r="149" spans="108:109" ht="13.5" hidden="1" customHeight="1" x14ac:dyDescent="0.2">
      <c r="DD149" s="1237"/>
      <c r="DE149" s="1237"/>
    </row>
    <row r="150" spans="108:109" ht="13.5" hidden="1" customHeight="1" x14ac:dyDescent="0.2">
      <c r="DD150" s="1237"/>
      <c r="DE150" s="1237"/>
    </row>
    <row r="151" spans="108:109" ht="13.5" hidden="1" customHeight="1" x14ac:dyDescent="0.2">
      <c r="DD151" s="1237"/>
      <c r="DE151" s="1237"/>
    </row>
    <row r="152" spans="108:109" ht="13.5" hidden="1" customHeight="1" x14ac:dyDescent="0.2">
      <c r="DD152" s="1237"/>
      <c r="DE152" s="1237"/>
    </row>
    <row r="153" spans="108:109" ht="13.5" hidden="1" customHeight="1" x14ac:dyDescent="0.2">
      <c r="DD153" s="1237"/>
      <c r="DE153" s="1237"/>
    </row>
    <row r="154" spans="108:109" ht="13.5" hidden="1" customHeight="1" x14ac:dyDescent="0.2">
      <c r="DD154" s="1237"/>
      <c r="DE154" s="1237"/>
    </row>
    <row r="155" spans="108:109" ht="13.5" hidden="1" customHeight="1" x14ac:dyDescent="0.2">
      <c r="DD155" s="1237"/>
      <c r="DE155" s="1237"/>
    </row>
    <row r="156" spans="108:109" ht="13.5" hidden="1" customHeight="1" x14ac:dyDescent="0.2">
      <c r="DD156" s="1237"/>
      <c r="DE156" s="1237"/>
    </row>
    <row r="157" spans="108:109" ht="13.5" hidden="1" customHeight="1" x14ac:dyDescent="0.2">
      <c r="DD157" s="1237"/>
      <c r="DE157" s="1237"/>
    </row>
    <row r="158" spans="108:109" ht="13.5" hidden="1" customHeight="1" x14ac:dyDescent="0.2">
      <c r="DD158" s="1237"/>
      <c r="DE158" s="1237"/>
    </row>
    <row r="159" spans="108:109" ht="13.5" hidden="1" customHeight="1" x14ac:dyDescent="0.2">
      <c r="DD159" s="1237"/>
      <c r="DE159" s="1237"/>
    </row>
    <row r="160" spans="108:109" ht="13.5" hidden="1" customHeight="1" x14ac:dyDescent="0.2">
      <c r="DD160" s="1237"/>
      <c r="DE160" s="123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cvsYvqbkR7jaUC4IuMZD1lRhtgLSeZAoPHr4YR3s3QM3Sh+yENShvOHJF/ZTjN8orFbam0hINzhnOi9gYFOPw==" saltValue="7jWf6zTGDq7huViPM2lq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508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4cUhD+zQ0fqeo22yEzW7PkN9oWVWbdBU/j3rB6L1ap9zBrITYZbwqoQrtaz7JbiEjeku+t+UafFOrWdkjOKmQ==" saltValue="2lcudNujI0tsGDfxoH4/B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508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5EYdmmS7Pa+vDr1bGtM7Aw7y5vtj+U1MzxycI2AQJVQYtVF3ZJhklxaeHvx9Mjqy1A0WqJX8jW4ssR2Mps7Iw==" saltValue="LGbSJ/wg70u1SfBdDky6R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552</v>
      </c>
      <c r="B3" s="130"/>
      <c r="C3" s="131"/>
      <c r="D3" s="132">
        <v>125103</v>
      </c>
      <c r="E3" s="133"/>
      <c r="F3" s="134">
        <v>123663</v>
      </c>
      <c r="G3" s="135"/>
      <c r="H3" s="136"/>
    </row>
    <row r="4" spans="1:8" x14ac:dyDescent="0.2">
      <c r="A4" s="137"/>
      <c r="B4" s="138"/>
      <c r="C4" s="139"/>
      <c r="D4" s="140">
        <v>33215</v>
      </c>
      <c r="E4" s="141"/>
      <c r="F4" s="142">
        <v>28854</v>
      </c>
      <c r="G4" s="143"/>
      <c r="H4" s="144"/>
    </row>
    <row r="5" spans="1:8" x14ac:dyDescent="0.2">
      <c r="A5" s="125" t="s">
        <v>554</v>
      </c>
      <c r="B5" s="130"/>
      <c r="C5" s="131"/>
      <c r="D5" s="132">
        <v>111084</v>
      </c>
      <c r="E5" s="133"/>
      <c r="F5" s="134">
        <v>119378</v>
      </c>
      <c r="G5" s="135"/>
      <c r="H5" s="136"/>
    </row>
    <row r="6" spans="1:8" x14ac:dyDescent="0.2">
      <c r="A6" s="137"/>
      <c r="B6" s="138"/>
      <c r="C6" s="139"/>
      <c r="D6" s="140">
        <v>27274</v>
      </c>
      <c r="E6" s="141"/>
      <c r="F6" s="142">
        <v>35801</v>
      </c>
      <c r="G6" s="143"/>
      <c r="H6" s="144"/>
    </row>
    <row r="7" spans="1:8" x14ac:dyDescent="0.2">
      <c r="A7" s="125" t="s">
        <v>555</v>
      </c>
      <c r="B7" s="130"/>
      <c r="C7" s="131"/>
      <c r="D7" s="132">
        <v>120400</v>
      </c>
      <c r="E7" s="133"/>
      <c r="F7" s="134">
        <v>135728</v>
      </c>
      <c r="G7" s="135"/>
      <c r="H7" s="136"/>
    </row>
    <row r="8" spans="1:8" x14ac:dyDescent="0.2">
      <c r="A8" s="137"/>
      <c r="B8" s="138"/>
      <c r="C8" s="139"/>
      <c r="D8" s="140">
        <v>34754</v>
      </c>
      <c r="E8" s="141"/>
      <c r="F8" s="142">
        <v>40699</v>
      </c>
      <c r="G8" s="143"/>
      <c r="H8" s="144"/>
    </row>
    <row r="9" spans="1:8" x14ac:dyDescent="0.2">
      <c r="A9" s="125" t="s">
        <v>556</v>
      </c>
      <c r="B9" s="130"/>
      <c r="C9" s="131"/>
      <c r="D9" s="132">
        <v>135164</v>
      </c>
      <c r="E9" s="133"/>
      <c r="F9" s="134">
        <v>139505</v>
      </c>
      <c r="G9" s="135"/>
      <c r="H9" s="136"/>
    </row>
    <row r="10" spans="1:8" x14ac:dyDescent="0.2">
      <c r="A10" s="137"/>
      <c r="B10" s="138"/>
      <c r="C10" s="139"/>
      <c r="D10" s="140">
        <v>33100</v>
      </c>
      <c r="E10" s="141"/>
      <c r="F10" s="142">
        <v>39411</v>
      </c>
      <c r="G10" s="143"/>
      <c r="H10" s="144"/>
    </row>
    <row r="11" spans="1:8" x14ac:dyDescent="0.2">
      <c r="A11" s="125" t="s">
        <v>557</v>
      </c>
      <c r="B11" s="130"/>
      <c r="C11" s="131"/>
      <c r="D11" s="132">
        <v>115300</v>
      </c>
      <c r="E11" s="133"/>
      <c r="F11" s="134">
        <v>128232</v>
      </c>
      <c r="G11" s="135"/>
      <c r="H11" s="136"/>
    </row>
    <row r="12" spans="1:8" x14ac:dyDescent="0.2">
      <c r="A12" s="137"/>
      <c r="B12" s="138"/>
      <c r="C12" s="145"/>
      <c r="D12" s="140">
        <v>33025</v>
      </c>
      <c r="E12" s="141"/>
      <c r="F12" s="142">
        <v>36122</v>
      </c>
      <c r="G12" s="143"/>
      <c r="H12" s="144"/>
    </row>
    <row r="13" spans="1:8" x14ac:dyDescent="0.2">
      <c r="A13" s="125"/>
      <c r="B13" s="130"/>
      <c r="C13" s="146"/>
      <c r="D13" s="147">
        <v>121410</v>
      </c>
      <c r="E13" s="148"/>
      <c r="F13" s="149">
        <v>129301</v>
      </c>
      <c r="G13" s="150"/>
      <c r="H13" s="136"/>
    </row>
    <row r="14" spans="1:8" x14ac:dyDescent="0.2">
      <c r="A14" s="137"/>
      <c r="B14" s="138"/>
      <c r="C14" s="139"/>
      <c r="D14" s="140">
        <v>32274</v>
      </c>
      <c r="E14" s="141"/>
      <c r="F14" s="142">
        <v>36177</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3.92</v>
      </c>
      <c r="C19" s="151">
        <f>ROUND(VALUE(SUBSTITUTE(実質収支比率等に係る経年分析!G$48,"▲","-")),2)</f>
        <v>4.6500000000000004</v>
      </c>
      <c r="D19" s="151">
        <f>ROUND(VALUE(SUBSTITUTE(実質収支比率等に係る経年分析!H$48,"▲","-")),2)</f>
        <v>1.69</v>
      </c>
      <c r="E19" s="151">
        <f>ROUND(VALUE(SUBSTITUTE(実質収支比率等に係る経年分析!I$48,"▲","-")),2)</f>
        <v>1.37</v>
      </c>
      <c r="F19" s="151">
        <f>ROUND(VALUE(SUBSTITUTE(実質収支比率等に係る経年分析!J$48,"▲","-")),2)</f>
        <v>2.13</v>
      </c>
    </row>
    <row r="20" spans="1:11" x14ac:dyDescent="0.2">
      <c r="A20" s="151" t="s">
        <v>53</v>
      </c>
      <c r="B20" s="151">
        <f>ROUND(VALUE(SUBSTITUTE(実質収支比率等に係る経年分析!F$47,"▲","-")),2)</f>
        <v>1.85</v>
      </c>
      <c r="C20" s="151">
        <f>ROUND(VALUE(SUBSTITUTE(実質収支比率等に係る経年分析!G$47,"▲","-")),2)</f>
        <v>1.81</v>
      </c>
      <c r="D20" s="151">
        <f>ROUND(VALUE(SUBSTITUTE(実質収支比率等に係る経年分析!H$47,"▲","-")),2)</f>
        <v>1.84</v>
      </c>
      <c r="E20" s="151">
        <f>ROUND(VALUE(SUBSTITUTE(実質収支比率等に係る経年分析!I$47,"▲","-")),2)</f>
        <v>1.88</v>
      </c>
      <c r="F20" s="151">
        <f>ROUND(VALUE(SUBSTITUTE(実質収支比率等に係る経年分析!J$47,"▲","-")),2)</f>
        <v>1.9</v>
      </c>
    </row>
    <row r="21" spans="1:11" x14ac:dyDescent="0.2">
      <c r="A21" s="151" t="s">
        <v>54</v>
      </c>
      <c r="B21" s="151">
        <f>IF(ISNUMBER(VALUE(SUBSTITUTE(実質収支比率等に係る経年分析!F$49,"▲","-"))),ROUND(VALUE(SUBSTITUTE(実質収支比率等に係る経年分析!F$49,"▲","-")),2),NA())</f>
        <v>-0.09</v>
      </c>
      <c r="C21" s="151">
        <f>IF(ISNUMBER(VALUE(SUBSTITUTE(実質収支比率等に係る経年分析!G$49,"▲","-"))),ROUND(VALUE(SUBSTITUTE(実質収支比率等に係る経年分析!G$49,"▲","-")),2),NA())</f>
        <v>0.81</v>
      </c>
      <c r="D21" s="151">
        <f>IF(ISNUMBER(VALUE(SUBSTITUTE(実質収支比率等に係る経年分析!H$49,"▲","-"))),ROUND(VALUE(SUBSTITUTE(実質収支比率等に係る経年分析!H$49,"▲","-")),2),NA())</f>
        <v>-2.9</v>
      </c>
      <c r="E21" s="151">
        <f>IF(ISNUMBER(VALUE(SUBSTITUTE(実質収支比率等に係る経年分析!I$49,"▲","-"))),ROUND(VALUE(SUBSTITUTE(実質収支比率等に係る経年分析!I$49,"▲","-")),2),NA())</f>
        <v>-0.36</v>
      </c>
      <c r="F21" s="151">
        <f>IF(ISNUMBER(VALUE(SUBSTITUTE(実質収支比率等に係る経年分析!J$49,"▲","-"))),ROUND(VALUE(SUBSTITUTE(実質収支比率等に係る経年分析!J$49,"▲","-")),2),NA())</f>
        <v>0.75</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0.02</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0.04</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0.04</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0.03</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鳥取県用品調達等集中管理事業特別会計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7.0000000000000007E-2</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0.08</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0.09</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0.11</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0.03</v>
      </c>
    </row>
    <row r="30" spans="1:11" x14ac:dyDescent="0.2">
      <c r="A30" s="152" t="str">
        <f>IF(連結実質赤字比率に係る赤字・黒字の構成分析!C$40="",NA(),連結実質赤字比率に係る赤字・黒字の構成分析!C$40)</f>
        <v>鳥取県営工業用水道事業会計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0.13</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0.28000000000000003</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0.15</v>
      </c>
    </row>
    <row r="31" spans="1:11" x14ac:dyDescent="0.2">
      <c r="A31" s="152" t="str">
        <f>IF(連結実質赤字比率に係る赤字・黒字の構成分析!C$39="",NA(),連結実質赤字比率に係る赤字・黒字の構成分析!C$39)</f>
        <v>鳥取県天神川流域下水道事業特別会計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0.25</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0.23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0.22</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0.25</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0.17</v>
      </c>
    </row>
    <row r="32" spans="1:11" x14ac:dyDescent="0.2">
      <c r="A32" s="152" t="str">
        <f>IF(連結実質赤字比率に係る赤字・黒字の構成分析!C$38="",NA(),連結実質赤字比率に係る赤字・黒字の構成分析!C$38)</f>
        <v>鳥取県国民健康保険運営事業特別会計</v>
      </c>
      <c r="B32" s="152" t="e">
        <f>IF(ROUND(VALUE(SUBSTITUTE(連結実質赤字比率に係る赤字・黒字の構成分析!F$38,"▲", "-")), 2) &lt; 0, ABS(ROUND(VALUE(SUBSTITUTE(連結実質赤字比率に係る赤字・黒字の構成分析!F$38,"▲", "-")), 2)), NA())</f>
        <v>#VALUE!</v>
      </c>
      <c r="C32" s="152" t="e">
        <f>IF(ROUND(VALUE(SUBSTITUTE(連結実質赤字比率に係る赤字・黒字の構成分析!F$38,"▲", "-")), 2) &gt;= 0, ABS(ROUND(VALUE(SUBSTITUTE(連結実質赤字比率に係る赤字・黒字の構成分析!F$38,"▲", "-")), 2)), NA())</f>
        <v>#VALUE!</v>
      </c>
      <c r="D32" s="152" t="e">
        <f>IF(ROUND(VALUE(SUBSTITUTE(連結実質赤字比率に係る赤字・黒字の構成分析!G$38,"▲", "-")), 2) &lt; 0, ABS(ROUND(VALUE(SUBSTITUTE(連結実質赤字比率に係る赤字・黒字の構成分析!G$38,"▲", "-")), 2)), NA())</f>
        <v>#VALUE!</v>
      </c>
      <c r="E32" s="152" t="e">
        <f>IF(ROUND(VALUE(SUBSTITUTE(連結実質赤字比率に係る赤字・黒字の構成分析!G$38,"▲", "-")), 2) &gt;= 0, ABS(ROUND(VALUE(SUBSTITUTE(連結実質赤字比率に係る赤字・黒字の構成分析!G$38,"▲", "-")), 2)), NA())</f>
        <v>#VALUE!</v>
      </c>
      <c r="F32" s="152" t="e">
        <f>IF(ROUND(VALUE(SUBSTITUTE(連結実質赤字比率に係る赤字・黒字の構成分析!H$38,"▲", "-")), 2) &lt; 0, ABS(ROUND(VALUE(SUBSTITUTE(連結実質赤字比率に係る赤字・黒字の構成分析!H$38,"▲", "-")), 2)), NA())</f>
        <v>#VALUE!</v>
      </c>
      <c r="G32" s="152" t="e">
        <f>IF(ROUND(VALUE(SUBSTITUTE(連結実質赤字比率に係る赤字・黒字の構成分析!H$38,"▲", "-")), 2) &gt;= 0, ABS(ROUND(VALUE(SUBSTITUTE(連結実質赤字比率に係る赤字・黒字の構成分析!H$38,"▲", "-")), 2)), NA())</f>
        <v>#VALUE!</v>
      </c>
      <c r="H32" s="152" t="e">
        <f>IF(ROUND(VALUE(SUBSTITUTE(連結実質赤字比率に係る赤字・黒字の構成分析!I$38,"▲", "-")), 2) &lt; 0, ABS(ROUND(VALUE(SUBSTITUTE(連結実質赤字比率に係る赤字・黒字の構成分析!I$38,"▲", "-")), 2)), NA())</f>
        <v>#VALUE!</v>
      </c>
      <c r="I32" s="152" t="e">
        <f>IF(ROUND(VALUE(SUBSTITUTE(連結実質赤字比率に係る赤字・黒字の構成分析!I$38,"▲", "-")), 2) &gt;= 0, ABS(ROUND(VALUE(SUBSTITUTE(連結実質赤字比率に係る赤字・黒字の構成分析!I$38,"▲", "-")), 2)), NA())</f>
        <v>#VALUE!</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0.3</v>
      </c>
    </row>
    <row r="33" spans="1:16" x14ac:dyDescent="0.2">
      <c r="A33" s="152" t="str">
        <f>IF(連結実質赤字比率に係る赤字・黒字の構成分析!C$37="",NA(),連結実質赤字比率に係る赤字・黒字の構成分析!C$37)</f>
        <v>鳥取県営埋立事業会計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1.24</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1.1599999999999999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1.05</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0.78</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0.65</v>
      </c>
    </row>
    <row r="34" spans="1:16" x14ac:dyDescent="0.2">
      <c r="A34" s="152" t="str">
        <f>IF(連結実質赤字比率に係る赤字・黒字の構成分析!C$36="",NA(),連結実質赤字比率に係る赤字・黒字の構成分析!C$36)</f>
        <v>鳥取県営電気事業会計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0.99</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1.07</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1.1599999999999999</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0.99</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0.8</v>
      </c>
    </row>
    <row r="35" spans="1:16" x14ac:dyDescent="0.2">
      <c r="A35" s="152" t="str">
        <f>IF(連結実質赤字比率に係る赤字・黒字の構成分析!C$35="",NA(),連結実質赤字比率に係る赤字・黒字の構成分析!C$35)</f>
        <v>一般会計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3.82</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4.47</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1.55</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1.21</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2.0499999999999998</v>
      </c>
    </row>
    <row r="36" spans="1:16" x14ac:dyDescent="0.2">
      <c r="A36" s="152" t="str">
        <f>IF(連結実質赤字比率に係る赤字・黒字の構成分析!C$34="",NA(),連結実質赤字比率に係る赤字・黒字の構成分析!C$34)</f>
        <v>鳥取県営病院事業会計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1.72</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3.46</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4.83</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5.47</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3.38</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42674</v>
      </c>
      <c r="E42" s="153"/>
      <c r="F42" s="153"/>
      <c r="G42" s="153">
        <f>'実質公債費比率（分子）の構造'!L$52</f>
        <v>44020</v>
      </c>
      <c r="H42" s="153"/>
      <c r="I42" s="153"/>
      <c r="J42" s="153">
        <f>'実質公債費比率（分子）の構造'!M$52</f>
        <v>43502</v>
      </c>
      <c r="K42" s="153"/>
      <c r="L42" s="153"/>
      <c r="M42" s="153">
        <f>'実質公債費比率（分子）の構造'!N$52</f>
        <v>46873</v>
      </c>
      <c r="N42" s="153"/>
      <c r="O42" s="153"/>
      <c r="P42" s="153">
        <f>'実質公債費比率（分子）の構造'!O$52</f>
        <v>44250</v>
      </c>
    </row>
    <row r="43" spans="1:16" x14ac:dyDescent="0.2">
      <c r="A43" s="153" t="s">
        <v>62</v>
      </c>
      <c r="B43" s="153">
        <f>'実質公債費比率（分子）の構造'!K$51</f>
        <v>19</v>
      </c>
      <c r="C43" s="153"/>
      <c r="D43" s="153"/>
      <c r="E43" s="153">
        <f>'実質公債費比率（分子）の構造'!L$51</f>
        <v>16</v>
      </c>
      <c r="F43" s="153"/>
      <c r="G43" s="153"/>
      <c r="H43" s="153">
        <f>'実質公債費比率（分子）の構造'!M$51</f>
        <v>4</v>
      </c>
      <c r="I43" s="153"/>
      <c r="J43" s="153"/>
      <c r="K43" s="153">
        <f>'実質公債費比率（分子）の構造'!N$51</f>
        <v>10</v>
      </c>
      <c r="L43" s="153"/>
      <c r="M43" s="153"/>
      <c r="N43" s="153">
        <f>'実質公債費比率（分子）の構造'!O$51</f>
        <v>7</v>
      </c>
      <c r="O43" s="153"/>
      <c r="P43" s="153"/>
    </row>
    <row r="44" spans="1:16" x14ac:dyDescent="0.2">
      <c r="A44" s="153" t="s">
        <v>63</v>
      </c>
      <c r="B44" s="153">
        <f>'実質公債費比率（分子）の構造'!K$50</f>
        <v>929</v>
      </c>
      <c r="C44" s="153"/>
      <c r="D44" s="153"/>
      <c r="E44" s="153">
        <f>'実質公債費比率（分子）の構造'!L$50</f>
        <v>487</v>
      </c>
      <c r="F44" s="153"/>
      <c r="G44" s="153"/>
      <c r="H44" s="153">
        <f>'実質公債費比率（分子）の構造'!M$50</f>
        <v>355</v>
      </c>
      <c r="I44" s="153"/>
      <c r="J44" s="153"/>
      <c r="K44" s="153">
        <f>'実質公債費比率（分子）の構造'!N$50</f>
        <v>275</v>
      </c>
      <c r="L44" s="153"/>
      <c r="M44" s="153"/>
      <c r="N44" s="153">
        <f>'実質公債費比率（分子）の構造'!O$50</f>
        <v>204</v>
      </c>
      <c r="O44" s="153"/>
      <c r="P44" s="153"/>
    </row>
    <row r="45" spans="1:16" x14ac:dyDescent="0.2">
      <c r="A45" s="153" t="s">
        <v>64</v>
      </c>
      <c r="B45" s="153">
        <f>'実質公債費比率（分子）の構造'!K$49</f>
        <v>1204</v>
      </c>
      <c r="C45" s="153"/>
      <c r="D45" s="153"/>
      <c r="E45" s="153">
        <f>'実質公債費比率（分子）の構造'!L$49</f>
        <v>1184</v>
      </c>
      <c r="F45" s="153"/>
      <c r="G45" s="153"/>
      <c r="H45" s="153">
        <f>'実質公債費比率（分子）の構造'!M$49</f>
        <v>1153</v>
      </c>
      <c r="I45" s="153"/>
      <c r="J45" s="153"/>
      <c r="K45" s="153">
        <f>'実質公債費比率（分子）の構造'!N$49</f>
        <v>1194</v>
      </c>
      <c r="L45" s="153"/>
      <c r="M45" s="153"/>
      <c r="N45" s="153">
        <f>'実質公債費比率（分子）の構造'!O$49</f>
        <v>1184</v>
      </c>
      <c r="O45" s="153"/>
      <c r="P45" s="153"/>
    </row>
    <row r="46" spans="1:16" x14ac:dyDescent="0.2">
      <c r="A46" s="153" t="s">
        <v>65</v>
      </c>
      <c r="B46" s="153">
        <f>'実質公債費比率（分子）の構造'!K$48</f>
        <v>1013</v>
      </c>
      <c r="C46" s="153"/>
      <c r="D46" s="153"/>
      <c r="E46" s="153">
        <f>'実質公債費比率（分子）の構造'!L$48</f>
        <v>965</v>
      </c>
      <c r="F46" s="153"/>
      <c r="G46" s="153"/>
      <c r="H46" s="153">
        <f>'実質公債費比率（分子）の構造'!M$48</f>
        <v>974</v>
      </c>
      <c r="I46" s="153"/>
      <c r="J46" s="153"/>
      <c r="K46" s="153">
        <f>'実質公債費比率（分子）の構造'!N$48</f>
        <v>1042</v>
      </c>
      <c r="L46" s="153"/>
      <c r="M46" s="153"/>
      <c r="N46" s="153">
        <f>'実質公債費比率（分子）の構造'!O$48</f>
        <v>999</v>
      </c>
      <c r="O46" s="153"/>
      <c r="P46" s="153"/>
    </row>
    <row r="47" spans="1:16" x14ac:dyDescent="0.2">
      <c r="A47" s="153" t="s">
        <v>66</v>
      </c>
      <c r="B47" s="153">
        <f>'実質公債費比率（分子）の構造'!K$47</f>
        <v>515</v>
      </c>
      <c r="C47" s="153"/>
      <c r="D47" s="153"/>
      <c r="E47" s="153">
        <f>'実質公債費比率（分子）の構造'!L$47</f>
        <v>470</v>
      </c>
      <c r="F47" s="153"/>
      <c r="G47" s="153"/>
      <c r="H47" s="153">
        <f>'実質公債費比率（分子）の構造'!M$47</f>
        <v>427</v>
      </c>
      <c r="I47" s="153"/>
      <c r="J47" s="153"/>
      <c r="K47" s="153">
        <f>'実質公債費比率（分子）の構造'!N$47</f>
        <v>331</v>
      </c>
      <c r="L47" s="153"/>
      <c r="M47" s="153"/>
      <c r="N47" s="153">
        <f>'実質公債費比率（分子）の構造'!O$47</f>
        <v>288</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61319</v>
      </c>
      <c r="C49" s="153"/>
      <c r="D49" s="153"/>
      <c r="E49" s="153">
        <f>'実質公債費比率（分子）の構造'!L$45</f>
        <v>61930</v>
      </c>
      <c r="F49" s="153"/>
      <c r="G49" s="153"/>
      <c r="H49" s="153">
        <f>'実質公債費比率（分子）の構造'!M$45</f>
        <v>62904</v>
      </c>
      <c r="I49" s="153"/>
      <c r="J49" s="153"/>
      <c r="K49" s="153">
        <f>'実質公債費比率（分子）の構造'!N$45</f>
        <v>66484</v>
      </c>
      <c r="L49" s="153"/>
      <c r="M49" s="153"/>
      <c r="N49" s="153">
        <f>'実質公債費比率（分子）の構造'!O$45</f>
        <v>62264</v>
      </c>
      <c r="O49" s="153"/>
      <c r="P49" s="153"/>
    </row>
    <row r="50" spans="1:16" x14ac:dyDescent="0.2">
      <c r="A50" s="153" t="s">
        <v>69</v>
      </c>
      <c r="B50" s="153" t="e">
        <f>NA()</f>
        <v>#N/A</v>
      </c>
      <c r="C50" s="153">
        <f>IF(ISNUMBER('実質公債費比率（分子）の構造'!K$53),'実質公債費比率（分子）の構造'!K$53,NA())</f>
        <v>22325</v>
      </c>
      <c r="D50" s="153" t="e">
        <f>NA()</f>
        <v>#N/A</v>
      </c>
      <c r="E50" s="153" t="e">
        <f>NA()</f>
        <v>#N/A</v>
      </c>
      <c r="F50" s="153">
        <f>IF(ISNUMBER('実質公債費比率（分子）の構造'!L$53),'実質公債費比率（分子）の構造'!L$53,NA())</f>
        <v>21032</v>
      </c>
      <c r="G50" s="153" t="e">
        <f>NA()</f>
        <v>#N/A</v>
      </c>
      <c r="H50" s="153" t="e">
        <f>NA()</f>
        <v>#N/A</v>
      </c>
      <c r="I50" s="153">
        <f>IF(ISNUMBER('実質公債費比率（分子）の構造'!M$53),'実質公債費比率（分子）の構造'!M$53,NA())</f>
        <v>22315</v>
      </c>
      <c r="J50" s="153" t="e">
        <f>NA()</f>
        <v>#N/A</v>
      </c>
      <c r="K50" s="153" t="e">
        <f>NA()</f>
        <v>#N/A</v>
      </c>
      <c r="L50" s="153">
        <f>IF(ISNUMBER('実質公債費比率（分子）の構造'!N$53),'実質公債費比率（分子）の構造'!N$53,NA())</f>
        <v>22463</v>
      </c>
      <c r="M50" s="153" t="e">
        <f>NA()</f>
        <v>#N/A</v>
      </c>
      <c r="N50" s="153" t="e">
        <f>NA()</f>
        <v>#N/A</v>
      </c>
      <c r="O50" s="153">
        <f>IF(ISNUMBER('実質公債費比率（分子）の構造'!O$53),'実質公債費比率（分子）の構造'!O$53,NA())</f>
        <v>20696</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498667</v>
      </c>
      <c r="E56" s="152"/>
      <c r="F56" s="152"/>
      <c r="G56" s="152">
        <f>'将来負担比率（分子）の構造'!J$52</f>
        <v>490444</v>
      </c>
      <c r="H56" s="152"/>
      <c r="I56" s="152"/>
      <c r="J56" s="152">
        <f>'将来負担比率（分子）の構造'!K$52</f>
        <v>481721</v>
      </c>
      <c r="K56" s="152"/>
      <c r="L56" s="152"/>
      <c r="M56" s="152">
        <f>'将来負担比率（分子）の構造'!L$52</f>
        <v>474399</v>
      </c>
      <c r="N56" s="152"/>
      <c r="O56" s="152"/>
      <c r="P56" s="152">
        <f>'将来負担比率（分子）の構造'!M$52</f>
        <v>466916</v>
      </c>
    </row>
    <row r="57" spans="1:16" x14ac:dyDescent="0.2">
      <c r="A57" s="152" t="s">
        <v>40</v>
      </c>
      <c r="B57" s="152"/>
      <c r="C57" s="152"/>
      <c r="D57" s="152">
        <f>'将来負担比率（分子）の構造'!I$51</f>
        <v>10103</v>
      </c>
      <c r="E57" s="152"/>
      <c r="F57" s="152"/>
      <c r="G57" s="152">
        <f>'将来負担比率（分子）の構造'!J$51</f>
        <v>10238</v>
      </c>
      <c r="H57" s="152"/>
      <c r="I57" s="152"/>
      <c r="J57" s="152">
        <f>'将来負担比率（分子）の構造'!K$51</f>
        <v>12336</v>
      </c>
      <c r="K57" s="152"/>
      <c r="L57" s="152"/>
      <c r="M57" s="152">
        <f>'将来負担比率（分子）の構造'!L$51</f>
        <v>12331</v>
      </c>
      <c r="N57" s="152"/>
      <c r="O57" s="152"/>
      <c r="P57" s="152">
        <f>'将来負担比率（分子）の構造'!M$51</f>
        <v>10376</v>
      </c>
    </row>
    <row r="58" spans="1:16" x14ac:dyDescent="0.2">
      <c r="A58" s="152" t="s">
        <v>39</v>
      </c>
      <c r="B58" s="152"/>
      <c r="C58" s="152"/>
      <c r="D58" s="152">
        <f>'将来負担比率（分子）の構造'!I$50</f>
        <v>82157</v>
      </c>
      <c r="E58" s="152"/>
      <c r="F58" s="152"/>
      <c r="G58" s="152">
        <f>'将来負担比率（分子）の構造'!J$50</f>
        <v>77054</v>
      </c>
      <c r="H58" s="152"/>
      <c r="I58" s="152"/>
      <c r="J58" s="152">
        <f>'将来負担比率（分子）の構造'!K$50</f>
        <v>66616</v>
      </c>
      <c r="K58" s="152"/>
      <c r="L58" s="152"/>
      <c r="M58" s="152">
        <f>'将来負担比率（分子）の構造'!L$50</f>
        <v>57475</v>
      </c>
      <c r="N58" s="152"/>
      <c r="O58" s="152"/>
      <c r="P58" s="152">
        <f>'将来負担比率（分子）の構造'!M$50</f>
        <v>49424</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5996</v>
      </c>
      <c r="C61" s="152"/>
      <c r="D61" s="152"/>
      <c r="E61" s="152">
        <f>'将来負担比率（分子）の構造'!J$46</f>
        <v>5894</v>
      </c>
      <c r="F61" s="152"/>
      <c r="G61" s="152"/>
      <c r="H61" s="152">
        <f>'将来負担比率（分子）の構造'!K$46</f>
        <v>6058</v>
      </c>
      <c r="I61" s="152"/>
      <c r="J61" s="152"/>
      <c r="K61" s="152">
        <f>'将来負担比率（分子）の構造'!L$46</f>
        <v>5846</v>
      </c>
      <c r="L61" s="152"/>
      <c r="M61" s="152"/>
      <c r="N61" s="152">
        <f>'将来負担比率（分子）の構造'!M$46</f>
        <v>5710</v>
      </c>
      <c r="O61" s="152"/>
      <c r="P61" s="152"/>
    </row>
    <row r="62" spans="1:16" x14ac:dyDescent="0.2">
      <c r="A62" s="152" t="s">
        <v>33</v>
      </c>
      <c r="B62" s="152">
        <f>'将来負担比率（分子）の構造'!I$45</f>
        <v>78528</v>
      </c>
      <c r="C62" s="152"/>
      <c r="D62" s="152"/>
      <c r="E62" s="152">
        <f>'将来負担比率（分子）の構造'!J$45</f>
        <v>77844</v>
      </c>
      <c r="F62" s="152"/>
      <c r="G62" s="152"/>
      <c r="H62" s="152">
        <f>'将来負担比率（分子）の構造'!K$45</f>
        <v>78003</v>
      </c>
      <c r="I62" s="152"/>
      <c r="J62" s="152"/>
      <c r="K62" s="152">
        <f>'将来負担比率（分子）の構造'!L$45</f>
        <v>73329</v>
      </c>
      <c r="L62" s="152"/>
      <c r="M62" s="152"/>
      <c r="N62" s="152">
        <f>'将来負担比率（分子）の構造'!M$45</f>
        <v>71503</v>
      </c>
      <c r="O62" s="152"/>
      <c r="P62" s="152"/>
    </row>
    <row r="63" spans="1:16" x14ac:dyDescent="0.2">
      <c r="A63" s="152" t="s">
        <v>32</v>
      </c>
      <c r="B63" s="152">
        <f>'将来負担比率（分子）の構造'!I$44</f>
        <v>13276</v>
      </c>
      <c r="C63" s="152"/>
      <c r="D63" s="152"/>
      <c r="E63" s="152">
        <f>'将来負担比率（分子）の構造'!J$44</f>
        <v>12952</v>
      </c>
      <c r="F63" s="152"/>
      <c r="G63" s="152"/>
      <c r="H63" s="152">
        <f>'将来負担比率（分子）の構造'!K$44</f>
        <v>12770</v>
      </c>
      <c r="I63" s="152"/>
      <c r="J63" s="152"/>
      <c r="K63" s="152">
        <f>'将来負担比率（分子）の構造'!L$44</f>
        <v>13173</v>
      </c>
      <c r="L63" s="152"/>
      <c r="M63" s="152"/>
      <c r="N63" s="152">
        <f>'将来負担比率（分子）の構造'!M$44</f>
        <v>14162</v>
      </c>
      <c r="O63" s="152"/>
      <c r="P63" s="152"/>
    </row>
    <row r="64" spans="1:16" x14ac:dyDescent="0.2">
      <c r="A64" s="152" t="s">
        <v>31</v>
      </c>
      <c r="B64" s="152">
        <f>'将来負担比率（分子）の構造'!I$43</f>
        <v>6840</v>
      </c>
      <c r="C64" s="152"/>
      <c r="D64" s="152"/>
      <c r="E64" s="152">
        <f>'将来負担比率（分子）の構造'!J$43</f>
        <v>6427</v>
      </c>
      <c r="F64" s="152"/>
      <c r="G64" s="152"/>
      <c r="H64" s="152">
        <f>'将来負担比率（分子）の構造'!K$43</f>
        <v>6730</v>
      </c>
      <c r="I64" s="152"/>
      <c r="J64" s="152"/>
      <c r="K64" s="152">
        <f>'将来負担比率（分子）の構造'!L$43</f>
        <v>10296</v>
      </c>
      <c r="L64" s="152"/>
      <c r="M64" s="152"/>
      <c r="N64" s="152">
        <f>'将来負担比率（分子）の構造'!M$43</f>
        <v>18576</v>
      </c>
      <c r="O64" s="152"/>
      <c r="P64" s="152"/>
    </row>
    <row r="65" spans="1:16" x14ac:dyDescent="0.2">
      <c r="A65" s="152" t="s">
        <v>30</v>
      </c>
      <c r="B65" s="152">
        <f>'将来負担比率（分子）の構造'!I$42</f>
        <v>1365</v>
      </c>
      <c r="C65" s="152"/>
      <c r="D65" s="152"/>
      <c r="E65" s="152">
        <f>'将来負担比率（分子）の構造'!J$42</f>
        <v>986</v>
      </c>
      <c r="F65" s="152"/>
      <c r="G65" s="152"/>
      <c r="H65" s="152">
        <f>'将来負担比率（分子）の構造'!K$42</f>
        <v>718</v>
      </c>
      <c r="I65" s="152"/>
      <c r="J65" s="152"/>
      <c r="K65" s="152">
        <f>'将来負担比率（分子）の構造'!L$42</f>
        <v>523</v>
      </c>
      <c r="L65" s="152"/>
      <c r="M65" s="152"/>
      <c r="N65" s="152">
        <f>'将来負担比率（分子）の構造'!M$42</f>
        <v>376</v>
      </c>
      <c r="O65" s="152"/>
      <c r="P65" s="152"/>
    </row>
    <row r="66" spans="1:16" x14ac:dyDescent="0.2">
      <c r="A66" s="152" t="s">
        <v>29</v>
      </c>
      <c r="B66" s="152">
        <f>'将来負担比率（分子）の構造'!I$41</f>
        <v>671570</v>
      </c>
      <c r="C66" s="152"/>
      <c r="D66" s="152"/>
      <c r="E66" s="152">
        <f>'将来負担比率（分子）の構造'!J$41</f>
        <v>660837</v>
      </c>
      <c r="F66" s="152"/>
      <c r="G66" s="152"/>
      <c r="H66" s="152">
        <f>'将来負担比率（分子）の構造'!K$41</f>
        <v>652277</v>
      </c>
      <c r="I66" s="152"/>
      <c r="J66" s="152"/>
      <c r="K66" s="152">
        <f>'将来負担比率（分子）の構造'!L$41</f>
        <v>643903</v>
      </c>
      <c r="L66" s="152"/>
      <c r="M66" s="152"/>
      <c r="N66" s="152">
        <f>'将来負担比率（分子）の構造'!M$41</f>
        <v>630774</v>
      </c>
      <c r="O66" s="152"/>
      <c r="P66" s="152"/>
    </row>
    <row r="67" spans="1:16" x14ac:dyDescent="0.2">
      <c r="A67" s="152" t="s">
        <v>73</v>
      </c>
      <c r="B67" s="152" t="e">
        <f>NA()</f>
        <v>#N/A</v>
      </c>
      <c r="C67" s="152">
        <f>IF(ISNUMBER('将来負担比率（分子）の構造'!I$53), IF('将来負担比率（分子）の構造'!I$53 &lt; 0, 0, '将来負担比率（分子）の構造'!I$53), NA())</f>
        <v>186649</v>
      </c>
      <c r="D67" s="152" t="e">
        <f>NA()</f>
        <v>#N/A</v>
      </c>
      <c r="E67" s="152" t="e">
        <f>NA()</f>
        <v>#N/A</v>
      </c>
      <c r="F67" s="152">
        <f>IF(ISNUMBER('将来負担比率（分子）の構造'!J$53), IF('将来負担比率（分子）の構造'!J$53 &lt; 0, 0, '将来負担比率（分子）の構造'!J$53), NA())</f>
        <v>187203</v>
      </c>
      <c r="G67" s="152" t="e">
        <f>NA()</f>
        <v>#N/A</v>
      </c>
      <c r="H67" s="152" t="e">
        <f>NA()</f>
        <v>#N/A</v>
      </c>
      <c r="I67" s="152">
        <f>IF(ISNUMBER('将来負担比率（分子）の構造'!K$53), IF('将来負担比率（分子）の構造'!K$53 &lt; 0, 0, '将来負担比率（分子）の構造'!K$53), NA())</f>
        <v>195883</v>
      </c>
      <c r="J67" s="152" t="e">
        <f>NA()</f>
        <v>#N/A</v>
      </c>
      <c r="K67" s="152" t="e">
        <f>NA()</f>
        <v>#N/A</v>
      </c>
      <c r="L67" s="152">
        <f>IF(ISNUMBER('将来負担比率（分子）の構造'!L$53), IF('将来負担比率（分子）の構造'!L$53 &lt; 0, 0, '将来負担比率（分子）の構造'!L$53), NA())</f>
        <v>202865</v>
      </c>
      <c r="M67" s="152" t="e">
        <f>NA()</f>
        <v>#N/A</v>
      </c>
      <c r="N67" s="152" t="e">
        <f>NA()</f>
        <v>#N/A</v>
      </c>
      <c r="O67" s="152">
        <f>IF(ISNUMBER('将来負担比率（分子）の構造'!M$53), IF('将来負担比率（分子）の構造'!M$53 &lt; 0, 0, '将来負担比率（分子）の構造'!M$53), NA())</f>
        <v>214385</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4002</v>
      </c>
      <c r="C72" s="156">
        <f>基金残高に係る経年分析!G55</f>
        <v>4002</v>
      </c>
      <c r="D72" s="156">
        <f>基金残高に係る経年分析!H55</f>
        <v>4003</v>
      </c>
    </row>
    <row r="73" spans="1:16" x14ac:dyDescent="0.2">
      <c r="A73" s="155" t="s">
        <v>76</v>
      </c>
      <c r="B73" s="156">
        <f>基金残高に係る経年分析!F56</f>
        <v>19659</v>
      </c>
      <c r="C73" s="156">
        <f>基金残高に係る経年分析!G56</f>
        <v>18663</v>
      </c>
      <c r="D73" s="156">
        <f>基金残高に係る経年分析!H56</f>
        <v>13750</v>
      </c>
    </row>
    <row r="74" spans="1:16" x14ac:dyDescent="0.2">
      <c r="A74" s="155" t="s">
        <v>77</v>
      </c>
      <c r="B74" s="156">
        <f>基金残高に係る経年分析!F57</f>
        <v>34874</v>
      </c>
      <c r="C74" s="156">
        <f>基金残高に係る経年分析!G57</f>
        <v>31683</v>
      </c>
      <c r="D74" s="156">
        <f>基金残高に係る経年分析!H57</f>
        <v>28770</v>
      </c>
    </row>
  </sheetData>
  <sheetProtection algorithmName="SHA-512" hashValue="P88x1U976iHF90B1evEdjaAlCtDnwTwLb+L8KSQkRLRHMI44f4T5BdgHCjF0G/d+oxA3s9tS/EyNpzGg/g9xUA==" saltValue="W7/UXf718lqLy01pEyvu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2020-03-06T01:14:45Z</cp:lastPrinted>
  <dcterms:created xsi:type="dcterms:W3CDTF">2020-02-10T01:32:19Z</dcterms:created>
  <dcterms:modified xsi:type="dcterms:W3CDTF">2020-10-07T07:45:55Z</dcterms:modified>
  <cp:category/>
</cp:coreProperties>
</file>