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AM34" i="10"/>
  <c r="U34" i="10"/>
  <c r="BW33" i="10"/>
  <c r="AM33" i="10"/>
  <c r="U33" i="10"/>
  <c r="C33" i="10"/>
  <c r="C34" i="10" s="1"/>
  <c r="AM32" i="10"/>
  <c r="C32"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c r="BW31" i="10" s="1"/>
  <c r="BW32" i="10" s="1"/>
  <c r="BE31" i="10"/>
  <c r="BE32" i="10" s="1"/>
  <c r="BE33" i="10" s="1"/>
  <c r="BE34"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<sst xmlns="http://schemas.openxmlformats.org/spreadsheetml/2006/main" count="1439" uniqueCount="617">
  <si>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</si>
  <si>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</si>
  <si>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</si>
  <si>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</si>
  <si>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</si>
  <si>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</si>
  <si>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</si>
  <si>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</si>
  <si>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</si>
  <si>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</si>
  <si>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</si>
  <si>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</si>
  <si>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</si>
  <si>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</si>
  <si>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</si>
  <si>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</si>
  <si>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</si>
  <si>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</si>
  <si>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</si>
  <si>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</si>
  <si>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</si>
  <si>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</si>
  <si>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</si>
  <si>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</si>
  <si>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</si>
  <si>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</si>
  <si>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</si>
  <si>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</si>
  <si>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</si>
  <si>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</si>
  <si>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</si>
  <si>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</si>
  <si>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</si>
  <si>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</si>
  <si>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</si>
  <si>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</si>
  <si>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</si>
  <si>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</si>
  <si>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</si>
  <si>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</si>
  <si>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</si>
  <si>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</si>
  <si>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</si>
  <si>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</si>
  <si>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</si>
  <si>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</si>
  <si>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</si>
  <si>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</si>
  <si>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</si>
  <si>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</si>
  <si>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</si>
  <si>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</si>
  <si>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</si>
  <si>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</si>
  <si>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</si>
  <si>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</si>
  <si>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</si>
  <si>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</si>
  <si>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</si>
  <si>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</si>
  <si>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</si>
  <si>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</si>
  <si>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</si>
  <si>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</si>
  <si>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</si>
  <si>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</si>
  <si>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</si>
  <si>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</si>
  <si>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</si>
  <si>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</si>
  <si>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</si>
  <si>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</si>
  <si>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</si>
  <si>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</si>
  <si>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</si>
  <si>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</si>
  <si>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</si>
  <si>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</si>
  <si>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</si>
  <si>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</si>
  <si>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</si>
  <si>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</si>
  <si>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</si>
  <si>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</si>
  <si>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</si>
  <si>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</si>
  <si>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</si>
  <si>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</si>
  <si>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</si>
  <si>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</si>
  <si>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</si>
  <si>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</si>
  <si>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</si>
  <si>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</si>
  <si>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</si>
  <si>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</si>
  <si>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</si>
  <si>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</si>
  <si>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</si>
  <si>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</si>
  <si>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</si>
  <si>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</si>
  <si>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</si>
  <si>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</si>
  <si>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</si>
  <si>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</si>
  <si>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</si>
  <si>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</si>
  <si>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</si>
  <si>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</si>
  <si>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</si>
  <si>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</si>
  <si>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</si>
  <si>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</si>
  <si>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</si>
  <si>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</si>
  <si>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</si>
  <si>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</si>
  <si>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</si>
  <si>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</si>
  <si>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</si>
  <si>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</si>
  <si>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</si>
  <si>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</si>
  <si>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</si>
  <si>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</si>
  <si>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</si>
  <si>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</si>
  <si>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</si>
  <si>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</si>
  <si>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</si>
  <si>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</si>
  <si>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</si>
  <si>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</si>
  <si>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</si>
  <si>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</si>
  <si>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</si>
  <si>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</si>
  <si>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</si>
  <si>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</si>
  <si>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</si>
  <si>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</si>
  <si>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</si>
  <si>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</si>
  <si>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</si>
  <si>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</si>
  <si>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</si>
  <si>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</si>
  <si>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</si>
  <si>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</si>
  <si>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</si>
  <si>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</si>
  <si>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</si>
  <si>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</si>
  <si>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</si>
  <si>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</si>
  <si>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</si>
  <si>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</si>
  <si>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</si>
  <si>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</si>
  <si>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</si>
  <si>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</si>
  <si>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</si>
  <si>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</si>
  <si>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</si>
  <si>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</si>
  <si>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</si>
  <si>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</si>
  <si>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</si>
  <si>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</si>
  <si>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</si>
  <si>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</si>
  <si>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</si>
  <si>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</si>
  <si>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</si>
  <si>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</si>
  <si>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</si>
  <si>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</si>
  <si>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</si>
  <si>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</si>
  <si>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</si>
  <si>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</si>
  <si>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香川県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</si>
  <si>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</si>
  <si>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</si>
  <si>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</si>
  <si>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</si>
  <si>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</si>
  <si>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</si>
  <si>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</si>
  <si>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</si>
  <si>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</si>
  <si>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</si>
  <si>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</si>
  <si>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</si>
  <si>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</si>
  <si>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</si>
  <si>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</si>
  <si>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</si>
  <si>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</si>
  <si>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</si>
  <si>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</si>
  <si>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</si>
  <si>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</si>
  <si>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</si>
  <si>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</si>
  <si>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</si>
  <si>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</si>
  <si>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</si>
  <si>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</si>
  <si>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</si>
  <si>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</si>
  <si>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</si>
  <si>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</si>
  <si>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</si>
  <si>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</si>
  <si>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</si>
  <si>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</si>
  <si>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</si>
  <si>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</si>
  <si>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</si>
  <si>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</si>
  <si>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</si>
  <si>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</si>
  <si>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</si>
  <si>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</si>
  <si>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</si>
  <si>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</si>
  <si>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</si>
  <si>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</si>
  <si>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</si>
  <si>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</si>
  <si>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</si>
  <si>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</si>
  <si>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</si>
  <si>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</si>
  <si>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</si>
  <si>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</si>
  <si>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</si>
  <si>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</si>
  <si>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</si>
  <si>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</si>
  <si>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</si>
  <si>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</si>
  <si>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</si>
  <si>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</si>
  <si>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</si>
  <si>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</si>
  <si>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</si>
  <si>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</si>
  <si>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</si>
  <si>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</si>
  <si>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</si>
  <si>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</si>
  <si>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</si>
  <si>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</si>
  <si>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</si>
  <si>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</si>
  <si>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</si>
  <si>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</si>
  <si>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</si>
  <si>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</si>
  <si>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</si>
  <si>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</si>
  <si>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</si>
  <si>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</si>
  <si>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</si>
  <si>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</si>
  <si>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</si>
  <si>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</si>
  <si>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</si>
  <si>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</si>
  <si>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</si>
  <si>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</si>
  <si>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</si>
  <si>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</si>
  <si>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</si>
  <si>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</si>
  <si>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</si>
  <si>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</si>
  <si>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</si>
  <si>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</si>
  <si>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</si>
  <si>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</si>
  <si>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</si>
  <si>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</si>
  <si>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</si>
  <si>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</si>
  <si>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</si>
  <si>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</si>
  <si>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</si>
  <si>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</si>
  <si>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</si>
  <si>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</si>
  <si>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</si>
  <si>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</si>
  <si>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</si>
  <si>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</si>
  <si>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</si>
  <si>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</si>
  <si>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</si>
  <si>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</si>
  <si>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</si>
  <si>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</si>
  <si>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</si>
  <si>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</si>
  <si>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</si>
  <si>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</si>
  <si>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</si>
  <si>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</si>
  <si>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</si>
  <si>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</si>
  <si>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</si>
  <si>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</si>
  <si>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</si>
  <si>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</si>
  <si>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</si>
  <si>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</si>
  <si>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</si>
  <si>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</si>
  <si>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</si>
  <si>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</si>
  <si>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</si>
  <si>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</si>
  <si>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</si>
  <si>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</si>
  <si>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</si>
  <si>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</si>
  <si>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</si>
  <si>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</si>
  <si>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</si>
  <si>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</si>
  <si>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</si>
  <si>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</si>
  <si>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</si>
  <si>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香川県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</si>
  <si>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</si>
  <si>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</si>
  <si>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</si>
  <si>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</si>
  <si>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</si>
  <si>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</si>
  <si>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</si>
  <si>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</si>
  <si>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</si>
  <si>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</si>
  <si>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</si>
  <si>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</si>
  <si>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</si>
  <si>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</si>
  <si>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</si>
  <si>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</si>
  <si>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</si>
  <si>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</si>
  <si>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</si>
  <si>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</si>
  <si>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</si>
  <si>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</si>
  <si>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就農支援資金特別会計</t>
    <phoneticPr fontId="5"/>
  </si>
  <si>
    <t>-</t>
    <phoneticPr fontId="5"/>
  </si>
  <si>
    <t>中小企業高度化資金特別会計</t>
    <phoneticPr fontId="5"/>
  </si>
  <si>
    <t>-</t>
    <phoneticPr fontId="5"/>
  </si>
  <si>
    <t>集中管理特別会計</t>
    <phoneticPr fontId="5"/>
  </si>
  <si>
    <t>証紙特別会計</t>
    <phoneticPr fontId="5"/>
  </si>
  <si>
    <t>栗林公園特別会計</t>
    <phoneticPr fontId="5"/>
  </si>
  <si>
    <t>-</t>
    <phoneticPr fontId="5"/>
  </si>
  <si>
    <t>吉野川総合開発香川用水建設事業特別会計</t>
    <phoneticPr fontId="5"/>
  </si>
  <si>
    <t>-</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</si>
  <si>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</si>
  <si>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</si>
  <si>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</si>
  <si>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</si>
  <si>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</si>
  <si>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</si>
  <si>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</si>
  <si>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</si>
  <si>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</si>
  <si>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</si>
  <si>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</si>
  <si>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</si>
  <si>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</si>
  <si>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</si>
  <si>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</si>
  <si>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</si>
  <si>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</si>
  <si>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</si>
  <si>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</si>
  <si>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t>
    <phoneticPr fontId="5"/>
  </si>
  <si>
    <t>国民健康保険事業特別会計</t>
    <phoneticPr fontId="5"/>
  </si>
  <si>
    <t>香川県立病院事業会計</t>
    <phoneticPr fontId="5"/>
  </si>
  <si>
    <t>法適用企業</t>
    <phoneticPr fontId="5"/>
  </si>
  <si>
    <t>流域下水道事業特別会計</t>
    <phoneticPr fontId="5"/>
  </si>
  <si>
    <t>法非適用企業</t>
    <phoneticPr fontId="5"/>
  </si>
  <si>
    <t>臨海工業地帯造成事業特別会計</t>
    <phoneticPr fontId="5"/>
  </si>
  <si>
    <t>法非適用企業</t>
    <phoneticPr fontId="5"/>
  </si>
  <si>
    <t>番の州地区臨海工業用土地造成事業特別会計</t>
    <phoneticPr fontId="5"/>
  </si>
  <si>
    <t>法非適用企業</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</si>
  <si>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</si>
  <si>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</si>
  <si>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</si>
  <si>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</si>
  <si>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</si>
  <si>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</si>
  <si>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</si>
  <si>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</si>
  <si>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</si>
  <si>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</si>
  <si>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</si>
  <si>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</si>
  <si>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</si>
  <si>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</si>
  <si>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</si>
  <si>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</si>
  <si>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</si>
  <si>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</si>
  <si>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</si>
  <si>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</si>
  <si>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</si>
  <si>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</si>
  <si>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</si>
  <si>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</si>
  <si>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</si>
  <si>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</si>
  <si>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</si>
  <si>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</si>
  <si>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</si>
  <si>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</si>
  <si>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</si>
  <si>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</si>
  <si>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</si>
  <si>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</si>
  <si>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</si>
  <si>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</si>
  <si>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</si>
  <si>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</si>
  <si>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</si>
  <si>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</si>
  <si>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</si>
  <si>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</si>
  <si>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</si>
  <si>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</si>
  <si>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</si>
  <si>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</si>
  <si>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</si>
  <si>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</si>
  <si>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</si>
  <si>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</si>
  <si>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</si>
  <si>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</si>
  <si>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</si>
  <si>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</si>
  <si>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</si>
  <si>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</si>
  <si>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</si>
  <si>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</si>
  <si>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</si>
  <si>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香川県立病院事業会計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</si>
  <si>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</si>
  <si>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</si>
  <si>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臨海工業地帯造成事業特別会計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</si>
  <si>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</si>
  <si>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流域下水道事業特別会計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</si>
  <si>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</si>
  <si>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</si>
  <si>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</si>
  <si>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</si>
  <si>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</si>
  <si>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</si>
  <si>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</si>
  <si>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</si>
  <si>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</si>
  <si>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</si>
  <si>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</si>
  <si>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</si>
  <si>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</si>
  <si>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</si>
  <si>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</si>
  <si>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</si>
  <si>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</si>
  <si>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</si>
  <si>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</si>
  <si>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</si>
  <si>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</si>
  <si>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</si>
  <si>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</si>
  <si>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</si>
  <si>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</si>
  <si>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</si>
  <si>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</si>
  <si>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</si>
  <si>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</si>
  <si>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</si>
  <si>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</si>
  <si>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</si>
  <si>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</si>
  <si>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</si>
  <si>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</si>
  <si>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</si>
  <si>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</si>
  <si>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</si>
  <si>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</si>
  <si>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</si>
  <si>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</si>
  <si>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</si>
  <si>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</si>
  <si>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</si>
  <si>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</si>
  <si>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</si>
  <si>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</si>
  <si>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</si>
  <si>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</si>
  <si>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</si>
  <si>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</si>
  <si>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</si>
  <si>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</si>
  <si>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</si>
  <si>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</si>
  <si>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</si>
  <si>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</si>
  <si>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</si>
  <si>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</si>
  <si>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</si>
  <si>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</si>
  <si>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</si>
  <si>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</si>
  <si>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</si>
  <si>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</si>
  <si>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</si>
  <si>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</si>
  <si>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</si>
  <si>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</si>
  <si>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</si>
  <si>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</si>
  <si>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</si>
  <si>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</si>
  <si>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</si>
  <si>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</si>
  <si>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</si>
  <si>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</si>
  <si>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</si>
  <si>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</si>
  <si>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</si>
  <si>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</si>
  <si>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</si>
  <si>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</si>
  <si>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</si>
  <si>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</si>
  <si>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</si>
  <si>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0.15</t>
  </si>
  <si>
    <t>▲ 1.20</t>
  </si>
  <si>
    <t>▲ 0.01</t>
  </si>
  <si>
    <t>▲ 1.93</t>
  </si>
  <si>
    <t>一般会計</t>
  </si>
  <si>
    <t>香川県立病院事業会計</t>
  </si>
  <si>
    <t>番の州地区臨海工業用土地造成事業特別会計</t>
  </si>
  <si>
    <t>証紙特別会計</t>
  </si>
  <si>
    <t>流域下水道事業特別会計</t>
  </si>
  <si>
    <t>集中管理特別会計</t>
  </si>
  <si>
    <t>奨学金特別会計</t>
  </si>
  <si>
    <t>母子父子寡婦福祉資金特別会計</t>
  </si>
  <si>
    <t>その他会計（赤字）</t>
  </si>
  <si>
    <t>その他会計（黒字）</t>
  </si>
  <si>
    <t>H25末</t>
    <phoneticPr fontId="2"/>
  </si>
  <si>
    <t>H26末</t>
    <phoneticPr fontId="2"/>
  </si>
  <si>
    <t>H27末</t>
    <phoneticPr fontId="2"/>
  </si>
  <si>
    <t>H28末</t>
    <phoneticPr fontId="2"/>
  </si>
  <si>
    <t>H29末</t>
    <phoneticPr fontId="2"/>
  </si>
  <si>
    <t>香川県広域水道企業団（水道事業会計）</t>
    <rPh sb="0" eb="10">
      <t>カガワケンコウイキスイドウキギョウダン</t>
    </rPh>
    <rPh sb="11" eb="13">
      <t>スイドウ</t>
    </rPh>
    <rPh sb="13" eb="15">
      <t>ジギョウ</t>
    </rPh>
    <rPh sb="15" eb="17">
      <t>カイケイ</t>
    </rPh>
    <phoneticPr fontId="3"/>
  </si>
  <si>
    <t>香川県広域水道企業団（工業用水道事業会計）</t>
    <rPh sb="0" eb="10">
      <t>カガワケンコウイキスイドウキギョウダン</t>
    </rPh>
    <rPh sb="11" eb="14">
      <t>コウギョウヨウ</t>
    </rPh>
    <rPh sb="14" eb="16">
      <t>スイドウ</t>
    </rPh>
    <rPh sb="16" eb="18">
      <t>ジギョウ</t>
    </rPh>
    <rPh sb="18" eb="20">
      <t>カイケイ</t>
    </rPh>
    <phoneticPr fontId="3"/>
  </si>
  <si>
    <t>○</t>
  </si>
  <si>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</si>
  <si>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</si>
  <si>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</si>
  <si>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</si>
  <si>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</si>
  <si>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</si>
  <si>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</si>
  <si>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</si>
  <si>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</si>
  <si>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</si>
  <si>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</si>
  <si>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</si>
  <si>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</si>
  <si>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</si>
  <si>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</si>
  <si>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</si>
  <si>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</si>
  <si>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</si>
  <si>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</si>
  <si>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</si>
  <si>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</si>
  <si>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</si>
  <si>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</si>
  <si>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瀬戸大橋高速鉄道保有株式会社</t>
  </si>
  <si>
    <t>一般財団法人　かがわ県産品振興機構</t>
  </si>
  <si>
    <t>吉野川総合開発香川用水事業基金</t>
    <rPh sb="0" eb="2">
      <t>ヨシノ</t>
    </rPh>
    <rPh sb="2" eb="3">
      <t>ガワ</t>
    </rPh>
    <rPh sb="3" eb="5">
      <t>ソウゴウ</t>
    </rPh>
    <rPh sb="5" eb="7">
      <t>カイハツ</t>
    </rPh>
    <rPh sb="7" eb="9">
      <t>カガワ</t>
    </rPh>
    <rPh sb="9" eb="11">
      <t>ヨウスイ</t>
    </rPh>
    <rPh sb="11" eb="13">
      <t>ジギョウ</t>
    </rPh>
    <rPh sb="13" eb="15">
      <t>キキン</t>
    </rPh>
    <phoneticPr fontId="11"/>
  </si>
  <si>
    <t>香川県地域医療介護総合確保基金</t>
  </si>
  <si>
    <t>直島町風評被害対策基金</t>
  </si>
  <si>
    <t>香川県後期高齢者医療財政安定化基金</t>
  </si>
  <si>
    <t>香川県社会福祉基金</t>
    <rPh sb="0" eb="3">
      <t>カガワケン</t>
    </rPh>
    <rPh sb="3" eb="5">
      <t>シャカイ</t>
    </rPh>
    <rPh sb="5" eb="7">
      <t>フクシ</t>
    </rPh>
    <rPh sb="7" eb="9">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</si>
  <si>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</si>
  <si>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</si>
  <si>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</si>
  <si>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</si>
  <si>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</si>
  <si>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</si>
  <si>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</si>
  <si>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</si>
  <si>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いずれも前年度に比べて上昇しましたが、グループ内平均値との比較では、低い水準で推移しています。
　「香川県新ファシリティマネジメント推進計画」や「香川県県有建物長寿命化指針」に基づき、計画的な予防保全を実施することにより、建物の長寿命化、改修・修繕費用の総額抑制を図っていくこととしており、有形固定資産減価償却率は今後も上昇傾向が続くことが想定されますが、これまでの取組みを継続し、計画的に施設整備・維持補修を行っていくことで、将来負担比率の上昇の抑制を図っていきます。</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</si>
  <si>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</si>
  <si>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</si>
  <si>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</si>
  <si>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</si>
  <si>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</si>
  <si>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</si>
  <si>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将来負担比率については、H27まで低下傾向にありましたが、近年は上昇傾向にあります。
　グループ内平均値との比較では、将来負担比率と実質公債費率のいずれも低い水準で推移しています。
　今後、財政運営指針（平成28年度～令和２年度）に基づき、一般会計及び全会計の臨時財政対策債を除く県債残高を減少させるとともに、さらに元金プライマリーバランスの黒字化を図り、一般会計及び全会計の県債残高の減少を目指していきます。</t>
    <rPh sb="49" eb="50">
      <t>ナイ</t>
    </rPh>
    <rPh sb="50" eb="53">
      <t>ヘイキンチ</t>
    </rPh>
    <rPh sb="55" eb="57">
      <t>ヒカク</t>
    </rPh>
    <rPh sb="60" eb="62">
      <t>ショウライ</t>
    </rPh>
    <rPh sb="62" eb="64">
      <t>フタン</t>
    </rPh>
    <rPh sb="64" eb="66">
      <t>ヒリツ</t>
    </rPh>
    <rPh sb="67" eb="69">
      <t>ジッシツ</t>
    </rPh>
    <rPh sb="69" eb="71">
      <t>コウサイ</t>
    </rPh>
    <rPh sb="71" eb="72">
      <t>ヒ</t>
    </rPh>
    <rPh sb="72" eb="73">
      <t>リツ</t>
    </rPh>
    <rPh sb="78" eb="79">
      <t>ヒク</t>
    </rPh>
    <rPh sb="80" eb="82">
      <t>スイジュン</t>
    </rPh>
    <rPh sb="83" eb="85">
      <t>スイイ</t>
    </rPh>
    <rPh sb="107" eb="109">
      <t>ネンド</t>
    </rPh>
    <rPh sb="110" eb="112">
      <t>レイワ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</si>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</sst>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3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67951</c:v>
                </c:pt>
                <c:pt idx="2">
                  <c:v>72635</c:v>
                </c:pt>
                <c:pt idx="3">
                  <c:v>77936</c:v>
                </c:pt>
                <c:pt idx="4">
                  <c:v>82531</c:v>
                </c:pt>
              </c:numCache>
            </c:numRef>
          </c:val>
          <c:smooth val="0"/>
          <c:extLst>
            <c:ext xmlns:c16="http://schemas.microsoft.com/office/drawing/2014/chart" uri="{C3380CC4-5D6E-409C-BE32-E72D297353CC}">
              <c16:uniqueId val="{00000000-E496-4CE2-9926-5ED865AB1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51314</c:v>
                </c:pt>
                <c:pt idx="1">
                  <c:v>52153</c:v>
                </c:pt>
                <c:pt idx="2">
                  <c:v>61465</c:v>
                </c:pt>
                <c:pt idx="3">
                  <c:v>57880</c:v>
                </c:pt>
                <c:pt idx="4">
                  <c:v>59053</c:v>
                </c:pt>
              </c:numCache>
            </c:numRef>
          </c:val>
          <c:smooth val="0"/>
          <c:extLst>
            <c:ext xmlns:c16="http://schemas.microsoft.com/office/drawing/2014/chart" uri="{C3380CC4-5D6E-409C-BE32-E72D297353CC}">
              <c16:uniqueId val="{00000001-E496-4CE2-9926-5ED865AB1842}"/>
            </c:ext>
          </c:extLst>
        </c:ser>
        <c:dLbls>
          <c:showLegendKey val="0"/>
          <c:showVal val="0"/>
          <c:showCatName val="0"/>
          <c:showSerName val="0"/>
          <c:showPercent val="0"/>
          <c:showBubbleSize val="0"/>
        </c:dLbls>
        <c:marker val="1"/>
        <c:smooth val="0"/>
        <c:axId val="476944000"/>
        <c:axId val="473940088"/>
      </c:lineChart>
      <c:catAx>
        <c:axId val="47694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940088"/>
        <c:crosses val="autoZero"/>
        <c:auto val="1"/>
        <c:lblAlgn val="ctr"/>
        <c:lblOffset val="100"/>
        <c:tickLblSkip val="1"/>
        <c:tickMarkSkip val="1"/>
        <c:noMultiLvlLbl val="0"/>
      </c:catAx>
      <c:valAx>
        <c:axId val="4739400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94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1.51</c:v>
                </c:pt>
                <c:pt idx="1">
                  <c:v>2.88</c:v>
                </c:pt>
                <c:pt idx="2">
                  <c:v>2.35</c:v>
                </c:pt>
                <c:pt idx="3">
                  <c:v>1.96</c:v>
                </c:pt>
                <c:pt idx="4">
                  <c:v>1.68</c:v>
                </c:pt>
              </c:numCache>
            </c:numRef>
          </c:val>
          <c:extLst>
            <c:ext xmlns:c16="http://schemas.microsoft.com/office/drawing/2014/chart" uri="{C3380CC4-5D6E-409C-BE32-E72D297353CC}">
              <c16:uniqueId val="{00000000-8F73-4E30-A9D8-51107BCC00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6.01</c:v>
                </c:pt>
                <c:pt idx="1">
                  <c:v>6.6</c:v>
                </c:pt>
                <c:pt idx="2">
                  <c:v>6.07</c:v>
                </c:pt>
                <c:pt idx="3">
                  <c:v>6.51</c:v>
                </c:pt>
                <c:pt idx="4">
                  <c:v>4.8600000000000003</c:v>
                </c:pt>
              </c:numCache>
            </c:numRef>
          </c:val>
          <c:extLst>
            <c:ext xmlns:c16="http://schemas.microsoft.com/office/drawing/2014/chart" uri="{C3380CC4-5D6E-409C-BE32-E72D297353CC}">
              <c16:uniqueId val="{00000001-8F73-4E30-A9D8-51107BCC00C4}"/>
            </c:ext>
          </c:extLst>
        </c:ser>
        <c:dLbls>
          <c:showLegendKey val="0"/>
          <c:showVal val="0"/>
          <c:showCatName val="0"/>
          <c:showSerName val="0"/>
          <c:showPercent val="0"/>
          <c:showBubbleSize val="0"/>
        </c:dLbls>
        <c:gapWidth val="250"/>
        <c:overlap val="100"/>
        <c:axId val="473945184"/>
        <c:axId val="47394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-0.15</c:v>
                </c:pt>
                <c:pt idx="1">
                  <c:v>2.13</c:v>
                </c:pt>
                <c:pt idx="2">
                  <c:v>-1.2</c:v>
                </c:pt>
                <c:pt idx="3">
                  <c:v>-0.01</c:v>
                </c:pt>
                <c:pt idx="4">
                  <c:v>-1.93</c:v>
                </c:pt>
              </c:numCache>
            </c:numRef>
          </c:val>
          <c:smooth val="0"/>
          <c:extLst>
            <c:ext xmlns:c16="http://schemas.microsoft.com/office/drawing/2014/chart" uri="{C3380CC4-5D6E-409C-BE32-E72D297353CC}">
              <c16:uniqueId val="{00000002-8F73-4E30-A9D8-51107BCC00C4}"/>
            </c:ext>
          </c:extLst>
        </c:ser>
        <c:dLbls>
          <c:showLegendKey val="0"/>
          <c:showVal val="0"/>
          <c:showCatName val="0"/>
          <c:showSerName val="0"/>
          <c:showPercent val="0"/>
          <c:showBubbleSize val="0"/>
        </c:dLbls>
        <c:marker val="1"/>
        <c:smooth val="0"/>
        <c:axId val="473945184"/>
        <c:axId val="473940480"/>
      </c:lineChart>
      <c:catAx>
        <c:axId val="4739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3940480"/>
        <c:crosses val="autoZero"/>
        <c:auto val="1"/>
        <c:lblAlgn val="ctr"/>
        <c:lblOffset val="100"/>
        <c:tickLblSkip val="1"/>
        <c:tickMarkSkip val="1"/>
        <c:noMultiLvlLbl val="0"/>
      </c:catAx>
      <c:valAx>
        <c:axId val="47394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5.62</c:v>
                </c:pt>
                <c:pt idx="2">
                  <c:v>#N/A</c:v>
                </c:pt>
                <c:pt idx="3">
                  <c:v>4.3899999999999997</c:v>
                </c:pt>
                <c:pt idx="4">
                  <c:v>#N/A</c:v>
                </c:pt>
                <c:pt idx="5">
                  <c:v>5.88</c:v>
                </c:pt>
                <c:pt idx="6">
                  <c:v>#N/A</c:v>
                </c:pt>
                <c:pt idx="7">
                  <c:v>5.66</c:v>
                </c:pt>
                <c:pt idx="8">
                  <c:v>#N/A</c:v>
                </c:pt>
                <c:pt idx="9">
                  <c:v>0</c:v>
                </c:pt>
              </c:numCache>
            </c:numRef>
          </c:val>
          <c:extLst>
            <c:ext xmlns:c16="http://schemas.microsoft.com/office/drawing/2014/chart" uri="{C3380CC4-5D6E-409C-BE32-E72D297353CC}">
              <c16:uniqueId val="{00000000-6E43-4AC2-943B-E2741AB9B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3-4AC2-943B-E2741AB9BB9C}"/>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43-4AC2-943B-E2741AB9BB9C}"/>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43-4AC2-943B-E2741AB9BB9C}"/>
            </c:ext>
          </c:extLst>
        </c:ser>
        <c:ser>
          <c:idx val="4"/>
          <c:order val="4"/>
          <c:tx>
            <c:strRef>
              <c:f>データシート!$A$31</c:f>
              <c:strCache>
                <c:ptCount val="1"/>
                <c:pt idx="0">
                  <c:v>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E43-4AC2-943B-E2741AB9BB9C}"/>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E43-4AC2-943B-E2741AB9BB9C}"/>
            </c:ext>
          </c:extLst>
        </c:ser>
        <c:ser>
          <c:idx val="6"/>
          <c:order val="6"/>
          <c:tx>
            <c:strRef>
              <c:f>データシート!$A$33</c:f>
              <c:strCache>
                <c:ptCount val="1"/>
                <c:pt idx="0">
                  <c:v>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6-6E43-4AC2-943B-E2741AB9BB9C}"/>
            </c:ext>
          </c:extLst>
        </c:ser>
        <c:ser>
          <c:idx val="7"/>
          <c:order val="7"/>
          <c:tx>
            <c:strRef>
              <c:f>データシート!$A$34</c:f>
              <c:strCache>
                <c:ptCount val="1"/>
                <c:pt idx="0">
                  <c:v>番の州地区臨海工業用土地造成事業特別会計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0.28999999999999998</c:v>
                </c:pt>
                <c:pt idx="4">
                  <c:v>#N/A</c:v>
                </c:pt>
                <c:pt idx="5">
                  <c:v>0.23</c:v>
                </c:pt>
                <c:pt idx="6">
                  <c:v>#N/A</c:v>
                </c:pt>
                <c:pt idx="7">
                  <c:v>0.23</c:v>
                </c:pt>
                <c:pt idx="8">
                  <c:v>#N/A</c:v>
                </c:pt>
                <c:pt idx="9">
                  <c:v>0.19</c:v>
                </c:pt>
              </c:numCache>
            </c:numRef>
          </c:val>
          <c:extLst>
            <c:ext xmlns:c16="http://schemas.microsoft.com/office/drawing/2014/chart" uri="{C3380CC4-5D6E-409C-BE32-E72D297353CC}">
              <c16:uniqueId val="{00000007-6E43-4AC2-943B-E2741AB9BB9C}"/>
            </c:ext>
          </c:extLst>
        </c:ser>
        <c:ser>
          <c:idx val="8"/>
          <c:order val="8"/>
          <c:tx>
            <c:strRef>
              <c:f>データシート!$A$35</c:f>
              <c:strCache>
                <c:ptCount val="1"/>
                <c:pt idx="0">
                  <c:v>香川県立病院事業会計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2.2999999999999998</c:v>
                </c:pt>
                <c:pt idx="2">
                  <c:v>#N/A</c:v>
                </c:pt>
                <c:pt idx="3">
                  <c:v>2.2799999999999998</c:v>
                </c:pt>
                <c:pt idx="4">
                  <c:v>#N/A</c:v>
                </c:pt>
                <c:pt idx="5">
                  <c:v>2.29</c:v>
                </c:pt>
                <c:pt idx="6">
                  <c:v>#N/A</c:v>
                </c:pt>
                <c:pt idx="7">
                  <c:v>1.68</c:v>
                </c:pt>
                <c:pt idx="8">
                  <c:v>#N/A</c:v>
                </c:pt>
                <c:pt idx="9">
                  <c:v>1.34</c:v>
                </c:pt>
              </c:numCache>
            </c:numRef>
          </c:val>
          <c:extLst>
            <c:ext xmlns:c16="http://schemas.microsoft.com/office/drawing/2014/chart" uri="{C3380CC4-5D6E-409C-BE32-E72D297353CC}">
              <c16:uniqueId val="{00000008-6E43-4AC2-943B-E2741AB9BB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c:v>
                </c:pt>
                <c:pt idx="2">
                  <c:v>#N/A</c:v>
                </c:pt>
                <c:pt idx="3">
                  <c:v>2.8</c:v>
                </c:pt>
                <c:pt idx="4">
                  <c:v>#N/A</c:v>
                </c:pt>
                <c:pt idx="5">
                  <c:v>2.29</c:v>
                </c:pt>
                <c:pt idx="6">
                  <c:v>#N/A</c:v>
                </c:pt>
                <c:pt idx="7">
                  <c:v>1.89</c:v>
                </c:pt>
                <c:pt idx="8">
                  <c:v>#N/A</c:v>
                </c:pt>
                <c:pt idx="9">
                  <c:v>1.61</c:v>
                </c:pt>
              </c:numCache>
            </c:numRef>
          </c:val>
          <c:extLst>
            <c:ext xmlns:c16="http://schemas.microsoft.com/office/drawing/2014/chart" uri="{C3380CC4-5D6E-409C-BE32-E72D297353CC}">
              <c16:uniqueId val="{00000009-6E43-4AC2-943B-E2741AB9BB9C}"/>
            </c:ext>
          </c:extLst>
        </c:ser>
        <c:dLbls>
          <c:showLegendKey val="0"/>
          <c:showVal val="0"/>
          <c:showCatName val="0"/>
          <c:showSerName val="0"/>
          <c:showPercent val="0"/>
          <c:showBubbleSize val="0"/>
        </c:dLbls>
        <c:gapWidth val="150"/>
        <c:overlap val="100"/>
        <c:axId val="473941656"/>
        <c:axId val="473942048"/>
      </c:barChart>
      <c:catAx>
        <c:axId val="47394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942048"/>
        <c:crosses val="autoZero"/>
        <c:auto val="1"/>
        <c:lblAlgn val="ctr"/>
        <c:lblOffset val="100"/>
        <c:tickLblSkip val="1"/>
        <c:tickMarkSkip val="1"/>
        <c:noMultiLvlLbl val="0"/>
      </c:catAx>
      <c:valAx>
        <c:axId val="47394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41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40354</c:v>
                </c:pt>
                <c:pt idx="5">
                  <c:v>41902</c:v>
                </c:pt>
                <c:pt idx="8">
                  <c:v>41657</c:v>
                </c:pt>
                <c:pt idx="11">
                  <c:v>50869</c:v>
                </c:pt>
                <c:pt idx="14">
                  <c:v>41688</c:v>
                </c:pt>
              </c:numCache>
            </c:numRef>
          </c:val>
          <c:extLst>
            <c:ext xmlns:c16="http://schemas.microsoft.com/office/drawing/2014/chart" uri="{C3380CC4-5D6E-409C-BE32-E72D297353CC}">
              <c16:uniqueId val="{00000000-D2E4-40BD-8D5D-C86A03FC8A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7</c:v>
                </c:pt>
                <c:pt idx="3">
                  <c:v>6</c:v>
                </c:pt>
                <c:pt idx="6">
                  <c:v>6</c:v>
                </c:pt>
                <c:pt idx="9">
                  <c:v>2</c:v>
                </c:pt>
                <c:pt idx="12">
                  <c:v>4</c:v>
                </c:pt>
              </c:numCache>
            </c:numRef>
          </c:val>
          <c:extLst>
            <c:ext xmlns:c16="http://schemas.microsoft.com/office/drawing/2014/chart" uri="{C3380CC4-5D6E-409C-BE32-E72D297353CC}">
              <c16:uniqueId val="{00000001-D2E4-40BD-8D5D-C86A03FC8A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955</c:v>
                </c:pt>
                <c:pt idx="3">
                  <c:v>845</c:v>
                </c:pt>
                <c:pt idx="6">
                  <c:v>627</c:v>
                </c:pt>
                <c:pt idx="9">
                  <c:v>527</c:v>
                </c:pt>
                <c:pt idx="12">
                  <c:v>435</c:v>
                </c:pt>
              </c:numCache>
            </c:numRef>
          </c:val>
          <c:extLst>
            <c:ext xmlns:c16="http://schemas.microsoft.com/office/drawing/2014/chart" uri="{C3380CC4-5D6E-409C-BE32-E72D297353CC}">
              <c16:uniqueId val="{00000002-D2E4-40BD-8D5D-C86A03FC8A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E4-40BD-8D5D-C86A03FC8A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1835</c:v>
                </c:pt>
                <c:pt idx="3">
                  <c:v>2305</c:v>
                </c:pt>
                <c:pt idx="6">
                  <c:v>2169</c:v>
                </c:pt>
                <c:pt idx="9">
                  <c:v>2244</c:v>
                </c:pt>
                <c:pt idx="12">
                  <c:v>2049</c:v>
                </c:pt>
              </c:numCache>
            </c:numRef>
          </c:val>
          <c:extLst>
            <c:ext xmlns:c16="http://schemas.microsoft.com/office/drawing/2014/chart" uri="{C3380CC4-5D6E-409C-BE32-E72D297353CC}">
              <c16:uniqueId val="{00000004-D2E4-40BD-8D5D-C86A03FC8A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969</c:v>
                </c:pt>
                <c:pt idx="3">
                  <c:v>0</c:v>
                </c:pt>
                <c:pt idx="6">
                  <c:v>0</c:v>
                </c:pt>
                <c:pt idx="9">
                  <c:v>0</c:v>
                </c:pt>
                <c:pt idx="12">
                  <c:v>0</c:v>
                </c:pt>
              </c:numCache>
            </c:numRef>
          </c:val>
          <c:extLst>
            <c:ext xmlns:c16="http://schemas.microsoft.com/office/drawing/2014/chart" uri="{C3380CC4-5D6E-409C-BE32-E72D297353CC}">
              <c16:uniqueId val="{00000005-D2E4-40BD-8D5D-C86A03FC8A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E4-40BD-8D5D-C86A03FC8A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62066</c:v>
                </c:pt>
                <c:pt idx="3">
                  <c:v>62262</c:v>
                </c:pt>
                <c:pt idx="6">
                  <c:v>61935</c:v>
                </c:pt>
                <c:pt idx="9">
                  <c:v>70062</c:v>
                </c:pt>
                <c:pt idx="12">
                  <c:v>60172</c:v>
                </c:pt>
              </c:numCache>
            </c:numRef>
          </c:val>
          <c:extLst>
            <c:ext xmlns:c16="http://schemas.microsoft.com/office/drawing/2014/chart" uri="{C3380CC4-5D6E-409C-BE32-E72D297353CC}">
              <c16:uniqueId val="{00000007-D2E4-40BD-8D5D-C86A03FC8AA7}"/>
            </c:ext>
          </c:extLst>
        </c:ser>
        <c:dLbls>
          <c:showLegendKey val="0"/>
          <c:showVal val="0"/>
          <c:showCatName val="0"/>
          <c:showSerName val="0"/>
          <c:showPercent val="0"/>
          <c:showBubbleSize val="0"/>
        </c:dLbls>
        <c:gapWidth val="100"/>
        <c:overlap val="100"/>
        <c:axId val="479367456"/>
        <c:axId val="479368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25478</c:v>
                </c:pt>
                <c:pt idx="2">
                  <c:v>#N/A</c:v>
                </c:pt>
                <c:pt idx="3">
                  <c:v>#N/A</c:v>
                </c:pt>
                <c:pt idx="4">
                  <c:v>23516</c:v>
                </c:pt>
                <c:pt idx="5">
                  <c:v>#N/A</c:v>
                </c:pt>
                <c:pt idx="6">
                  <c:v>#N/A</c:v>
                </c:pt>
                <c:pt idx="7">
                  <c:v>23080</c:v>
                </c:pt>
                <c:pt idx="8">
                  <c:v>#N/A</c:v>
                </c:pt>
                <c:pt idx="9">
                  <c:v>#N/A</c:v>
                </c:pt>
                <c:pt idx="10">
                  <c:v>21966</c:v>
                </c:pt>
                <c:pt idx="11">
                  <c:v>#N/A</c:v>
                </c:pt>
                <c:pt idx="12">
                  <c:v>#N/A</c:v>
                </c:pt>
                <c:pt idx="13">
                  <c:v>20972</c:v>
                </c:pt>
                <c:pt idx="14">
                  <c:v>#N/A</c:v>
                </c:pt>
              </c:numCache>
            </c:numRef>
          </c:val>
          <c:smooth val="0"/>
          <c:extLst>
            <c:ext xmlns:c16="http://schemas.microsoft.com/office/drawing/2014/chart" uri="{C3380CC4-5D6E-409C-BE32-E72D297353CC}">
              <c16:uniqueId val="{00000008-D2E4-40BD-8D5D-C86A03FC8AA7}"/>
            </c:ext>
          </c:extLst>
        </c:ser>
        <c:dLbls>
          <c:showLegendKey val="0"/>
          <c:showVal val="0"/>
          <c:showCatName val="0"/>
          <c:showSerName val="0"/>
          <c:showPercent val="0"/>
          <c:showBubbleSize val="0"/>
        </c:dLbls>
        <c:marker val="1"/>
        <c:smooth val="0"/>
        <c:axId val="479367456"/>
        <c:axId val="479368632"/>
      </c:lineChart>
      <c:catAx>
        <c:axId val="4793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368632"/>
        <c:crosses val="autoZero"/>
        <c:auto val="1"/>
        <c:lblAlgn val="ctr"/>
        <c:lblOffset val="100"/>
        <c:tickLblSkip val="1"/>
        <c:tickMarkSkip val="1"/>
        <c:noMultiLvlLbl val="0"/>
      </c:catAx>
      <c:valAx>
        <c:axId val="47936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36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515517</c:v>
                </c:pt>
                <c:pt idx="5">
                  <c:v>511193</c:v>
                </c:pt>
                <c:pt idx="8">
                  <c:v>506045</c:v>
                </c:pt>
                <c:pt idx="11">
                  <c:v>500209</c:v>
                </c:pt>
                <c:pt idx="14">
                  <c:v>491824</c:v>
                </c:pt>
              </c:numCache>
            </c:numRef>
          </c:val>
          <c:extLst>
            <c:ext xmlns:c16="http://schemas.microsoft.com/office/drawing/2014/chart" uri="{C3380CC4-5D6E-409C-BE32-E72D297353CC}">
              <c16:uniqueId val="{00000000-B61A-4913-9AA7-76B8E6BA8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18791</c:v>
                </c:pt>
                <c:pt idx="5">
                  <c:v>18366</c:v>
                </c:pt>
                <c:pt idx="8">
                  <c:v>17833</c:v>
                </c:pt>
                <c:pt idx="11">
                  <c:v>17250</c:v>
                </c:pt>
                <c:pt idx="14">
                  <c:v>16702</c:v>
                </c:pt>
              </c:numCache>
            </c:numRef>
          </c:val>
          <c:extLst>
            <c:ext xmlns:c16="http://schemas.microsoft.com/office/drawing/2014/chart" uri="{C3380CC4-5D6E-409C-BE32-E72D297353CC}">
              <c16:uniqueId val="{00000001-B61A-4913-9AA7-76B8E6BA8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55980</c:v>
                </c:pt>
                <c:pt idx="5">
                  <c:v>55333</c:v>
                </c:pt>
                <c:pt idx="8">
                  <c:v>52886</c:v>
                </c:pt>
                <c:pt idx="11">
                  <c:v>51501</c:v>
                </c:pt>
                <c:pt idx="14">
                  <c:v>47706</c:v>
                </c:pt>
              </c:numCache>
            </c:numRef>
          </c:val>
          <c:extLst>
            <c:ext xmlns:c16="http://schemas.microsoft.com/office/drawing/2014/chart" uri="{C3380CC4-5D6E-409C-BE32-E72D297353CC}">
              <c16:uniqueId val="{00000002-B61A-4913-9AA7-76B8E6BA8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1A-4913-9AA7-76B8E6BA8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1A-4913-9AA7-76B8E6BA8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43</c:v>
                </c:pt>
                <c:pt idx="6">
                  <c:v>77</c:v>
                </c:pt>
                <c:pt idx="9">
                  <c:v>48</c:v>
                </c:pt>
                <c:pt idx="12">
                  <c:v>22</c:v>
                </c:pt>
              </c:numCache>
            </c:numRef>
          </c:val>
          <c:extLst>
            <c:ext xmlns:c16="http://schemas.microsoft.com/office/drawing/2014/chart" uri="{C3380CC4-5D6E-409C-BE32-E72D297353CC}">
              <c16:uniqueId val="{00000005-B61A-4913-9AA7-76B8E6BA8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120899</c:v>
                </c:pt>
                <c:pt idx="3">
                  <c:v>119088</c:v>
                </c:pt>
                <c:pt idx="6">
                  <c:v>113146</c:v>
                </c:pt>
                <c:pt idx="9">
                  <c:v>111298</c:v>
                </c:pt>
                <c:pt idx="12">
                  <c:v>103625</c:v>
                </c:pt>
              </c:numCache>
            </c:numRef>
          </c:val>
          <c:extLst>
            <c:ext xmlns:c16="http://schemas.microsoft.com/office/drawing/2014/chart" uri="{C3380CC4-5D6E-409C-BE32-E72D297353CC}">
              <c16:uniqueId val="{00000006-B61A-4913-9AA7-76B8E6BA8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1A-4913-9AA7-76B8E6BA8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26274</c:v>
                </c:pt>
                <c:pt idx="3">
                  <c:v>23828</c:v>
                </c:pt>
                <c:pt idx="6">
                  <c:v>17709</c:v>
                </c:pt>
                <c:pt idx="9">
                  <c:v>17532</c:v>
                </c:pt>
                <c:pt idx="12">
                  <c:v>16939</c:v>
                </c:pt>
              </c:numCache>
            </c:numRef>
          </c:val>
          <c:extLst>
            <c:ext xmlns:c16="http://schemas.microsoft.com/office/drawing/2014/chart" uri="{C3380CC4-5D6E-409C-BE32-E72D297353CC}">
              <c16:uniqueId val="{00000008-B61A-4913-9AA7-76B8E6BA8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3258</c:v>
                </c:pt>
                <c:pt idx="3">
                  <c:v>2434</c:v>
                </c:pt>
                <c:pt idx="6">
                  <c:v>1819</c:v>
                </c:pt>
                <c:pt idx="9">
                  <c:v>1327</c:v>
                </c:pt>
                <c:pt idx="12">
                  <c:v>1004</c:v>
                </c:pt>
              </c:numCache>
            </c:numRef>
          </c:val>
          <c:extLst>
            <c:ext xmlns:c16="http://schemas.microsoft.com/office/drawing/2014/chart" uri="{C3380CC4-5D6E-409C-BE32-E72D297353CC}">
              <c16:uniqueId val="{00000009-B61A-4913-9AA7-76B8E6BA8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860469</c:v>
                </c:pt>
                <c:pt idx="3">
                  <c:v>865078</c:v>
                </c:pt>
                <c:pt idx="6">
                  <c:v>867798</c:v>
                </c:pt>
                <c:pt idx="9">
                  <c:v>868743</c:v>
                </c:pt>
                <c:pt idx="12">
                  <c:v>868933</c:v>
                </c:pt>
              </c:numCache>
            </c:numRef>
          </c:val>
          <c:extLst>
            <c:ext xmlns:c16="http://schemas.microsoft.com/office/drawing/2014/chart" uri="{C3380CC4-5D6E-409C-BE32-E72D297353CC}">
              <c16:uniqueId val="{0000000A-B61A-4913-9AA7-76B8E6BA8ED6}"/>
            </c:ext>
          </c:extLst>
        </c:ser>
        <c:dLbls>
          <c:showLegendKey val="0"/>
          <c:showVal val="0"/>
          <c:showCatName val="0"/>
          <c:showSerName val="0"/>
          <c:showPercent val="0"/>
          <c:showBubbleSize val="0"/>
        </c:dLbls>
        <c:gapWidth val="100"/>
        <c:overlap val="100"/>
        <c:axId val="479369024"/>
        <c:axId val="160421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420620</c:v>
                </c:pt>
                <c:pt idx="2">
                  <c:v>#N/A</c:v>
                </c:pt>
                <c:pt idx="3">
                  <c:v>#N/A</c:v>
                </c:pt>
                <c:pt idx="4">
                  <c:v>425578</c:v>
                </c:pt>
                <c:pt idx="5">
                  <c:v>#N/A</c:v>
                </c:pt>
                <c:pt idx="6">
                  <c:v>#N/A</c:v>
                </c:pt>
                <c:pt idx="7">
                  <c:v>423785</c:v>
                </c:pt>
                <c:pt idx="8">
                  <c:v>#N/A</c:v>
                </c:pt>
                <c:pt idx="9">
                  <c:v>#N/A</c:v>
                </c:pt>
                <c:pt idx="10">
                  <c:v>429989</c:v>
                </c:pt>
                <c:pt idx="11">
                  <c:v>#N/A</c:v>
                </c:pt>
                <c:pt idx="12">
                  <c:v>#N/A</c:v>
                </c:pt>
                <c:pt idx="13">
                  <c:v>434293</c:v>
                </c:pt>
                <c:pt idx="14">
                  <c:v>#N/A</c:v>
                </c:pt>
              </c:numCache>
            </c:numRef>
          </c:val>
          <c:smooth val="0"/>
          <c:extLst>
            <c:ext xmlns:c16="http://schemas.microsoft.com/office/drawing/2014/chart" uri="{C3380CC4-5D6E-409C-BE32-E72D297353CC}">
              <c16:uniqueId val="{0000000B-B61A-4913-9AA7-76B8E6BA8ED6}"/>
            </c:ext>
          </c:extLst>
        </c:ser>
        <c:dLbls>
          <c:showLegendKey val="0"/>
          <c:showVal val="0"/>
          <c:showCatName val="0"/>
          <c:showSerName val="0"/>
          <c:showPercent val="0"/>
          <c:showBubbleSize val="0"/>
        </c:dLbls>
        <c:marker val="1"/>
        <c:smooth val="0"/>
        <c:axId val="479369024"/>
        <c:axId val="160421992"/>
      </c:lineChart>
      <c:catAx>
        <c:axId val="4793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421992"/>
        <c:crosses val="autoZero"/>
        <c:auto val="1"/>
        <c:lblAlgn val="ctr"/>
        <c:lblOffset val="100"/>
        <c:tickLblSkip val="1"/>
        <c:tickMarkSkip val="1"/>
        <c:noMultiLvlLbl val="0"/>
      </c:catAx>
      <c:valAx>
        <c:axId val="16042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3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15844</c:v>
                </c:pt>
                <c:pt idx="1">
                  <c:v>16859</c:v>
                </c:pt>
                <c:pt idx="2">
                  <c:v>12592</c:v>
                </c:pt>
              </c:numCache>
            </c:numRef>
          </c:val>
          <c:extLst>
            <c:ext xmlns:c16="http://schemas.microsoft.com/office/drawing/2014/chart" uri="{C3380CC4-5D6E-409C-BE32-E72D297353CC}">
              <c16:uniqueId val="{00000000-DAFC-450A-8918-A501770958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21410</c:v>
                </c:pt>
                <c:pt idx="1">
                  <c:v>20222</c:v>
                </c:pt>
                <c:pt idx="2">
                  <c:v>19901</c:v>
                </c:pt>
              </c:numCache>
            </c:numRef>
          </c:val>
          <c:extLst>
            <c:ext xmlns:c16="http://schemas.microsoft.com/office/drawing/2014/chart" uri="{C3380CC4-5D6E-409C-BE32-E72D297353CC}">
              <c16:uniqueId val="{00000001-DAFC-450A-8918-A501770958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24226</c:v>
                </c:pt>
                <c:pt idx="1">
                  <c:v>21216</c:v>
                </c:pt>
                <c:pt idx="2">
                  <c:v>21806</c:v>
                </c:pt>
              </c:numCache>
            </c:numRef>
          </c:val>
          <c:extLst>
            <c:ext xmlns:c16="http://schemas.microsoft.com/office/drawing/2014/chart" uri="{C3380CC4-5D6E-409C-BE32-E72D297353CC}">
              <c16:uniqueId val="{00000002-DAFC-450A-8918-A5017709589E}"/>
            </c:ext>
          </c:extLst>
        </c:ser>
        <c:dLbls>
          <c:showLegendKey val="0"/>
          <c:showVal val="0"/>
          <c:showCatName val="0"/>
          <c:showSerName val="0"/>
          <c:showPercent val="0"/>
          <c:showBubbleSize val="0"/>
        </c:dLbls>
        <c:gapWidth val="120"/>
        <c:overlap val="100"/>
        <c:axId val="484332768"/>
        <c:axId val="484333160"/>
      </c:barChart>
      <c:catAx>
        <c:axId val="4843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333160"/>
        <c:crosses val="autoZero"/>
        <c:auto val="1"/>
        <c:lblAlgn val="ctr"/>
        <c:lblOffset val="100"/>
        <c:tickLblSkip val="1"/>
        <c:tickMarkSkip val="1"/>
        <c:noMultiLvlLbl val="0"/>
      </c:catAx>
      <c:valAx>
        <c:axId val="484333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3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{E94578AB-6160-496E-8685-5C75F64FA183}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EDD-485F-8DDB-F5F68775CF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{2F0F80DB-EA6B-4E02-B726-3E4FBF6B9658}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D-485F-8DDB-F5F68775CF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{90E95B82-749B-4EF5-B660-DC621EE56E5B}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D-485F-8DDB-F5F68775CF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{3C8C44EE-8900-4AD8-BB49-1BFCC79554FF}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D-485F-8DDB-F5F68775CF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{AEEFF516-CB83-46E5-9323-29A567F32CE0}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D-485F-8DDB-F5F68775CF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{BF377705-BD96-4C80-9FDB-12DBEAF50BD1}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EDD-485F-8DDB-F5F68775CFA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{FA415CC1-3E8D-464F-9FD7-E58C9F983813}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EDD-485F-8DDB-F5F68775CFA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{2D1D1ED6-5BFD-4379-B03F-126F2BA66DF3}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EDD-485F-8DDB-F5F68775CFA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{02E9D5CD-DA29-4842-BA56-9A0924719D40}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EDD-485F-8DDB-F5F68775CF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41.2</c:v>
                </c:pt>
                <c:pt idx="24">
                  <c:v>41.8</c:v>
                </c:pt>
                <c:pt idx="32">
                  <c:v>43.3</c:v>
                </c:pt>
              </c:numCache>
            </c:numRef>
          </c:xVal>
          <c:yVal>
            <c:numRef>
              <c:f>公会計指標分析・財政指標組合せ分析表!$BP$51:$DC$51</c:f>
              <c:numCache>
                <c:formatCode>#,##0.0;"▲ "#,##0.0</c:formatCode>
                <c:ptCount val="40"/>
                <c:pt idx="16">
                  <c:v>192.6</c:v>
                </c:pt>
                <c:pt idx="24">
                  <c:v>197</c:v>
                </c:pt>
                <c:pt idx="32">
                  <c:v>199.2</c:v>
                </c:pt>
              </c:numCache>
            </c:numRef>
          </c:yVal>
          <c:smooth val="0"/>
          <c:extLst>
            <c:ext xmlns:c16="http://schemas.microsoft.com/office/drawing/2014/chart" uri="{C3380CC4-5D6E-409C-BE32-E72D297353CC}">
              <c16:uniqueId val="{00000009-9EDD-485F-8DDB-F5F68775CFA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{17518DC0-CF0F-4DF2-8E3C-449BCFAECDE5}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EDD-485F-8DDB-F5F68775CF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{D437BC79-ACED-4CAD-88D5-47BD5874D0BD}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D-485F-8DDB-F5F68775CF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{2B17E25F-C82A-4FA6-8E91-F3266E40AEA1}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D-485F-8DDB-F5F68775CF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{87025C9E-B8B3-468F-8D13-E296BD82197C}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D-485F-8DDB-F5F68775CF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{B5C2071A-C4CF-4A3F-88CB-E0CF98C328A4}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D-485F-8DDB-F5F68775CF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{627EBBCD-2568-4FD4-9F71-56498A946EE8}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EDD-485F-8DDB-F5F68775CFA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{E7847D2E-3B07-4910-9C8D-CC0DF9A588D2}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EDD-485F-8DDB-F5F68775CFAB}"/>
                </c:ext>
              </c:extLst>
            </c:dLbl>
            <c:dLbl>
              <c:idx val="24"/>
              <c:layout>
                <c:manualLayout>
                  <c:x val="-3.31834200554901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{EF1A4DD0-FEED-46EB-95F8-91AC27BCA696}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EDD-485F-8DDB-F5F68775CFAB}"/>
                </c:ext>
              </c:extLst>
            </c:dLbl>
            <c:dLbl>
              <c:idx val="32"/>
              <c:layout>
                <c:manualLayout>
                  <c:x val="-3.110698088365446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{A7E25D1F-090B-4375-816F-DD1E464E3450}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EDD-485F-8DDB-F5F68775CF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pt idx="32">
                  <c:v>53.9</c:v>
                </c:pt>
              </c:numCache>
            </c:numRef>
          </c:xVal>
          <c:yVal>
            <c:numRef>
              <c:f>公会計指標分析・財政指標組合せ分析表!$BP$55:$DC$55</c:f>
              <c:numCache>
                <c:formatCode>#,##0.0;"▲ "#,##0.0</c:formatCode>
                <c:ptCount val="40"/>
                <c:pt idx="16">
                  <c:v>244</c:v>
                </c:pt>
                <c:pt idx="24">
                  <c:v>245.1</c:v>
                </c:pt>
                <c:pt idx="32">
                  <c:v>246.9</c:v>
                </c:pt>
              </c:numCache>
            </c:numRef>
          </c:yVal>
          <c:smooth val="0"/>
          <c:extLst>
            <c:ext xmlns:c16="http://schemas.microsoft.com/office/drawing/2014/chart" uri="{C3380CC4-5D6E-409C-BE32-E72D297353CC}">
              <c16:uniqueId val="{00000013-9EDD-485F-8DDB-F5F68775CFAB}"/>
            </c:ext>
          </c:extLst>
        </c:ser>
        <c:dLbls>
          <c:showLegendKey val="0"/>
          <c:showVal val="1"/>
          <c:showCatName val="0"/>
          <c:showSerName val="0"/>
          <c:showPercent val="0"/>
          <c:showBubbleSize val="0"/>
        </c:dLbls>
        <c:axId val="163642824"/>
        <c:axId val="163643216"/>
      </c:scatterChart>
      <c:valAx>
        <c:axId val="163642824"/>
        <c:scaling>
          <c:orientation val="minMax"/>
          <c:max val="57"/>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643216"/>
        <c:crosses val="autoZero"/>
        <c:crossBetween val="midCat"/>
      </c:valAx>
      <c:valAx>
        <c:axId val="163643216"/>
        <c:scaling>
          <c:orientation val="minMax"/>
          <c:max val="256"/>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64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{BF9EB0E4-8574-4BF6-B848-36E2E194901D}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F4F-4C6D-B7ED-334801619F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{ABA0AC99-79A1-4308-B52E-677E893DEB8D}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F-4C6D-B7ED-334801619F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{6BB4A765-9860-462E-8172-C1429C16F658}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F-4C6D-B7ED-334801619F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{E497D385-C854-4538-A425-64F4586757A6}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F-4C6D-B7ED-334801619F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{3BBFDF7D-6882-4E55-B890-C864AFE62570}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F-4C6D-B7ED-334801619F6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{387EB6B0-A91E-4A62-89B1-E1F0E0CEA0D7}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F4F-4C6D-B7ED-334801619F6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{E87E3DD4-9940-4AD6-A6E2-A0E1003399EB}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F4F-4C6D-B7ED-334801619F6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{D1BEF23C-757F-4F7B-97C1-20308742D639}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F4F-4C6D-B7ED-334801619F6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{46481180-400A-4223-A937-2C0A2D62739A}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F4F-4C6D-B7ED-334801619F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c:v>
                </c:pt>
                <c:pt idx="16">
                  <c:v>10.8</c:v>
                </c:pt>
                <c:pt idx="24">
                  <c:v>10.3</c:v>
                </c:pt>
                <c:pt idx="32">
                  <c:v>10</c:v>
                </c:pt>
              </c:numCache>
            </c:numRef>
          </c:xVal>
          <c:yVal>
            <c:numRef>
              <c:f>公会計指標分析・財政指標組合せ分析表!$BP$73:$DC$73</c:f>
              <c:numCache>
                <c:formatCode>#,##0.0;"▲ "#,##0.0</c:formatCode>
                <c:ptCount val="40"/>
                <c:pt idx="0">
                  <c:v>191.7</c:v>
                </c:pt>
                <c:pt idx="8">
                  <c:v>190.2</c:v>
                </c:pt>
                <c:pt idx="16">
                  <c:v>192.6</c:v>
                </c:pt>
                <c:pt idx="24">
                  <c:v>197</c:v>
                </c:pt>
                <c:pt idx="32">
                  <c:v>199.2</c:v>
                </c:pt>
              </c:numCache>
            </c:numRef>
          </c:yVal>
          <c:smooth val="0"/>
          <c:extLst>
            <c:ext xmlns:c16="http://schemas.microsoft.com/office/drawing/2014/chart" uri="{C3380CC4-5D6E-409C-BE32-E72D297353CC}">
              <c16:uniqueId val="{00000009-1F4F-4C6D-B7ED-334801619F6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{9C4B7A9E-CD6B-4302-9B85-EB462B3AE0C2}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F4F-4C6D-B7ED-334801619F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{2D74F38D-0F48-484E-BEA3-7C45BB84AE0C}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F-4C6D-B7ED-334801619F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{2E3D8235-C1DB-4839-96E0-7F1249902870}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F-4C6D-B7ED-334801619F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{818CC458-E37A-4C92-A032-4118C501036F}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F-4C6D-B7ED-334801619F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{DC9BF2DB-DBE5-4972-86A7-0B12417E1F88}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F-4C6D-B7ED-334801619F6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{127DD941-80CB-41AD-B96B-22D2C4D66B7F}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F4F-4C6D-B7ED-334801619F6D}"/>
                </c:ext>
              </c:extLst>
            </c:dLbl>
            <c:dLbl>
              <c:idx val="16"/>
              <c:layout>
                <c:manualLayout>
                  <c:x val="0"/>
                  <c:y val="1.312977470482706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{CD79CFA6-0821-4864-8EEB-B6DA17C4A0E6}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F4F-4C6D-B7ED-334801619F6D}"/>
                </c:ext>
              </c:extLst>
            </c:dLbl>
            <c:dLbl>
              <c:idx val="24"/>
              <c:layout>
                <c:manualLayout>
                  <c:x val="0"/>
                  <c:y val="-1.312977470482708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{1954EAA8-82B4-4409-AF45-111B426D8B6D}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F4F-4C6D-B7ED-334801619F6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{94A0B9E0-36AE-4EAB-9202-50662E1FEF7E}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F4F-4C6D-B7ED-334801619F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15.9</c:v>
                </c:pt>
                <c:pt idx="16">
                  <c:v>15.4</c:v>
                </c:pt>
                <c:pt idx="24">
                  <c:v>15.2</c:v>
                </c:pt>
                <c:pt idx="32">
                  <c:v>14.9</c:v>
                </c:pt>
              </c:numCache>
            </c:numRef>
          </c:xVal>
          <c:yVal>
            <c:numRef>
              <c:f>公会計指標分析・財政指標組合せ分析表!$BP$77:$DC$77</c:f>
              <c:numCache>
                <c:formatCode>#,##0.0;"▲ "#,##0.0</c:formatCode>
                <c:ptCount val="40"/>
                <c:pt idx="0">
                  <c:v>208.1</c:v>
                </c:pt>
                <c:pt idx="8">
                  <c:v>239.1</c:v>
                </c:pt>
                <c:pt idx="16">
                  <c:v>244</c:v>
                </c:pt>
                <c:pt idx="24">
                  <c:v>245.1</c:v>
                </c:pt>
                <c:pt idx="32">
                  <c:v>246.9</c:v>
                </c:pt>
              </c:numCache>
            </c:numRef>
          </c:yVal>
          <c:smooth val="0"/>
          <c:extLst>
            <c:ext xmlns:c16="http://schemas.microsoft.com/office/drawing/2014/chart" uri="{C3380CC4-5D6E-409C-BE32-E72D297353CC}">
              <c16:uniqueId val="{00000013-1F4F-4C6D-B7ED-334801619F6D}"/>
            </c:ext>
          </c:extLst>
        </c:ser>
        <c:dLbls>
          <c:showLegendKey val="0"/>
          <c:showVal val="1"/>
          <c:showCatName val="0"/>
          <c:showSerName val="0"/>
          <c:showPercent val="0"/>
          <c:showBubbleSize val="0"/>
        </c:dLbls>
        <c:axId val="163644392"/>
        <c:axId val="163643608"/>
      </c:scatterChart>
      <c:valAx>
        <c:axId val="163644392"/>
        <c:scaling>
          <c:orientation val="minMax"/>
          <c:max val="16.40000000000000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643608"/>
        <c:crosses val="autoZero"/>
        <c:crossBetween val="midCat"/>
      </c:valAx>
      <c:valAx>
        <c:axId val="163643608"/>
        <c:scaling>
          <c:orientation val="minMax"/>
          <c:max val="257"/>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644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高齢者保健福祉費等において単位費用の増等により基準財政需要額が</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年度に比べ増加しており、また、基準財政収入額についても、個人消費の持ち直しによる地方消費税の増や納税義務者数・個人所得の増による個人県民税所得割の増等により</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年度に比べ増加した結果、単年度の財政力指数は２年連続で上昇しています（</a:t>
          </a:r>
          <a:r>
            <a:rPr kumimoji="1" lang="en-US" altLang="ja-JP" sz="1050">
              <a:latin typeface="ＭＳ Ｐゴシック" panose="020B0600070205080204" pitchFamily="50" charset="-128"/>
              <a:ea typeface="ＭＳ Ｐゴシック" panose="020B0600070205080204" pitchFamily="50" charset="-128"/>
            </a:rPr>
            <a:t>H24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0.43310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0.44029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0.45430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0.48722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0.48565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0.48926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0.49380</a:t>
          </a:r>
          <a:r>
            <a:rPr kumimoji="1" lang="ja-JP" altLang="en-US"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今後も公債費が増加傾向にあることに加え、少子高齢化に伴う社会保障関連経費の増額が見込まれていることから、総人件費の抑制（全国最小の「</a:t>
          </a:r>
          <a:r>
            <a:rPr kumimoji="1" lang="en-US" altLang="ja-JP" sz="1050">
              <a:latin typeface="ＭＳ Ｐゴシック" panose="020B0600070205080204" pitchFamily="50" charset="-128"/>
              <a:ea typeface="ＭＳ Ｐゴシック" panose="020B0600070205080204" pitchFamily="50" charset="-128"/>
            </a:rPr>
            <a:t>2,800</a:t>
          </a:r>
          <a:r>
            <a:rPr kumimoji="1" lang="ja-JP" altLang="en-US" sz="1050">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123372</xdr:rowOff>
    </xdr:to>
    <xdr:cxnSp macro="">
      <xdr:nvCxnSpPr>
        <xdr:cNvPr id="69" name="直線コネクタ 68"/>
        <xdr:cNvCxnSpPr/>
      </xdr:nvCxnSpPr>
      <xdr:spPr>
        <a:xfrm>
          <a:off x="4114800" y="6295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37</xdr:row>
      <xdr:rowOff>124278</xdr:rowOff>
    </xdr:to>
    <xdr:cxnSp macro="">
      <xdr:nvCxnSpPr>
        <xdr:cNvPr id="72" name="直線コネクタ 71"/>
        <xdr:cNvCxnSpPr/>
      </xdr:nvCxnSpPr>
      <xdr:spPr>
        <a:xfrm flipV="1">
          <a:off x="3225800" y="629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39</xdr:row>
      <xdr:rowOff>126093</xdr:rowOff>
    </xdr:to>
    <xdr:cxnSp macro="">
      <xdr:nvCxnSpPr>
        <xdr:cNvPr id="75" name="直線コネクタ 74"/>
        <xdr:cNvCxnSpPr/>
      </xdr:nvCxnSpPr>
      <xdr:spPr>
        <a:xfrm flipV="1">
          <a:off x="2336800" y="64679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41</xdr:row>
      <xdr:rowOff>127907</xdr:rowOff>
    </xdr:to>
    <xdr:cxnSp macro="">
      <xdr:nvCxnSpPr>
        <xdr:cNvPr id="78" name="直線コネクタ 77"/>
        <xdr:cNvCxnSpPr/>
      </xdr:nvCxnSpPr>
      <xdr:spPr>
        <a:xfrm flipV="1">
          <a:off x="1447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88" name="楕円 87"/>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89"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0" name="楕円 89"/>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1" name="テキスト ボックス 90"/>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経常経費充当一般財源は、平成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年度に続き、２年連続で減少しました（</a:t>
          </a:r>
          <a:r>
            <a:rPr kumimoji="1" lang="en-US" altLang="ja-JP" sz="1000">
              <a:solidFill>
                <a:schemeClr val="tx1"/>
              </a:solidFill>
              <a:latin typeface="ＭＳ Ｐゴシック" panose="020B0600070205080204" pitchFamily="50" charset="-128"/>
              <a:ea typeface="ＭＳ Ｐゴシック" panose="020B0600070205080204" pitchFamily="50" charset="-128"/>
            </a:rPr>
            <a:t>H26</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248,290,334</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H27</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251,181,482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H28</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251,656,788</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H29</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250,973,093</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H30</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250,514,667</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千円）。一方、経常一般財源収入額及び臨時財政対策債の合計額が前年度から増加（</a:t>
          </a:r>
          <a:r>
            <a:rPr kumimoji="1" lang="en-US" altLang="ja-JP" sz="1000">
              <a:solidFill>
                <a:schemeClr val="tx1"/>
              </a:solidFill>
              <a:latin typeface="ＭＳ Ｐゴシック" panose="020B0600070205080204" pitchFamily="50" charset="-128"/>
              <a:ea typeface="ＭＳ Ｐゴシック" panose="020B0600070205080204" pitchFamily="50" charset="-128"/>
            </a:rPr>
            <a:t>H26</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262,012,402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H27</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265,968,939</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H28</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260,266,746</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H29</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259,582,806</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H30</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259,829,582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千円）したため、経常収支比率は</a:t>
          </a:r>
          <a:r>
            <a:rPr kumimoji="1" lang="en-US" altLang="ja-JP" sz="1000">
              <a:solidFill>
                <a:schemeClr val="tx1"/>
              </a:solidFill>
              <a:latin typeface="ＭＳ Ｐゴシック" panose="020B0600070205080204" pitchFamily="50" charset="-128"/>
              <a:ea typeface="ＭＳ Ｐゴシック" panose="020B0600070205080204" pitchFamily="50" charset="-128"/>
            </a:rPr>
            <a:t>0.3</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ポイント低下しました。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今後も公債費が増加傾向にあることに加え、少子高齢化に伴う社会保障関連経費の増額が見込まれていることから、総人件費の抑制（全国最小の「</a:t>
          </a:r>
          <a:r>
            <a:rPr kumimoji="1" lang="en-US" altLang="ja-JP" sz="1000">
              <a:solidFill>
                <a:schemeClr val="tx1"/>
              </a:solidFill>
              <a:latin typeface="ＭＳ Ｐゴシック" panose="020B0600070205080204" pitchFamily="50" charset="-128"/>
              <a:ea typeface="ＭＳ Ｐゴシック" panose="020B0600070205080204" pitchFamily="50" charset="-128"/>
            </a:rPr>
            <a:t>2,800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5" name="直線コネクタ 124"/>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6"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7" name="直線コネクタ 126"/>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28"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29" name="直線コネクタ 128"/>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22225</xdr:rowOff>
    </xdr:to>
    <xdr:cxnSp macro="">
      <xdr:nvCxnSpPr>
        <xdr:cNvPr id="130" name="直線コネクタ 129"/>
        <xdr:cNvCxnSpPr/>
      </xdr:nvCxnSpPr>
      <xdr:spPr>
        <a:xfrm flipV="1">
          <a:off x="4114800" y="112776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49335</xdr:rowOff>
    </xdr:from>
    <xdr:ext cx="762000" cy="259045"/>
    <xdr:sp macro="" textlink="">
      <xdr:nvSpPr>
        <xdr:cNvPr id="131" name="財政構造の弾力性平均値テキスト"/>
        <xdr:cNvSpPr txBox="1"/>
      </xdr:nvSpPr>
      <xdr:spPr>
        <a:xfrm>
          <a:off x="5041900" y="1085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22225</xdr:rowOff>
    </xdr:from>
    <xdr:to>
      <xdr:col>19</xdr:col>
      <xdr:colOff>133350</xdr:colOff>
      <xdr:row>66</xdr:row>
      <xdr:rowOff>22225</xdr:rowOff>
    </xdr:to>
    <xdr:cxnSp macro="">
      <xdr:nvCxnSpPr>
        <xdr:cNvPr id="133" name="直線コネクタ 132"/>
        <xdr:cNvCxnSpPr/>
      </xdr:nvCxnSpPr>
      <xdr:spPr>
        <a:xfrm>
          <a:off x="3225800" y="1133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5" name="テキスト ボックス 134"/>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66</xdr:row>
      <xdr:rowOff>22225</xdr:rowOff>
    </xdr:to>
    <xdr:cxnSp macro="">
      <xdr:nvCxnSpPr>
        <xdr:cNvPr id="136" name="直線コネクタ 135"/>
        <xdr:cNvCxnSpPr/>
      </xdr:nvCxnSpPr>
      <xdr:spPr>
        <a:xfrm>
          <a:off x="2336800" y="10875433"/>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7" name="フローチャート: 判断 136"/>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38" name="テキスト ボックス 137"/>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154517</xdr:rowOff>
    </xdr:to>
    <xdr:cxnSp macro="">
      <xdr:nvCxnSpPr>
        <xdr:cNvPr id="139" name="直線コネクタ 138"/>
        <xdr:cNvCxnSpPr/>
      </xdr:nvCxnSpPr>
      <xdr:spPr>
        <a:xfrm flipV="1">
          <a:off x="1447800" y="1087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0" name="フローチャート: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41" name="テキスト ボックス 14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42" name="フローチャート: 判断 141"/>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43" name="テキスト ボックス 142"/>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1" name="楕円 150"/>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2" name="テキスト ボックス 151"/>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3" name="楕円 152"/>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4" name="テキスト ボックス 153"/>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5" name="楕円 154"/>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6" name="テキスト ボックス 155"/>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7" name="楕円 156"/>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58" name="テキスト ボックス 157"/>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人口１人当たりの人件費・物件費等決算額はグループ内平均値を上回っています。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人件費においては、同グループ同様に増加（</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114,305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115,096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）となったものの、物件費においては、同グループは上がった一方で、本県は減少（</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21,642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20,412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円）したこと等により、グループ内平均値との差（</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17,898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16,925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円）が小さくなりました。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6" name="直線コネクタ 185"/>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7"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88" name="直線コネクタ 187"/>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89"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0" name="直線コネクタ 189"/>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85460</xdr:rowOff>
    </xdr:from>
    <xdr:to>
      <xdr:col>23</xdr:col>
      <xdr:colOff>133350</xdr:colOff>
      <xdr:row>85</xdr:row>
      <xdr:rowOff>100078</xdr:rowOff>
    </xdr:to>
    <xdr:cxnSp macro="">
      <xdr:nvCxnSpPr>
        <xdr:cNvPr id="191" name="直線コネクタ 190"/>
        <xdr:cNvCxnSpPr/>
      </xdr:nvCxnSpPr>
      <xdr:spPr>
        <a:xfrm flipV="1">
          <a:off x="4114800" y="14658710"/>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2"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3" name="フローチャート: 判断 192"/>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100078</xdr:rowOff>
    </xdr:from>
    <xdr:to>
      <xdr:col>19</xdr:col>
      <xdr:colOff>133350</xdr:colOff>
      <xdr:row>85</xdr:row>
      <xdr:rowOff>107618</xdr:rowOff>
    </xdr:to>
    <xdr:cxnSp macro="">
      <xdr:nvCxnSpPr>
        <xdr:cNvPr id="194" name="直線コネクタ 193"/>
        <xdr:cNvCxnSpPr/>
      </xdr:nvCxnSpPr>
      <xdr:spPr>
        <a:xfrm flipV="1">
          <a:off x="3225800" y="14673328"/>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5" name="フローチャート: 判断 194"/>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196" name="テキスト ボックス 195"/>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107618</xdr:rowOff>
    </xdr:from>
    <xdr:to>
      <xdr:col>15</xdr:col>
      <xdr:colOff>82550</xdr:colOff>
      <xdr:row>85</xdr:row>
      <xdr:rowOff>148117</xdr:rowOff>
    </xdr:to>
    <xdr:cxnSp macro="">
      <xdr:nvCxnSpPr>
        <xdr:cNvPr id="197" name="直線コネクタ 196"/>
        <xdr:cNvCxnSpPr/>
      </xdr:nvCxnSpPr>
      <xdr:spPr>
        <a:xfrm flipV="1">
          <a:off x="2336800" y="14680868"/>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198" name="フローチャート: 判断 197"/>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38019</xdr:rowOff>
    </xdr:from>
    <xdr:ext cx="762000" cy="259045"/>
    <xdr:sp macro="" textlink="">
      <xdr:nvSpPr>
        <xdr:cNvPr id="199" name="テキスト ボックス 198"/>
        <xdr:cNvSpPr txBox="1"/>
      </xdr:nvSpPr>
      <xdr:spPr>
        <a:xfrm>
          <a:off x="2844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119402</xdr:rowOff>
    </xdr:from>
    <xdr:to>
      <xdr:col>11</xdr:col>
      <xdr:colOff>31750</xdr:colOff>
      <xdr:row>85</xdr:row>
      <xdr:rowOff>148117</xdr:rowOff>
    </xdr:to>
    <xdr:cxnSp macro="">
      <xdr:nvCxnSpPr>
        <xdr:cNvPr id="200" name="直線コネクタ 199"/>
        <xdr:cNvCxnSpPr/>
      </xdr:nvCxnSpPr>
      <xdr:spPr>
        <a:xfrm>
          <a:off x="1447800" y="14692652"/>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1" name="フローチャート: 判断 200"/>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24123</xdr:rowOff>
    </xdr:from>
    <xdr:ext cx="762000" cy="259045"/>
    <xdr:sp macro="" textlink="">
      <xdr:nvSpPr>
        <xdr:cNvPr id="202" name="テキスト ボックス 201"/>
        <xdr:cNvSpPr txBox="1"/>
      </xdr:nvSpPr>
      <xdr:spPr>
        <a:xfrm>
          <a:off x="1955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31931</xdr:rowOff>
    </xdr:from>
    <xdr:to>
      <xdr:col>7</xdr:col>
      <xdr:colOff>31750</xdr:colOff>
      <xdr:row>84</xdr:row>
      <xdr:rowOff>133531</xdr:rowOff>
    </xdr:to>
    <xdr:sp macro="" textlink="">
      <xdr:nvSpPr>
        <xdr:cNvPr id="203" name="フローチャート: 判断 202"/>
        <xdr:cNvSpPr/>
      </xdr:nvSpPr>
      <xdr:spPr>
        <a:xfrm>
          <a:off x="1397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143708</xdr:rowOff>
    </xdr:from>
    <xdr:ext cx="762000" cy="259045"/>
    <xdr:sp macro="" textlink="">
      <xdr:nvSpPr>
        <xdr:cNvPr id="204" name="テキスト ボックス 203"/>
        <xdr:cNvSpPr txBox="1"/>
      </xdr:nvSpPr>
      <xdr:spPr>
        <a:xfrm>
          <a:off x="1066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34660</xdr:rowOff>
    </xdr:from>
    <xdr:to>
      <xdr:col>23</xdr:col>
      <xdr:colOff>184150</xdr:colOff>
      <xdr:row>85</xdr:row>
      <xdr:rowOff>136260</xdr:rowOff>
    </xdr:to>
    <xdr:sp macro="" textlink="">
      <xdr:nvSpPr>
        <xdr:cNvPr id="210" name="楕円 209"/>
        <xdr:cNvSpPr/>
      </xdr:nvSpPr>
      <xdr:spPr>
        <a:xfrm>
          <a:off x="4902200" y="146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6737</xdr:rowOff>
    </xdr:from>
    <xdr:ext cx="762000" cy="259045"/>
    <xdr:sp macro="" textlink="">
      <xdr:nvSpPr>
        <xdr:cNvPr id="211" name="人件費・物件費等の状況該当値テキスト"/>
        <xdr:cNvSpPr txBox="1"/>
      </xdr:nvSpPr>
      <xdr:spPr>
        <a:xfrm>
          <a:off x="5041900" y="145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49278</xdr:rowOff>
    </xdr:from>
    <xdr:to>
      <xdr:col>19</xdr:col>
      <xdr:colOff>184150</xdr:colOff>
      <xdr:row>85</xdr:row>
      <xdr:rowOff>150878</xdr:rowOff>
    </xdr:to>
    <xdr:sp macro="" textlink="">
      <xdr:nvSpPr>
        <xdr:cNvPr id="212" name="楕円 211"/>
        <xdr:cNvSpPr/>
      </xdr:nvSpPr>
      <xdr:spPr>
        <a:xfrm>
          <a:off x="4064000" y="146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135655</xdr:rowOff>
    </xdr:from>
    <xdr:ext cx="736600" cy="259045"/>
    <xdr:sp macro="" textlink="">
      <xdr:nvSpPr>
        <xdr:cNvPr id="213" name="テキスト ボックス 212"/>
        <xdr:cNvSpPr txBox="1"/>
      </xdr:nvSpPr>
      <xdr:spPr>
        <a:xfrm>
          <a:off x="3733800" y="1470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56818</xdr:rowOff>
    </xdr:from>
    <xdr:to>
      <xdr:col>15</xdr:col>
      <xdr:colOff>133350</xdr:colOff>
      <xdr:row>85</xdr:row>
      <xdr:rowOff>158418</xdr:rowOff>
    </xdr:to>
    <xdr:sp macro="" textlink="">
      <xdr:nvSpPr>
        <xdr:cNvPr id="214" name="楕円 213"/>
        <xdr:cNvSpPr/>
      </xdr:nvSpPr>
      <xdr:spPr>
        <a:xfrm>
          <a:off x="3175000" y="146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143195</xdr:rowOff>
    </xdr:from>
    <xdr:ext cx="762000" cy="259045"/>
    <xdr:sp macro="" textlink="">
      <xdr:nvSpPr>
        <xdr:cNvPr id="215" name="テキスト ボックス 214"/>
        <xdr:cNvSpPr txBox="1"/>
      </xdr:nvSpPr>
      <xdr:spPr>
        <a:xfrm>
          <a:off x="2844800" y="147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97317</xdr:rowOff>
    </xdr:from>
    <xdr:to>
      <xdr:col>11</xdr:col>
      <xdr:colOff>82550</xdr:colOff>
      <xdr:row>86</xdr:row>
      <xdr:rowOff>27467</xdr:rowOff>
    </xdr:to>
    <xdr:sp macro="" textlink="">
      <xdr:nvSpPr>
        <xdr:cNvPr id="216" name="楕円 215"/>
        <xdr:cNvSpPr/>
      </xdr:nvSpPr>
      <xdr:spPr>
        <a:xfrm>
          <a:off x="2286000" y="146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12244</xdr:rowOff>
    </xdr:from>
    <xdr:ext cx="762000" cy="259045"/>
    <xdr:sp macro="" textlink="">
      <xdr:nvSpPr>
        <xdr:cNvPr id="217" name="テキスト ボックス 216"/>
        <xdr:cNvSpPr txBox="1"/>
      </xdr:nvSpPr>
      <xdr:spPr>
        <a:xfrm>
          <a:off x="1955800" y="1475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68602</xdr:rowOff>
    </xdr:from>
    <xdr:to>
      <xdr:col>7</xdr:col>
      <xdr:colOff>31750</xdr:colOff>
      <xdr:row>85</xdr:row>
      <xdr:rowOff>170202</xdr:rowOff>
    </xdr:to>
    <xdr:sp macro="" textlink="">
      <xdr:nvSpPr>
        <xdr:cNvPr id="218" name="楕円 217"/>
        <xdr:cNvSpPr/>
      </xdr:nvSpPr>
      <xdr:spPr>
        <a:xfrm>
          <a:off x="1397000" y="146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154979</xdr:rowOff>
    </xdr:from>
    <xdr:ext cx="762000" cy="259045"/>
    <xdr:sp macro="" textlink="">
      <xdr:nvSpPr>
        <xdr:cNvPr id="219" name="テキスト ボックス 218"/>
        <xdr:cNvSpPr txBox="1"/>
      </xdr:nvSpPr>
      <xdr:spPr>
        <a:xfrm>
          <a:off x="1066800" y="1472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昇給及び昇格の厳格な運用により、ラスパイレス指数は国を下回っています。</a:t>
          </a:r>
        </a:p>
        <a:p>
          <a:r>
            <a:rPr kumimoji="1" lang="ja-JP" altLang="en-US" sz="1300">
              <a:latin typeface="ＭＳ Ｐゴシック" panose="020B0600070205080204" pitchFamily="50" charset="-128"/>
              <a:ea typeface="ＭＳ Ｐゴシック" panose="020B0600070205080204" pitchFamily="50" charset="-128"/>
            </a:rPr>
            <a:t>　今後においても、本県職員の給与水準については、県人事委員会の勧告による地域民間準拠を基本に、適正なものとなるよう努めます。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133350</xdr:rowOff>
    </xdr:from>
    <xdr:to>
      <xdr:col>81</xdr:col>
      <xdr:colOff>44450</xdr:colOff>
      <xdr:row>89</xdr:row>
      <xdr:rowOff>29634</xdr:rowOff>
    </xdr:to>
    <xdr:cxnSp macro="">
      <xdr:nvCxnSpPr>
        <xdr:cNvPr id="246" name="直線コネクタ 245"/>
        <xdr:cNvCxnSpPr/>
      </xdr:nvCxnSpPr>
      <xdr:spPr>
        <a:xfrm flipV="1">
          <a:off x="17018000" y="143637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47"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48" name="直線コネクタ 247"/>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48277</xdr:rowOff>
    </xdr:from>
    <xdr:ext cx="762000" cy="259045"/>
    <xdr:sp macro="" textlink="">
      <xdr:nvSpPr>
        <xdr:cNvPr id="249" name="給与水準   （国との比較）最大値テキスト"/>
        <xdr:cNvSpPr txBox="1"/>
      </xdr:nvSpPr>
      <xdr:spPr>
        <a:xfrm>
          <a:off x="171069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133350</xdr:rowOff>
    </xdr:from>
    <xdr:to>
      <xdr:col>81</xdr:col>
      <xdr:colOff>133350</xdr:colOff>
      <xdr:row>83</xdr:row>
      <xdr:rowOff>133350</xdr:rowOff>
    </xdr:to>
    <xdr:cxnSp macro="">
      <xdr:nvCxnSpPr>
        <xdr:cNvPr id="250" name="直線コネクタ 249"/>
        <xdr:cNvCxnSpPr/>
      </xdr:nvCxnSpPr>
      <xdr:spPr>
        <a:xfrm>
          <a:off x="16929100" y="1436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133350</xdr:rowOff>
    </xdr:to>
    <xdr:cxnSp macro="">
      <xdr:nvCxnSpPr>
        <xdr:cNvPr id="251" name="直線コネクタ 250"/>
        <xdr:cNvCxnSpPr/>
      </xdr:nvCxnSpPr>
      <xdr:spPr>
        <a:xfrm>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2"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3" name="フローチャート: 判断 252"/>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12700</xdr:rowOff>
    </xdr:to>
    <xdr:cxnSp macro="">
      <xdr:nvCxnSpPr>
        <xdr:cNvPr id="254" name="直線コネクタ 253"/>
        <xdr:cNvCxnSpPr/>
      </xdr:nvCxnSpPr>
      <xdr:spPr>
        <a:xfrm>
          <a:off x="15290800" y="140821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5" name="フローチャート: 判断 254"/>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6" name="テキスト ボックス 255"/>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23284</xdr:rowOff>
    </xdr:to>
    <xdr:cxnSp macro="">
      <xdr:nvCxnSpPr>
        <xdr:cNvPr id="257" name="直線コネクタ 256"/>
        <xdr:cNvCxnSpPr/>
      </xdr:nvCxnSpPr>
      <xdr:spPr>
        <a:xfrm>
          <a:off x="14401800" y="140017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58" name="フローチャート: 判断 257"/>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59" name="テキスト ボックス 25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154516</xdr:rowOff>
    </xdr:to>
    <xdr:cxnSp macro="">
      <xdr:nvCxnSpPr>
        <xdr:cNvPr id="260" name="直線コネクタ 259"/>
        <xdr:cNvCxnSpPr/>
      </xdr:nvCxnSpPr>
      <xdr:spPr>
        <a:xfrm flipV="1">
          <a:off x="13512800" y="140017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1" name="フローチャート: 判断 260"/>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2" name="テキスト ボックス 261"/>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63" name="フローチャート: 判断 262"/>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64" name="テキスト ボックス 263"/>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0" name="楕円 269"/>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3827</xdr:rowOff>
    </xdr:from>
    <xdr:ext cx="762000" cy="259045"/>
    <xdr:sp macro="" textlink="">
      <xdr:nvSpPr>
        <xdr:cNvPr id="271" name="給与水準   （国との比較）該当値テキスト"/>
        <xdr:cNvSpPr txBox="1"/>
      </xdr:nvSpPr>
      <xdr:spPr>
        <a:xfrm>
          <a:off x="17106900"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4" name="楕円 273"/>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5" name="テキスト ボックス 274"/>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6" name="楕円 275"/>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7" name="テキスト ボックス 276"/>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78" name="楕円 277"/>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79" name="テキスト ボックス 278"/>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従来より事務事業を抜本的に見直すとともに、組織の見直しを行い、メリハリをつけた職員数の削減を行ってきたところです。</a:t>
          </a:r>
        </a:p>
        <a:p>
          <a:r>
            <a:rPr kumimoji="1" lang="ja-JP" altLang="en-US" sz="1050">
              <a:latin typeface="ＭＳ Ｐゴシック" panose="020B0600070205080204" pitchFamily="50" charset="-128"/>
              <a:ea typeface="ＭＳ Ｐゴシック" panose="020B0600070205080204" pitchFamily="50" charset="-128"/>
            </a:rPr>
            <a:t>　特に知事部局においては、５次に亘って定員管理計画を策定し、平成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年度からの職員数削減により、平成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年度の職員数（</a:t>
          </a:r>
          <a:r>
            <a:rPr kumimoji="1" lang="en-US" altLang="ja-JP" sz="1050">
              <a:latin typeface="ＭＳ Ｐゴシック" panose="020B0600070205080204" pitchFamily="50" charset="-128"/>
              <a:ea typeface="ＭＳ Ｐゴシック" panose="020B0600070205080204" pitchFamily="50" charset="-128"/>
            </a:rPr>
            <a:t>3,674</a:t>
          </a:r>
          <a:r>
            <a:rPr kumimoji="1" lang="ja-JP" altLang="en-US" sz="1050">
              <a:latin typeface="ＭＳ Ｐゴシック" panose="020B0600070205080204" pitchFamily="50" charset="-128"/>
              <a:ea typeface="ＭＳ Ｐゴシック" panose="020B0600070205080204" pitchFamily="50" charset="-128"/>
            </a:rPr>
            <a:t>人）の約４分の１にあたる職員数を削減し、平成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年度に全国で最も少ない</a:t>
          </a:r>
          <a:r>
            <a:rPr kumimoji="1" lang="en-US" altLang="ja-JP" sz="1050">
              <a:latin typeface="ＭＳ Ｐゴシック" panose="020B0600070205080204" pitchFamily="50" charset="-128"/>
              <a:ea typeface="ＭＳ Ｐゴシック" panose="020B0600070205080204" pitchFamily="50" charset="-128"/>
            </a:rPr>
            <a:t>2,800</a:t>
          </a:r>
          <a:r>
            <a:rPr kumimoji="1" lang="ja-JP" altLang="en-US" sz="1050">
              <a:latin typeface="ＭＳ Ｐゴシック" panose="020B0600070205080204" pitchFamily="50" charset="-128"/>
              <a:ea typeface="ＭＳ Ｐゴシック" panose="020B0600070205080204" pitchFamily="50" charset="-128"/>
            </a:rPr>
            <a:t>人体制（</a:t>
          </a:r>
          <a:r>
            <a:rPr kumimoji="1" lang="en-US" altLang="ja-JP" sz="1050">
              <a:latin typeface="ＭＳ Ｐゴシック" panose="020B0600070205080204" pitchFamily="50" charset="-128"/>
              <a:ea typeface="ＭＳ Ｐゴシック" panose="020B0600070205080204" pitchFamily="50" charset="-128"/>
            </a:rPr>
            <a:t>2,779</a:t>
          </a:r>
          <a:r>
            <a:rPr kumimoji="1" lang="ja-JP" altLang="en-US" sz="1050">
              <a:latin typeface="ＭＳ Ｐゴシック" panose="020B0600070205080204" pitchFamily="50" charset="-128"/>
              <a:ea typeface="ＭＳ Ｐゴシック" panose="020B0600070205080204" pitchFamily="50" charset="-128"/>
            </a:rPr>
            <a:t>人）を達成しています。</a:t>
          </a:r>
        </a:p>
        <a:p>
          <a:r>
            <a:rPr kumimoji="1" lang="ja-JP" altLang="en-US" sz="1050">
              <a:latin typeface="ＭＳ Ｐゴシック" panose="020B0600070205080204" pitchFamily="50" charset="-128"/>
              <a:ea typeface="ＭＳ Ｐゴシック" panose="020B0600070205080204" pitchFamily="50" charset="-128"/>
            </a:rPr>
            <a:t>　今後とも、これまでの行財政改革で実現した</a:t>
          </a:r>
          <a:r>
            <a:rPr kumimoji="1" lang="en-US" altLang="ja-JP" sz="1050">
              <a:latin typeface="ＭＳ Ｐゴシック" panose="020B0600070205080204" pitchFamily="50" charset="-128"/>
              <a:ea typeface="ＭＳ Ｐゴシック" panose="020B0600070205080204" pitchFamily="50" charset="-128"/>
            </a:rPr>
            <a:t>2,800</a:t>
          </a:r>
          <a:r>
            <a:rPr kumimoji="1" lang="ja-JP" altLang="en-US" sz="1050">
              <a:latin typeface="ＭＳ Ｐゴシック" panose="020B0600070205080204" pitchFamily="50" charset="-128"/>
              <a:ea typeface="ＭＳ Ｐゴシック" panose="020B0600070205080204" pitchFamily="50" charset="-128"/>
            </a:rPr>
            <a:t>人体制を基本として、適正な定員管理と人員配置を行います。</a:t>
          </a:r>
        </a:p>
        <a:p>
          <a:r>
            <a:rPr kumimoji="1" lang="ja-JP" altLang="en-US" sz="1050">
              <a:latin typeface="ＭＳ Ｐゴシック" panose="020B0600070205080204" pitchFamily="50" charset="-128"/>
              <a:ea typeface="ＭＳ Ｐゴシック" panose="020B0600070205080204" pitchFamily="50" charset="-128"/>
            </a:rPr>
            <a:t>　なお、人口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万人当たり職員数については、本県の人口が</a:t>
          </a:r>
          <a:r>
            <a:rPr kumimoji="1" lang="en-US" altLang="ja-JP" sz="1050">
              <a:latin typeface="ＭＳ Ｐゴシック" panose="020B0600070205080204" pitchFamily="50" charset="-128"/>
              <a:ea typeface="ＭＳ Ｐゴシック" panose="020B0600070205080204" pitchFamily="50" charset="-128"/>
            </a:rPr>
            <a:t>987,336</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31.1.1</a:t>
          </a:r>
          <a:r>
            <a:rPr kumimoji="1" lang="ja-JP" altLang="en-US" sz="1050">
              <a:latin typeface="ＭＳ Ｐゴシック" panose="020B0600070205080204" pitchFamily="50" charset="-128"/>
              <a:ea typeface="ＭＳ Ｐゴシック" panose="020B0600070205080204" pitchFamily="50" charset="-128"/>
            </a:rPr>
            <a:t>住民基本台帳人口）と比較的少ないことから、財政力指数を同じくするグループや都道府県の平均に比して数値が高くなっているものと思われます。</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5" name="直線コネクタ 304"/>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6"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7" name="直線コネクタ 306"/>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08"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09" name="直線コネクタ 308"/>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19252</xdr:rowOff>
    </xdr:from>
    <xdr:to>
      <xdr:col>81</xdr:col>
      <xdr:colOff>44450</xdr:colOff>
      <xdr:row>63</xdr:row>
      <xdr:rowOff>49028</xdr:rowOff>
    </xdr:to>
    <xdr:cxnSp macro="">
      <xdr:nvCxnSpPr>
        <xdr:cNvPr id="310" name="直線コネクタ 309"/>
        <xdr:cNvCxnSpPr/>
      </xdr:nvCxnSpPr>
      <xdr:spPr>
        <a:xfrm>
          <a:off x="16179800" y="10820602"/>
          <a:ext cx="8382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11"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2" name="フローチャート: 判断 311"/>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19252</xdr:rowOff>
    </xdr:from>
    <xdr:to>
      <xdr:col>77</xdr:col>
      <xdr:colOff>44450</xdr:colOff>
      <xdr:row>63</xdr:row>
      <xdr:rowOff>25429</xdr:rowOff>
    </xdr:to>
    <xdr:cxnSp macro="">
      <xdr:nvCxnSpPr>
        <xdr:cNvPr id="313" name="直線コネクタ 312"/>
        <xdr:cNvCxnSpPr/>
      </xdr:nvCxnSpPr>
      <xdr:spPr>
        <a:xfrm flipV="1">
          <a:off x="15290800" y="10820602"/>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4" name="フローチャート: 判断 313"/>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5" name="テキスト ボックス 314"/>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15753</xdr:rowOff>
    </xdr:from>
    <xdr:to>
      <xdr:col>72</xdr:col>
      <xdr:colOff>203200</xdr:colOff>
      <xdr:row>63</xdr:row>
      <xdr:rowOff>25429</xdr:rowOff>
    </xdr:to>
    <xdr:cxnSp macro="">
      <xdr:nvCxnSpPr>
        <xdr:cNvPr id="316" name="直線コネクタ 315"/>
        <xdr:cNvCxnSpPr/>
      </xdr:nvCxnSpPr>
      <xdr:spPr>
        <a:xfrm>
          <a:off x="14401800" y="10817103"/>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7" name="フローチャート: 判断 316"/>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18" name="テキスト ボックス 317"/>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15149</xdr:rowOff>
    </xdr:from>
    <xdr:to>
      <xdr:col>68</xdr:col>
      <xdr:colOff>152400</xdr:colOff>
      <xdr:row>63</xdr:row>
      <xdr:rowOff>15753</xdr:rowOff>
    </xdr:to>
    <xdr:cxnSp macro="">
      <xdr:nvCxnSpPr>
        <xdr:cNvPr id="319" name="直線コネクタ 318"/>
        <xdr:cNvCxnSpPr/>
      </xdr:nvCxnSpPr>
      <xdr:spPr>
        <a:xfrm>
          <a:off x="13512800" y="1081649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20" name="フローチャート: 判断 319"/>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21" name="テキスト ボックス 320"/>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24512</xdr:rowOff>
    </xdr:from>
    <xdr:to>
      <xdr:col>64</xdr:col>
      <xdr:colOff>152400</xdr:colOff>
      <xdr:row>62</xdr:row>
      <xdr:rowOff>126112</xdr:rowOff>
    </xdr:to>
    <xdr:sp macro="" textlink="">
      <xdr:nvSpPr>
        <xdr:cNvPr id="322" name="フローチャート: 判断 321"/>
        <xdr:cNvSpPr/>
      </xdr:nvSpPr>
      <xdr:spPr>
        <a:xfrm>
          <a:off x="13462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136289</xdr:rowOff>
    </xdr:from>
    <xdr:ext cx="762000" cy="259045"/>
    <xdr:sp macro="" textlink="">
      <xdr:nvSpPr>
        <xdr:cNvPr id="323" name="テキスト ボックス 322"/>
        <xdr:cNvSpPr txBox="1"/>
      </xdr:nvSpPr>
      <xdr:spPr>
        <a:xfrm>
          <a:off x="13131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169678</xdr:rowOff>
    </xdr:from>
    <xdr:to>
      <xdr:col>81</xdr:col>
      <xdr:colOff>95250</xdr:colOff>
      <xdr:row>63</xdr:row>
      <xdr:rowOff>99828</xdr:rowOff>
    </xdr:to>
    <xdr:sp macro="" textlink="">
      <xdr:nvSpPr>
        <xdr:cNvPr id="329" name="楕円 328"/>
        <xdr:cNvSpPr/>
      </xdr:nvSpPr>
      <xdr:spPr>
        <a:xfrm>
          <a:off x="16967200" y="10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141755</xdr:rowOff>
    </xdr:from>
    <xdr:ext cx="762000" cy="259045"/>
    <xdr:sp macro="" textlink="">
      <xdr:nvSpPr>
        <xdr:cNvPr id="330" name="定員管理の状況該当値テキスト"/>
        <xdr:cNvSpPr txBox="1"/>
      </xdr:nvSpPr>
      <xdr:spPr>
        <a:xfrm>
          <a:off x="17106900" y="1077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139902</xdr:rowOff>
    </xdr:from>
    <xdr:to>
      <xdr:col>77</xdr:col>
      <xdr:colOff>95250</xdr:colOff>
      <xdr:row>63</xdr:row>
      <xdr:rowOff>70052</xdr:rowOff>
    </xdr:to>
    <xdr:sp macro="" textlink="">
      <xdr:nvSpPr>
        <xdr:cNvPr id="331" name="楕円 330"/>
        <xdr:cNvSpPr/>
      </xdr:nvSpPr>
      <xdr:spPr>
        <a:xfrm>
          <a:off x="16129000" y="107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54829</xdr:rowOff>
    </xdr:from>
    <xdr:ext cx="736600" cy="259045"/>
    <xdr:sp macro="" textlink="">
      <xdr:nvSpPr>
        <xdr:cNvPr id="332" name="テキスト ボックス 331"/>
        <xdr:cNvSpPr txBox="1"/>
      </xdr:nvSpPr>
      <xdr:spPr>
        <a:xfrm>
          <a:off x="15798800" y="1085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146079</xdr:rowOff>
    </xdr:from>
    <xdr:to>
      <xdr:col>73</xdr:col>
      <xdr:colOff>44450</xdr:colOff>
      <xdr:row>63</xdr:row>
      <xdr:rowOff>76229</xdr:rowOff>
    </xdr:to>
    <xdr:sp macro="" textlink="">
      <xdr:nvSpPr>
        <xdr:cNvPr id="333" name="楕円 332"/>
        <xdr:cNvSpPr/>
      </xdr:nvSpPr>
      <xdr:spPr>
        <a:xfrm>
          <a:off x="15240000" y="107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61006</xdr:rowOff>
    </xdr:from>
    <xdr:ext cx="762000" cy="259045"/>
    <xdr:sp macro="" textlink="">
      <xdr:nvSpPr>
        <xdr:cNvPr id="334" name="テキスト ボックス 333"/>
        <xdr:cNvSpPr txBox="1"/>
      </xdr:nvSpPr>
      <xdr:spPr>
        <a:xfrm>
          <a:off x="14909800" y="1086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136403</xdr:rowOff>
    </xdr:from>
    <xdr:to>
      <xdr:col>68</xdr:col>
      <xdr:colOff>203200</xdr:colOff>
      <xdr:row>63</xdr:row>
      <xdr:rowOff>66553</xdr:rowOff>
    </xdr:to>
    <xdr:sp macro="" textlink="">
      <xdr:nvSpPr>
        <xdr:cNvPr id="335" name="楕円 334"/>
        <xdr:cNvSpPr/>
      </xdr:nvSpPr>
      <xdr:spPr>
        <a:xfrm>
          <a:off x="143510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51330</xdr:rowOff>
    </xdr:from>
    <xdr:ext cx="762000" cy="259045"/>
    <xdr:sp macro="" textlink="">
      <xdr:nvSpPr>
        <xdr:cNvPr id="336" name="テキスト ボックス 335"/>
        <xdr:cNvSpPr txBox="1"/>
      </xdr:nvSpPr>
      <xdr:spPr>
        <a:xfrm>
          <a:off x="14020800" y="1085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135799</xdr:rowOff>
    </xdr:from>
    <xdr:to>
      <xdr:col>64</xdr:col>
      <xdr:colOff>152400</xdr:colOff>
      <xdr:row>63</xdr:row>
      <xdr:rowOff>65949</xdr:rowOff>
    </xdr:to>
    <xdr:sp macro="" textlink="">
      <xdr:nvSpPr>
        <xdr:cNvPr id="337" name="楕円 336"/>
        <xdr:cNvSpPr/>
      </xdr:nvSpPr>
      <xdr:spPr>
        <a:xfrm>
          <a:off x="13462000" y="107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50726</xdr:rowOff>
    </xdr:from>
    <xdr:ext cx="762000" cy="259045"/>
    <xdr:sp macro="" textlink="">
      <xdr:nvSpPr>
        <xdr:cNvPr id="338" name="テキスト ボックス 337"/>
        <xdr:cNvSpPr txBox="1"/>
      </xdr:nvSpPr>
      <xdr:spPr>
        <a:xfrm>
          <a:off x="13131800" y="1085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元利償還金等から算入公債費等を控除した額は、今回算定対象外となった</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と比べ、利子償還金の減などにより、約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億円減少した結果、実質公債費比率は低下しました。</a:t>
          </a:r>
        </a:p>
        <a:p>
          <a:r>
            <a:rPr kumimoji="1" lang="ja-JP" altLang="en-US" sz="13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6" name="直線コネクタ 365"/>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68" name="直線コネクタ 36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142522</xdr:rowOff>
    </xdr:from>
    <xdr:to>
      <xdr:col>81</xdr:col>
      <xdr:colOff>44450</xdr:colOff>
      <xdr:row>37</xdr:row>
      <xdr:rowOff>11289</xdr:rowOff>
    </xdr:to>
    <xdr:cxnSp macro="">
      <xdr:nvCxnSpPr>
        <xdr:cNvPr id="371" name="直線コネクタ 370"/>
        <xdr:cNvCxnSpPr/>
      </xdr:nvCxnSpPr>
      <xdr:spPr>
        <a:xfrm flipV="1">
          <a:off x="16179800" y="63147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2"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3" name="フローチャート: 判断 37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11289</xdr:rowOff>
    </xdr:from>
    <xdr:to>
      <xdr:col>77</xdr:col>
      <xdr:colOff>44450</xdr:colOff>
      <xdr:row>37</xdr:row>
      <xdr:rowOff>78317</xdr:rowOff>
    </xdr:to>
    <xdr:cxnSp macro="">
      <xdr:nvCxnSpPr>
        <xdr:cNvPr id="374" name="直線コネクタ 373"/>
        <xdr:cNvCxnSpPr/>
      </xdr:nvCxnSpPr>
      <xdr:spPr>
        <a:xfrm flipV="1">
          <a:off x="15290800" y="63549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5" name="フローチャート: 判断 374"/>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6" name="テキスト ボックス 375"/>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67733</xdr:rowOff>
    </xdr:to>
    <xdr:cxnSp macro="">
      <xdr:nvCxnSpPr>
        <xdr:cNvPr id="377" name="直線コネクタ 376"/>
        <xdr:cNvCxnSpPr/>
      </xdr:nvCxnSpPr>
      <xdr:spPr>
        <a:xfrm flipV="1">
          <a:off x="14401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78" name="フローチャート: 判断 377"/>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79" name="テキスト ボックス 378"/>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83961</xdr:rowOff>
    </xdr:to>
    <xdr:cxnSp macro="">
      <xdr:nvCxnSpPr>
        <xdr:cNvPr id="380" name="直線コネクタ 379"/>
        <xdr:cNvCxnSpPr/>
      </xdr:nvCxnSpPr>
      <xdr:spPr>
        <a:xfrm flipV="1">
          <a:off x="13512800" y="65828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1" name="フローチャート: 判断 38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2" name="テキスト ボックス 381"/>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383" name="フローチャート: 判断 382"/>
        <xdr:cNvSpPr/>
      </xdr:nvSpPr>
      <xdr:spPr>
        <a:xfrm>
          <a:off x="13462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55332</xdr:rowOff>
    </xdr:from>
    <xdr:ext cx="762000" cy="259045"/>
    <xdr:sp macro="" textlink="">
      <xdr:nvSpPr>
        <xdr:cNvPr id="384" name="テキスト ボックス 383"/>
        <xdr:cNvSpPr txBox="1"/>
      </xdr:nvSpPr>
      <xdr:spPr>
        <a:xfrm>
          <a:off x="13131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91722</xdr:rowOff>
    </xdr:from>
    <xdr:to>
      <xdr:col>81</xdr:col>
      <xdr:colOff>95250</xdr:colOff>
      <xdr:row>37</xdr:row>
      <xdr:rowOff>21872</xdr:rowOff>
    </xdr:to>
    <xdr:sp macro="" textlink="">
      <xdr:nvSpPr>
        <xdr:cNvPr id="390" name="楕円 389"/>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12999</xdr:rowOff>
    </xdr:from>
    <xdr:ext cx="762000" cy="259045"/>
    <xdr:sp macro="" textlink="">
      <xdr:nvSpPr>
        <xdr:cNvPr id="391" name="公債費負担の状況該当値テキスト"/>
        <xdr:cNvSpPr txBox="1"/>
      </xdr:nvSpPr>
      <xdr:spPr>
        <a:xfrm>
          <a:off x="17106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131939</xdr:rowOff>
    </xdr:from>
    <xdr:to>
      <xdr:col>77</xdr:col>
      <xdr:colOff>95250</xdr:colOff>
      <xdr:row>37</xdr:row>
      <xdr:rowOff>62089</xdr:rowOff>
    </xdr:to>
    <xdr:sp macro="" textlink="">
      <xdr:nvSpPr>
        <xdr:cNvPr id="392" name="楕円 391"/>
        <xdr:cNvSpPr/>
      </xdr:nvSpPr>
      <xdr:spPr>
        <a:xfrm>
          <a:off x="16129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72266</xdr:rowOff>
    </xdr:from>
    <xdr:ext cx="736600" cy="259045"/>
    <xdr:sp macro="" textlink="">
      <xdr:nvSpPr>
        <xdr:cNvPr id="393" name="テキスト ボックス 392"/>
        <xdr:cNvSpPr txBox="1"/>
      </xdr:nvSpPr>
      <xdr:spPr>
        <a:xfrm>
          <a:off x="15798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394" name="楕円 393"/>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395" name="テキスト ボックス 394"/>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6" name="楕円 39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7" name="テキスト ボックス 396"/>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33161</xdr:rowOff>
    </xdr:from>
    <xdr:to>
      <xdr:col>64</xdr:col>
      <xdr:colOff>152400</xdr:colOff>
      <xdr:row>39</xdr:row>
      <xdr:rowOff>134761</xdr:rowOff>
    </xdr:to>
    <xdr:sp macro="" textlink="">
      <xdr:nvSpPr>
        <xdr:cNvPr id="398" name="楕円 397"/>
        <xdr:cNvSpPr/>
      </xdr:nvSpPr>
      <xdr:spPr>
        <a:xfrm>
          <a:off x="13462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144938</xdr:rowOff>
    </xdr:from>
    <xdr:ext cx="762000" cy="259045"/>
    <xdr:sp macro="" textlink="">
      <xdr:nvSpPr>
        <xdr:cNvPr id="399" name="テキスト ボックス 398"/>
        <xdr:cNvSpPr txBox="1"/>
      </xdr:nvSpPr>
      <xdr:spPr>
        <a:xfrm>
          <a:off x="13131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基準財政需要額に算入される公債費の減等に伴い充当可能財源等が約</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億円減少したことなどにより、将来負担すべき実質的負債が約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億円増加した結果、将来負担比率は前年度比で上昇しました。</a:t>
          </a:r>
        </a:p>
        <a:p>
          <a:r>
            <a:rPr kumimoji="1" lang="ja-JP" altLang="en-US" sz="13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7" name="直線コネクタ 426"/>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28"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29" name="直線コネクタ 428"/>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5503</xdr:rowOff>
    </xdr:from>
    <xdr:to>
      <xdr:col>81</xdr:col>
      <xdr:colOff>44450</xdr:colOff>
      <xdr:row>16</xdr:row>
      <xdr:rowOff>23199</xdr:rowOff>
    </xdr:to>
    <xdr:cxnSp macro="">
      <xdr:nvCxnSpPr>
        <xdr:cNvPr id="432" name="直線コネクタ 431"/>
        <xdr:cNvCxnSpPr/>
      </xdr:nvCxnSpPr>
      <xdr:spPr>
        <a:xfrm>
          <a:off x="16179800" y="2748703"/>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3"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4" name="フローチャート: 判断 433"/>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141563</xdr:rowOff>
    </xdr:from>
    <xdr:to>
      <xdr:col>77</xdr:col>
      <xdr:colOff>44450</xdr:colOff>
      <xdr:row>16</xdr:row>
      <xdr:rowOff>5503</xdr:rowOff>
    </xdr:to>
    <xdr:cxnSp macro="">
      <xdr:nvCxnSpPr>
        <xdr:cNvPr id="435" name="直線コネクタ 434"/>
        <xdr:cNvCxnSpPr/>
      </xdr:nvCxnSpPr>
      <xdr:spPr>
        <a:xfrm>
          <a:off x="15290800" y="2713313"/>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6" name="フローチャート: 判断 435"/>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7" name="テキスト ボックス 436"/>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122259</xdr:rowOff>
    </xdr:from>
    <xdr:to>
      <xdr:col>72</xdr:col>
      <xdr:colOff>203200</xdr:colOff>
      <xdr:row>15</xdr:row>
      <xdr:rowOff>141563</xdr:rowOff>
    </xdr:to>
    <xdr:cxnSp macro="">
      <xdr:nvCxnSpPr>
        <xdr:cNvPr id="438" name="直線コネクタ 437"/>
        <xdr:cNvCxnSpPr/>
      </xdr:nvCxnSpPr>
      <xdr:spPr>
        <a:xfrm>
          <a:off x="14401800" y="269400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39" name="フローチャート: 判断 438"/>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40" name="テキスト ボックス 439"/>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122259</xdr:rowOff>
    </xdr:from>
    <xdr:to>
      <xdr:col>68</xdr:col>
      <xdr:colOff>152400</xdr:colOff>
      <xdr:row>15</xdr:row>
      <xdr:rowOff>134324</xdr:rowOff>
    </xdr:to>
    <xdr:cxnSp macro="">
      <xdr:nvCxnSpPr>
        <xdr:cNvPr id="441" name="直線コネクタ 440"/>
        <xdr:cNvCxnSpPr/>
      </xdr:nvCxnSpPr>
      <xdr:spPr>
        <a:xfrm flipV="1">
          <a:off x="13512800" y="26940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2" name="フローチャート: 判断 441"/>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36805</xdr:rowOff>
    </xdr:from>
    <xdr:ext cx="762000" cy="259045"/>
    <xdr:sp macro="" textlink="">
      <xdr:nvSpPr>
        <xdr:cNvPr id="443" name="テキスト ボックス 442"/>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44" name="フローチャート: 判断 443"/>
        <xdr:cNvSpPr/>
      </xdr:nvSpPr>
      <xdr:spPr>
        <a:xfrm>
          <a:off x="13462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45" name="テキスト ボックス 444"/>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143849</xdr:rowOff>
    </xdr:from>
    <xdr:to>
      <xdr:col>81</xdr:col>
      <xdr:colOff>95250</xdr:colOff>
      <xdr:row>16</xdr:row>
      <xdr:rowOff>73999</xdr:rowOff>
    </xdr:to>
    <xdr:sp macro="" textlink="">
      <xdr:nvSpPr>
        <xdr:cNvPr id="451" name="楕円 450"/>
        <xdr:cNvSpPr/>
      </xdr:nvSpPr>
      <xdr:spPr>
        <a:xfrm>
          <a:off x="169672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160376</xdr:rowOff>
    </xdr:from>
    <xdr:ext cx="762000" cy="259045"/>
    <xdr:sp macro="" textlink="">
      <xdr:nvSpPr>
        <xdr:cNvPr id="452" name="将来負担の状況該当値テキスト"/>
        <xdr:cNvSpPr txBox="1"/>
      </xdr:nvSpPr>
      <xdr:spPr>
        <a:xfrm>
          <a:off x="17106900" y="256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126153</xdr:rowOff>
    </xdr:from>
    <xdr:to>
      <xdr:col>77</xdr:col>
      <xdr:colOff>95250</xdr:colOff>
      <xdr:row>16</xdr:row>
      <xdr:rowOff>56303</xdr:rowOff>
    </xdr:to>
    <xdr:sp macro="" textlink="">
      <xdr:nvSpPr>
        <xdr:cNvPr id="453" name="楕円 452"/>
        <xdr:cNvSpPr/>
      </xdr:nvSpPr>
      <xdr:spPr>
        <a:xfrm>
          <a:off x="16129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66480</xdr:rowOff>
    </xdr:from>
    <xdr:ext cx="736600" cy="259045"/>
    <xdr:sp macro="" textlink="">
      <xdr:nvSpPr>
        <xdr:cNvPr id="454" name="テキスト ボックス 453"/>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90763</xdr:rowOff>
    </xdr:from>
    <xdr:to>
      <xdr:col>73</xdr:col>
      <xdr:colOff>44450</xdr:colOff>
      <xdr:row>16</xdr:row>
      <xdr:rowOff>20913</xdr:rowOff>
    </xdr:to>
    <xdr:sp macro="" textlink="">
      <xdr:nvSpPr>
        <xdr:cNvPr id="455" name="楕円 454"/>
        <xdr:cNvSpPr/>
      </xdr:nvSpPr>
      <xdr:spPr>
        <a:xfrm>
          <a:off x="15240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31090</xdr:rowOff>
    </xdr:from>
    <xdr:ext cx="762000" cy="259045"/>
    <xdr:sp macro="" textlink="">
      <xdr:nvSpPr>
        <xdr:cNvPr id="456" name="テキスト ボックス 455"/>
        <xdr:cNvSpPr txBox="1"/>
      </xdr:nvSpPr>
      <xdr:spPr>
        <a:xfrm>
          <a:off x="14909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71459</xdr:rowOff>
    </xdr:from>
    <xdr:to>
      <xdr:col>68</xdr:col>
      <xdr:colOff>203200</xdr:colOff>
      <xdr:row>16</xdr:row>
      <xdr:rowOff>1609</xdr:rowOff>
    </xdr:to>
    <xdr:sp macro="" textlink="">
      <xdr:nvSpPr>
        <xdr:cNvPr id="457" name="楕円 456"/>
        <xdr:cNvSpPr/>
      </xdr:nvSpPr>
      <xdr:spPr>
        <a:xfrm>
          <a:off x="14351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11786</xdr:rowOff>
    </xdr:from>
    <xdr:ext cx="762000" cy="259045"/>
    <xdr:sp macro="" textlink="">
      <xdr:nvSpPr>
        <xdr:cNvPr id="458" name="テキスト ボックス 45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83524</xdr:rowOff>
    </xdr:from>
    <xdr:to>
      <xdr:col>64</xdr:col>
      <xdr:colOff>152400</xdr:colOff>
      <xdr:row>16</xdr:row>
      <xdr:rowOff>13674</xdr:rowOff>
    </xdr:to>
    <xdr:sp macro="" textlink="">
      <xdr:nvSpPr>
        <xdr:cNvPr id="459" name="楕円 458"/>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23851</xdr:rowOff>
    </xdr:from>
    <xdr:ext cx="762000" cy="259045"/>
    <xdr:sp macro="" textlink="">
      <xdr:nvSpPr>
        <xdr:cNvPr id="460" name="テキスト ボックス 459"/>
        <xdr:cNvSpPr txBox="1"/>
      </xdr:nvSpPr>
      <xdr:spPr>
        <a:xfrm>
          <a:off x="13131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年度決算については、経常一般財源及び臨時財政対策債等の合計額は地方譲与税の増等により増加（＋</a:t>
          </a:r>
          <a:r>
            <a:rPr kumimoji="1" lang="en-US" altLang="ja-JP" sz="1300">
              <a:latin typeface="ＭＳ Ｐゴシック" panose="020B0600070205080204" pitchFamily="50" charset="-128"/>
              <a:ea typeface="ＭＳ Ｐゴシック" panose="020B0600070205080204" pitchFamily="50" charset="-128"/>
            </a:rPr>
            <a:t>246,776</a:t>
          </a:r>
          <a:r>
            <a:rPr kumimoji="1" lang="ja-JP" altLang="en-US" sz="1300">
              <a:latin typeface="ＭＳ Ｐゴシック" panose="020B0600070205080204" pitchFamily="50" charset="-128"/>
              <a:ea typeface="ＭＳ Ｐゴシック" panose="020B0600070205080204" pitchFamily="50" charset="-128"/>
            </a:rPr>
            <a:t>千円）したものの、退職手当等の諸手当の増加等により、経常経費充当一般財源がそれ以上に増加（</a:t>
          </a:r>
          <a:r>
            <a:rPr kumimoji="1" lang="en-US" altLang="ja-JP" sz="1300">
              <a:latin typeface="ＭＳ Ｐゴシック" panose="020B0600070205080204" pitchFamily="50" charset="-128"/>
              <a:ea typeface="ＭＳ Ｐゴシック" panose="020B0600070205080204" pitchFamily="50" charset="-128"/>
            </a:rPr>
            <a:t>+742,439</a:t>
          </a:r>
          <a:r>
            <a:rPr kumimoji="1" lang="ja-JP" altLang="en-US" sz="1300">
              <a:latin typeface="ＭＳ Ｐゴシック" panose="020B0600070205080204" pitchFamily="50" charset="-128"/>
              <a:ea typeface="ＭＳ Ｐゴシック" panose="020B0600070205080204" pitchFamily="50" charset="-128"/>
            </a:rPr>
            <a:t>千円）したことで、経常収支比率は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a:t>
          </a:r>
        </a:p>
        <a:p>
          <a:r>
            <a:rPr kumimoji="1" lang="ja-JP" altLang="en-US" sz="1300">
              <a:latin typeface="ＭＳ Ｐゴシック" panose="020B0600070205080204" pitchFamily="50" charset="-128"/>
              <a:ea typeface="ＭＳ Ｐゴシック" panose="020B0600070205080204" pitchFamily="50" charset="-128"/>
            </a:rPr>
            <a:t>　財政運営指針にのっとり、定員数及び給与水準の適正な管理を通じて総人件費の抑制を図ります。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46990</xdr:rowOff>
    </xdr:to>
    <xdr:cxnSp macro="">
      <xdr:nvCxnSpPr>
        <xdr:cNvPr id="63" name="直線コネクタ 62"/>
        <xdr:cNvCxnSpPr/>
      </xdr:nvCxnSpPr>
      <xdr:spPr>
        <a:xfrm>
          <a:off x="3987800" y="7007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4"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149860</xdr:rowOff>
    </xdr:from>
    <xdr:to>
      <xdr:col>19</xdr:col>
      <xdr:colOff>187325</xdr:colOff>
      <xdr:row>41</xdr:row>
      <xdr:rowOff>92710</xdr:rowOff>
    </xdr:to>
    <xdr:cxnSp macro="">
      <xdr:nvCxnSpPr>
        <xdr:cNvPr id="66" name="直線コネクタ 65"/>
        <xdr:cNvCxnSpPr/>
      </xdr:nvCxnSpPr>
      <xdr:spPr>
        <a:xfrm flipV="1">
          <a:off x="3098800" y="700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41</xdr:row>
      <xdr:rowOff>92710</xdr:rowOff>
    </xdr:to>
    <xdr:cxnSp macro="">
      <xdr:nvCxnSpPr>
        <xdr:cNvPr id="69" name="直線コネクタ 68"/>
        <xdr:cNvCxnSpPr/>
      </xdr:nvCxnSpPr>
      <xdr:spPr>
        <a:xfrm>
          <a:off x="2209800" y="66649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71" name="テキスト ボックス 70"/>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41</xdr:row>
      <xdr:rowOff>92710</xdr:rowOff>
    </xdr:to>
    <xdr:cxnSp macro="">
      <xdr:nvCxnSpPr>
        <xdr:cNvPr id="72" name="直線コネクタ 71"/>
        <xdr:cNvCxnSpPr/>
      </xdr:nvCxnSpPr>
      <xdr:spPr>
        <a:xfrm flipV="1">
          <a:off x="1320800" y="66649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4" name="テキスト ボックス 73"/>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75" name="フローチャート: 判断 74"/>
        <xdr:cNvSpPr/>
      </xdr:nvSpPr>
      <xdr:spPr>
        <a:xfrm>
          <a:off x="1270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96537</xdr:rowOff>
    </xdr:from>
    <xdr:ext cx="762000" cy="259045"/>
    <xdr:sp macro="" textlink="">
      <xdr:nvSpPr>
        <xdr:cNvPr id="76" name="テキスト ボックス 75"/>
        <xdr:cNvSpPr txBox="1"/>
      </xdr:nvSpPr>
      <xdr:spPr>
        <a:xfrm>
          <a:off x="939800" y="661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167640</xdr:rowOff>
    </xdr:from>
    <xdr:to>
      <xdr:col>24</xdr:col>
      <xdr:colOff>76200</xdr:colOff>
      <xdr:row>41</xdr:row>
      <xdr:rowOff>97790</xdr:rowOff>
    </xdr:to>
    <xdr:sp macro="" textlink="">
      <xdr:nvSpPr>
        <xdr:cNvPr id="82" name="楕円 81"/>
        <xdr:cNvSpPr/>
      </xdr:nvSpPr>
      <xdr:spPr>
        <a:xfrm>
          <a:off x="4775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76217</xdr:rowOff>
    </xdr:from>
    <xdr:ext cx="762000" cy="259045"/>
    <xdr:sp macro="" textlink="">
      <xdr:nvSpPr>
        <xdr:cNvPr id="83" name="人件費該当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4" name="楕円 83"/>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5" name="テキスト ボックス 84"/>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41910</xdr:rowOff>
    </xdr:from>
    <xdr:to>
      <xdr:col>15</xdr:col>
      <xdr:colOff>149225</xdr:colOff>
      <xdr:row>41</xdr:row>
      <xdr:rowOff>143510</xdr:rowOff>
    </xdr:to>
    <xdr:sp macro="" textlink="">
      <xdr:nvSpPr>
        <xdr:cNvPr id="86" name="楕円 85"/>
        <xdr:cNvSpPr/>
      </xdr:nvSpPr>
      <xdr:spPr>
        <a:xfrm>
          <a:off x="3048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128287</xdr:rowOff>
    </xdr:from>
    <xdr:ext cx="762000" cy="259045"/>
    <xdr:sp macro="" textlink="">
      <xdr:nvSpPr>
        <xdr:cNvPr id="87" name="テキスト ボックス 86"/>
        <xdr:cNvSpPr txBox="1"/>
      </xdr:nvSpPr>
      <xdr:spPr>
        <a:xfrm>
          <a:off x="2717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8" name="楕円 87"/>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89" name="テキスト ボックス 88"/>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0" name="楕円 89"/>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1" name="テキスト ボックス 90"/>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物件費における経常収支比率は、類似団体の平均値を上回っています。平成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年度決算において経常収支比率が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ポイント低下しましたが、豊島廃棄物等処理施設撤去等事業に要する経費の減少等に伴い、経常的経費充当一般財源の所要額が減少したこと（平成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567,640</a:t>
          </a:r>
          <a:r>
            <a:rPr kumimoji="1" lang="ja-JP" altLang="en-US" sz="1200">
              <a:latin typeface="ＭＳ Ｐゴシック" panose="020B0600070205080204" pitchFamily="50" charset="-128"/>
              <a:ea typeface="ＭＳ Ｐゴシック" panose="020B0600070205080204" pitchFamily="50" charset="-128"/>
            </a:rPr>
            <a:t>千円） 等が影響していると考えられます。</a:t>
          </a:r>
        </a:p>
        <a:p>
          <a:r>
            <a:rPr kumimoji="1" lang="ja-JP" altLang="en-US" sz="1200">
              <a:latin typeface="ＭＳ Ｐゴシック" panose="020B0600070205080204" pitchFamily="50" charset="-128"/>
              <a:ea typeface="ＭＳ Ｐゴシック" panose="020B0600070205080204" pitchFamily="50" charset="-128"/>
            </a:rPr>
            <a:t>　財政運営指針に基づき、事務事業の廃止・見直し、行政経費の削減などの歳出抑制策に取り組んでいきます。</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69850</xdr:rowOff>
    </xdr:to>
    <xdr:cxnSp macro="">
      <xdr:nvCxnSpPr>
        <xdr:cNvPr id="122" name="直線コネクタ 121"/>
        <xdr:cNvCxnSpPr/>
      </xdr:nvCxnSpPr>
      <xdr:spPr>
        <a:xfrm flipV="1">
          <a:off x="15671800" y="325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3"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107950</xdr:rowOff>
    </xdr:to>
    <xdr:cxnSp macro="">
      <xdr:nvCxnSpPr>
        <xdr:cNvPr id="125" name="直線コネクタ 124"/>
        <xdr:cNvCxnSpPr/>
      </xdr:nvCxnSpPr>
      <xdr:spPr>
        <a:xfrm flipV="1">
          <a:off x="14782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7" name="テキスト ボックス 12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50800</xdr:rowOff>
    </xdr:to>
    <xdr:cxnSp macro="">
      <xdr:nvCxnSpPr>
        <xdr:cNvPr id="128" name="直線コネクタ 127"/>
        <xdr:cNvCxnSpPr/>
      </xdr:nvCxnSpPr>
      <xdr:spPr>
        <a:xfrm flipV="1">
          <a:off x="13893800" y="336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30" name="テキスト ボックス 129"/>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50800</xdr:rowOff>
    </xdr:to>
    <xdr:cxnSp macro="">
      <xdr:nvCxnSpPr>
        <xdr:cNvPr id="131" name="直線コネクタ 130"/>
        <xdr:cNvCxnSpPr/>
      </xdr:nvCxnSpPr>
      <xdr:spPr>
        <a:xfrm>
          <a:off x="13004800" y="328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33" name="テキスト ボックス 13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5" name="テキスト ボックス 13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1" name="楕円 140"/>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2"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3" name="楕円 142"/>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4" name="テキスト ボックス 143"/>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5" name="楕円 144"/>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6" name="テキスト ボックス 145"/>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47" name="楕円 146"/>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48" name="テキスト ボックス 147"/>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49" name="楕円 148"/>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0" name="テキスト ボックス 149"/>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年度決算については、経常収支比率に変動はありませんでした。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94343</xdr:rowOff>
    </xdr:to>
    <xdr:cxnSp macro="">
      <xdr:nvCxnSpPr>
        <xdr:cNvPr id="183" name="直線コネクタ 182"/>
        <xdr:cNvCxnSpPr/>
      </xdr:nvCxnSpPr>
      <xdr:spPr>
        <a:xfrm>
          <a:off x="3987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86" name="直線コネクタ 185"/>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94343</xdr:rowOff>
    </xdr:to>
    <xdr:cxnSp macro="">
      <xdr:nvCxnSpPr>
        <xdr:cNvPr id="189" name="直線コネクタ 188"/>
        <xdr:cNvCxnSpPr/>
      </xdr:nvCxnSpPr>
      <xdr:spPr>
        <a:xfrm>
          <a:off x="2209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2" name="直線コネクタ 191"/>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97262</xdr:rowOff>
    </xdr:from>
    <xdr:ext cx="762000" cy="259045"/>
    <xdr:sp macro="" textlink="">
      <xdr:nvSpPr>
        <xdr:cNvPr id="194" name="テキスト ボックス 193"/>
        <xdr:cNvSpPr txBox="1"/>
      </xdr:nvSpPr>
      <xdr:spPr>
        <a:xfrm>
          <a:off x="1828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195" name="フローチャート: 判断 194"/>
        <xdr:cNvSpPr/>
      </xdr:nvSpPr>
      <xdr:spPr>
        <a:xfrm>
          <a:off x="1270000" y="913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196" name="テキスト ボックス 19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2" name="楕円 201"/>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3"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4" name="楕円 203"/>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5" name="テキスト ボックス 204"/>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6" name="楕円 205"/>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207" name="テキスト ボックス 206"/>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8" name="楕円 207"/>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09" name="テキスト ボックス 208"/>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0" name="楕円 209"/>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11" name="テキスト ボックス 210"/>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　その他（維持修繕費、貸付金、繰出金）の経常収支比率が他の類似団体と比べて高いのは、経常的経費充当一般財源のうち維持補修費分の占める割合が類似団体と比較し大きいことが影響していると考えられます（維持補修費のうち経常的経費充当一般財源は次の通り推移。</a:t>
          </a:r>
          <a:r>
            <a:rPr kumimoji="1" lang="en-US" altLang="ja-JP" sz="900">
              <a:solidFill>
                <a:schemeClr val="tx1"/>
              </a:solidFill>
              <a:latin typeface="ＭＳ Ｐゴシック" panose="020B0600070205080204" pitchFamily="50" charset="-128"/>
              <a:ea typeface="ＭＳ Ｐゴシック" panose="020B0600070205080204" pitchFamily="50" charset="-128"/>
            </a:rPr>
            <a:t>H26</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6,373,203</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H27</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6,097,424</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H28</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5,231,264</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H29</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5,610,690</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H30</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5,187,081</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千円）。加えて、国民健康保険制度の改正により、国民健康保険事業特別会計への繰出金が皆増（</a:t>
          </a:r>
          <a:r>
            <a:rPr kumimoji="1" lang="en-US" altLang="ja-JP" sz="900">
              <a:solidFill>
                <a:schemeClr val="tx1"/>
              </a:solidFill>
              <a:latin typeface="ＭＳ Ｐゴシック" panose="020B0600070205080204" pitchFamily="50" charset="-128"/>
              <a:ea typeface="ＭＳ Ｐゴシック" panose="020B0600070205080204" pitchFamily="50" charset="-128"/>
            </a:rPr>
            <a:t>H30</a:t>
          </a:r>
          <a:r>
            <a:rPr kumimoji="1" lang="ja-JP" altLang="en-US" sz="900">
              <a:solidFill>
                <a:schemeClr val="tx1"/>
              </a:solidFill>
              <a:latin typeface="ＭＳ Ｐゴシック" panose="020B0600070205080204" pitchFamily="50" charset="-128"/>
              <a:ea typeface="ＭＳ Ｐゴシック" panose="020B0600070205080204" pitchFamily="50" charset="-128"/>
            </a:rPr>
            <a:t>決：</a:t>
          </a:r>
          <a:r>
            <a:rPr kumimoji="1" lang="en-US" altLang="ja-JP" sz="900">
              <a:solidFill>
                <a:schemeClr val="tx1"/>
              </a:solidFill>
              <a:latin typeface="ＭＳ Ｐゴシック" panose="020B0600070205080204" pitchFamily="50" charset="-128"/>
              <a:ea typeface="ＭＳ Ｐゴシック" panose="020B0600070205080204" pitchFamily="50" charset="-128"/>
            </a:rPr>
            <a:t>5,561,976</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千円）したことなどにより、経常収支比率は</a:t>
          </a:r>
          <a:r>
            <a:rPr kumimoji="1" lang="en-US" altLang="ja-JP" sz="900">
              <a:solidFill>
                <a:schemeClr val="tx1"/>
              </a:solidFill>
              <a:latin typeface="ＭＳ Ｐゴシック" panose="020B0600070205080204" pitchFamily="50" charset="-128"/>
              <a:ea typeface="ＭＳ Ｐゴシック" panose="020B0600070205080204" pitchFamily="50" charset="-128"/>
            </a:rPr>
            <a:t>2.0</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ポイント上昇したと考えられます。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県有建物や公共土木施設等の老朽化が進み、今後も多額の維持補修費用を要すると見込まれることから、これらの県有公共施設等の総合的な管理を推進し、財政負担の軽減と平準化を図っていきます。</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60</xdr:row>
      <xdr:rowOff>50800</xdr:rowOff>
    </xdr:to>
    <xdr:cxnSp macro="">
      <xdr:nvCxnSpPr>
        <xdr:cNvPr id="242" name="直線コネクタ 241"/>
        <xdr:cNvCxnSpPr/>
      </xdr:nvCxnSpPr>
      <xdr:spPr>
        <a:xfrm>
          <a:off x="15671800" y="95758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3"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146050</xdr:rowOff>
    </xdr:to>
    <xdr:cxnSp macro="">
      <xdr:nvCxnSpPr>
        <xdr:cNvPr id="245" name="直線コネクタ 244"/>
        <xdr:cNvCxnSpPr/>
      </xdr:nvCxnSpPr>
      <xdr:spPr>
        <a:xfrm>
          <a:off x="14782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47" name="テキスト ボックス 24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146050</xdr:rowOff>
    </xdr:to>
    <xdr:cxnSp macro="">
      <xdr:nvCxnSpPr>
        <xdr:cNvPr id="248" name="直線コネクタ 247"/>
        <xdr:cNvCxnSpPr/>
      </xdr:nvCxnSpPr>
      <xdr:spPr>
        <a:xfrm flipV="1">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50" name="テキスト ボックス 249"/>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50800</xdr:rowOff>
    </xdr:to>
    <xdr:cxnSp macro="">
      <xdr:nvCxnSpPr>
        <xdr:cNvPr id="251" name="直線コネクタ 250"/>
        <xdr:cNvCxnSpPr/>
      </xdr:nvCxnSpPr>
      <xdr:spPr>
        <a:xfrm flipV="1">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53" name="テキスト ボックス 25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4" name="フローチャート: 判断 253"/>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55" name="テキスト ボックス 25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61" name="楕円 260"/>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62" name="その他該当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3" name="楕円 262"/>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64" name="テキスト ボックス 26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6" name="テキスト ボックス 26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67" name="楕円 266"/>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8" name="テキスト ボックス 26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69" name="楕円 268"/>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0" name="テキスト ボックス 26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補助費等は、前年度に比べ、後期高齢者医療費などが増加する一方で、国民健康保険制度の改正に伴う国民健康保険医療助成費の減少等に伴い、経常的経費充当一般財源が増加（▲</a:t>
          </a:r>
          <a:r>
            <a:rPr kumimoji="1" lang="en-US" altLang="ja-JP" sz="1200">
              <a:latin typeface="ＭＳ Ｐゴシック" panose="020B0600070205080204" pitchFamily="50" charset="-128"/>
              <a:ea typeface="ＭＳ Ｐゴシック" panose="020B0600070205080204" pitchFamily="50" charset="-128"/>
            </a:rPr>
            <a:t>5,332,287</a:t>
          </a:r>
          <a:r>
            <a:rPr kumimoji="1" lang="ja-JP" altLang="en-US" sz="1200">
              <a:latin typeface="ＭＳ Ｐゴシック" panose="020B0600070205080204" pitchFamily="50" charset="-128"/>
              <a:ea typeface="ＭＳ Ｐゴシック" panose="020B0600070205080204" pitchFamily="50" charset="-128"/>
            </a:rPr>
            <a:t>千円）したこと等により、対前年度と比較して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ポイント低下したと考えられます。</a:t>
          </a:r>
        </a:p>
        <a:p>
          <a:r>
            <a:rPr kumimoji="1" lang="ja-JP" altLang="en-US" sz="120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31750</xdr:rowOff>
    </xdr:to>
    <xdr:cxnSp macro="">
      <xdr:nvCxnSpPr>
        <xdr:cNvPr id="296" name="直線コネクタ 295"/>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3827</xdr:rowOff>
    </xdr:from>
    <xdr:ext cx="762000" cy="259045"/>
    <xdr:sp macro="" textlink="">
      <xdr:nvSpPr>
        <xdr:cNvPr id="297"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31750</xdr:rowOff>
    </xdr:from>
    <xdr:to>
      <xdr:col>82</xdr:col>
      <xdr:colOff>196850</xdr:colOff>
      <xdr:row>42</xdr:row>
      <xdr:rowOff>31750</xdr:rowOff>
    </xdr:to>
    <xdr:cxnSp macro="">
      <xdr:nvCxnSpPr>
        <xdr:cNvPr id="298" name="直線コネクタ 297"/>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40</xdr:row>
      <xdr:rowOff>69850</xdr:rowOff>
    </xdr:to>
    <xdr:cxnSp macro="">
      <xdr:nvCxnSpPr>
        <xdr:cNvPr id="301" name="直線コネクタ 300"/>
        <xdr:cNvCxnSpPr/>
      </xdr:nvCxnSpPr>
      <xdr:spPr>
        <a:xfrm flipV="1">
          <a:off x="15671800" y="65278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302" name="補助費等平均値テキスト"/>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03" name="フローチャート: 判断 302"/>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69850</xdr:rowOff>
    </xdr:to>
    <xdr:cxnSp macro="">
      <xdr:nvCxnSpPr>
        <xdr:cNvPr id="304" name="直線コネクタ 303"/>
        <xdr:cNvCxnSpPr/>
      </xdr:nvCxnSpPr>
      <xdr:spPr>
        <a:xfrm>
          <a:off x="14782800" y="6794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0</xdr:rowOff>
    </xdr:from>
    <xdr:to>
      <xdr:col>78</xdr:col>
      <xdr:colOff>120650</xdr:colOff>
      <xdr:row>40</xdr:row>
      <xdr:rowOff>101600</xdr:rowOff>
    </xdr:to>
    <xdr:sp macro="" textlink="">
      <xdr:nvSpPr>
        <xdr:cNvPr id="305" name="フローチャート: 判断 304"/>
        <xdr:cNvSpPr/>
      </xdr:nvSpPr>
      <xdr:spPr>
        <a:xfrm>
          <a:off x="15621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111777</xdr:rowOff>
    </xdr:from>
    <xdr:ext cx="736600" cy="259045"/>
    <xdr:sp macro="" textlink="">
      <xdr:nvSpPr>
        <xdr:cNvPr id="306" name="テキスト ボックス 305"/>
        <xdr:cNvSpPr txBox="1"/>
      </xdr:nvSpPr>
      <xdr:spPr>
        <a:xfrm>
          <a:off x="15290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88900</xdr:rowOff>
    </xdr:from>
    <xdr:to>
      <xdr:col>73</xdr:col>
      <xdr:colOff>180975</xdr:colOff>
      <xdr:row>39</xdr:row>
      <xdr:rowOff>107950</xdr:rowOff>
    </xdr:to>
    <xdr:cxnSp macro="">
      <xdr:nvCxnSpPr>
        <xdr:cNvPr id="307" name="直線コネクタ 306"/>
        <xdr:cNvCxnSpPr/>
      </xdr:nvCxnSpPr>
      <xdr:spPr>
        <a:xfrm>
          <a:off x="13893800" y="6775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95250</xdr:rowOff>
    </xdr:from>
    <xdr:to>
      <xdr:col>74</xdr:col>
      <xdr:colOff>31750</xdr:colOff>
      <xdr:row>39</xdr:row>
      <xdr:rowOff>25400</xdr:rowOff>
    </xdr:to>
    <xdr:sp macro="" textlink="">
      <xdr:nvSpPr>
        <xdr:cNvPr id="308" name="フローチャート: 判断 307"/>
        <xdr:cNvSpPr/>
      </xdr:nvSpPr>
      <xdr:spPr>
        <a:xfrm>
          <a:off x="14732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35577</xdr:rowOff>
    </xdr:from>
    <xdr:ext cx="762000" cy="259045"/>
    <xdr:sp macro="" textlink="">
      <xdr:nvSpPr>
        <xdr:cNvPr id="309" name="テキスト ボックス 308"/>
        <xdr:cNvSpPr txBox="1"/>
      </xdr:nvSpPr>
      <xdr:spPr>
        <a:xfrm>
          <a:off x="14401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127000</xdr:rowOff>
    </xdr:from>
    <xdr:to>
      <xdr:col>69</xdr:col>
      <xdr:colOff>92075</xdr:colOff>
      <xdr:row>39</xdr:row>
      <xdr:rowOff>88900</xdr:rowOff>
    </xdr:to>
    <xdr:cxnSp macro="">
      <xdr:nvCxnSpPr>
        <xdr:cNvPr id="310" name="直線コネクタ 309"/>
        <xdr:cNvCxnSpPr/>
      </xdr:nvCxnSpPr>
      <xdr:spPr>
        <a:xfrm>
          <a:off x="13004800" y="6470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11" name="フローチャート: 判断 310"/>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12" name="テキスト ボックス 311"/>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3" name="フローチャート: 判断 312"/>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4" name="テキスト ボックス 313"/>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0" name="楕円 319"/>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21"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19050</xdr:rowOff>
    </xdr:from>
    <xdr:to>
      <xdr:col>78</xdr:col>
      <xdr:colOff>120650</xdr:colOff>
      <xdr:row>40</xdr:row>
      <xdr:rowOff>120650</xdr:rowOff>
    </xdr:to>
    <xdr:sp macro="" textlink="">
      <xdr:nvSpPr>
        <xdr:cNvPr id="322" name="楕円 321"/>
        <xdr:cNvSpPr/>
      </xdr:nvSpPr>
      <xdr:spPr>
        <a:xfrm>
          <a:off x="1562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105427</xdr:rowOff>
    </xdr:from>
    <xdr:ext cx="736600" cy="259045"/>
    <xdr:sp macro="" textlink="">
      <xdr:nvSpPr>
        <xdr:cNvPr id="323" name="テキスト ボックス 322"/>
        <xdr:cNvSpPr txBox="1"/>
      </xdr:nvSpPr>
      <xdr:spPr>
        <a:xfrm>
          <a:off x="15290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24" name="楕円 323"/>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25" name="テキスト ボックス 324"/>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38100</xdr:rowOff>
    </xdr:from>
    <xdr:to>
      <xdr:col>69</xdr:col>
      <xdr:colOff>142875</xdr:colOff>
      <xdr:row>39</xdr:row>
      <xdr:rowOff>139700</xdr:rowOff>
    </xdr:to>
    <xdr:sp macro="" textlink="">
      <xdr:nvSpPr>
        <xdr:cNvPr id="326" name="楕円 325"/>
        <xdr:cNvSpPr/>
      </xdr:nvSpPr>
      <xdr:spPr>
        <a:xfrm>
          <a:off x="13843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7" name="テキスト ボックス 326"/>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28" name="楕円 327"/>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29" name="テキスト ボックス 328"/>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公債費における経常収支比率は類似団体の平均値を下回って推移しています。</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年度は、利子償還金の減等により、公債費のうち経常的経費充当一般財源は対前年度より減少（▲</a:t>
          </a:r>
          <a:r>
            <a:rPr kumimoji="1" lang="en-US" altLang="ja-JP" sz="1200">
              <a:latin typeface="ＭＳ Ｐゴシック" panose="020B0600070205080204" pitchFamily="50" charset="-128"/>
              <a:ea typeface="ＭＳ Ｐゴシック" panose="020B0600070205080204" pitchFamily="50" charset="-128"/>
            </a:rPr>
            <a:t>477,533</a:t>
          </a:r>
          <a:r>
            <a:rPr kumimoji="1" lang="ja-JP" altLang="en-US" sz="1200">
              <a:latin typeface="ＭＳ Ｐゴシック" panose="020B0600070205080204" pitchFamily="50" charset="-128"/>
              <a:ea typeface="ＭＳ Ｐゴシック" panose="020B0600070205080204" pitchFamily="50" charset="-128"/>
            </a:rPr>
            <a:t>千円）したこと等に伴い、経常収支比率は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ポイント低下しました。</a:t>
          </a:r>
        </a:p>
        <a:p>
          <a:r>
            <a:rPr kumimoji="1" lang="ja-JP" altLang="en-US" sz="12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165100</xdr:rowOff>
    </xdr:from>
    <xdr:to>
      <xdr:col>24</xdr:col>
      <xdr:colOff>25400</xdr:colOff>
      <xdr:row>74</xdr:row>
      <xdr:rowOff>50800</xdr:rowOff>
    </xdr:to>
    <xdr:cxnSp macro="">
      <xdr:nvCxnSpPr>
        <xdr:cNvPr id="360" name="直線コネクタ 359"/>
        <xdr:cNvCxnSpPr/>
      </xdr:nvCxnSpPr>
      <xdr:spPr>
        <a:xfrm flipV="1">
          <a:off x="3987800" y="12680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1"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107950</xdr:rowOff>
    </xdr:to>
    <xdr:cxnSp macro="">
      <xdr:nvCxnSpPr>
        <xdr:cNvPr id="363" name="直線コネクタ 362"/>
        <xdr:cNvCxnSpPr/>
      </xdr:nvCxnSpPr>
      <xdr:spPr>
        <a:xfrm flipV="1">
          <a:off x="3098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31750</xdr:rowOff>
    </xdr:from>
    <xdr:to>
      <xdr:col>15</xdr:col>
      <xdr:colOff>98425</xdr:colOff>
      <xdr:row>74</xdr:row>
      <xdr:rowOff>107950</xdr:rowOff>
    </xdr:to>
    <xdr:cxnSp macro="">
      <xdr:nvCxnSpPr>
        <xdr:cNvPr id="366" name="直線コネクタ 365"/>
        <xdr:cNvCxnSpPr/>
      </xdr:nvCxnSpPr>
      <xdr:spPr>
        <a:xfrm>
          <a:off x="2209800" y="12719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7" name="フローチャート: 判断 366"/>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68" name="テキスト ボックス 367"/>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31750</xdr:rowOff>
    </xdr:from>
    <xdr:to>
      <xdr:col>11</xdr:col>
      <xdr:colOff>9525</xdr:colOff>
      <xdr:row>74</xdr:row>
      <xdr:rowOff>69850</xdr:rowOff>
    </xdr:to>
    <xdr:cxnSp macro="">
      <xdr:nvCxnSpPr>
        <xdr:cNvPr id="369" name="直線コネクタ 368"/>
        <xdr:cNvCxnSpPr/>
      </xdr:nvCxnSpPr>
      <xdr:spPr>
        <a:xfrm flipV="1">
          <a:off x="1320800" y="12719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0" name="フローチャート: 判断 369"/>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71" name="テキスト ボックス 370"/>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72" name="フローチャート: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73" name="テキスト ボックス 372"/>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79" name="楕円 378"/>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762000" cy="259045"/>
    <xdr:sp macro="" textlink="">
      <xdr:nvSpPr>
        <xdr:cNvPr id="380" name="公債費該当値テキスト"/>
        <xdr:cNvSpPr txBox="1"/>
      </xdr:nvSpPr>
      <xdr:spPr>
        <a:xfrm>
          <a:off x="4914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81" name="楕円 380"/>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82" name="テキスト ボックス 381"/>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83" name="楕円 382"/>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84" name="テキスト ボックス 383"/>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152400</xdr:rowOff>
    </xdr:from>
    <xdr:to>
      <xdr:col>11</xdr:col>
      <xdr:colOff>60325</xdr:colOff>
      <xdr:row>74</xdr:row>
      <xdr:rowOff>82550</xdr:rowOff>
    </xdr:to>
    <xdr:sp macro="" textlink="">
      <xdr:nvSpPr>
        <xdr:cNvPr id="385" name="楕円 384"/>
        <xdr:cNvSpPr/>
      </xdr:nvSpPr>
      <xdr:spPr>
        <a:xfrm>
          <a:off x="2159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92727</xdr:rowOff>
    </xdr:from>
    <xdr:ext cx="762000" cy="259045"/>
    <xdr:sp macro="" textlink="">
      <xdr:nvSpPr>
        <xdr:cNvPr id="386" name="テキスト ボックス 385"/>
        <xdr:cNvSpPr txBox="1"/>
      </xdr:nvSpPr>
      <xdr:spPr>
        <a:xfrm>
          <a:off x="1828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87" name="楕円 386"/>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88" name="テキスト ボックス 387"/>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公債費を除く経常収支比率は、類似団体の平均値を毎年上回っていますが、主に人件費及び物件費の経常収支比率が類似団体の平均値を上回っていることが主な原因と考えられます。</a:t>
          </a:r>
        </a:p>
        <a:p>
          <a:r>
            <a:rPr kumimoji="1" lang="ja-JP" altLang="en-US" sz="1300">
              <a:latin typeface="ＭＳ Ｐゴシック" panose="020B0600070205080204" pitchFamily="50" charset="-128"/>
              <a:ea typeface="ＭＳ Ｐゴシック" panose="020B0600070205080204" pitchFamily="50" charset="-128"/>
            </a:rPr>
            <a:t>　各欄記載の対策をそれぞれ行い、持続可能な財政運営を目指します。</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81</xdr:row>
      <xdr:rowOff>50800</xdr:rowOff>
    </xdr:to>
    <xdr:cxnSp macro="">
      <xdr:nvCxnSpPr>
        <xdr:cNvPr id="414" name="直線コネクタ 413"/>
        <xdr:cNvCxnSpPr/>
      </xdr:nvCxnSpPr>
      <xdr:spPr>
        <a:xfrm flipV="1">
          <a:off x="16510000" y="124714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15" name="公債費以外最小値テキスト"/>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16" name="直線コネクタ 415"/>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1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18" name="直線コネクタ 41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50800</xdr:rowOff>
    </xdr:from>
    <xdr:to>
      <xdr:col>82</xdr:col>
      <xdr:colOff>107950</xdr:colOff>
      <xdr:row>81</xdr:row>
      <xdr:rowOff>50800</xdr:rowOff>
    </xdr:to>
    <xdr:cxnSp macro="">
      <xdr:nvCxnSpPr>
        <xdr:cNvPr id="419" name="直線コネクタ 418"/>
        <xdr:cNvCxnSpPr/>
      </xdr:nvCxnSpPr>
      <xdr:spPr>
        <a:xfrm>
          <a:off x="15671800" y="1393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130827</xdr:rowOff>
    </xdr:from>
    <xdr:ext cx="762000" cy="259045"/>
    <xdr:sp macro="" textlink="">
      <xdr:nvSpPr>
        <xdr:cNvPr id="420" name="公債費以外平均値テキスト"/>
        <xdr:cNvSpPr txBox="1"/>
      </xdr:nvSpPr>
      <xdr:spPr>
        <a:xfrm>
          <a:off x="16598900" y="1281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21" name="フローチャート: 判断 420"/>
        <xdr:cNvSpPr/>
      </xdr:nvSpPr>
      <xdr:spPr>
        <a:xfrm>
          <a:off x="164592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165100</xdr:rowOff>
    </xdr:from>
    <xdr:to>
      <xdr:col>78</xdr:col>
      <xdr:colOff>69850</xdr:colOff>
      <xdr:row>81</xdr:row>
      <xdr:rowOff>50800</xdr:rowOff>
    </xdr:to>
    <xdr:cxnSp macro="">
      <xdr:nvCxnSpPr>
        <xdr:cNvPr id="422" name="直線コネクタ 421"/>
        <xdr:cNvCxnSpPr/>
      </xdr:nvCxnSpPr>
      <xdr:spPr>
        <a:xfrm>
          <a:off x="14782800" y="1388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3" name="フローチャート: 判断 422"/>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4" name="テキスト ボックス 42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80</xdr:row>
      <xdr:rowOff>165100</xdr:rowOff>
    </xdr:to>
    <xdr:cxnSp macro="">
      <xdr:nvCxnSpPr>
        <xdr:cNvPr id="425" name="直線コネクタ 424"/>
        <xdr:cNvCxnSpPr/>
      </xdr:nvCxnSpPr>
      <xdr:spPr>
        <a:xfrm>
          <a:off x="13893800" y="13519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38100</xdr:rowOff>
    </xdr:from>
    <xdr:to>
      <xdr:col>74</xdr:col>
      <xdr:colOff>31750</xdr:colOff>
      <xdr:row>75</xdr:row>
      <xdr:rowOff>139700</xdr:rowOff>
    </xdr:to>
    <xdr:sp macro="" textlink="">
      <xdr:nvSpPr>
        <xdr:cNvPr id="426" name="フローチャート: 判断 425"/>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27" name="テキスト ボックス 426"/>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12700</xdr:rowOff>
    </xdr:to>
    <xdr:cxnSp macro="">
      <xdr:nvCxnSpPr>
        <xdr:cNvPr id="428" name="直線コネクタ 427"/>
        <xdr:cNvCxnSpPr/>
      </xdr:nvCxnSpPr>
      <xdr:spPr>
        <a:xfrm flipV="1">
          <a:off x="13004800" y="1351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29" name="フローチャート: 判断 428"/>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30" name="テキスト ボックス 429"/>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31" name="フローチャート: 判断 430"/>
        <xdr:cNvSpPr/>
      </xdr:nvSpPr>
      <xdr:spPr>
        <a:xfrm>
          <a:off x="12954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32" name="テキスト ボックス 431"/>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0</xdr:rowOff>
    </xdr:from>
    <xdr:to>
      <xdr:col>82</xdr:col>
      <xdr:colOff>158750</xdr:colOff>
      <xdr:row>81</xdr:row>
      <xdr:rowOff>101600</xdr:rowOff>
    </xdr:to>
    <xdr:sp macro="" textlink="">
      <xdr:nvSpPr>
        <xdr:cNvPr id="438" name="楕円 437"/>
        <xdr:cNvSpPr/>
      </xdr:nvSpPr>
      <xdr:spPr>
        <a:xfrm>
          <a:off x="16459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80027</xdr:rowOff>
    </xdr:from>
    <xdr:ext cx="762000" cy="259045"/>
    <xdr:sp macro="" textlink="">
      <xdr:nvSpPr>
        <xdr:cNvPr id="439" name="公債費以外該当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0</xdr:rowOff>
    </xdr:from>
    <xdr:to>
      <xdr:col>78</xdr:col>
      <xdr:colOff>120650</xdr:colOff>
      <xdr:row>81</xdr:row>
      <xdr:rowOff>101600</xdr:rowOff>
    </xdr:to>
    <xdr:sp macro="" textlink="">
      <xdr:nvSpPr>
        <xdr:cNvPr id="440" name="楕円 439"/>
        <xdr:cNvSpPr/>
      </xdr:nvSpPr>
      <xdr:spPr>
        <a:xfrm>
          <a:off x="15621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86377</xdr:rowOff>
    </xdr:from>
    <xdr:ext cx="736600" cy="259045"/>
    <xdr:sp macro="" textlink="">
      <xdr:nvSpPr>
        <xdr:cNvPr id="441" name="テキスト ボックス 440"/>
        <xdr:cNvSpPr txBox="1"/>
      </xdr:nvSpPr>
      <xdr:spPr>
        <a:xfrm>
          <a:off x="15290800" y="1397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114300</xdr:rowOff>
    </xdr:from>
    <xdr:to>
      <xdr:col>74</xdr:col>
      <xdr:colOff>31750</xdr:colOff>
      <xdr:row>81</xdr:row>
      <xdr:rowOff>44450</xdr:rowOff>
    </xdr:to>
    <xdr:sp macro="" textlink="">
      <xdr:nvSpPr>
        <xdr:cNvPr id="442" name="楕円 441"/>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29227</xdr:rowOff>
    </xdr:from>
    <xdr:ext cx="762000" cy="259045"/>
    <xdr:sp macro="" textlink="">
      <xdr:nvSpPr>
        <xdr:cNvPr id="443" name="テキスト ボックス 442"/>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4" name="楕円 443"/>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45" name="テキスト ボックス 444"/>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46" name="楕円 445"/>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47" name="テキスト ボックス 446"/>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116887</xdr:rowOff>
    </xdr:from>
    <xdr:to>
      <xdr:col>29</xdr:col>
      <xdr:colOff>127000</xdr:colOff>
      <xdr:row>15</xdr:row>
      <xdr:rowOff>143633</xdr:rowOff>
    </xdr:to>
    <xdr:cxnSp macro="">
      <xdr:nvCxnSpPr>
        <xdr:cNvPr id="52" name="直線コネクタ 51"/>
        <xdr:cNvCxnSpPr/>
      </xdr:nvCxnSpPr>
      <xdr:spPr bwMode="auto">
        <a:xfrm flipV="1">
          <a:off x="5003800" y="2736262"/>
          <a:ext cx="6477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143633</xdr:rowOff>
    </xdr:from>
    <xdr:to>
      <xdr:col>26</xdr:col>
      <xdr:colOff>50800</xdr:colOff>
      <xdr:row>15</xdr:row>
      <xdr:rowOff>161138</xdr:rowOff>
    </xdr:to>
    <xdr:cxnSp macro="">
      <xdr:nvCxnSpPr>
        <xdr:cNvPr id="55" name="直線コネクタ 54"/>
        <xdr:cNvCxnSpPr/>
      </xdr:nvCxnSpPr>
      <xdr:spPr bwMode="auto">
        <a:xfrm flipV="1">
          <a:off x="4305300" y="2763008"/>
          <a:ext cx="6985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161138</xdr:rowOff>
    </xdr:from>
    <xdr:to>
      <xdr:col>22</xdr:col>
      <xdr:colOff>114300</xdr:colOff>
      <xdr:row>15</xdr:row>
      <xdr:rowOff>163456</xdr:rowOff>
    </xdr:to>
    <xdr:cxnSp macro="">
      <xdr:nvCxnSpPr>
        <xdr:cNvPr id="58" name="直線コネクタ 57"/>
        <xdr:cNvCxnSpPr/>
      </xdr:nvCxnSpPr>
      <xdr:spPr bwMode="auto">
        <a:xfrm flipV="1">
          <a:off x="3606800" y="2780513"/>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151994</xdr:rowOff>
    </xdr:from>
    <xdr:to>
      <xdr:col>18</xdr:col>
      <xdr:colOff>177800</xdr:colOff>
      <xdr:row>15</xdr:row>
      <xdr:rowOff>163456</xdr:rowOff>
    </xdr:to>
    <xdr:cxnSp macro="">
      <xdr:nvCxnSpPr>
        <xdr:cNvPr id="61" name="直線コネクタ 60"/>
        <xdr:cNvCxnSpPr/>
      </xdr:nvCxnSpPr>
      <xdr:spPr bwMode="auto">
        <a:xfrm>
          <a:off x="2908300" y="2771369"/>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24905</xdr:rowOff>
    </xdr:from>
    <xdr:ext cx="762000" cy="259045"/>
    <xdr:sp macro="" textlink="">
      <xdr:nvSpPr>
        <xdr:cNvPr id="63" name="テキスト ボックス 62"/>
        <xdr:cNvSpPr txBox="1"/>
      </xdr:nvSpPr>
      <xdr:spPr>
        <a:xfrm>
          <a:off x="32258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65793</xdr:rowOff>
    </xdr:from>
    <xdr:to>
      <xdr:col>15</xdr:col>
      <xdr:colOff>101600</xdr:colOff>
      <xdr:row>16</xdr:row>
      <xdr:rowOff>167393</xdr:rowOff>
    </xdr:to>
    <xdr:sp macro="" textlink="">
      <xdr:nvSpPr>
        <xdr:cNvPr id="64" name="フローチャート: 判断 63"/>
        <xdr:cNvSpPr/>
      </xdr:nvSpPr>
      <xdr:spPr bwMode="auto">
        <a:xfrm>
          <a:off x="28575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152170</xdr:rowOff>
    </xdr:from>
    <xdr:ext cx="762000" cy="259045"/>
    <xdr:sp macro="" textlink="">
      <xdr:nvSpPr>
        <xdr:cNvPr id="65" name="テキスト ボックス 64"/>
        <xdr:cNvSpPr txBox="1"/>
      </xdr:nvSpPr>
      <xdr:spPr>
        <a:xfrm>
          <a:off x="25273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66087</xdr:rowOff>
    </xdr:from>
    <xdr:to>
      <xdr:col>29</xdr:col>
      <xdr:colOff>177800</xdr:colOff>
      <xdr:row>15</xdr:row>
      <xdr:rowOff>167687</xdr:rowOff>
    </xdr:to>
    <xdr:sp macro="" textlink="">
      <xdr:nvSpPr>
        <xdr:cNvPr id="71" name="楕円 70"/>
        <xdr:cNvSpPr/>
      </xdr:nvSpPr>
      <xdr:spPr bwMode="auto">
        <a:xfrm>
          <a:off x="5600700" y="268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82614</xdr:rowOff>
    </xdr:from>
    <xdr:ext cx="762000" cy="259045"/>
    <xdr:sp macro="" textlink="">
      <xdr:nvSpPr>
        <xdr:cNvPr id="72" name="人口1人当たり決算額の推移該当値テキスト130"/>
        <xdr:cNvSpPr txBox="1"/>
      </xdr:nvSpPr>
      <xdr:spPr>
        <a:xfrm>
          <a:off x="5740400" y="253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92833</xdr:rowOff>
    </xdr:from>
    <xdr:to>
      <xdr:col>26</xdr:col>
      <xdr:colOff>101600</xdr:colOff>
      <xdr:row>16</xdr:row>
      <xdr:rowOff>22983</xdr:rowOff>
    </xdr:to>
    <xdr:sp macro="" textlink="">
      <xdr:nvSpPr>
        <xdr:cNvPr id="73" name="楕円 72"/>
        <xdr:cNvSpPr/>
      </xdr:nvSpPr>
      <xdr:spPr bwMode="auto">
        <a:xfrm>
          <a:off x="4953000" y="271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33160</xdr:rowOff>
    </xdr:from>
    <xdr:ext cx="736600" cy="259045"/>
    <xdr:sp macro="" textlink="">
      <xdr:nvSpPr>
        <xdr:cNvPr id="74" name="テキスト ボックス 73"/>
        <xdr:cNvSpPr txBox="1"/>
      </xdr:nvSpPr>
      <xdr:spPr>
        <a:xfrm>
          <a:off x="4622800" y="248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110338</xdr:rowOff>
    </xdr:from>
    <xdr:to>
      <xdr:col>22</xdr:col>
      <xdr:colOff>165100</xdr:colOff>
      <xdr:row>16</xdr:row>
      <xdr:rowOff>40488</xdr:rowOff>
    </xdr:to>
    <xdr:sp macro="" textlink="">
      <xdr:nvSpPr>
        <xdr:cNvPr id="75" name="楕円 74"/>
        <xdr:cNvSpPr/>
      </xdr:nvSpPr>
      <xdr:spPr bwMode="auto">
        <a:xfrm>
          <a:off x="42545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50665</xdr:rowOff>
    </xdr:from>
    <xdr:ext cx="762000" cy="259045"/>
    <xdr:sp macro="" textlink="">
      <xdr:nvSpPr>
        <xdr:cNvPr id="76" name="テキスト ボックス 75"/>
        <xdr:cNvSpPr txBox="1"/>
      </xdr:nvSpPr>
      <xdr:spPr>
        <a:xfrm>
          <a:off x="3924300" y="24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112656</xdr:rowOff>
    </xdr:from>
    <xdr:to>
      <xdr:col>19</xdr:col>
      <xdr:colOff>38100</xdr:colOff>
      <xdr:row>16</xdr:row>
      <xdr:rowOff>42806</xdr:rowOff>
    </xdr:to>
    <xdr:sp macro="" textlink="">
      <xdr:nvSpPr>
        <xdr:cNvPr id="77" name="楕円 76"/>
        <xdr:cNvSpPr/>
      </xdr:nvSpPr>
      <xdr:spPr bwMode="auto">
        <a:xfrm>
          <a:off x="3556000" y="273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52983</xdr:rowOff>
    </xdr:from>
    <xdr:ext cx="762000" cy="259045"/>
    <xdr:sp macro="" textlink="">
      <xdr:nvSpPr>
        <xdr:cNvPr id="78" name="テキスト ボックス 77"/>
        <xdr:cNvSpPr txBox="1"/>
      </xdr:nvSpPr>
      <xdr:spPr>
        <a:xfrm>
          <a:off x="3225800" y="250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101194</xdr:rowOff>
    </xdr:from>
    <xdr:to>
      <xdr:col>15</xdr:col>
      <xdr:colOff>101600</xdr:colOff>
      <xdr:row>16</xdr:row>
      <xdr:rowOff>31344</xdr:rowOff>
    </xdr:to>
    <xdr:sp macro="" textlink="">
      <xdr:nvSpPr>
        <xdr:cNvPr id="79" name="楕円 78"/>
        <xdr:cNvSpPr/>
      </xdr:nvSpPr>
      <xdr:spPr bwMode="auto">
        <a:xfrm>
          <a:off x="2857500" y="272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41521</xdr:rowOff>
    </xdr:from>
    <xdr:ext cx="762000" cy="259045"/>
    <xdr:sp macro="" textlink="">
      <xdr:nvSpPr>
        <xdr:cNvPr id="80" name="テキスト ボックス 79"/>
        <xdr:cNvSpPr txBox="1"/>
      </xdr:nvSpPr>
      <xdr:spPr>
        <a:xfrm>
          <a:off x="2527300" y="24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316052</xdr:rowOff>
    </xdr:from>
    <xdr:to>
      <xdr:col>29</xdr:col>
      <xdr:colOff>127000</xdr:colOff>
      <xdr:row>36</xdr:row>
      <xdr:rowOff>13066</xdr:rowOff>
    </xdr:to>
    <xdr:cxnSp macro="">
      <xdr:nvCxnSpPr>
        <xdr:cNvPr id="113" name="直線コネクタ 112"/>
        <xdr:cNvCxnSpPr/>
      </xdr:nvCxnSpPr>
      <xdr:spPr bwMode="auto">
        <a:xfrm>
          <a:off x="5003800" y="6926402"/>
          <a:ext cx="6477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269555</xdr:rowOff>
    </xdr:from>
    <xdr:to>
      <xdr:col>26</xdr:col>
      <xdr:colOff>50800</xdr:colOff>
      <xdr:row>35</xdr:row>
      <xdr:rowOff>316052</xdr:rowOff>
    </xdr:to>
    <xdr:cxnSp macro="">
      <xdr:nvCxnSpPr>
        <xdr:cNvPr id="116" name="直線コネクタ 115"/>
        <xdr:cNvCxnSpPr/>
      </xdr:nvCxnSpPr>
      <xdr:spPr bwMode="auto">
        <a:xfrm>
          <a:off x="4305300" y="6879905"/>
          <a:ext cx="698500" cy="4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254284</xdr:rowOff>
    </xdr:from>
    <xdr:to>
      <xdr:col>22</xdr:col>
      <xdr:colOff>114300</xdr:colOff>
      <xdr:row>35</xdr:row>
      <xdr:rowOff>269555</xdr:rowOff>
    </xdr:to>
    <xdr:cxnSp macro="">
      <xdr:nvCxnSpPr>
        <xdr:cNvPr id="119" name="直線コネクタ 118"/>
        <xdr:cNvCxnSpPr/>
      </xdr:nvCxnSpPr>
      <xdr:spPr bwMode="auto">
        <a:xfrm>
          <a:off x="3606800" y="6864634"/>
          <a:ext cx="6985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168742</xdr:rowOff>
    </xdr:from>
    <xdr:to>
      <xdr:col>18</xdr:col>
      <xdr:colOff>177800</xdr:colOff>
      <xdr:row>35</xdr:row>
      <xdr:rowOff>254284</xdr:rowOff>
    </xdr:to>
    <xdr:cxnSp macro="">
      <xdr:nvCxnSpPr>
        <xdr:cNvPr id="122" name="直線コネクタ 121"/>
        <xdr:cNvCxnSpPr/>
      </xdr:nvCxnSpPr>
      <xdr:spPr bwMode="auto">
        <a:xfrm>
          <a:off x="2908300" y="677909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240783</xdr:rowOff>
    </xdr:from>
    <xdr:ext cx="762000" cy="259045"/>
    <xdr:sp macro="" textlink="">
      <xdr:nvSpPr>
        <xdr:cNvPr id="124" name="テキスト ボックス 123"/>
        <xdr:cNvSpPr txBox="1"/>
      </xdr:nvSpPr>
      <xdr:spPr>
        <a:xfrm>
          <a:off x="32258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34778</xdr:rowOff>
    </xdr:from>
    <xdr:to>
      <xdr:col>15</xdr:col>
      <xdr:colOff>101600</xdr:colOff>
      <xdr:row>35</xdr:row>
      <xdr:rowOff>136378</xdr:rowOff>
    </xdr:to>
    <xdr:sp macro="" textlink="">
      <xdr:nvSpPr>
        <xdr:cNvPr id="125" name="フローチャート: 判断 124"/>
        <xdr:cNvSpPr/>
      </xdr:nvSpPr>
      <xdr:spPr bwMode="auto">
        <a:xfrm>
          <a:off x="2857500" y="66451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146555</xdr:rowOff>
    </xdr:from>
    <xdr:ext cx="762000" cy="259045"/>
    <xdr:sp macro="" textlink="">
      <xdr:nvSpPr>
        <xdr:cNvPr id="126" name="テキスト ボックス 125"/>
        <xdr:cNvSpPr txBox="1"/>
      </xdr:nvSpPr>
      <xdr:spPr>
        <a:xfrm>
          <a:off x="2527300" y="64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305166</xdr:rowOff>
    </xdr:from>
    <xdr:to>
      <xdr:col>29</xdr:col>
      <xdr:colOff>177800</xdr:colOff>
      <xdr:row>36</xdr:row>
      <xdr:rowOff>63866</xdr:rowOff>
    </xdr:to>
    <xdr:sp macro="" textlink="">
      <xdr:nvSpPr>
        <xdr:cNvPr id="132" name="楕円 131"/>
        <xdr:cNvSpPr/>
      </xdr:nvSpPr>
      <xdr:spPr bwMode="auto">
        <a:xfrm>
          <a:off x="5600700" y="691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277243</xdr:rowOff>
    </xdr:from>
    <xdr:ext cx="762000" cy="259045"/>
    <xdr:sp macro="" textlink="">
      <xdr:nvSpPr>
        <xdr:cNvPr id="133" name="人口1人当たり決算額の推移該当値テキスト445"/>
        <xdr:cNvSpPr txBox="1"/>
      </xdr:nvSpPr>
      <xdr:spPr>
        <a:xfrm>
          <a:off x="5740400" y="688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265252</xdr:rowOff>
    </xdr:from>
    <xdr:to>
      <xdr:col>26</xdr:col>
      <xdr:colOff>101600</xdr:colOff>
      <xdr:row>36</xdr:row>
      <xdr:rowOff>23952</xdr:rowOff>
    </xdr:to>
    <xdr:sp macro="" textlink="">
      <xdr:nvSpPr>
        <xdr:cNvPr id="134" name="楕円 133"/>
        <xdr:cNvSpPr/>
      </xdr:nvSpPr>
      <xdr:spPr bwMode="auto">
        <a:xfrm>
          <a:off x="49530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8729</xdr:rowOff>
    </xdr:from>
    <xdr:ext cx="736600" cy="259045"/>
    <xdr:sp macro="" textlink="">
      <xdr:nvSpPr>
        <xdr:cNvPr id="135" name="テキスト ボックス 134"/>
        <xdr:cNvSpPr txBox="1"/>
      </xdr:nvSpPr>
      <xdr:spPr>
        <a:xfrm>
          <a:off x="4622800" y="69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218755</xdr:rowOff>
    </xdr:from>
    <xdr:to>
      <xdr:col>22</xdr:col>
      <xdr:colOff>165100</xdr:colOff>
      <xdr:row>35</xdr:row>
      <xdr:rowOff>320355</xdr:rowOff>
    </xdr:to>
    <xdr:sp macro="" textlink="">
      <xdr:nvSpPr>
        <xdr:cNvPr id="136" name="楕円 135"/>
        <xdr:cNvSpPr/>
      </xdr:nvSpPr>
      <xdr:spPr bwMode="auto">
        <a:xfrm>
          <a:off x="4254500" y="682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305132</xdr:rowOff>
    </xdr:from>
    <xdr:ext cx="762000" cy="259045"/>
    <xdr:sp macro="" textlink="">
      <xdr:nvSpPr>
        <xdr:cNvPr id="137" name="テキスト ボックス 136"/>
        <xdr:cNvSpPr txBox="1"/>
      </xdr:nvSpPr>
      <xdr:spPr>
        <a:xfrm>
          <a:off x="3924300" y="691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203484</xdr:rowOff>
    </xdr:from>
    <xdr:to>
      <xdr:col>19</xdr:col>
      <xdr:colOff>38100</xdr:colOff>
      <xdr:row>35</xdr:row>
      <xdr:rowOff>305084</xdr:rowOff>
    </xdr:to>
    <xdr:sp macro="" textlink="">
      <xdr:nvSpPr>
        <xdr:cNvPr id="138" name="楕円 137"/>
        <xdr:cNvSpPr/>
      </xdr:nvSpPr>
      <xdr:spPr bwMode="auto">
        <a:xfrm>
          <a:off x="3556000" y="681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289861</xdr:rowOff>
    </xdr:from>
    <xdr:ext cx="762000" cy="259045"/>
    <xdr:sp macro="" textlink="">
      <xdr:nvSpPr>
        <xdr:cNvPr id="139" name="テキスト ボックス 138"/>
        <xdr:cNvSpPr txBox="1"/>
      </xdr:nvSpPr>
      <xdr:spPr>
        <a:xfrm>
          <a:off x="3225800" y="69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117942</xdr:rowOff>
    </xdr:from>
    <xdr:to>
      <xdr:col>15</xdr:col>
      <xdr:colOff>101600</xdr:colOff>
      <xdr:row>35</xdr:row>
      <xdr:rowOff>219542</xdr:rowOff>
    </xdr:to>
    <xdr:sp macro="" textlink="">
      <xdr:nvSpPr>
        <xdr:cNvPr id="140" name="楕円 139"/>
        <xdr:cNvSpPr/>
      </xdr:nvSpPr>
      <xdr:spPr bwMode="auto">
        <a:xfrm>
          <a:off x="2857500" y="672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204319</xdr:rowOff>
    </xdr:from>
    <xdr:ext cx="762000" cy="259045"/>
    <xdr:sp macro="" textlink="">
      <xdr:nvSpPr>
        <xdr:cNvPr id="141" name="テキスト ボックス 140"/>
        <xdr:cNvSpPr txBox="1"/>
      </xdr:nvSpPr>
      <xdr:spPr>
        <a:xfrm>
          <a:off x="2527300" y="68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142072</xdr:rowOff>
    </xdr:from>
    <xdr:to>
      <xdr:col>24</xdr:col>
      <xdr:colOff>63500</xdr:colOff>
      <xdr:row>33</xdr:row>
      <xdr:rowOff>170161</xdr:rowOff>
    </xdr:to>
    <xdr:cxnSp macro="">
      <xdr:nvCxnSpPr>
        <xdr:cNvPr id="65" name="直線コネクタ 64"/>
        <xdr:cNvCxnSpPr/>
      </xdr:nvCxnSpPr>
      <xdr:spPr>
        <a:xfrm flipV="1">
          <a:off x="3797300" y="5799922"/>
          <a:ext cx="8382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170161</xdr:rowOff>
    </xdr:from>
    <xdr:to>
      <xdr:col>19</xdr:col>
      <xdr:colOff>177800</xdr:colOff>
      <xdr:row>34</xdr:row>
      <xdr:rowOff>13827</xdr:rowOff>
    </xdr:to>
    <xdr:cxnSp macro="">
      <xdr:nvCxnSpPr>
        <xdr:cNvPr id="68" name="直線コネクタ 67"/>
        <xdr:cNvCxnSpPr/>
      </xdr:nvCxnSpPr>
      <xdr:spPr>
        <a:xfrm flipV="1">
          <a:off x="2908300" y="5828011"/>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xdr:rowOff>
    </xdr:from>
    <xdr:to>
      <xdr:col>15</xdr:col>
      <xdr:colOff>50800</xdr:colOff>
      <xdr:row>34</xdr:row>
      <xdr:rowOff>13827</xdr:rowOff>
    </xdr:to>
    <xdr:cxnSp macro="">
      <xdr:nvCxnSpPr>
        <xdr:cNvPr id="71" name="直線コネクタ 70"/>
        <xdr:cNvCxnSpPr/>
      </xdr:nvCxnSpPr>
      <xdr:spPr>
        <a:xfrm>
          <a:off x="2019300" y="5830611"/>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1311</xdr:rowOff>
    </xdr:from>
    <xdr:to>
      <xdr:col>10</xdr:col>
      <xdr:colOff>114300</xdr:colOff>
      <xdr:row>34</xdr:row>
      <xdr:rowOff>18628</xdr:rowOff>
    </xdr:to>
    <xdr:cxnSp macro="">
      <xdr:nvCxnSpPr>
        <xdr:cNvPr id="74" name="直線コネクタ 73"/>
        <xdr:cNvCxnSpPr/>
      </xdr:nvCxnSpPr>
      <xdr:spPr>
        <a:xfrm flipV="1">
          <a:off x="1130300" y="583061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49696</xdr:rowOff>
    </xdr:from>
    <xdr:ext cx="599010" cy="259045"/>
    <xdr:sp macro="" textlink="">
      <xdr:nvSpPr>
        <xdr:cNvPr id="76" name="テキスト ボックス 75"/>
        <xdr:cNvSpPr txBox="1"/>
      </xdr:nvSpPr>
      <xdr:spPr>
        <a:xfrm>
          <a:off x="1719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99158</xdr:rowOff>
    </xdr:from>
    <xdr:to>
      <xdr:col>6</xdr:col>
      <xdr:colOff>38100</xdr:colOff>
      <xdr:row>35</xdr:row>
      <xdr:rowOff>29308</xdr:rowOff>
    </xdr:to>
    <xdr:sp macro="" textlink="">
      <xdr:nvSpPr>
        <xdr:cNvPr id="77" name="フローチャート: 判断 76"/>
        <xdr:cNvSpPr/>
      </xdr:nvSpPr>
      <xdr:spPr>
        <a:xfrm>
          <a:off x="1079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20435</xdr:rowOff>
    </xdr:from>
    <xdr:ext cx="599010" cy="259045"/>
    <xdr:sp macro="" textlink="">
      <xdr:nvSpPr>
        <xdr:cNvPr id="78" name="テキスト ボックス 77"/>
        <xdr:cNvSpPr txBox="1"/>
      </xdr:nvSpPr>
      <xdr:spPr>
        <a:xfrm>
          <a:off x="830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91272</xdr:rowOff>
    </xdr:from>
    <xdr:to>
      <xdr:col>24</xdr:col>
      <xdr:colOff>114300</xdr:colOff>
      <xdr:row>34</xdr:row>
      <xdr:rowOff>21422</xdr:rowOff>
    </xdr:to>
    <xdr:sp macro="" textlink="">
      <xdr:nvSpPr>
        <xdr:cNvPr id="84" name="楕円 83"/>
        <xdr:cNvSpPr/>
      </xdr:nvSpPr>
      <xdr:spPr>
        <a:xfrm>
          <a:off x="4584700" y="57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114149</xdr:rowOff>
    </xdr:from>
    <xdr:ext cx="599010" cy="259045"/>
    <xdr:sp macro="" textlink="">
      <xdr:nvSpPr>
        <xdr:cNvPr id="85" name="人件費該当値テキスト"/>
        <xdr:cNvSpPr txBox="1"/>
      </xdr:nvSpPr>
      <xdr:spPr>
        <a:xfrm>
          <a:off x="4686300" y="56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119361</xdr:rowOff>
    </xdr:from>
    <xdr:to>
      <xdr:col>20</xdr:col>
      <xdr:colOff>38100</xdr:colOff>
      <xdr:row>34</xdr:row>
      <xdr:rowOff>49511</xdr:rowOff>
    </xdr:to>
    <xdr:sp macro="" textlink="">
      <xdr:nvSpPr>
        <xdr:cNvPr id="86" name="楕円 85"/>
        <xdr:cNvSpPr/>
      </xdr:nvSpPr>
      <xdr:spPr>
        <a:xfrm>
          <a:off x="3746500" y="57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66038</xdr:rowOff>
    </xdr:from>
    <xdr:ext cx="599010" cy="259045"/>
    <xdr:sp macro="" textlink="">
      <xdr:nvSpPr>
        <xdr:cNvPr id="87" name="テキスト ボックス 86"/>
        <xdr:cNvSpPr txBox="1"/>
      </xdr:nvSpPr>
      <xdr:spPr>
        <a:xfrm>
          <a:off x="3485095" y="55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134477</xdr:rowOff>
    </xdr:from>
    <xdr:to>
      <xdr:col>15</xdr:col>
      <xdr:colOff>101600</xdr:colOff>
      <xdr:row>34</xdr:row>
      <xdr:rowOff>64627</xdr:rowOff>
    </xdr:to>
    <xdr:sp macro="" textlink="">
      <xdr:nvSpPr>
        <xdr:cNvPr id="88" name="楕円 87"/>
        <xdr:cNvSpPr/>
      </xdr:nvSpPr>
      <xdr:spPr>
        <a:xfrm>
          <a:off x="2857500" y="57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81154</xdr:rowOff>
    </xdr:from>
    <xdr:ext cx="599010" cy="259045"/>
    <xdr:sp macro="" textlink="">
      <xdr:nvSpPr>
        <xdr:cNvPr id="89" name="テキスト ボックス 88"/>
        <xdr:cNvSpPr txBox="1"/>
      </xdr:nvSpPr>
      <xdr:spPr>
        <a:xfrm>
          <a:off x="2608795" y="556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121961</xdr:rowOff>
    </xdr:from>
    <xdr:to>
      <xdr:col>10</xdr:col>
      <xdr:colOff>165100</xdr:colOff>
      <xdr:row>34</xdr:row>
      <xdr:rowOff>52111</xdr:rowOff>
    </xdr:to>
    <xdr:sp macro="" textlink="">
      <xdr:nvSpPr>
        <xdr:cNvPr id="90" name="楕円 89"/>
        <xdr:cNvSpPr/>
      </xdr:nvSpPr>
      <xdr:spPr>
        <a:xfrm>
          <a:off x="1968500" y="5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68638</xdr:rowOff>
    </xdr:from>
    <xdr:ext cx="599010" cy="259045"/>
    <xdr:sp macro="" textlink="">
      <xdr:nvSpPr>
        <xdr:cNvPr id="91" name="テキスト ボックス 90"/>
        <xdr:cNvSpPr txBox="1"/>
      </xdr:nvSpPr>
      <xdr:spPr>
        <a:xfrm>
          <a:off x="1719795" y="55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139278</xdr:rowOff>
    </xdr:from>
    <xdr:to>
      <xdr:col>6</xdr:col>
      <xdr:colOff>38100</xdr:colOff>
      <xdr:row>34</xdr:row>
      <xdr:rowOff>69428</xdr:rowOff>
    </xdr:to>
    <xdr:sp macro="" textlink="">
      <xdr:nvSpPr>
        <xdr:cNvPr id="92" name="楕円 91"/>
        <xdr:cNvSpPr/>
      </xdr:nvSpPr>
      <xdr:spPr>
        <a:xfrm>
          <a:off x="1079500" y="57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85955</xdr:rowOff>
    </xdr:from>
    <xdr:ext cx="599010" cy="259045"/>
    <xdr:sp macro="" textlink="">
      <xdr:nvSpPr>
        <xdr:cNvPr id="93" name="テキスト ボックス 92"/>
        <xdr:cNvSpPr txBox="1"/>
      </xdr:nvSpPr>
      <xdr:spPr>
        <a:xfrm>
          <a:off x="830795" y="557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77978</xdr:rowOff>
    </xdr:from>
    <xdr:to>
      <xdr:col>24</xdr:col>
      <xdr:colOff>63500</xdr:colOff>
      <xdr:row>54</xdr:row>
      <xdr:rowOff>40422</xdr:rowOff>
    </xdr:to>
    <xdr:cxnSp macro="">
      <xdr:nvCxnSpPr>
        <xdr:cNvPr id="123" name="直線コネクタ 122"/>
        <xdr:cNvCxnSpPr/>
      </xdr:nvCxnSpPr>
      <xdr:spPr>
        <a:xfrm>
          <a:off x="3797300" y="916482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45555</xdr:rowOff>
    </xdr:from>
    <xdr:ext cx="534377" cy="259045"/>
    <xdr:sp macro="" textlink="">
      <xdr:nvSpPr>
        <xdr:cNvPr id="124" name="物件費平均値テキスト"/>
        <xdr:cNvSpPr txBox="1"/>
      </xdr:nvSpPr>
      <xdr:spPr>
        <a:xfrm>
          <a:off x="4686300" y="98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144816</xdr:rowOff>
    </xdr:from>
    <xdr:to>
      <xdr:col>19</xdr:col>
      <xdr:colOff>177800</xdr:colOff>
      <xdr:row>53</xdr:row>
      <xdr:rowOff>77978</xdr:rowOff>
    </xdr:to>
    <xdr:cxnSp macro="">
      <xdr:nvCxnSpPr>
        <xdr:cNvPr id="126" name="直線コネクタ 125"/>
        <xdr:cNvCxnSpPr/>
      </xdr:nvCxnSpPr>
      <xdr:spPr>
        <a:xfrm>
          <a:off x="2908300" y="9060216"/>
          <a:ext cx="8890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10721</xdr:rowOff>
    </xdr:from>
    <xdr:ext cx="534377" cy="259045"/>
    <xdr:sp macro="" textlink="">
      <xdr:nvSpPr>
        <xdr:cNvPr id="128" name="テキスト ボックス 127"/>
        <xdr:cNvSpPr txBox="1"/>
      </xdr:nvSpPr>
      <xdr:spPr>
        <a:xfrm>
          <a:off x="3517411" y="99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106390</xdr:rowOff>
    </xdr:from>
    <xdr:to>
      <xdr:col>15</xdr:col>
      <xdr:colOff>50800</xdr:colOff>
      <xdr:row>52</xdr:row>
      <xdr:rowOff>144816</xdr:rowOff>
    </xdr:to>
    <xdr:cxnSp macro="">
      <xdr:nvCxnSpPr>
        <xdr:cNvPr id="129" name="直線コネクタ 128"/>
        <xdr:cNvCxnSpPr/>
      </xdr:nvCxnSpPr>
      <xdr:spPr>
        <a:xfrm>
          <a:off x="2019300" y="9021790"/>
          <a:ext cx="889000" cy="3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149514</xdr:rowOff>
    </xdr:from>
    <xdr:ext cx="534377" cy="259045"/>
    <xdr:sp macro="" textlink="">
      <xdr:nvSpPr>
        <xdr:cNvPr id="131" name="テキスト ボックス 130"/>
        <xdr:cNvSpPr txBox="1"/>
      </xdr:nvSpPr>
      <xdr:spPr>
        <a:xfrm>
          <a:off x="2641111" y="100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106390</xdr:rowOff>
    </xdr:from>
    <xdr:to>
      <xdr:col>10</xdr:col>
      <xdr:colOff>114300</xdr:colOff>
      <xdr:row>53</xdr:row>
      <xdr:rowOff>137958</xdr:rowOff>
    </xdr:to>
    <xdr:cxnSp macro="">
      <xdr:nvCxnSpPr>
        <xdr:cNvPr id="132" name="直線コネクタ 131"/>
        <xdr:cNvCxnSpPr/>
      </xdr:nvCxnSpPr>
      <xdr:spPr>
        <a:xfrm flipV="1">
          <a:off x="1130300" y="9021790"/>
          <a:ext cx="889000" cy="20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112720</xdr:rowOff>
    </xdr:from>
    <xdr:ext cx="534377" cy="259045"/>
    <xdr:sp macro="" textlink="">
      <xdr:nvSpPr>
        <xdr:cNvPr id="134" name="テキスト ボックス 133"/>
        <xdr:cNvSpPr txBox="1"/>
      </xdr:nvSpPr>
      <xdr:spPr>
        <a:xfrm>
          <a:off x="1752111" y="100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35" name="フローチャート: 判断 134"/>
        <xdr:cNvSpPr/>
      </xdr:nvSpPr>
      <xdr:spPr>
        <a:xfrm>
          <a:off x="1079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120667</xdr:rowOff>
    </xdr:from>
    <xdr:ext cx="534377" cy="259045"/>
    <xdr:sp macro="" textlink="">
      <xdr:nvSpPr>
        <xdr:cNvPr id="136" name="テキスト ボックス 135"/>
        <xdr:cNvSpPr txBox="1"/>
      </xdr:nvSpPr>
      <xdr:spPr>
        <a:xfrm>
          <a:off x="863111" y="97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161072</xdr:rowOff>
    </xdr:from>
    <xdr:to>
      <xdr:col>24</xdr:col>
      <xdr:colOff>114300</xdr:colOff>
      <xdr:row>54</xdr:row>
      <xdr:rowOff>91222</xdr:rowOff>
    </xdr:to>
    <xdr:sp macro="" textlink="">
      <xdr:nvSpPr>
        <xdr:cNvPr id="142" name="楕円 141"/>
        <xdr:cNvSpPr/>
      </xdr:nvSpPr>
      <xdr:spPr>
        <a:xfrm>
          <a:off x="4584700" y="92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12499</xdr:rowOff>
    </xdr:from>
    <xdr:ext cx="534377" cy="259045"/>
    <xdr:sp macro="" textlink="">
      <xdr:nvSpPr>
        <xdr:cNvPr id="143" name="物件費該当値テキスト"/>
        <xdr:cNvSpPr txBox="1"/>
      </xdr:nvSpPr>
      <xdr:spPr>
        <a:xfrm>
          <a:off x="4686300" y="9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27178</xdr:rowOff>
    </xdr:from>
    <xdr:to>
      <xdr:col>20</xdr:col>
      <xdr:colOff>38100</xdr:colOff>
      <xdr:row>53</xdr:row>
      <xdr:rowOff>128778</xdr:rowOff>
    </xdr:to>
    <xdr:sp macro="" textlink="">
      <xdr:nvSpPr>
        <xdr:cNvPr id="144" name="楕円 143"/>
        <xdr:cNvSpPr/>
      </xdr:nvSpPr>
      <xdr:spPr>
        <a:xfrm>
          <a:off x="3746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145305</xdr:rowOff>
    </xdr:from>
    <xdr:ext cx="534377" cy="259045"/>
    <xdr:sp macro="" textlink="">
      <xdr:nvSpPr>
        <xdr:cNvPr id="145" name="テキスト ボックス 144"/>
        <xdr:cNvSpPr txBox="1"/>
      </xdr:nvSpPr>
      <xdr:spPr>
        <a:xfrm>
          <a:off x="3517411" y="88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94016</xdr:rowOff>
    </xdr:from>
    <xdr:to>
      <xdr:col>15</xdr:col>
      <xdr:colOff>101600</xdr:colOff>
      <xdr:row>53</xdr:row>
      <xdr:rowOff>24166</xdr:rowOff>
    </xdr:to>
    <xdr:sp macro="" textlink="">
      <xdr:nvSpPr>
        <xdr:cNvPr id="146" name="楕円 145"/>
        <xdr:cNvSpPr/>
      </xdr:nvSpPr>
      <xdr:spPr>
        <a:xfrm>
          <a:off x="2857500" y="90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40693</xdr:rowOff>
    </xdr:from>
    <xdr:ext cx="534377" cy="259045"/>
    <xdr:sp macro="" textlink="">
      <xdr:nvSpPr>
        <xdr:cNvPr id="147" name="テキスト ボックス 146"/>
        <xdr:cNvSpPr txBox="1"/>
      </xdr:nvSpPr>
      <xdr:spPr>
        <a:xfrm>
          <a:off x="2641111" y="87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55590</xdr:rowOff>
    </xdr:from>
    <xdr:to>
      <xdr:col>10</xdr:col>
      <xdr:colOff>165100</xdr:colOff>
      <xdr:row>52</xdr:row>
      <xdr:rowOff>157190</xdr:rowOff>
    </xdr:to>
    <xdr:sp macro="" textlink="">
      <xdr:nvSpPr>
        <xdr:cNvPr id="148" name="楕円 147"/>
        <xdr:cNvSpPr/>
      </xdr:nvSpPr>
      <xdr:spPr>
        <a:xfrm>
          <a:off x="1968500" y="89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2267</xdr:rowOff>
    </xdr:from>
    <xdr:ext cx="534377" cy="259045"/>
    <xdr:sp macro="" textlink="">
      <xdr:nvSpPr>
        <xdr:cNvPr id="149" name="テキスト ボックス 148"/>
        <xdr:cNvSpPr txBox="1"/>
      </xdr:nvSpPr>
      <xdr:spPr>
        <a:xfrm>
          <a:off x="1752111" y="874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87158</xdr:rowOff>
    </xdr:from>
    <xdr:to>
      <xdr:col>6</xdr:col>
      <xdr:colOff>38100</xdr:colOff>
      <xdr:row>54</xdr:row>
      <xdr:rowOff>17308</xdr:rowOff>
    </xdr:to>
    <xdr:sp macro="" textlink="">
      <xdr:nvSpPr>
        <xdr:cNvPr id="150" name="楕円 149"/>
        <xdr:cNvSpPr/>
      </xdr:nvSpPr>
      <xdr:spPr>
        <a:xfrm>
          <a:off x="1079500" y="91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33835</xdr:rowOff>
    </xdr:from>
    <xdr:ext cx="534377" cy="259045"/>
    <xdr:sp macro="" textlink="">
      <xdr:nvSpPr>
        <xdr:cNvPr id="151" name="テキスト ボックス 150"/>
        <xdr:cNvSpPr txBox="1"/>
      </xdr:nvSpPr>
      <xdr:spPr>
        <a:xfrm>
          <a:off x="863111" y="89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34734</xdr:rowOff>
    </xdr:from>
    <xdr:to>
      <xdr:col>24</xdr:col>
      <xdr:colOff>63500</xdr:colOff>
      <xdr:row>73</xdr:row>
      <xdr:rowOff>89598</xdr:rowOff>
    </xdr:to>
    <xdr:cxnSp macro="">
      <xdr:nvCxnSpPr>
        <xdr:cNvPr id="179" name="直線コネクタ 178"/>
        <xdr:cNvCxnSpPr/>
      </xdr:nvCxnSpPr>
      <xdr:spPr>
        <a:xfrm>
          <a:off x="3797300" y="125505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15130</xdr:rowOff>
    </xdr:from>
    <xdr:ext cx="469744" cy="259045"/>
    <xdr:sp macro="" textlink="">
      <xdr:nvSpPr>
        <xdr:cNvPr id="180" name="維持補修費平均値テキスト"/>
        <xdr:cNvSpPr txBox="1"/>
      </xdr:nvSpPr>
      <xdr:spPr>
        <a:xfrm>
          <a:off x="4686300" y="12873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34734</xdr:rowOff>
    </xdr:from>
    <xdr:to>
      <xdr:col>19</xdr:col>
      <xdr:colOff>177800</xdr:colOff>
      <xdr:row>73</xdr:row>
      <xdr:rowOff>56452</xdr:rowOff>
    </xdr:to>
    <xdr:cxnSp macro="">
      <xdr:nvCxnSpPr>
        <xdr:cNvPr id="182" name="直線コネクタ 181"/>
        <xdr:cNvCxnSpPr/>
      </xdr:nvCxnSpPr>
      <xdr:spPr>
        <a:xfrm flipV="1">
          <a:off x="2908300" y="12550584"/>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95331</xdr:rowOff>
    </xdr:from>
    <xdr:ext cx="469744" cy="259045"/>
    <xdr:sp macro="" textlink="">
      <xdr:nvSpPr>
        <xdr:cNvPr id="184" name="テキスト ボックス 183"/>
        <xdr:cNvSpPr txBox="1"/>
      </xdr:nvSpPr>
      <xdr:spPr>
        <a:xfrm>
          <a:off x="35497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87122</xdr:rowOff>
    </xdr:from>
    <xdr:to>
      <xdr:col>15</xdr:col>
      <xdr:colOff>50800</xdr:colOff>
      <xdr:row>73</xdr:row>
      <xdr:rowOff>56452</xdr:rowOff>
    </xdr:to>
    <xdr:cxnSp macro="">
      <xdr:nvCxnSpPr>
        <xdr:cNvPr id="185" name="直線コネクタ 184"/>
        <xdr:cNvCxnSpPr/>
      </xdr:nvCxnSpPr>
      <xdr:spPr>
        <a:xfrm>
          <a:off x="2019300" y="12260072"/>
          <a:ext cx="889000" cy="3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162196</xdr:rowOff>
    </xdr:from>
    <xdr:ext cx="469744" cy="259045"/>
    <xdr:sp macro="" textlink="">
      <xdr:nvSpPr>
        <xdr:cNvPr id="187" name="テキスト ボックス 186"/>
        <xdr:cNvSpPr txBox="1"/>
      </xdr:nvSpPr>
      <xdr:spPr>
        <a:xfrm>
          <a:off x="2673428"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53022</xdr:rowOff>
    </xdr:from>
    <xdr:to>
      <xdr:col>10</xdr:col>
      <xdr:colOff>114300</xdr:colOff>
      <xdr:row>71</xdr:row>
      <xdr:rowOff>87122</xdr:rowOff>
    </xdr:to>
    <xdr:cxnSp macro="">
      <xdr:nvCxnSpPr>
        <xdr:cNvPr id="188" name="直線コネクタ 187"/>
        <xdr:cNvCxnSpPr/>
      </xdr:nvCxnSpPr>
      <xdr:spPr>
        <a:xfrm>
          <a:off x="1130300" y="1222597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27703</xdr:rowOff>
    </xdr:from>
    <xdr:ext cx="469744" cy="259045"/>
    <xdr:sp macro="" textlink="">
      <xdr:nvSpPr>
        <xdr:cNvPr id="190" name="テキスト ボックス 189"/>
        <xdr:cNvSpPr txBox="1"/>
      </xdr:nvSpPr>
      <xdr:spPr>
        <a:xfrm>
          <a:off x="1784428"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141669</xdr:rowOff>
    </xdr:from>
    <xdr:to>
      <xdr:col>6</xdr:col>
      <xdr:colOff>38100</xdr:colOff>
      <xdr:row>74</xdr:row>
      <xdr:rowOff>71819</xdr:rowOff>
    </xdr:to>
    <xdr:sp macro="" textlink="">
      <xdr:nvSpPr>
        <xdr:cNvPr id="191" name="フローチャート: 判断 190"/>
        <xdr:cNvSpPr/>
      </xdr:nvSpPr>
      <xdr:spPr>
        <a:xfrm>
          <a:off x="1079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62946</xdr:rowOff>
    </xdr:from>
    <xdr:ext cx="469744" cy="259045"/>
    <xdr:sp macro="" textlink="">
      <xdr:nvSpPr>
        <xdr:cNvPr id="192" name="テキスト ボックス 191"/>
        <xdr:cNvSpPr txBox="1"/>
      </xdr:nvSpPr>
      <xdr:spPr>
        <a:xfrm>
          <a:off x="895428" y="127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38798</xdr:rowOff>
    </xdr:from>
    <xdr:to>
      <xdr:col>24</xdr:col>
      <xdr:colOff>114300</xdr:colOff>
      <xdr:row>73</xdr:row>
      <xdr:rowOff>140398</xdr:rowOff>
    </xdr:to>
    <xdr:sp macro="" textlink="">
      <xdr:nvSpPr>
        <xdr:cNvPr id="198" name="楕円 197"/>
        <xdr:cNvSpPr/>
      </xdr:nvSpPr>
      <xdr:spPr>
        <a:xfrm>
          <a:off x="4584700" y="12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61675</xdr:rowOff>
    </xdr:from>
    <xdr:ext cx="469744" cy="259045"/>
    <xdr:sp macro="" textlink="">
      <xdr:nvSpPr>
        <xdr:cNvPr id="199" name="維持補修費該当値テキスト"/>
        <xdr:cNvSpPr txBox="1"/>
      </xdr:nvSpPr>
      <xdr:spPr>
        <a:xfrm>
          <a:off x="4686300" y="1240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155384</xdr:rowOff>
    </xdr:from>
    <xdr:to>
      <xdr:col>20</xdr:col>
      <xdr:colOff>38100</xdr:colOff>
      <xdr:row>73</xdr:row>
      <xdr:rowOff>85534</xdr:rowOff>
    </xdr:to>
    <xdr:sp macro="" textlink="">
      <xdr:nvSpPr>
        <xdr:cNvPr id="200" name="楕円 199"/>
        <xdr:cNvSpPr/>
      </xdr:nvSpPr>
      <xdr:spPr>
        <a:xfrm>
          <a:off x="3746500" y="12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102061</xdr:rowOff>
    </xdr:from>
    <xdr:ext cx="469744" cy="259045"/>
    <xdr:sp macro="" textlink="">
      <xdr:nvSpPr>
        <xdr:cNvPr id="201" name="テキスト ボックス 200"/>
        <xdr:cNvSpPr txBox="1"/>
      </xdr:nvSpPr>
      <xdr:spPr>
        <a:xfrm>
          <a:off x="3549728" y="122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5652</xdr:rowOff>
    </xdr:from>
    <xdr:to>
      <xdr:col>15</xdr:col>
      <xdr:colOff>101600</xdr:colOff>
      <xdr:row>73</xdr:row>
      <xdr:rowOff>107252</xdr:rowOff>
    </xdr:to>
    <xdr:sp macro="" textlink="">
      <xdr:nvSpPr>
        <xdr:cNvPr id="202" name="楕円 201"/>
        <xdr:cNvSpPr/>
      </xdr:nvSpPr>
      <xdr:spPr>
        <a:xfrm>
          <a:off x="2857500" y="12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123779</xdr:rowOff>
    </xdr:from>
    <xdr:ext cx="469744" cy="259045"/>
    <xdr:sp macro="" textlink="">
      <xdr:nvSpPr>
        <xdr:cNvPr id="203" name="テキスト ボックス 202"/>
        <xdr:cNvSpPr txBox="1"/>
      </xdr:nvSpPr>
      <xdr:spPr>
        <a:xfrm>
          <a:off x="2673428" y="122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36322</xdr:rowOff>
    </xdr:from>
    <xdr:to>
      <xdr:col>10</xdr:col>
      <xdr:colOff>165100</xdr:colOff>
      <xdr:row>71</xdr:row>
      <xdr:rowOff>137922</xdr:rowOff>
    </xdr:to>
    <xdr:sp macro="" textlink="">
      <xdr:nvSpPr>
        <xdr:cNvPr id="204" name="楕円 203"/>
        <xdr:cNvSpPr/>
      </xdr:nvSpPr>
      <xdr:spPr>
        <a:xfrm>
          <a:off x="1968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154449</xdr:rowOff>
    </xdr:from>
    <xdr:ext cx="469744" cy="259045"/>
    <xdr:sp macro="" textlink="">
      <xdr:nvSpPr>
        <xdr:cNvPr id="205" name="テキスト ボックス 204"/>
        <xdr:cNvSpPr txBox="1"/>
      </xdr:nvSpPr>
      <xdr:spPr>
        <a:xfrm>
          <a:off x="1784428" y="119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2222</xdr:rowOff>
    </xdr:from>
    <xdr:to>
      <xdr:col>6</xdr:col>
      <xdr:colOff>38100</xdr:colOff>
      <xdr:row>71</xdr:row>
      <xdr:rowOff>103822</xdr:rowOff>
    </xdr:to>
    <xdr:sp macro="" textlink="">
      <xdr:nvSpPr>
        <xdr:cNvPr id="206" name="楕円 205"/>
        <xdr:cNvSpPr/>
      </xdr:nvSpPr>
      <xdr:spPr>
        <a:xfrm>
          <a:off x="1079500" y="12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120349</xdr:rowOff>
    </xdr:from>
    <xdr:ext cx="469744" cy="259045"/>
    <xdr:sp macro="" textlink="">
      <xdr:nvSpPr>
        <xdr:cNvPr id="207" name="テキスト ボックス 206"/>
        <xdr:cNvSpPr txBox="1"/>
      </xdr:nvSpPr>
      <xdr:spPr>
        <a:xfrm>
          <a:off x="895428"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20462</xdr:rowOff>
    </xdr:from>
    <xdr:to>
      <xdr:col>24</xdr:col>
      <xdr:colOff>63500</xdr:colOff>
      <xdr:row>96</xdr:row>
      <xdr:rowOff>33720</xdr:rowOff>
    </xdr:to>
    <xdr:cxnSp macro="">
      <xdr:nvCxnSpPr>
        <xdr:cNvPr id="233" name="直線コネクタ 232"/>
        <xdr:cNvCxnSpPr/>
      </xdr:nvCxnSpPr>
      <xdr:spPr>
        <a:xfrm flipV="1">
          <a:off x="3797300" y="16479662"/>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98336</xdr:rowOff>
    </xdr:from>
    <xdr:ext cx="534377" cy="259045"/>
    <xdr:sp macro="" textlink="">
      <xdr:nvSpPr>
        <xdr:cNvPr id="234" name="扶助費平均値テキスト"/>
        <xdr:cNvSpPr txBox="1"/>
      </xdr:nvSpPr>
      <xdr:spPr>
        <a:xfrm>
          <a:off x="4686300" y="1621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33720</xdr:rowOff>
    </xdr:from>
    <xdr:to>
      <xdr:col>19</xdr:col>
      <xdr:colOff>177800</xdr:colOff>
      <xdr:row>96</xdr:row>
      <xdr:rowOff>56764</xdr:rowOff>
    </xdr:to>
    <xdr:cxnSp macro="">
      <xdr:nvCxnSpPr>
        <xdr:cNvPr id="236" name="直線コネクタ 235"/>
        <xdr:cNvCxnSpPr/>
      </xdr:nvCxnSpPr>
      <xdr:spPr>
        <a:xfrm flipV="1">
          <a:off x="2908300" y="16492920"/>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2475</xdr:rowOff>
    </xdr:from>
    <xdr:ext cx="534377" cy="259045"/>
    <xdr:sp macro="" textlink="">
      <xdr:nvSpPr>
        <xdr:cNvPr id="238" name="テキスト ボックス 237"/>
        <xdr:cNvSpPr txBox="1"/>
      </xdr:nvSpPr>
      <xdr:spPr>
        <a:xfrm>
          <a:off x="35174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56764</xdr:rowOff>
    </xdr:from>
    <xdr:to>
      <xdr:col>15</xdr:col>
      <xdr:colOff>50800</xdr:colOff>
      <xdr:row>96</xdr:row>
      <xdr:rowOff>80080</xdr:rowOff>
    </xdr:to>
    <xdr:cxnSp macro="">
      <xdr:nvCxnSpPr>
        <xdr:cNvPr id="239" name="直線コネクタ 238"/>
        <xdr:cNvCxnSpPr/>
      </xdr:nvCxnSpPr>
      <xdr:spPr>
        <a:xfrm flipV="1">
          <a:off x="2019300" y="16515964"/>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93276</xdr:rowOff>
    </xdr:from>
    <xdr:ext cx="469744" cy="259045"/>
    <xdr:sp macro="" textlink="">
      <xdr:nvSpPr>
        <xdr:cNvPr id="241" name="テキスト ボックス 240"/>
        <xdr:cNvSpPr txBox="1"/>
      </xdr:nvSpPr>
      <xdr:spPr>
        <a:xfrm>
          <a:off x="2673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80080</xdr:rowOff>
    </xdr:from>
    <xdr:to>
      <xdr:col>10</xdr:col>
      <xdr:colOff>114300</xdr:colOff>
      <xdr:row>96</xdr:row>
      <xdr:rowOff>90323</xdr:rowOff>
    </xdr:to>
    <xdr:cxnSp macro="">
      <xdr:nvCxnSpPr>
        <xdr:cNvPr id="242" name="直線コネクタ 241"/>
        <xdr:cNvCxnSpPr/>
      </xdr:nvCxnSpPr>
      <xdr:spPr>
        <a:xfrm flipV="1">
          <a:off x="1130300" y="16539280"/>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109095</xdr:rowOff>
    </xdr:from>
    <xdr:ext cx="469744" cy="259045"/>
    <xdr:sp macro="" textlink="">
      <xdr:nvSpPr>
        <xdr:cNvPr id="244" name="テキスト ボックス 243"/>
        <xdr:cNvSpPr txBox="1"/>
      </xdr:nvSpPr>
      <xdr:spPr>
        <a:xfrm>
          <a:off x="1784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46563</xdr:rowOff>
    </xdr:from>
    <xdr:to>
      <xdr:col>6</xdr:col>
      <xdr:colOff>38100</xdr:colOff>
      <xdr:row>97</xdr:row>
      <xdr:rowOff>148163</xdr:rowOff>
    </xdr:to>
    <xdr:sp macro="" textlink="">
      <xdr:nvSpPr>
        <xdr:cNvPr id="245" name="フローチャート: 判断 244"/>
        <xdr:cNvSpPr/>
      </xdr:nvSpPr>
      <xdr:spPr>
        <a:xfrm>
          <a:off x="1079500" y="166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139290</xdr:rowOff>
    </xdr:from>
    <xdr:ext cx="469744" cy="259045"/>
    <xdr:sp macro="" textlink="">
      <xdr:nvSpPr>
        <xdr:cNvPr id="246" name="テキスト ボックス 245"/>
        <xdr:cNvSpPr txBox="1"/>
      </xdr:nvSpPr>
      <xdr:spPr>
        <a:xfrm>
          <a:off x="895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141112</xdr:rowOff>
    </xdr:from>
    <xdr:to>
      <xdr:col>24</xdr:col>
      <xdr:colOff>114300</xdr:colOff>
      <xdr:row>96</xdr:row>
      <xdr:rowOff>71262</xdr:rowOff>
    </xdr:to>
    <xdr:sp macro="" textlink="">
      <xdr:nvSpPr>
        <xdr:cNvPr id="252" name="楕円 251"/>
        <xdr:cNvSpPr/>
      </xdr:nvSpPr>
      <xdr:spPr>
        <a:xfrm>
          <a:off x="4584700" y="164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119539</xdr:rowOff>
    </xdr:from>
    <xdr:ext cx="534377" cy="259045"/>
    <xdr:sp macro="" textlink="">
      <xdr:nvSpPr>
        <xdr:cNvPr id="253" name="扶助費該当値テキスト"/>
        <xdr:cNvSpPr txBox="1"/>
      </xdr:nvSpPr>
      <xdr:spPr>
        <a:xfrm>
          <a:off x="4686300" y="164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154370</xdr:rowOff>
    </xdr:from>
    <xdr:to>
      <xdr:col>20</xdr:col>
      <xdr:colOff>38100</xdr:colOff>
      <xdr:row>96</xdr:row>
      <xdr:rowOff>84520</xdr:rowOff>
    </xdr:to>
    <xdr:sp macro="" textlink="">
      <xdr:nvSpPr>
        <xdr:cNvPr id="254" name="楕円 253"/>
        <xdr:cNvSpPr/>
      </xdr:nvSpPr>
      <xdr:spPr>
        <a:xfrm>
          <a:off x="3746500" y="164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75647</xdr:rowOff>
    </xdr:from>
    <xdr:ext cx="469744" cy="259045"/>
    <xdr:sp macro="" textlink="">
      <xdr:nvSpPr>
        <xdr:cNvPr id="255" name="テキスト ボックス 254"/>
        <xdr:cNvSpPr txBox="1"/>
      </xdr:nvSpPr>
      <xdr:spPr>
        <a:xfrm>
          <a:off x="3549728" y="165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5964</xdr:rowOff>
    </xdr:from>
    <xdr:to>
      <xdr:col>15</xdr:col>
      <xdr:colOff>101600</xdr:colOff>
      <xdr:row>96</xdr:row>
      <xdr:rowOff>107564</xdr:rowOff>
    </xdr:to>
    <xdr:sp macro="" textlink="">
      <xdr:nvSpPr>
        <xdr:cNvPr id="256" name="楕円 255"/>
        <xdr:cNvSpPr/>
      </xdr:nvSpPr>
      <xdr:spPr>
        <a:xfrm>
          <a:off x="2857500" y="164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98691</xdr:rowOff>
    </xdr:from>
    <xdr:ext cx="469744" cy="259045"/>
    <xdr:sp macro="" textlink="">
      <xdr:nvSpPr>
        <xdr:cNvPr id="257" name="テキスト ボックス 256"/>
        <xdr:cNvSpPr txBox="1"/>
      </xdr:nvSpPr>
      <xdr:spPr>
        <a:xfrm>
          <a:off x="2673428" y="165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29280</xdr:rowOff>
    </xdr:from>
    <xdr:to>
      <xdr:col>10</xdr:col>
      <xdr:colOff>165100</xdr:colOff>
      <xdr:row>96</xdr:row>
      <xdr:rowOff>130880</xdr:rowOff>
    </xdr:to>
    <xdr:sp macro="" textlink="">
      <xdr:nvSpPr>
        <xdr:cNvPr id="258" name="楕円 257"/>
        <xdr:cNvSpPr/>
      </xdr:nvSpPr>
      <xdr:spPr>
        <a:xfrm>
          <a:off x="1968500" y="16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122007</xdr:rowOff>
    </xdr:from>
    <xdr:ext cx="469744" cy="259045"/>
    <xdr:sp macro="" textlink="">
      <xdr:nvSpPr>
        <xdr:cNvPr id="259" name="テキスト ボックス 258"/>
        <xdr:cNvSpPr txBox="1"/>
      </xdr:nvSpPr>
      <xdr:spPr>
        <a:xfrm>
          <a:off x="1784428" y="165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39523</xdr:rowOff>
    </xdr:from>
    <xdr:to>
      <xdr:col>6</xdr:col>
      <xdr:colOff>38100</xdr:colOff>
      <xdr:row>96</xdr:row>
      <xdr:rowOff>141123</xdr:rowOff>
    </xdr:to>
    <xdr:sp macro="" textlink="">
      <xdr:nvSpPr>
        <xdr:cNvPr id="260" name="楕円 259"/>
        <xdr:cNvSpPr/>
      </xdr:nvSpPr>
      <xdr:spPr>
        <a:xfrm>
          <a:off x="1079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157650</xdr:rowOff>
    </xdr:from>
    <xdr:ext cx="469744" cy="259045"/>
    <xdr:sp macro="" textlink="">
      <xdr:nvSpPr>
        <xdr:cNvPr id="261" name="テキスト ボックス 260"/>
        <xdr:cNvSpPr txBox="1"/>
      </xdr:nvSpPr>
      <xdr:spPr>
        <a:xfrm>
          <a:off x="895428" y="162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129733</xdr:rowOff>
    </xdr:from>
    <xdr:to>
      <xdr:col>54</xdr:col>
      <xdr:colOff>189865</xdr:colOff>
      <xdr:row>36</xdr:row>
      <xdr:rowOff>165212</xdr:rowOff>
    </xdr:to>
    <xdr:cxnSp macro="">
      <xdr:nvCxnSpPr>
        <xdr:cNvPr id="282" name="直線コネクタ 281"/>
        <xdr:cNvCxnSpPr/>
      </xdr:nvCxnSpPr>
      <xdr:spPr>
        <a:xfrm flipV="1">
          <a:off x="10475595" y="5273233"/>
          <a:ext cx="1270" cy="106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169039</xdr:rowOff>
    </xdr:from>
    <xdr:ext cx="534377" cy="259045"/>
    <xdr:sp macro="" textlink="">
      <xdr:nvSpPr>
        <xdr:cNvPr id="283" name="補助費等最小値テキスト"/>
        <xdr:cNvSpPr txBox="1"/>
      </xdr:nvSpPr>
      <xdr:spPr>
        <a:xfrm>
          <a:off x="10528300" y="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165212</xdr:rowOff>
    </xdr:from>
    <xdr:to>
      <xdr:col>55</xdr:col>
      <xdr:colOff>88900</xdr:colOff>
      <xdr:row>36</xdr:row>
      <xdr:rowOff>165212</xdr:rowOff>
    </xdr:to>
    <xdr:cxnSp macro="">
      <xdr:nvCxnSpPr>
        <xdr:cNvPr id="284" name="直線コネクタ 283"/>
        <xdr:cNvCxnSpPr/>
      </xdr:nvCxnSpPr>
      <xdr:spPr>
        <a:xfrm>
          <a:off x="10388600" y="633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76410</xdr:rowOff>
    </xdr:from>
    <xdr:ext cx="599010" cy="259045"/>
    <xdr:sp macro="" textlink="">
      <xdr:nvSpPr>
        <xdr:cNvPr id="285" name="補助費等最大値テキスト"/>
        <xdr:cNvSpPr txBox="1"/>
      </xdr:nvSpPr>
      <xdr:spPr>
        <a:xfrm>
          <a:off x="10528300" y="504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129733</xdr:rowOff>
    </xdr:from>
    <xdr:to>
      <xdr:col>55</xdr:col>
      <xdr:colOff>88900</xdr:colOff>
      <xdr:row>30</xdr:row>
      <xdr:rowOff>129733</xdr:rowOff>
    </xdr:to>
    <xdr:cxnSp macro="">
      <xdr:nvCxnSpPr>
        <xdr:cNvPr id="286" name="直線コネクタ 285"/>
        <xdr:cNvCxnSpPr/>
      </xdr:nvCxnSpPr>
      <xdr:spPr>
        <a:xfrm>
          <a:off x="10388600" y="527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131745</xdr:rowOff>
    </xdr:from>
    <xdr:to>
      <xdr:col>55</xdr:col>
      <xdr:colOff>0</xdr:colOff>
      <xdr:row>34</xdr:row>
      <xdr:rowOff>132156</xdr:rowOff>
    </xdr:to>
    <xdr:cxnSp macro="">
      <xdr:nvCxnSpPr>
        <xdr:cNvPr id="287" name="直線コネクタ 286"/>
        <xdr:cNvCxnSpPr/>
      </xdr:nvCxnSpPr>
      <xdr:spPr>
        <a:xfrm>
          <a:off x="9639300" y="5789595"/>
          <a:ext cx="838200" cy="17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126362</xdr:rowOff>
    </xdr:from>
    <xdr:ext cx="599010" cy="259045"/>
    <xdr:sp macro="" textlink="">
      <xdr:nvSpPr>
        <xdr:cNvPr id="288" name="補助費等平均値テキスト"/>
        <xdr:cNvSpPr txBox="1"/>
      </xdr:nvSpPr>
      <xdr:spPr>
        <a:xfrm>
          <a:off x="10528300" y="544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103485</xdr:rowOff>
    </xdr:from>
    <xdr:to>
      <xdr:col>55</xdr:col>
      <xdr:colOff>50800</xdr:colOff>
      <xdr:row>33</xdr:row>
      <xdr:rowOff>33635</xdr:rowOff>
    </xdr:to>
    <xdr:sp macro="" textlink="">
      <xdr:nvSpPr>
        <xdr:cNvPr id="289" name="フローチャート: 判断 288"/>
        <xdr:cNvSpPr/>
      </xdr:nvSpPr>
      <xdr:spPr>
        <a:xfrm>
          <a:off x="104267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131745</xdr:rowOff>
    </xdr:from>
    <xdr:to>
      <xdr:col>50</xdr:col>
      <xdr:colOff>114300</xdr:colOff>
      <xdr:row>34</xdr:row>
      <xdr:rowOff>14107</xdr:rowOff>
    </xdr:to>
    <xdr:cxnSp macro="">
      <xdr:nvCxnSpPr>
        <xdr:cNvPr id="290" name="直線コネクタ 289"/>
        <xdr:cNvCxnSpPr/>
      </xdr:nvCxnSpPr>
      <xdr:spPr>
        <a:xfrm flipV="1">
          <a:off x="8750300" y="5789595"/>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51272</xdr:rowOff>
    </xdr:from>
    <xdr:to>
      <xdr:col>50</xdr:col>
      <xdr:colOff>165100</xdr:colOff>
      <xdr:row>30</xdr:row>
      <xdr:rowOff>152872</xdr:rowOff>
    </xdr:to>
    <xdr:sp macro="" textlink="">
      <xdr:nvSpPr>
        <xdr:cNvPr id="291" name="フローチャート: 判断 290"/>
        <xdr:cNvSpPr/>
      </xdr:nvSpPr>
      <xdr:spPr>
        <a:xfrm>
          <a:off x="9588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169399</xdr:rowOff>
    </xdr:from>
    <xdr:ext cx="599010" cy="259045"/>
    <xdr:sp macro="" textlink="">
      <xdr:nvSpPr>
        <xdr:cNvPr id="292" name="テキスト ボックス 291"/>
        <xdr:cNvSpPr txBox="1"/>
      </xdr:nvSpPr>
      <xdr:spPr>
        <a:xfrm>
          <a:off x="93270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46065</xdr:rowOff>
    </xdr:from>
    <xdr:to>
      <xdr:col>45</xdr:col>
      <xdr:colOff>177800</xdr:colOff>
      <xdr:row>34</xdr:row>
      <xdr:rowOff>14107</xdr:rowOff>
    </xdr:to>
    <xdr:cxnSp macro="">
      <xdr:nvCxnSpPr>
        <xdr:cNvPr id="293" name="直線コネクタ 292"/>
        <xdr:cNvCxnSpPr/>
      </xdr:nvCxnSpPr>
      <xdr:spPr>
        <a:xfrm>
          <a:off x="7861300" y="5703915"/>
          <a:ext cx="8890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85288</xdr:rowOff>
    </xdr:from>
    <xdr:to>
      <xdr:col>46</xdr:col>
      <xdr:colOff>38100</xdr:colOff>
      <xdr:row>34</xdr:row>
      <xdr:rowOff>15438</xdr:rowOff>
    </xdr:to>
    <xdr:sp macro="" textlink="">
      <xdr:nvSpPr>
        <xdr:cNvPr id="294" name="フローチャート: 判断 293"/>
        <xdr:cNvSpPr/>
      </xdr:nvSpPr>
      <xdr:spPr>
        <a:xfrm>
          <a:off x="8699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31965</xdr:rowOff>
    </xdr:from>
    <xdr:ext cx="534377" cy="259045"/>
    <xdr:sp macro="" textlink="">
      <xdr:nvSpPr>
        <xdr:cNvPr id="295" name="テキスト ボックス 294"/>
        <xdr:cNvSpPr txBox="1"/>
      </xdr:nvSpPr>
      <xdr:spPr>
        <a:xfrm>
          <a:off x="8483111" y="55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46065</xdr:rowOff>
    </xdr:from>
    <xdr:to>
      <xdr:col>41</xdr:col>
      <xdr:colOff>50800</xdr:colOff>
      <xdr:row>37</xdr:row>
      <xdr:rowOff>10221</xdr:rowOff>
    </xdr:to>
    <xdr:cxnSp macro="">
      <xdr:nvCxnSpPr>
        <xdr:cNvPr id="296" name="直線コネクタ 295"/>
        <xdr:cNvCxnSpPr/>
      </xdr:nvCxnSpPr>
      <xdr:spPr>
        <a:xfrm flipV="1">
          <a:off x="6972300" y="5703915"/>
          <a:ext cx="889000" cy="64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34036</xdr:rowOff>
    </xdr:from>
    <xdr:to>
      <xdr:col>41</xdr:col>
      <xdr:colOff>101600</xdr:colOff>
      <xdr:row>33</xdr:row>
      <xdr:rowOff>135636</xdr:rowOff>
    </xdr:to>
    <xdr:sp macro="" textlink="">
      <xdr:nvSpPr>
        <xdr:cNvPr id="297" name="フローチャート: 判断 296"/>
        <xdr:cNvSpPr/>
      </xdr:nvSpPr>
      <xdr:spPr>
        <a:xfrm>
          <a:off x="7810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126763</xdr:rowOff>
    </xdr:from>
    <xdr:ext cx="534377" cy="259045"/>
    <xdr:sp macro="" textlink="">
      <xdr:nvSpPr>
        <xdr:cNvPr id="298" name="テキスト ボックス 297"/>
        <xdr:cNvSpPr txBox="1"/>
      </xdr:nvSpPr>
      <xdr:spPr>
        <a:xfrm>
          <a:off x="75941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82545</xdr:rowOff>
    </xdr:from>
    <xdr:to>
      <xdr:col>36</xdr:col>
      <xdr:colOff>165100</xdr:colOff>
      <xdr:row>31</xdr:row>
      <xdr:rowOff>12695</xdr:rowOff>
    </xdr:to>
    <xdr:sp macro="" textlink="">
      <xdr:nvSpPr>
        <xdr:cNvPr id="299" name="フローチャート: 判断 298"/>
        <xdr:cNvSpPr/>
      </xdr:nvSpPr>
      <xdr:spPr>
        <a:xfrm>
          <a:off x="6921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29222</xdr:rowOff>
    </xdr:from>
    <xdr:ext cx="599010" cy="259045"/>
    <xdr:sp macro="" textlink="">
      <xdr:nvSpPr>
        <xdr:cNvPr id="300" name="テキスト ボックス 299"/>
        <xdr:cNvSpPr txBox="1"/>
      </xdr:nvSpPr>
      <xdr:spPr>
        <a:xfrm>
          <a:off x="6672795"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81356</xdr:rowOff>
    </xdr:from>
    <xdr:to>
      <xdr:col>55</xdr:col>
      <xdr:colOff>50800</xdr:colOff>
      <xdr:row>35</xdr:row>
      <xdr:rowOff>11506</xdr:rowOff>
    </xdr:to>
    <xdr:sp macro="" textlink="">
      <xdr:nvSpPr>
        <xdr:cNvPr id="306" name="楕円 305"/>
        <xdr:cNvSpPr/>
      </xdr:nvSpPr>
      <xdr:spPr>
        <a:xfrm>
          <a:off x="10426700" y="59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59783</xdr:rowOff>
    </xdr:from>
    <xdr:ext cx="534377" cy="259045"/>
    <xdr:sp macro="" textlink="">
      <xdr:nvSpPr>
        <xdr:cNvPr id="307" name="補助費等該当値テキスト"/>
        <xdr:cNvSpPr txBox="1"/>
      </xdr:nvSpPr>
      <xdr:spPr>
        <a:xfrm>
          <a:off x="10528300" y="58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80945</xdr:rowOff>
    </xdr:from>
    <xdr:to>
      <xdr:col>50</xdr:col>
      <xdr:colOff>165100</xdr:colOff>
      <xdr:row>34</xdr:row>
      <xdr:rowOff>11095</xdr:rowOff>
    </xdr:to>
    <xdr:sp macro="" textlink="">
      <xdr:nvSpPr>
        <xdr:cNvPr id="308" name="楕円 307"/>
        <xdr:cNvSpPr/>
      </xdr:nvSpPr>
      <xdr:spPr>
        <a:xfrm>
          <a:off x="9588500" y="57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2222</xdr:rowOff>
    </xdr:from>
    <xdr:ext cx="534377" cy="259045"/>
    <xdr:sp macro="" textlink="">
      <xdr:nvSpPr>
        <xdr:cNvPr id="309" name="テキスト ボックス 308"/>
        <xdr:cNvSpPr txBox="1"/>
      </xdr:nvSpPr>
      <xdr:spPr>
        <a:xfrm>
          <a:off x="9359411" y="58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134757</xdr:rowOff>
    </xdr:from>
    <xdr:to>
      <xdr:col>46</xdr:col>
      <xdr:colOff>38100</xdr:colOff>
      <xdr:row>34</xdr:row>
      <xdr:rowOff>64907</xdr:rowOff>
    </xdr:to>
    <xdr:sp macro="" textlink="">
      <xdr:nvSpPr>
        <xdr:cNvPr id="310" name="楕円 309"/>
        <xdr:cNvSpPr/>
      </xdr:nvSpPr>
      <xdr:spPr>
        <a:xfrm>
          <a:off x="8699500" y="57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56034</xdr:rowOff>
    </xdr:from>
    <xdr:ext cx="534377" cy="259045"/>
    <xdr:sp macro="" textlink="">
      <xdr:nvSpPr>
        <xdr:cNvPr id="311" name="テキスト ボックス 310"/>
        <xdr:cNvSpPr txBox="1"/>
      </xdr:nvSpPr>
      <xdr:spPr>
        <a:xfrm>
          <a:off x="8483111" y="58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166715</xdr:rowOff>
    </xdr:from>
    <xdr:to>
      <xdr:col>41</xdr:col>
      <xdr:colOff>101600</xdr:colOff>
      <xdr:row>33</xdr:row>
      <xdr:rowOff>96865</xdr:rowOff>
    </xdr:to>
    <xdr:sp macro="" textlink="">
      <xdr:nvSpPr>
        <xdr:cNvPr id="312" name="楕円 311"/>
        <xdr:cNvSpPr/>
      </xdr:nvSpPr>
      <xdr:spPr>
        <a:xfrm>
          <a:off x="7810500" y="5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113392</xdr:rowOff>
    </xdr:from>
    <xdr:ext cx="599010" cy="259045"/>
    <xdr:sp macro="" textlink="">
      <xdr:nvSpPr>
        <xdr:cNvPr id="313" name="テキスト ボックス 312"/>
        <xdr:cNvSpPr txBox="1"/>
      </xdr:nvSpPr>
      <xdr:spPr>
        <a:xfrm>
          <a:off x="7561795" y="54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130871</xdr:rowOff>
    </xdr:from>
    <xdr:to>
      <xdr:col>36</xdr:col>
      <xdr:colOff>165100</xdr:colOff>
      <xdr:row>37</xdr:row>
      <xdr:rowOff>61021</xdr:rowOff>
    </xdr:to>
    <xdr:sp macro="" textlink="">
      <xdr:nvSpPr>
        <xdr:cNvPr id="314" name="楕円 313"/>
        <xdr:cNvSpPr/>
      </xdr:nvSpPr>
      <xdr:spPr>
        <a:xfrm>
          <a:off x="6921500" y="6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52148</xdr:rowOff>
    </xdr:from>
    <xdr:ext cx="534377" cy="259045"/>
    <xdr:sp macro="" textlink="">
      <xdr:nvSpPr>
        <xdr:cNvPr id="315" name="テキスト ボックス 314"/>
        <xdr:cNvSpPr txBox="1"/>
      </xdr:nvSpPr>
      <xdr:spPr>
        <a:xfrm>
          <a:off x="6705111" y="63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0" name="直線コネクタ 339"/>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1"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2" name="直線コネクタ 341"/>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3"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4" name="直線コネクタ 343"/>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130670</xdr:rowOff>
    </xdr:from>
    <xdr:to>
      <xdr:col>55</xdr:col>
      <xdr:colOff>0</xdr:colOff>
      <xdr:row>57</xdr:row>
      <xdr:rowOff>149823</xdr:rowOff>
    </xdr:to>
    <xdr:cxnSp macro="">
      <xdr:nvCxnSpPr>
        <xdr:cNvPr id="345" name="直線コネクタ 344"/>
        <xdr:cNvCxnSpPr/>
      </xdr:nvCxnSpPr>
      <xdr:spPr>
        <a:xfrm flipV="1">
          <a:off x="9639300" y="9903320"/>
          <a:ext cx="8382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62285</xdr:rowOff>
    </xdr:from>
    <xdr:ext cx="534377" cy="259045"/>
    <xdr:sp macro="" textlink="">
      <xdr:nvSpPr>
        <xdr:cNvPr id="346" name="普通建設事業費平均値テキスト"/>
        <xdr:cNvSpPr txBox="1"/>
      </xdr:nvSpPr>
      <xdr:spPr>
        <a:xfrm>
          <a:off x="10528300" y="932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7" name="フローチャート: 判断 346"/>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91286</xdr:rowOff>
    </xdr:from>
    <xdr:to>
      <xdr:col>50</xdr:col>
      <xdr:colOff>114300</xdr:colOff>
      <xdr:row>57</xdr:row>
      <xdr:rowOff>149823</xdr:rowOff>
    </xdr:to>
    <xdr:cxnSp macro="">
      <xdr:nvCxnSpPr>
        <xdr:cNvPr id="348" name="直線コネクタ 347"/>
        <xdr:cNvCxnSpPr/>
      </xdr:nvCxnSpPr>
      <xdr:spPr>
        <a:xfrm>
          <a:off x="8750300" y="9863936"/>
          <a:ext cx="889000" cy="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9" name="フローチャート: 判断 348"/>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0" name="テキスト ボックス 349"/>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91286</xdr:rowOff>
    </xdr:from>
    <xdr:to>
      <xdr:col>45</xdr:col>
      <xdr:colOff>177800</xdr:colOff>
      <xdr:row>58</xdr:row>
      <xdr:rowOff>71887</xdr:rowOff>
    </xdr:to>
    <xdr:cxnSp macro="">
      <xdr:nvCxnSpPr>
        <xdr:cNvPr id="351" name="直線コネクタ 350"/>
        <xdr:cNvCxnSpPr/>
      </xdr:nvCxnSpPr>
      <xdr:spPr>
        <a:xfrm flipV="1">
          <a:off x="7861300" y="9863936"/>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2" name="フローチャート: 判断 351"/>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147672</xdr:rowOff>
    </xdr:from>
    <xdr:ext cx="534377" cy="259045"/>
    <xdr:sp macro="" textlink="">
      <xdr:nvSpPr>
        <xdr:cNvPr id="353" name="テキスト ボックス 352"/>
        <xdr:cNvSpPr txBox="1"/>
      </xdr:nvSpPr>
      <xdr:spPr>
        <a:xfrm>
          <a:off x="8483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71887</xdr:rowOff>
    </xdr:from>
    <xdr:to>
      <xdr:col>41</xdr:col>
      <xdr:colOff>50800</xdr:colOff>
      <xdr:row>58</xdr:row>
      <xdr:rowOff>85587</xdr:rowOff>
    </xdr:to>
    <xdr:cxnSp macro="">
      <xdr:nvCxnSpPr>
        <xdr:cNvPr id="354" name="直線コネクタ 353"/>
        <xdr:cNvCxnSpPr/>
      </xdr:nvCxnSpPr>
      <xdr:spPr>
        <a:xfrm flipV="1">
          <a:off x="6972300" y="10015987"/>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5" name="フローチャート: 判断 354"/>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52705</xdr:rowOff>
    </xdr:from>
    <xdr:ext cx="534377" cy="259045"/>
    <xdr:sp macro="" textlink="">
      <xdr:nvSpPr>
        <xdr:cNvPr id="356" name="テキスト ボックス 355"/>
        <xdr:cNvSpPr txBox="1"/>
      </xdr:nvSpPr>
      <xdr:spPr>
        <a:xfrm>
          <a:off x="7594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91986</xdr:rowOff>
    </xdr:from>
    <xdr:to>
      <xdr:col>36</xdr:col>
      <xdr:colOff>165100</xdr:colOff>
      <xdr:row>56</xdr:row>
      <xdr:rowOff>22136</xdr:rowOff>
    </xdr:to>
    <xdr:sp macro="" textlink="">
      <xdr:nvSpPr>
        <xdr:cNvPr id="357" name="フローチャート: 判断 356"/>
        <xdr:cNvSpPr/>
      </xdr:nvSpPr>
      <xdr:spPr>
        <a:xfrm>
          <a:off x="6921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38663</xdr:rowOff>
    </xdr:from>
    <xdr:ext cx="534377" cy="259045"/>
    <xdr:sp macro="" textlink="">
      <xdr:nvSpPr>
        <xdr:cNvPr id="358" name="テキスト ボックス 357"/>
        <xdr:cNvSpPr txBox="1"/>
      </xdr:nvSpPr>
      <xdr:spPr>
        <a:xfrm>
          <a:off x="6705111" y="92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79870</xdr:rowOff>
    </xdr:from>
    <xdr:to>
      <xdr:col>55</xdr:col>
      <xdr:colOff>50800</xdr:colOff>
      <xdr:row>58</xdr:row>
      <xdr:rowOff>10020</xdr:rowOff>
    </xdr:to>
    <xdr:sp macro="" textlink="">
      <xdr:nvSpPr>
        <xdr:cNvPr id="364" name="楕円 363"/>
        <xdr:cNvSpPr/>
      </xdr:nvSpPr>
      <xdr:spPr>
        <a:xfrm>
          <a:off x="10426700" y="98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166247</xdr:rowOff>
    </xdr:from>
    <xdr:ext cx="534377" cy="259045"/>
    <xdr:sp macro="" textlink="">
      <xdr:nvSpPr>
        <xdr:cNvPr id="365" name="普通建設事業費該当値テキスト"/>
        <xdr:cNvSpPr txBox="1"/>
      </xdr:nvSpPr>
      <xdr:spPr>
        <a:xfrm>
          <a:off x="10528300" y="97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99023</xdr:rowOff>
    </xdr:from>
    <xdr:to>
      <xdr:col>50</xdr:col>
      <xdr:colOff>165100</xdr:colOff>
      <xdr:row>58</xdr:row>
      <xdr:rowOff>29173</xdr:rowOff>
    </xdr:to>
    <xdr:sp macro="" textlink="">
      <xdr:nvSpPr>
        <xdr:cNvPr id="366" name="楕円 365"/>
        <xdr:cNvSpPr/>
      </xdr:nvSpPr>
      <xdr:spPr>
        <a:xfrm>
          <a:off x="9588500" y="98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20300</xdr:rowOff>
    </xdr:from>
    <xdr:ext cx="534377" cy="259045"/>
    <xdr:sp macro="" textlink="">
      <xdr:nvSpPr>
        <xdr:cNvPr id="367" name="テキスト ボックス 366"/>
        <xdr:cNvSpPr txBox="1"/>
      </xdr:nvSpPr>
      <xdr:spPr>
        <a:xfrm>
          <a:off x="9359411" y="99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40486</xdr:rowOff>
    </xdr:from>
    <xdr:to>
      <xdr:col>46</xdr:col>
      <xdr:colOff>38100</xdr:colOff>
      <xdr:row>57</xdr:row>
      <xdr:rowOff>142086</xdr:rowOff>
    </xdr:to>
    <xdr:sp macro="" textlink="">
      <xdr:nvSpPr>
        <xdr:cNvPr id="368" name="楕円 367"/>
        <xdr:cNvSpPr/>
      </xdr:nvSpPr>
      <xdr:spPr>
        <a:xfrm>
          <a:off x="8699500" y="98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133213</xdr:rowOff>
    </xdr:from>
    <xdr:ext cx="534377" cy="259045"/>
    <xdr:sp macro="" textlink="">
      <xdr:nvSpPr>
        <xdr:cNvPr id="369" name="テキスト ボックス 368"/>
        <xdr:cNvSpPr txBox="1"/>
      </xdr:nvSpPr>
      <xdr:spPr>
        <a:xfrm>
          <a:off x="8483111" y="99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21087</xdr:rowOff>
    </xdr:from>
    <xdr:to>
      <xdr:col>41</xdr:col>
      <xdr:colOff>101600</xdr:colOff>
      <xdr:row>58</xdr:row>
      <xdr:rowOff>122687</xdr:rowOff>
    </xdr:to>
    <xdr:sp macro="" textlink="">
      <xdr:nvSpPr>
        <xdr:cNvPr id="370" name="楕円 369"/>
        <xdr:cNvSpPr/>
      </xdr:nvSpPr>
      <xdr:spPr>
        <a:xfrm>
          <a:off x="7810500" y="99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113814</xdr:rowOff>
    </xdr:from>
    <xdr:ext cx="534377" cy="259045"/>
    <xdr:sp macro="" textlink="">
      <xdr:nvSpPr>
        <xdr:cNvPr id="371" name="テキスト ボックス 370"/>
        <xdr:cNvSpPr txBox="1"/>
      </xdr:nvSpPr>
      <xdr:spPr>
        <a:xfrm>
          <a:off x="7594111" y="100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34787</xdr:rowOff>
    </xdr:from>
    <xdr:to>
      <xdr:col>36</xdr:col>
      <xdr:colOff>165100</xdr:colOff>
      <xdr:row>58</xdr:row>
      <xdr:rowOff>136387</xdr:rowOff>
    </xdr:to>
    <xdr:sp macro="" textlink="">
      <xdr:nvSpPr>
        <xdr:cNvPr id="372" name="楕円 371"/>
        <xdr:cNvSpPr/>
      </xdr:nvSpPr>
      <xdr:spPr>
        <a:xfrm>
          <a:off x="6921500" y="9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127514</xdr:rowOff>
    </xdr:from>
    <xdr:ext cx="534377" cy="259045"/>
    <xdr:sp macro="" textlink="">
      <xdr:nvSpPr>
        <xdr:cNvPr id="373" name="テキスト ボックス 372"/>
        <xdr:cNvSpPr txBox="1"/>
      </xdr:nvSpPr>
      <xdr:spPr>
        <a:xfrm>
          <a:off x="6705111" y="100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6" name="直線コネクタ 395"/>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7"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8" name="直線コネクタ 397"/>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9"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400" name="直線コネクタ 399"/>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6198</xdr:rowOff>
    </xdr:from>
    <xdr:to>
      <xdr:col>55</xdr:col>
      <xdr:colOff>0</xdr:colOff>
      <xdr:row>77</xdr:row>
      <xdr:rowOff>11227</xdr:rowOff>
    </xdr:to>
    <xdr:cxnSp macro="">
      <xdr:nvCxnSpPr>
        <xdr:cNvPr id="401" name="直線コネクタ 400"/>
        <xdr:cNvCxnSpPr/>
      </xdr:nvCxnSpPr>
      <xdr:spPr>
        <a:xfrm flipV="1">
          <a:off x="9639300" y="1320784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167746</xdr:rowOff>
    </xdr:from>
    <xdr:ext cx="534377" cy="259045"/>
    <xdr:sp macro="" textlink="">
      <xdr:nvSpPr>
        <xdr:cNvPr id="402" name="普通建設事業費 （ うち新規整備　）平均値テキスト"/>
        <xdr:cNvSpPr txBox="1"/>
      </xdr:nvSpPr>
      <xdr:spPr>
        <a:xfrm>
          <a:off x="10528300" y="1251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3" name="フローチャート: 判断 402"/>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165646</xdr:rowOff>
    </xdr:from>
    <xdr:to>
      <xdr:col>50</xdr:col>
      <xdr:colOff>114300</xdr:colOff>
      <xdr:row>77</xdr:row>
      <xdr:rowOff>11227</xdr:rowOff>
    </xdr:to>
    <xdr:cxnSp macro="">
      <xdr:nvCxnSpPr>
        <xdr:cNvPr id="404" name="直線コネクタ 403"/>
        <xdr:cNvCxnSpPr/>
      </xdr:nvCxnSpPr>
      <xdr:spPr>
        <a:xfrm>
          <a:off x="8750300" y="13024396"/>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5" name="フローチャート: 判断 404"/>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406" name="テキスト ボックス 405"/>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165646</xdr:rowOff>
    </xdr:from>
    <xdr:to>
      <xdr:col>45</xdr:col>
      <xdr:colOff>177800</xdr:colOff>
      <xdr:row>76</xdr:row>
      <xdr:rowOff>67272</xdr:rowOff>
    </xdr:to>
    <xdr:cxnSp macro="">
      <xdr:nvCxnSpPr>
        <xdr:cNvPr id="407" name="直線コネクタ 406"/>
        <xdr:cNvCxnSpPr/>
      </xdr:nvCxnSpPr>
      <xdr:spPr>
        <a:xfrm flipV="1">
          <a:off x="7861300" y="13024396"/>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8" name="フローチャート: 判断 407"/>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21023</xdr:rowOff>
    </xdr:from>
    <xdr:ext cx="534377" cy="259045"/>
    <xdr:sp macro="" textlink="">
      <xdr:nvSpPr>
        <xdr:cNvPr id="409" name="テキスト ボックス 408"/>
        <xdr:cNvSpPr txBox="1"/>
      </xdr:nvSpPr>
      <xdr:spPr>
        <a:xfrm>
          <a:off x="8483111" y="127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67272</xdr:rowOff>
    </xdr:from>
    <xdr:to>
      <xdr:col>41</xdr:col>
      <xdr:colOff>50800</xdr:colOff>
      <xdr:row>76</xdr:row>
      <xdr:rowOff>135471</xdr:rowOff>
    </xdr:to>
    <xdr:cxnSp macro="">
      <xdr:nvCxnSpPr>
        <xdr:cNvPr id="410" name="直線コネクタ 409"/>
        <xdr:cNvCxnSpPr/>
      </xdr:nvCxnSpPr>
      <xdr:spPr>
        <a:xfrm flipV="1">
          <a:off x="6972300" y="1309747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11" name="フローチャート: 判断 410"/>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6011</xdr:rowOff>
    </xdr:from>
    <xdr:ext cx="534377" cy="259045"/>
    <xdr:sp macro="" textlink="">
      <xdr:nvSpPr>
        <xdr:cNvPr id="412" name="テキスト ボックス 411"/>
        <xdr:cNvSpPr txBox="1"/>
      </xdr:nvSpPr>
      <xdr:spPr>
        <a:xfrm>
          <a:off x="7594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10338</xdr:rowOff>
    </xdr:from>
    <xdr:to>
      <xdr:col>36</xdr:col>
      <xdr:colOff>165100</xdr:colOff>
      <xdr:row>74</xdr:row>
      <xdr:rowOff>111938</xdr:rowOff>
    </xdr:to>
    <xdr:sp macro="" textlink="">
      <xdr:nvSpPr>
        <xdr:cNvPr id="413" name="フローチャート: 判断 412"/>
        <xdr:cNvSpPr/>
      </xdr:nvSpPr>
      <xdr:spPr>
        <a:xfrm>
          <a:off x="6921500" y="1269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128465</xdr:rowOff>
    </xdr:from>
    <xdr:ext cx="534377" cy="259045"/>
    <xdr:sp macro="" textlink="">
      <xdr:nvSpPr>
        <xdr:cNvPr id="414" name="テキスト ボックス 413"/>
        <xdr:cNvSpPr txBox="1"/>
      </xdr:nvSpPr>
      <xdr:spPr>
        <a:xfrm>
          <a:off x="6705111" y="124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126848</xdr:rowOff>
    </xdr:from>
    <xdr:to>
      <xdr:col>55</xdr:col>
      <xdr:colOff>50800</xdr:colOff>
      <xdr:row>77</xdr:row>
      <xdr:rowOff>56998</xdr:rowOff>
    </xdr:to>
    <xdr:sp macro="" textlink="">
      <xdr:nvSpPr>
        <xdr:cNvPr id="420" name="楕円 419"/>
        <xdr:cNvSpPr/>
      </xdr:nvSpPr>
      <xdr:spPr>
        <a:xfrm>
          <a:off x="104267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105275</xdr:rowOff>
    </xdr:from>
    <xdr:ext cx="534377" cy="259045"/>
    <xdr:sp macro="" textlink="">
      <xdr:nvSpPr>
        <xdr:cNvPr id="421" name="普通建設事業費 （ うち新規整備　）該当値テキスト"/>
        <xdr:cNvSpPr txBox="1"/>
      </xdr:nvSpPr>
      <xdr:spPr>
        <a:xfrm>
          <a:off x="10528300" y="131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131877</xdr:rowOff>
    </xdr:from>
    <xdr:to>
      <xdr:col>50</xdr:col>
      <xdr:colOff>165100</xdr:colOff>
      <xdr:row>77</xdr:row>
      <xdr:rowOff>62027</xdr:rowOff>
    </xdr:to>
    <xdr:sp macro="" textlink="">
      <xdr:nvSpPr>
        <xdr:cNvPr id="422" name="楕円 421"/>
        <xdr:cNvSpPr/>
      </xdr:nvSpPr>
      <xdr:spPr>
        <a:xfrm>
          <a:off x="9588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53154</xdr:rowOff>
    </xdr:from>
    <xdr:ext cx="534377" cy="259045"/>
    <xdr:sp macro="" textlink="">
      <xdr:nvSpPr>
        <xdr:cNvPr id="423" name="テキスト ボックス 422"/>
        <xdr:cNvSpPr txBox="1"/>
      </xdr:nvSpPr>
      <xdr:spPr>
        <a:xfrm>
          <a:off x="93594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114846</xdr:rowOff>
    </xdr:from>
    <xdr:to>
      <xdr:col>46</xdr:col>
      <xdr:colOff>38100</xdr:colOff>
      <xdr:row>76</xdr:row>
      <xdr:rowOff>44996</xdr:rowOff>
    </xdr:to>
    <xdr:sp macro="" textlink="">
      <xdr:nvSpPr>
        <xdr:cNvPr id="424" name="楕円 423"/>
        <xdr:cNvSpPr/>
      </xdr:nvSpPr>
      <xdr:spPr>
        <a:xfrm>
          <a:off x="8699500" y="12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36123</xdr:rowOff>
    </xdr:from>
    <xdr:ext cx="534377" cy="259045"/>
    <xdr:sp macro="" textlink="">
      <xdr:nvSpPr>
        <xdr:cNvPr id="425" name="テキスト ボックス 424"/>
        <xdr:cNvSpPr txBox="1"/>
      </xdr:nvSpPr>
      <xdr:spPr>
        <a:xfrm>
          <a:off x="8483111" y="130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16472</xdr:rowOff>
    </xdr:from>
    <xdr:to>
      <xdr:col>41</xdr:col>
      <xdr:colOff>101600</xdr:colOff>
      <xdr:row>76</xdr:row>
      <xdr:rowOff>118072</xdr:rowOff>
    </xdr:to>
    <xdr:sp macro="" textlink="">
      <xdr:nvSpPr>
        <xdr:cNvPr id="426" name="楕円 425"/>
        <xdr:cNvSpPr/>
      </xdr:nvSpPr>
      <xdr:spPr>
        <a:xfrm>
          <a:off x="7810500" y="130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109199</xdr:rowOff>
    </xdr:from>
    <xdr:ext cx="534377" cy="259045"/>
    <xdr:sp macro="" textlink="">
      <xdr:nvSpPr>
        <xdr:cNvPr id="427" name="テキスト ボックス 426"/>
        <xdr:cNvSpPr txBox="1"/>
      </xdr:nvSpPr>
      <xdr:spPr>
        <a:xfrm>
          <a:off x="7594111" y="131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84671</xdr:rowOff>
    </xdr:from>
    <xdr:to>
      <xdr:col>36</xdr:col>
      <xdr:colOff>165100</xdr:colOff>
      <xdr:row>77</xdr:row>
      <xdr:rowOff>14821</xdr:rowOff>
    </xdr:to>
    <xdr:sp macro="" textlink="">
      <xdr:nvSpPr>
        <xdr:cNvPr id="428" name="楕円 427"/>
        <xdr:cNvSpPr/>
      </xdr:nvSpPr>
      <xdr:spPr>
        <a:xfrm>
          <a:off x="6921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5948</xdr:rowOff>
    </xdr:from>
    <xdr:ext cx="534377" cy="259045"/>
    <xdr:sp macro="" textlink="">
      <xdr:nvSpPr>
        <xdr:cNvPr id="429" name="テキスト ボックス 428"/>
        <xdr:cNvSpPr txBox="1"/>
      </xdr:nvSpPr>
      <xdr:spPr>
        <a:xfrm>
          <a:off x="6705111" y="132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2" name="直線コネクタ 451"/>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3"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4" name="直線コネクタ 453"/>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5"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6" name="直線コネクタ 455"/>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19914</xdr:rowOff>
    </xdr:from>
    <xdr:to>
      <xdr:col>55</xdr:col>
      <xdr:colOff>0</xdr:colOff>
      <xdr:row>96</xdr:row>
      <xdr:rowOff>107886</xdr:rowOff>
    </xdr:to>
    <xdr:cxnSp macro="">
      <xdr:nvCxnSpPr>
        <xdr:cNvPr id="457" name="直線コネクタ 456"/>
        <xdr:cNvCxnSpPr/>
      </xdr:nvCxnSpPr>
      <xdr:spPr>
        <a:xfrm flipV="1">
          <a:off x="9639300" y="16479114"/>
          <a:ext cx="838200" cy="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76725</xdr:rowOff>
    </xdr:from>
    <xdr:ext cx="534377" cy="259045"/>
    <xdr:sp macro="" textlink="">
      <xdr:nvSpPr>
        <xdr:cNvPr id="458" name="普通建設事業費 （ うち更新整備　）平均値テキスト"/>
        <xdr:cNvSpPr txBox="1"/>
      </xdr:nvSpPr>
      <xdr:spPr>
        <a:xfrm>
          <a:off x="10528300" y="16193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9" name="フローチャート: 判断 458"/>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107886</xdr:rowOff>
    </xdr:from>
    <xdr:to>
      <xdr:col>50</xdr:col>
      <xdr:colOff>114300</xdr:colOff>
      <xdr:row>96</xdr:row>
      <xdr:rowOff>163437</xdr:rowOff>
    </xdr:to>
    <xdr:cxnSp macro="">
      <xdr:nvCxnSpPr>
        <xdr:cNvPr id="460" name="直線コネクタ 459"/>
        <xdr:cNvCxnSpPr/>
      </xdr:nvCxnSpPr>
      <xdr:spPr>
        <a:xfrm flipV="1">
          <a:off x="8750300" y="16567086"/>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1" name="フローチャート: 判断 460"/>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13212</xdr:rowOff>
    </xdr:from>
    <xdr:ext cx="534377" cy="259045"/>
    <xdr:sp macro="" textlink="">
      <xdr:nvSpPr>
        <xdr:cNvPr id="462" name="テキスト ボックス 461"/>
        <xdr:cNvSpPr txBox="1"/>
      </xdr:nvSpPr>
      <xdr:spPr>
        <a:xfrm>
          <a:off x="9359411" y="161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163437</xdr:rowOff>
    </xdr:from>
    <xdr:to>
      <xdr:col>45</xdr:col>
      <xdr:colOff>177800</xdr:colOff>
      <xdr:row>98</xdr:row>
      <xdr:rowOff>92684</xdr:rowOff>
    </xdr:to>
    <xdr:cxnSp macro="">
      <xdr:nvCxnSpPr>
        <xdr:cNvPr id="463" name="直線コネクタ 462"/>
        <xdr:cNvCxnSpPr/>
      </xdr:nvCxnSpPr>
      <xdr:spPr>
        <a:xfrm flipV="1">
          <a:off x="7861300" y="16622637"/>
          <a:ext cx="889000" cy="2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4" name="フローチャート: 判断 463"/>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24147</xdr:rowOff>
    </xdr:from>
    <xdr:ext cx="534377" cy="259045"/>
    <xdr:sp macro="" textlink="">
      <xdr:nvSpPr>
        <xdr:cNvPr id="465" name="テキスト ボックス 464"/>
        <xdr:cNvSpPr txBox="1"/>
      </xdr:nvSpPr>
      <xdr:spPr>
        <a:xfrm>
          <a:off x="84831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13894</xdr:rowOff>
    </xdr:from>
    <xdr:to>
      <xdr:col>41</xdr:col>
      <xdr:colOff>50800</xdr:colOff>
      <xdr:row>98</xdr:row>
      <xdr:rowOff>92684</xdr:rowOff>
    </xdr:to>
    <xdr:cxnSp macro="">
      <xdr:nvCxnSpPr>
        <xdr:cNvPr id="466" name="直線コネクタ 465"/>
        <xdr:cNvCxnSpPr/>
      </xdr:nvCxnSpPr>
      <xdr:spPr>
        <a:xfrm>
          <a:off x="6972300" y="16815994"/>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7" name="フローチャート: 判断 466"/>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56227</xdr:rowOff>
    </xdr:from>
    <xdr:ext cx="534377" cy="259045"/>
    <xdr:sp macro="" textlink="">
      <xdr:nvSpPr>
        <xdr:cNvPr id="468" name="テキスト ボックス 467"/>
        <xdr:cNvSpPr txBox="1"/>
      </xdr:nvSpPr>
      <xdr:spPr>
        <a:xfrm>
          <a:off x="7594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126276</xdr:rowOff>
    </xdr:from>
    <xdr:to>
      <xdr:col>36</xdr:col>
      <xdr:colOff>165100</xdr:colOff>
      <xdr:row>97</xdr:row>
      <xdr:rowOff>56426</xdr:rowOff>
    </xdr:to>
    <xdr:sp macro="" textlink="">
      <xdr:nvSpPr>
        <xdr:cNvPr id="469" name="フローチャート: 判断 468"/>
        <xdr:cNvSpPr/>
      </xdr:nvSpPr>
      <xdr:spPr>
        <a:xfrm>
          <a:off x="6921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72953</xdr:rowOff>
    </xdr:from>
    <xdr:ext cx="534377" cy="259045"/>
    <xdr:sp macro="" textlink="">
      <xdr:nvSpPr>
        <xdr:cNvPr id="470" name="テキスト ボックス 469"/>
        <xdr:cNvSpPr txBox="1"/>
      </xdr:nvSpPr>
      <xdr:spPr>
        <a:xfrm>
          <a:off x="6705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140564</xdr:rowOff>
    </xdr:from>
    <xdr:to>
      <xdr:col>55</xdr:col>
      <xdr:colOff>50800</xdr:colOff>
      <xdr:row>96</xdr:row>
      <xdr:rowOff>70714</xdr:rowOff>
    </xdr:to>
    <xdr:sp macro="" textlink="">
      <xdr:nvSpPr>
        <xdr:cNvPr id="476" name="楕円 475"/>
        <xdr:cNvSpPr/>
      </xdr:nvSpPr>
      <xdr:spPr>
        <a:xfrm>
          <a:off x="10426700" y="164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118991</xdr:rowOff>
    </xdr:from>
    <xdr:ext cx="534377" cy="259045"/>
    <xdr:sp macro="" textlink="">
      <xdr:nvSpPr>
        <xdr:cNvPr id="477" name="普通建設事業費 （ うち更新整備　）該当値テキスト"/>
        <xdr:cNvSpPr txBox="1"/>
      </xdr:nvSpPr>
      <xdr:spPr>
        <a:xfrm>
          <a:off x="10528300" y="164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57086</xdr:rowOff>
    </xdr:from>
    <xdr:to>
      <xdr:col>50</xdr:col>
      <xdr:colOff>165100</xdr:colOff>
      <xdr:row>96</xdr:row>
      <xdr:rowOff>158686</xdr:rowOff>
    </xdr:to>
    <xdr:sp macro="" textlink="">
      <xdr:nvSpPr>
        <xdr:cNvPr id="478" name="楕円 477"/>
        <xdr:cNvSpPr/>
      </xdr:nvSpPr>
      <xdr:spPr>
        <a:xfrm>
          <a:off x="95885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149813</xdr:rowOff>
    </xdr:from>
    <xdr:ext cx="534377" cy="259045"/>
    <xdr:sp macro="" textlink="">
      <xdr:nvSpPr>
        <xdr:cNvPr id="479" name="テキスト ボックス 478"/>
        <xdr:cNvSpPr txBox="1"/>
      </xdr:nvSpPr>
      <xdr:spPr>
        <a:xfrm>
          <a:off x="9359411" y="166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112637</xdr:rowOff>
    </xdr:from>
    <xdr:to>
      <xdr:col>46</xdr:col>
      <xdr:colOff>38100</xdr:colOff>
      <xdr:row>97</xdr:row>
      <xdr:rowOff>42787</xdr:rowOff>
    </xdr:to>
    <xdr:sp macro="" textlink="">
      <xdr:nvSpPr>
        <xdr:cNvPr id="480" name="楕円 479"/>
        <xdr:cNvSpPr/>
      </xdr:nvSpPr>
      <xdr:spPr>
        <a:xfrm>
          <a:off x="86995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33914</xdr:rowOff>
    </xdr:from>
    <xdr:ext cx="534377" cy="259045"/>
    <xdr:sp macro="" textlink="">
      <xdr:nvSpPr>
        <xdr:cNvPr id="481" name="テキスト ボックス 480"/>
        <xdr:cNvSpPr txBox="1"/>
      </xdr:nvSpPr>
      <xdr:spPr>
        <a:xfrm>
          <a:off x="8483111" y="166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41884</xdr:rowOff>
    </xdr:from>
    <xdr:to>
      <xdr:col>41</xdr:col>
      <xdr:colOff>101600</xdr:colOff>
      <xdr:row>98</xdr:row>
      <xdr:rowOff>143484</xdr:rowOff>
    </xdr:to>
    <xdr:sp macro="" textlink="">
      <xdr:nvSpPr>
        <xdr:cNvPr id="482" name="楕円 481"/>
        <xdr:cNvSpPr/>
      </xdr:nvSpPr>
      <xdr:spPr>
        <a:xfrm>
          <a:off x="7810500" y="168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134611</xdr:rowOff>
    </xdr:from>
    <xdr:ext cx="534377" cy="259045"/>
    <xdr:sp macro="" textlink="">
      <xdr:nvSpPr>
        <xdr:cNvPr id="483" name="テキスト ボックス 482"/>
        <xdr:cNvSpPr txBox="1"/>
      </xdr:nvSpPr>
      <xdr:spPr>
        <a:xfrm>
          <a:off x="7594111" y="169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134544</xdr:rowOff>
    </xdr:from>
    <xdr:to>
      <xdr:col>36</xdr:col>
      <xdr:colOff>165100</xdr:colOff>
      <xdr:row>98</xdr:row>
      <xdr:rowOff>64694</xdr:rowOff>
    </xdr:to>
    <xdr:sp macro="" textlink="">
      <xdr:nvSpPr>
        <xdr:cNvPr id="484" name="楕円 483"/>
        <xdr:cNvSpPr/>
      </xdr:nvSpPr>
      <xdr:spPr>
        <a:xfrm>
          <a:off x="6921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55821</xdr:rowOff>
    </xdr:from>
    <xdr:ext cx="534377" cy="259045"/>
    <xdr:sp macro="" textlink="">
      <xdr:nvSpPr>
        <xdr:cNvPr id="485" name="テキスト ボックス 484"/>
        <xdr:cNvSpPr txBox="1"/>
      </xdr:nvSpPr>
      <xdr:spPr>
        <a:xfrm>
          <a:off x="6705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5" name="直線コネクタ 504"/>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6"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7" name="直線コネクタ 506"/>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8"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9" name="直線コネクタ 508"/>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103741</xdr:rowOff>
    </xdr:from>
    <xdr:to>
      <xdr:col>85</xdr:col>
      <xdr:colOff>127000</xdr:colOff>
      <xdr:row>38</xdr:row>
      <xdr:rowOff>121595</xdr:rowOff>
    </xdr:to>
    <xdr:cxnSp macro="">
      <xdr:nvCxnSpPr>
        <xdr:cNvPr id="510" name="直線コネクタ 509"/>
        <xdr:cNvCxnSpPr/>
      </xdr:nvCxnSpPr>
      <xdr:spPr>
        <a:xfrm flipV="1">
          <a:off x="15481300" y="6618841"/>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1"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2" name="フローチャート: 判断 511"/>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121595</xdr:rowOff>
    </xdr:from>
    <xdr:to>
      <xdr:col>81</xdr:col>
      <xdr:colOff>50800</xdr:colOff>
      <xdr:row>38</xdr:row>
      <xdr:rowOff>122966</xdr:rowOff>
    </xdr:to>
    <xdr:cxnSp macro="">
      <xdr:nvCxnSpPr>
        <xdr:cNvPr id="513" name="直線コネクタ 512"/>
        <xdr:cNvCxnSpPr/>
      </xdr:nvCxnSpPr>
      <xdr:spPr>
        <a:xfrm flipV="1">
          <a:off x="14592300" y="66366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4" name="フローチャート: 判断 513"/>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5" name="テキスト ボックス 514"/>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112954</xdr:rowOff>
    </xdr:from>
    <xdr:to>
      <xdr:col>76</xdr:col>
      <xdr:colOff>114300</xdr:colOff>
      <xdr:row>38</xdr:row>
      <xdr:rowOff>122966</xdr:rowOff>
    </xdr:to>
    <xdr:cxnSp macro="">
      <xdr:nvCxnSpPr>
        <xdr:cNvPr id="516" name="直線コネクタ 515"/>
        <xdr:cNvCxnSpPr/>
      </xdr:nvCxnSpPr>
      <xdr:spPr>
        <a:xfrm>
          <a:off x="13703300" y="66280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7" name="フローチャート: 判断 516"/>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8" name="テキスト ボックス 517"/>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112954</xdr:rowOff>
    </xdr:from>
    <xdr:to>
      <xdr:col>71</xdr:col>
      <xdr:colOff>177800</xdr:colOff>
      <xdr:row>38</xdr:row>
      <xdr:rowOff>121092</xdr:rowOff>
    </xdr:to>
    <xdr:cxnSp macro="">
      <xdr:nvCxnSpPr>
        <xdr:cNvPr id="519" name="直線コネクタ 518"/>
        <xdr:cNvCxnSpPr/>
      </xdr:nvCxnSpPr>
      <xdr:spPr>
        <a:xfrm flipV="1">
          <a:off x="12814300" y="662805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0" name="フローチャート: 判断 519"/>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165468</xdr:rowOff>
    </xdr:from>
    <xdr:ext cx="469744" cy="259045"/>
    <xdr:sp macro="" textlink="">
      <xdr:nvSpPr>
        <xdr:cNvPr id="521" name="テキスト ボックス 520"/>
        <xdr:cNvSpPr txBox="1"/>
      </xdr:nvSpPr>
      <xdr:spPr>
        <a:xfrm>
          <a:off x="13468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22" name="フローチャート: 判断 521"/>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23" name="テキスト ボックス 522"/>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52941</xdr:rowOff>
    </xdr:from>
    <xdr:to>
      <xdr:col>85</xdr:col>
      <xdr:colOff>177800</xdr:colOff>
      <xdr:row>38</xdr:row>
      <xdr:rowOff>154541</xdr:rowOff>
    </xdr:to>
    <xdr:sp macro="" textlink="">
      <xdr:nvSpPr>
        <xdr:cNvPr id="529" name="楕円 528"/>
        <xdr:cNvSpPr/>
      </xdr:nvSpPr>
      <xdr:spPr>
        <a:xfrm>
          <a:off x="16268700" y="65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139318</xdr:rowOff>
    </xdr:from>
    <xdr:ext cx="469744" cy="259045"/>
    <xdr:sp macro="" textlink="">
      <xdr:nvSpPr>
        <xdr:cNvPr id="530" name="災害復旧事業費該当値テキスト"/>
        <xdr:cNvSpPr txBox="1"/>
      </xdr:nvSpPr>
      <xdr:spPr>
        <a:xfrm>
          <a:off x="16370300" y="648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70795</xdr:rowOff>
    </xdr:from>
    <xdr:to>
      <xdr:col>81</xdr:col>
      <xdr:colOff>101600</xdr:colOff>
      <xdr:row>39</xdr:row>
      <xdr:rowOff>945</xdr:rowOff>
    </xdr:to>
    <xdr:sp macro="" textlink="">
      <xdr:nvSpPr>
        <xdr:cNvPr id="531" name="楕円 530"/>
        <xdr:cNvSpPr/>
      </xdr:nvSpPr>
      <xdr:spPr>
        <a:xfrm>
          <a:off x="15430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163522</xdr:rowOff>
    </xdr:from>
    <xdr:ext cx="378565" cy="259045"/>
    <xdr:sp macro="" textlink="">
      <xdr:nvSpPr>
        <xdr:cNvPr id="532" name="テキスト ボックス 531"/>
        <xdr:cNvSpPr txBox="1"/>
      </xdr:nvSpPr>
      <xdr:spPr>
        <a:xfrm>
          <a:off x="152793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72166</xdr:rowOff>
    </xdr:from>
    <xdr:to>
      <xdr:col>76</xdr:col>
      <xdr:colOff>165100</xdr:colOff>
      <xdr:row>39</xdr:row>
      <xdr:rowOff>2316</xdr:rowOff>
    </xdr:to>
    <xdr:sp macro="" textlink="">
      <xdr:nvSpPr>
        <xdr:cNvPr id="533" name="楕円 532"/>
        <xdr:cNvSpPr/>
      </xdr:nvSpPr>
      <xdr:spPr>
        <a:xfrm>
          <a:off x="14541500" y="6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164893</xdr:rowOff>
    </xdr:from>
    <xdr:ext cx="378565" cy="259045"/>
    <xdr:sp macro="" textlink="">
      <xdr:nvSpPr>
        <xdr:cNvPr id="534" name="テキスト ボックス 533"/>
        <xdr:cNvSpPr txBox="1"/>
      </xdr:nvSpPr>
      <xdr:spPr>
        <a:xfrm>
          <a:off x="14403017" y="667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62154</xdr:rowOff>
    </xdr:from>
    <xdr:to>
      <xdr:col>72</xdr:col>
      <xdr:colOff>38100</xdr:colOff>
      <xdr:row>38</xdr:row>
      <xdr:rowOff>163754</xdr:rowOff>
    </xdr:to>
    <xdr:sp macro="" textlink="">
      <xdr:nvSpPr>
        <xdr:cNvPr id="535" name="楕円 534"/>
        <xdr:cNvSpPr/>
      </xdr:nvSpPr>
      <xdr:spPr>
        <a:xfrm>
          <a:off x="13652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154881</xdr:rowOff>
    </xdr:from>
    <xdr:ext cx="469744" cy="259045"/>
    <xdr:sp macro="" textlink="">
      <xdr:nvSpPr>
        <xdr:cNvPr id="536" name="テキスト ボックス 535"/>
        <xdr:cNvSpPr txBox="1"/>
      </xdr:nvSpPr>
      <xdr:spPr>
        <a:xfrm>
          <a:off x="13468428" y="66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70292</xdr:rowOff>
    </xdr:from>
    <xdr:to>
      <xdr:col>67</xdr:col>
      <xdr:colOff>101600</xdr:colOff>
      <xdr:row>39</xdr:row>
      <xdr:rowOff>442</xdr:rowOff>
    </xdr:to>
    <xdr:sp macro="" textlink="">
      <xdr:nvSpPr>
        <xdr:cNvPr id="537" name="楕円 536"/>
        <xdr:cNvSpPr/>
      </xdr:nvSpPr>
      <xdr:spPr>
        <a:xfrm>
          <a:off x="12763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163019</xdr:rowOff>
    </xdr:from>
    <xdr:ext cx="378565" cy="259045"/>
    <xdr:sp macro="" textlink="">
      <xdr:nvSpPr>
        <xdr:cNvPr id="538" name="テキスト ボックス 537"/>
        <xdr:cNvSpPr txBox="1"/>
      </xdr:nvSpPr>
      <xdr:spPr>
        <a:xfrm>
          <a:off x="12625017" y="667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8" name="直線コネクタ 607"/>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9"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0" name="直線コネクタ 609"/>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1"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2" name="直線コネクタ 611"/>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157111</xdr:rowOff>
    </xdr:from>
    <xdr:to>
      <xdr:col>85</xdr:col>
      <xdr:colOff>127000</xdr:colOff>
      <xdr:row>79</xdr:row>
      <xdr:rowOff>8331</xdr:rowOff>
    </xdr:to>
    <xdr:cxnSp macro="">
      <xdr:nvCxnSpPr>
        <xdr:cNvPr id="613" name="直線コネクタ 612"/>
        <xdr:cNvCxnSpPr/>
      </xdr:nvCxnSpPr>
      <xdr:spPr>
        <a:xfrm>
          <a:off x="15481300" y="13187311"/>
          <a:ext cx="838200" cy="3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14"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5" name="フローチャート: 判断 614"/>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157111</xdr:rowOff>
    </xdr:from>
    <xdr:to>
      <xdr:col>81</xdr:col>
      <xdr:colOff>50800</xdr:colOff>
      <xdr:row>78</xdr:row>
      <xdr:rowOff>139319</xdr:rowOff>
    </xdr:to>
    <xdr:cxnSp macro="">
      <xdr:nvCxnSpPr>
        <xdr:cNvPr id="616" name="直線コネクタ 615"/>
        <xdr:cNvCxnSpPr/>
      </xdr:nvCxnSpPr>
      <xdr:spPr>
        <a:xfrm flipV="1">
          <a:off x="14592300" y="13187311"/>
          <a:ext cx="889000" cy="3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7" name="フローチャート: 判断 616"/>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14432</xdr:rowOff>
    </xdr:from>
    <xdr:ext cx="534377" cy="259045"/>
    <xdr:sp macro="" textlink="">
      <xdr:nvSpPr>
        <xdr:cNvPr id="618" name="テキスト ボックス 617"/>
        <xdr:cNvSpPr txBox="1"/>
      </xdr:nvSpPr>
      <xdr:spPr>
        <a:xfrm>
          <a:off x="15201411" y="12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137909</xdr:rowOff>
    </xdr:from>
    <xdr:to>
      <xdr:col>76</xdr:col>
      <xdr:colOff>114300</xdr:colOff>
      <xdr:row>78</xdr:row>
      <xdr:rowOff>139319</xdr:rowOff>
    </xdr:to>
    <xdr:cxnSp macro="">
      <xdr:nvCxnSpPr>
        <xdr:cNvPr id="619" name="直線コネクタ 618"/>
        <xdr:cNvCxnSpPr/>
      </xdr:nvCxnSpPr>
      <xdr:spPr>
        <a:xfrm>
          <a:off x="13703300" y="1351100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0" name="フローチャート: 判断 619"/>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76192</xdr:rowOff>
    </xdr:from>
    <xdr:ext cx="534377" cy="259045"/>
    <xdr:sp macro="" textlink="">
      <xdr:nvSpPr>
        <xdr:cNvPr id="621" name="テキスト ボックス 620"/>
        <xdr:cNvSpPr txBox="1"/>
      </xdr:nvSpPr>
      <xdr:spPr>
        <a:xfrm>
          <a:off x="14325111" y="127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137909</xdr:rowOff>
    </xdr:from>
    <xdr:to>
      <xdr:col>71</xdr:col>
      <xdr:colOff>177800</xdr:colOff>
      <xdr:row>78</xdr:row>
      <xdr:rowOff>150292</xdr:rowOff>
    </xdr:to>
    <xdr:cxnSp macro="">
      <xdr:nvCxnSpPr>
        <xdr:cNvPr id="622" name="直線コネクタ 621"/>
        <xdr:cNvCxnSpPr/>
      </xdr:nvCxnSpPr>
      <xdr:spPr>
        <a:xfrm flipV="1">
          <a:off x="12814300" y="13511009"/>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3" name="フローチャート: 判断 622"/>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76116</xdr:rowOff>
    </xdr:from>
    <xdr:ext cx="534377" cy="259045"/>
    <xdr:sp macro="" textlink="">
      <xdr:nvSpPr>
        <xdr:cNvPr id="624" name="テキスト ボックス 623"/>
        <xdr:cNvSpPr txBox="1"/>
      </xdr:nvSpPr>
      <xdr:spPr>
        <a:xfrm>
          <a:off x="13436111" y="127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54801</xdr:rowOff>
    </xdr:from>
    <xdr:to>
      <xdr:col>67</xdr:col>
      <xdr:colOff>101600</xdr:colOff>
      <xdr:row>72</xdr:row>
      <xdr:rowOff>156401</xdr:rowOff>
    </xdr:to>
    <xdr:sp macro="" textlink="">
      <xdr:nvSpPr>
        <xdr:cNvPr id="625" name="フローチャート: 判断 624"/>
        <xdr:cNvSpPr/>
      </xdr:nvSpPr>
      <xdr:spPr>
        <a:xfrm>
          <a:off x="12763500" y="123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1478</xdr:rowOff>
    </xdr:from>
    <xdr:ext cx="534377" cy="259045"/>
    <xdr:sp macro="" textlink="">
      <xdr:nvSpPr>
        <xdr:cNvPr id="626" name="テキスト ボックス 625"/>
        <xdr:cNvSpPr txBox="1"/>
      </xdr:nvSpPr>
      <xdr:spPr>
        <a:xfrm>
          <a:off x="12547111" y="121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128981</xdr:rowOff>
    </xdr:from>
    <xdr:to>
      <xdr:col>85</xdr:col>
      <xdr:colOff>177800</xdr:colOff>
      <xdr:row>79</xdr:row>
      <xdr:rowOff>59131</xdr:rowOff>
    </xdr:to>
    <xdr:sp macro="" textlink="">
      <xdr:nvSpPr>
        <xdr:cNvPr id="632" name="楕円 631"/>
        <xdr:cNvSpPr/>
      </xdr:nvSpPr>
      <xdr:spPr>
        <a:xfrm>
          <a:off x="162687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43908</xdr:rowOff>
    </xdr:from>
    <xdr:ext cx="534377" cy="259045"/>
    <xdr:sp macro="" textlink="">
      <xdr:nvSpPr>
        <xdr:cNvPr id="633" name="公債費該当値テキスト"/>
        <xdr:cNvSpPr txBox="1"/>
      </xdr:nvSpPr>
      <xdr:spPr>
        <a:xfrm>
          <a:off x="16370300" y="134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106311</xdr:rowOff>
    </xdr:from>
    <xdr:to>
      <xdr:col>81</xdr:col>
      <xdr:colOff>101600</xdr:colOff>
      <xdr:row>77</xdr:row>
      <xdr:rowOff>36461</xdr:rowOff>
    </xdr:to>
    <xdr:sp macro="" textlink="">
      <xdr:nvSpPr>
        <xdr:cNvPr id="634" name="楕円 633"/>
        <xdr:cNvSpPr/>
      </xdr:nvSpPr>
      <xdr:spPr>
        <a:xfrm>
          <a:off x="154305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27588</xdr:rowOff>
    </xdr:from>
    <xdr:ext cx="534377" cy="259045"/>
    <xdr:sp macro="" textlink="">
      <xdr:nvSpPr>
        <xdr:cNvPr id="635" name="テキスト ボックス 634"/>
        <xdr:cNvSpPr txBox="1"/>
      </xdr:nvSpPr>
      <xdr:spPr>
        <a:xfrm>
          <a:off x="15201411"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88519</xdr:rowOff>
    </xdr:from>
    <xdr:to>
      <xdr:col>76</xdr:col>
      <xdr:colOff>165100</xdr:colOff>
      <xdr:row>79</xdr:row>
      <xdr:rowOff>18669</xdr:rowOff>
    </xdr:to>
    <xdr:sp macro="" textlink="">
      <xdr:nvSpPr>
        <xdr:cNvPr id="636" name="楕円 635"/>
        <xdr:cNvSpPr/>
      </xdr:nvSpPr>
      <xdr:spPr>
        <a:xfrm>
          <a:off x="14541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9796</xdr:rowOff>
    </xdr:from>
    <xdr:ext cx="534377" cy="259045"/>
    <xdr:sp macro="" textlink="">
      <xdr:nvSpPr>
        <xdr:cNvPr id="637" name="テキスト ボックス 636"/>
        <xdr:cNvSpPr txBox="1"/>
      </xdr:nvSpPr>
      <xdr:spPr>
        <a:xfrm>
          <a:off x="14325111" y="135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87109</xdr:rowOff>
    </xdr:from>
    <xdr:to>
      <xdr:col>72</xdr:col>
      <xdr:colOff>38100</xdr:colOff>
      <xdr:row>79</xdr:row>
      <xdr:rowOff>17259</xdr:rowOff>
    </xdr:to>
    <xdr:sp macro="" textlink="">
      <xdr:nvSpPr>
        <xdr:cNvPr id="638" name="楕円 637"/>
        <xdr:cNvSpPr/>
      </xdr:nvSpPr>
      <xdr:spPr>
        <a:xfrm>
          <a:off x="13652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8386</xdr:rowOff>
    </xdr:from>
    <xdr:ext cx="534377" cy="259045"/>
    <xdr:sp macro="" textlink="">
      <xdr:nvSpPr>
        <xdr:cNvPr id="639" name="テキスト ボックス 638"/>
        <xdr:cNvSpPr txBox="1"/>
      </xdr:nvSpPr>
      <xdr:spPr>
        <a:xfrm>
          <a:off x="13436111" y="135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99492</xdr:rowOff>
    </xdr:from>
    <xdr:to>
      <xdr:col>67</xdr:col>
      <xdr:colOff>101600</xdr:colOff>
      <xdr:row>79</xdr:row>
      <xdr:rowOff>29642</xdr:rowOff>
    </xdr:to>
    <xdr:sp macro="" textlink="">
      <xdr:nvSpPr>
        <xdr:cNvPr id="640" name="楕円 639"/>
        <xdr:cNvSpPr/>
      </xdr:nvSpPr>
      <xdr:spPr>
        <a:xfrm>
          <a:off x="12763500" y="13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20769</xdr:rowOff>
    </xdr:from>
    <xdr:ext cx="534377" cy="259045"/>
    <xdr:sp macro="" textlink="">
      <xdr:nvSpPr>
        <xdr:cNvPr id="641" name="テキスト ボックス 640"/>
        <xdr:cNvSpPr txBox="1"/>
      </xdr:nvSpPr>
      <xdr:spPr>
        <a:xfrm>
          <a:off x="12547111" y="135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5093</xdr:rowOff>
    </xdr:from>
    <xdr:to>
      <xdr:col>85</xdr:col>
      <xdr:colOff>126364</xdr:colOff>
      <xdr:row>98</xdr:row>
      <xdr:rowOff>150521</xdr:rowOff>
    </xdr:to>
    <xdr:cxnSp macro="">
      <xdr:nvCxnSpPr>
        <xdr:cNvPr id="663" name="直線コネクタ 662"/>
        <xdr:cNvCxnSpPr/>
      </xdr:nvCxnSpPr>
      <xdr:spPr>
        <a:xfrm flipV="1">
          <a:off x="16317595" y="16635743"/>
          <a:ext cx="1269" cy="31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154348</xdr:rowOff>
    </xdr:from>
    <xdr:ext cx="469744" cy="259045"/>
    <xdr:sp macro="" textlink="">
      <xdr:nvSpPr>
        <xdr:cNvPr id="664" name="積立金最小値テキスト"/>
        <xdr:cNvSpPr txBox="1"/>
      </xdr:nvSpPr>
      <xdr:spPr>
        <a:xfrm>
          <a:off x="16370300" y="169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150521</xdr:rowOff>
    </xdr:from>
    <xdr:to>
      <xdr:col>86</xdr:col>
      <xdr:colOff>25400</xdr:colOff>
      <xdr:row>98</xdr:row>
      <xdr:rowOff>150521</xdr:rowOff>
    </xdr:to>
    <xdr:cxnSp macro="">
      <xdr:nvCxnSpPr>
        <xdr:cNvPr id="665" name="直線コネクタ 664"/>
        <xdr:cNvCxnSpPr/>
      </xdr:nvCxnSpPr>
      <xdr:spPr>
        <a:xfrm>
          <a:off x="16230600" y="169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123220</xdr:rowOff>
    </xdr:from>
    <xdr:ext cx="534377" cy="259045"/>
    <xdr:sp macro="" textlink="">
      <xdr:nvSpPr>
        <xdr:cNvPr id="666" name="積立金最大値テキスト"/>
        <xdr:cNvSpPr txBox="1"/>
      </xdr:nvSpPr>
      <xdr:spPr>
        <a:xfrm>
          <a:off x="16370300"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5093</xdr:rowOff>
    </xdr:from>
    <xdr:to>
      <xdr:col>86</xdr:col>
      <xdr:colOff>25400</xdr:colOff>
      <xdr:row>97</xdr:row>
      <xdr:rowOff>5093</xdr:rowOff>
    </xdr:to>
    <xdr:cxnSp macro="">
      <xdr:nvCxnSpPr>
        <xdr:cNvPr id="667" name="直線コネクタ 666"/>
        <xdr:cNvCxnSpPr/>
      </xdr:nvCxnSpPr>
      <xdr:spPr>
        <a:xfrm>
          <a:off x="16230600" y="1663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20486</xdr:rowOff>
    </xdr:from>
    <xdr:to>
      <xdr:col>85</xdr:col>
      <xdr:colOff>127000</xdr:colOff>
      <xdr:row>97</xdr:row>
      <xdr:rowOff>85865</xdr:rowOff>
    </xdr:to>
    <xdr:cxnSp macro="">
      <xdr:nvCxnSpPr>
        <xdr:cNvPr id="668" name="直線コネクタ 667"/>
        <xdr:cNvCxnSpPr/>
      </xdr:nvCxnSpPr>
      <xdr:spPr>
        <a:xfrm>
          <a:off x="15481300" y="16651136"/>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90682</xdr:rowOff>
    </xdr:from>
    <xdr:ext cx="469744" cy="259045"/>
    <xdr:sp macro="" textlink="">
      <xdr:nvSpPr>
        <xdr:cNvPr id="669" name="積立金平均値テキスト"/>
        <xdr:cNvSpPr txBox="1"/>
      </xdr:nvSpPr>
      <xdr:spPr>
        <a:xfrm>
          <a:off x="16370300" y="1672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112255</xdr:rowOff>
    </xdr:from>
    <xdr:to>
      <xdr:col>85</xdr:col>
      <xdr:colOff>177800</xdr:colOff>
      <xdr:row>98</xdr:row>
      <xdr:rowOff>42405</xdr:rowOff>
    </xdr:to>
    <xdr:sp macro="" textlink="">
      <xdr:nvSpPr>
        <xdr:cNvPr id="670" name="フローチャート: 判断 669"/>
        <xdr:cNvSpPr/>
      </xdr:nvSpPr>
      <xdr:spPr>
        <a:xfrm>
          <a:off x="162687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150749</xdr:rowOff>
    </xdr:from>
    <xdr:to>
      <xdr:col>81</xdr:col>
      <xdr:colOff>50800</xdr:colOff>
      <xdr:row>97</xdr:row>
      <xdr:rowOff>20486</xdr:rowOff>
    </xdr:to>
    <xdr:cxnSp macro="">
      <xdr:nvCxnSpPr>
        <xdr:cNvPr id="671" name="直線コネクタ 670"/>
        <xdr:cNvCxnSpPr/>
      </xdr:nvCxnSpPr>
      <xdr:spPr>
        <a:xfrm>
          <a:off x="14592300" y="16609949"/>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47828</xdr:rowOff>
    </xdr:from>
    <xdr:to>
      <xdr:col>81</xdr:col>
      <xdr:colOff>101600</xdr:colOff>
      <xdr:row>97</xdr:row>
      <xdr:rowOff>149428</xdr:rowOff>
    </xdr:to>
    <xdr:sp macro="" textlink="">
      <xdr:nvSpPr>
        <xdr:cNvPr id="672" name="フローチャート: 判断 671"/>
        <xdr:cNvSpPr/>
      </xdr:nvSpPr>
      <xdr:spPr>
        <a:xfrm>
          <a:off x="154305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140555</xdr:rowOff>
    </xdr:from>
    <xdr:ext cx="469744" cy="259045"/>
    <xdr:sp macro="" textlink="">
      <xdr:nvSpPr>
        <xdr:cNvPr id="673" name="テキスト ボックス 672"/>
        <xdr:cNvSpPr txBox="1"/>
      </xdr:nvSpPr>
      <xdr:spPr>
        <a:xfrm>
          <a:off x="15233728" y="167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150749</xdr:rowOff>
    </xdr:from>
    <xdr:to>
      <xdr:col>76</xdr:col>
      <xdr:colOff>114300</xdr:colOff>
      <xdr:row>97</xdr:row>
      <xdr:rowOff>98019</xdr:rowOff>
    </xdr:to>
    <xdr:cxnSp macro="">
      <xdr:nvCxnSpPr>
        <xdr:cNvPr id="674" name="直線コネクタ 673"/>
        <xdr:cNvCxnSpPr/>
      </xdr:nvCxnSpPr>
      <xdr:spPr>
        <a:xfrm flipV="1">
          <a:off x="13703300" y="16609949"/>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132486</xdr:rowOff>
    </xdr:from>
    <xdr:to>
      <xdr:col>76</xdr:col>
      <xdr:colOff>165100</xdr:colOff>
      <xdr:row>98</xdr:row>
      <xdr:rowOff>62636</xdr:rowOff>
    </xdr:to>
    <xdr:sp macro="" textlink="">
      <xdr:nvSpPr>
        <xdr:cNvPr id="675" name="フローチャート: 判断 674"/>
        <xdr:cNvSpPr/>
      </xdr:nvSpPr>
      <xdr:spPr>
        <a:xfrm>
          <a:off x="14541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53763</xdr:rowOff>
    </xdr:from>
    <xdr:ext cx="469744" cy="259045"/>
    <xdr:sp macro="" textlink="">
      <xdr:nvSpPr>
        <xdr:cNvPr id="676" name="テキスト ボックス 675"/>
        <xdr:cNvSpPr txBox="1"/>
      </xdr:nvSpPr>
      <xdr:spPr>
        <a:xfrm>
          <a:off x="143574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7341</xdr:rowOff>
    </xdr:from>
    <xdr:to>
      <xdr:col>71</xdr:col>
      <xdr:colOff>177800</xdr:colOff>
      <xdr:row>97</xdr:row>
      <xdr:rowOff>98019</xdr:rowOff>
    </xdr:to>
    <xdr:cxnSp macro="">
      <xdr:nvCxnSpPr>
        <xdr:cNvPr id="677" name="直線コネクタ 676"/>
        <xdr:cNvCxnSpPr/>
      </xdr:nvCxnSpPr>
      <xdr:spPr>
        <a:xfrm>
          <a:off x="12814300" y="1663799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51639</xdr:rowOff>
    </xdr:from>
    <xdr:to>
      <xdr:col>72</xdr:col>
      <xdr:colOff>38100</xdr:colOff>
      <xdr:row>97</xdr:row>
      <xdr:rowOff>153239</xdr:rowOff>
    </xdr:to>
    <xdr:sp macro="" textlink="">
      <xdr:nvSpPr>
        <xdr:cNvPr id="678" name="フローチャート: 判断 677"/>
        <xdr:cNvSpPr/>
      </xdr:nvSpPr>
      <xdr:spPr>
        <a:xfrm>
          <a:off x="13652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144366</xdr:rowOff>
    </xdr:from>
    <xdr:ext cx="469744" cy="259045"/>
    <xdr:sp macro="" textlink="">
      <xdr:nvSpPr>
        <xdr:cNvPr id="679" name="テキスト ボックス 678"/>
        <xdr:cNvSpPr txBox="1"/>
      </xdr:nvSpPr>
      <xdr:spPr>
        <a:xfrm>
          <a:off x="13468428" y="167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74879</xdr:rowOff>
    </xdr:from>
    <xdr:to>
      <xdr:col>67</xdr:col>
      <xdr:colOff>101600</xdr:colOff>
      <xdr:row>91</xdr:row>
      <xdr:rowOff>5029</xdr:rowOff>
    </xdr:to>
    <xdr:sp macro="" textlink="">
      <xdr:nvSpPr>
        <xdr:cNvPr id="680" name="フローチャート: 判断 679"/>
        <xdr:cNvSpPr/>
      </xdr:nvSpPr>
      <xdr:spPr>
        <a:xfrm>
          <a:off x="12763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21556</xdr:rowOff>
    </xdr:from>
    <xdr:ext cx="534377" cy="259045"/>
    <xdr:sp macro="" textlink="">
      <xdr:nvSpPr>
        <xdr:cNvPr id="681" name="テキスト ボックス 680"/>
        <xdr:cNvSpPr txBox="1"/>
      </xdr:nvSpPr>
      <xdr:spPr>
        <a:xfrm>
          <a:off x="12547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35065</xdr:rowOff>
    </xdr:from>
    <xdr:to>
      <xdr:col>85</xdr:col>
      <xdr:colOff>177800</xdr:colOff>
      <xdr:row>97</xdr:row>
      <xdr:rowOff>136665</xdr:rowOff>
    </xdr:to>
    <xdr:sp macro="" textlink="">
      <xdr:nvSpPr>
        <xdr:cNvPr id="687" name="楕円 686"/>
        <xdr:cNvSpPr/>
      </xdr:nvSpPr>
      <xdr:spPr>
        <a:xfrm>
          <a:off x="16268700" y="166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121442</xdr:rowOff>
    </xdr:from>
    <xdr:ext cx="469744" cy="259045"/>
    <xdr:sp macro="" textlink="">
      <xdr:nvSpPr>
        <xdr:cNvPr id="688" name="積立金該当値テキスト"/>
        <xdr:cNvSpPr txBox="1"/>
      </xdr:nvSpPr>
      <xdr:spPr>
        <a:xfrm>
          <a:off x="16370300" y="1658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141136</xdr:rowOff>
    </xdr:from>
    <xdr:to>
      <xdr:col>81</xdr:col>
      <xdr:colOff>101600</xdr:colOff>
      <xdr:row>97</xdr:row>
      <xdr:rowOff>71286</xdr:rowOff>
    </xdr:to>
    <xdr:sp macro="" textlink="">
      <xdr:nvSpPr>
        <xdr:cNvPr id="689" name="楕円 688"/>
        <xdr:cNvSpPr/>
      </xdr:nvSpPr>
      <xdr:spPr>
        <a:xfrm>
          <a:off x="15430500" y="16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87813</xdr:rowOff>
    </xdr:from>
    <xdr:ext cx="469744" cy="259045"/>
    <xdr:sp macro="" textlink="">
      <xdr:nvSpPr>
        <xdr:cNvPr id="690" name="テキスト ボックス 689"/>
        <xdr:cNvSpPr txBox="1"/>
      </xdr:nvSpPr>
      <xdr:spPr>
        <a:xfrm>
          <a:off x="15233728" y="163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99949</xdr:rowOff>
    </xdr:from>
    <xdr:to>
      <xdr:col>76</xdr:col>
      <xdr:colOff>165100</xdr:colOff>
      <xdr:row>97</xdr:row>
      <xdr:rowOff>30099</xdr:rowOff>
    </xdr:to>
    <xdr:sp macro="" textlink="">
      <xdr:nvSpPr>
        <xdr:cNvPr id="691" name="楕円 690"/>
        <xdr:cNvSpPr/>
      </xdr:nvSpPr>
      <xdr:spPr>
        <a:xfrm>
          <a:off x="14541500" y="165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46626</xdr:rowOff>
    </xdr:from>
    <xdr:ext cx="534377" cy="259045"/>
    <xdr:sp macro="" textlink="">
      <xdr:nvSpPr>
        <xdr:cNvPr id="692" name="テキスト ボックス 691"/>
        <xdr:cNvSpPr txBox="1"/>
      </xdr:nvSpPr>
      <xdr:spPr>
        <a:xfrm>
          <a:off x="14325111" y="163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47219</xdr:rowOff>
    </xdr:from>
    <xdr:to>
      <xdr:col>72</xdr:col>
      <xdr:colOff>38100</xdr:colOff>
      <xdr:row>97</xdr:row>
      <xdr:rowOff>148819</xdr:rowOff>
    </xdr:to>
    <xdr:sp macro="" textlink="">
      <xdr:nvSpPr>
        <xdr:cNvPr id="693" name="楕円 692"/>
        <xdr:cNvSpPr/>
      </xdr:nvSpPr>
      <xdr:spPr>
        <a:xfrm>
          <a:off x="13652500" y="166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165346</xdr:rowOff>
    </xdr:from>
    <xdr:ext cx="469744" cy="259045"/>
    <xdr:sp macro="" textlink="">
      <xdr:nvSpPr>
        <xdr:cNvPr id="694" name="テキスト ボックス 693"/>
        <xdr:cNvSpPr txBox="1"/>
      </xdr:nvSpPr>
      <xdr:spPr>
        <a:xfrm>
          <a:off x="13468428" y="164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127991</xdr:rowOff>
    </xdr:from>
    <xdr:to>
      <xdr:col>67</xdr:col>
      <xdr:colOff>101600</xdr:colOff>
      <xdr:row>97</xdr:row>
      <xdr:rowOff>58141</xdr:rowOff>
    </xdr:to>
    <xdr:sp macro="" textlink="">
      <xdr:nvSpPr>
        <xdr:cNvPr id="695" name="楕円 694"/>
        <xdr:cNvSpPr/>
      </xdr:nvSpPr>
      <xdr:spPr>
        <a:xfrm>
          <a:off x="12763500" y="165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49268</xdr:rowOff>
    </xdr:from>
    <xdr:ext cx="469744" cy="259045"/>
    <xdr:sp macro="" textlink="">
      <xdr:nvSpPr>
        <xdr:cNvPr id="696" name="テキスト ボックス 695"/>
        <xdr:cNvSpPr txBox="1"/>
      </xdr:nvSpPr>
      <xdr:spPr>
        <a:xfrm>
          <a:off x="12579428" y="1667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6" name="直線コネクタ 715"/>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9"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0" name="直線コネクタ 719"/>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38659</xdr:rowOff>
    </xdr:from>
    <xdr:to>
      <xdr:col>116</xdr:col>
      <xdr:colOff>63500</xdr:colOff>
      <xdr:row>37</xdr:row>
      <xdr:rowOff>27686</xdr:rowOff>
    </xdr:to>
    <xdr:cxnSp macro="">
      <xdr:nvCxnSpPr>
        <xdr:cNvPr id="721" name="直線コネクタ 720"/>
        <xdr:cNvCxnSpPr/>
      </xdr:nvCxnSpPr>
      <xdr:spPr>
        <a:xfrm flipV="1">
          <a:off x="21323300" y="5353609"/>
          <a:ext cx="838200" cy="10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17492</xdr:rowOff>
    </xdr:from>
    <xdr:ext cx="378565" cy="259045"/>
    <xdr:sp macro="" textlink="">
      <xdr:nvSpPr>
        <xdr:cNvPr id="722" name="投資及び出資金平均値テキスト"/>
        <xdr:cNvSpPr txBox="1"/>
      </xdr:nvSpPr>
      <xdr:spPr>
        <a:xfrm>
          <a:off x="22212300" y="6361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3" name="フローチャート: 判断 722"/>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38</xdr:row>
      <xdr:rowOff>132385</xdr:rowOff>
    </xdr:to>
    <xdr:cxnSp macro="">
      <xdr:nvCxnSpPr>
        <xdr:cNvPr id="724" name="直線コネクタ 723"/>
        <xdr:cNvCxnSpPr/>
      </xdr:nvCxnSpPr>
      <xdr:spPr>
        <a:xfrm flipV="1">
          <a:off x="20434300" y="6371336"/>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5" name="フローチャート: 判断 724"/>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19321</xdr:rowOff>
    </xdr:from>
    <xdr:ext cx="378565" cy="259045"/>
    <xdr:sp macro="" textlink="">
      <xdr:nvSpPr>
        <xdr:cNvPr id="726" name="テキスト ボックス 725"/>
        <xdr:cNvSpPr txBox="1"/>
      </xdr:nvSpPr>
      <xdr:spPr>
        <a:xfrm>
          <a:off x="211213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132385</xdr:rowOff>
    </xdr:from>
    <xdr:to>
      <xdr:col>107</xdr:col>
      <xdr:colOff>50800</xdr:colOff>
      <xdr:row>38</xdr:row>
      <xdr:rowOff>136957</xdr:rowOff>
    </xdr:to>
    <xdr:cxnSp macro="">
      <xdr:nvCxnSpPr>
        <xdr:cNvPr id="727" name="直線コネクタ 726"/>
        <xdr:cNvCxnSpPr/>
      </xdr:nvCxnSpPr>
      <xdr:spPr>
        <a:xfrm flipV="1">
          <a:off x="19545300" y="66474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8" name="フローチャート: 判断 727"/>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102785</xdr:rowOff>
    </xdr:from>
    <xdr:ext cx="378565" cy="259045"/>
    <xdr:sp macro="" textlink="">
      <xdr:nvSpPr>
        <xdr:cNvPr id="729" name="テキスト ボックス 728"/>
        <xdr:cNvSpPr txBox="1"/>
      </xdr:nvSpPr>
      <xdr:spPr>
        <a:xfrm>
          <a:off x="20245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136957</xdr:rowOff>
    </xdr:to>
    <xdr:cxnSp macro="">
      <xdr:nvCxnSpPr>
        <xdr:cNvPr id="730" name="直線コネクタ 729"/>
        <xdr:cNvCxnSpPr/>
      </xdr:nvCxnSpPr>
      <xdr:spPr>
        <a:xfrm>
          <a:off x="18656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1" name="フローチャート: 判断 730"/>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2" name="テキスト ボックス 731"/>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82957</xdr:rowOff>
    </xdr:from>
    <xdr:to>
      <xdr:col>98</xdr:col>
      <xdr:colOff>38100</xdr:colOff>
      <xdr:row>37</xdr:row>
      <xdr:rowOff>13107</xdr:rowOff>
    </xdr:to>
    <xdr:sp macro="" textlink="">
      <xdr:nvSpPr>
        <xdr:cNvPr id="733" name="フローチャート: 判断 732"/>
        <xdr:cNvSpPr/>
      </xdr:nvSpPr>
      <xdr:spPr>
        <a:xfrm>
          <a:off x="18605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29634</xdr:rowOff>
    </xdr:from>
    <xdr:ext cx="378565" cy="259045"/>
    <xdr:sp macro="" textlink="">
      <xdr:nvSpPr>
        <xdr:cNvPr id="734" name="テキスト ボックス 733"/>
        <xdr:cNvSpPr txBox="1"/>
      </xdr:nvSpPr>
      <xdr:spPr>
        <a:xfrm>
          <a:off x="18467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159309</xdr:rowOff>
    </xdr:from>
    <xdr:to>
      <xdr:col>116</xdr:col>
      <xdr:colOff>114300</xdr:colOff>
      <xdr:row>31</xdr:row>
      <xdr:rowOff>89459</xdr:rowOff>
    </xdr:to>
    <xdr:sp macro="" textlink="">
      <xdr:nvSpPr>
        <xdr:cNvPr id="740" name="楕円 739"/>
        <xdr:cNvSpPr/>
      </xdr:nvSpPr>
      <xdr:spPr>
        <a:xfrm>
          <a:off x="221107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112336</xdr:rowOff>
    </xdr:from>
    <xdr:ext cx="469744" cy="259045"/>
    <xdr:sp macro="" textlink="">
      <xdr:nvSpPr>
        <xdr:cNvPr id="741" name="投資及び出資金該当値テキスト"/>
        <xdr:cNvSpPr txBox="1"/>
      </xdr:nvSpPr>
      <xdr:spPr>
        <a:xfrm>
          <a:off x="22212300" y="52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148336</xdr:rowOff>
    </xdr:from>
    <xdr:to>
      <xdr:col>112</xdr:col>
      <xdr:colOff>38100</xdr:colOff>
      <xdr:row>37</xdr:row>
      <xdr:rowOff>78486</xdr:rowOff>
    </xdr:to>
    <xdr:sp macro="" textlink="">
      <xdr:nvSpPr>
        <xdr:cNvPr id="742" name="楕円 741"/>
        <xdr:cNvSpPr/>
      </xdr:nvSpPr>
      <xdr:spPr>
        <a:xfrm>
          <a:off x="2127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95013</xdr:rowOff>
    </xdr:from>
    <xdr:ext cx="378565" cy="259045"/>
    <xdr:sp macro="" textlink="">
      <xdr:nvSpPr>
        <xdr:cNvPr id="743" name="テキスト ボックス 742"/>
        <xdr:cNvSpPr txBox="1"/>
      </xdr:nvSpPr>
      <xdr:spPr>
        <a:xfrm>
          <a:off x="211213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81585</xdr:rowOff>
    </xdr:from>
    <xdr:to>
      <xdr:col>107</xdr:col>
      <xdr:colOff>101600</xdr:colOff>
      <xdr:row>39</xdr:row>
      <xdr:rowOff>11735</xdr:rowOff>
    </xdr:to>
    <xdr:sp macro="" textlink="">
      <xdr:nvSpPr>
        <xdr:cNvPr id="744" name="楕円 743"/>
        <xdr:cNvSpPr/>
      </xdr:nvSpPr>
      <xdr:spPr>
        <a:xfrm>
          <a:off x="2038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2862</xdr:rowOff>
    </xdr:from>
    <xdr:ext cx="313932" cy="259045"/>
    <xdr:sp macro="" textlink="">
      <xdr:nvSpPr>
        <xdr:cNvPr id="745" name="テキスト ボックス 744"/>
        <xdr:cNvSpPr txBox="1"/>
      </xdr:nvSpPr>
      <xdr:spPr>
        <a:xfrm>
          <a:off x="20277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46" name="楕円 745"/>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7434</xdr:rowOff>
    </xdr:from>
    <xdr:ext cx="249299" cy="259045"/>
    <xdr:sp macro="" textlink="">
      <xdr:nvSpPr>
        <xdr:cNvPr id="747" name="テキスト ボックス 746"/>
        <xdr:cNvSpPr txBox="1"/>
      </xdr:nvSpPr>
      <xdr:spPr>
        <a:xfrm>
          <a:off x="19420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48" name="楕円 747"/>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49" name="テキスト ボックス 748"/>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3" name="直線コネクタ 772"/>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4"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5" name="直線コネクタ 774"/>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6"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7" name="直線コネクタ 776"/>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8059</xdr:rowOff>
    </xdr:from>
    <xdr:to>
      <xdr:col>116</xdr:col>
      <xdr:colOff>63500</xdr:colOff>
      <xdr:row>51</xdr:row>
      <xdr:rowOff>149987</xdr:rowOff>
    </xdr:to>
    <xdr:cxnSp macro="">
      <xdr:nvCxnSpPr>
        <xdr:cNvPr id="778" name="直線コネクタ 777"/>
        <xdr:cNvCxnSpPr/>
      </xdr:nvCxnSpPr>
      <xdr:spPr>
        <a:xfrm>
          <a:off x="21323300" y="8580559"/>
          <a:ext cx="838200" cy="3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14619</xdr:rowOff>
    </xdr:from>
    <xdr:ext cx="534377" cy="259045"/>
    <xdr:sp macro="" textlink="">
      <xdr:nvSpPr>
        <xdr:cNvPr id="779" name="貸付金平均値テキスト"/>
        <xdr:cNvSpPr txBox="1"/>
      </xdr:nvSpPr>
      <xdr:spPr>
        <a:xfrm>
          <a:off x="22212300" y="927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0" name="フローチャート: 判断 779"/>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8059</xdr:rowOff>
    </xdr:from>
    <xdr:to>
      <xdr:col>111</xdr:col>
      <xdr:colOff>177800</xdr:colOff>
      <xdr:row>51</xdr:row>
      <xdr:rowOff>153350</xdr:rowOff>
    </xdr:to>
    <xdr:cxnSp macro="">
      <xdr:nvCxnSpPr>
        <xdr:cNvPr id="781" name="直線コネクタ 780"/>
        <xdr:cNvCxnSpPr/>
      </xdr:nvCxnSpPr>
      <xdr:spPr>
        <a:xfrm flipV="1">
          <a:off x="20434300" y="8580559"/>
          <a:ext cx="8890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2" name="フローチャート: 判断 781"/>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153901</xdr:rowOff>
    </xdr:from>
    <xdr:ext cx="534377" cy="259045"/>
    <xdr:sp macro="" textlink="">
      <xdr:nvSpPr>
        <xdr:cNvPr id="783" name="テキスト ボックス 782"/>
        <xdr:cNvSpPr txBox="1"/>
      </xdr:nvSpPr>
      <xdr:spPr>
        <a:xfrm>
          <a:off x="210434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153350</xdr:rowOff>
    </xdr:from>
    <xdr:to>
      <xdr:col>107</xdr:col>
      <xdr:colOff>50800</xdr:colOff>
      <xdr:row>51</xdr:row>
      <xdr:rowOff>157792</xdr:rowOff>
    </xdr:to>
    <xdr:cxnSp macro="">
      <xdr:nvCxnSpPr>
        <xdr:cNvPr id="784" name="直線コネクタ 783"/>
        <xdr:cNvCxnSpPr/>
      </xdr:nvCxnSpPr>
      <xdr:spPr>
        <a:xfrm flipV="1">
          <a:off x="19545300" y="889730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5" name="フローチャート: 判断 784"/>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6421</xdr:rowOff>
    </xdr:from>
    <xdr:ext cx="534377" cy="259045"/>
    <xdr:sp macro="" textlink="">
      <xdr:nvSpPr>
        <xdr:cNvPr id="786" name="テキスト ボックス 785"/>
        <xdr:cNvSpPr txBox="1"/>
      </xdr:nvSpPr>
      <xdr:spPr>
        <a:xfrm>
          <a:off x="20167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157792</xdr:rowOff>
    </xdr:from>
    <xdr:to>
      <xdr:col>102</xdr:col>
      <xdr:colOff>114300</xdr:colOff>
      <xdr:row>51</xdr:row>
      <xdr:rowOff>158478</xdr:rowOff>
    </xdr:to>
    <xdr:cxnSp macro="">
      <xdr:nvCxnSpPr>
        <xdr:cNvPr id="787" name="直線コネクタ 786"/>
        <xdr:cNvCxnSpPr/>
      </xdr:nvCxnSpPr>
      <xdr:spPr>
        <a:xfrm flipV="1">
          <a:off x="18656300" y="8901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88" name="フローチャート: 判断 787"/>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89" name="テキスト ボックス 788"/>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90" name="フローチャート: 判断 789"/>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54232</xdr:rowOff>
    </xdr:from>
    <xdr:ext cx="534377" cy="259045"/>
    <xdr:sp macro="" textlink="">
      <xdr:nvSpPr>
        <xdr:cNvPr id="791" name="テキスト ボックス 790"/>
        <xdr:cNvSpPr txBox="1"/>
      </xdr:nvSpPr>
      <xdr:spPr>
        <a:xfrm>
          <a:off x="18389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99187</xdr:rowOff>
    </xdr:from>
    <xdr:to>
      <xdr:col>116</xdr:col>
      <xdr:colOff>114300</xdr:colOff>
      <xdr:row>52</xdr:row>
      <xdr:rowOff>29337</xdr:rowOff>
    </xdr:to>
    <xdr:sp macro="" textlink="">
      <xdr:nvSpPr>
        <xdr:cNvPr id="797" name="楕円 796"/>
        <xdr:cNvSpPr/>
      </xdr:nvSpPr>
      <xdr:spPr>
        <a:xfrm>
          <a:off x="221107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122064</xdr:rowOff>
    </xdr:from>
    <xdr:ext cx="534377" cy="259045"/>
    <xdr:sp macro="" textlink="">
      <xdr:nvSpPr>
        <xdr:cNvPr id="798" name="貸付金該当値テキスト"/>
        <xdr:cNvSpPr txBox="1"/>
      </xdr:nvSpPr>
      <xdr:spPr>
        <a:xfrm>
          <a:off x="22212300" y="86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128709</xdr:rowOff>
    </xdr:from>
    <xdr:to>
      <xdr:col>112</xdr:col>
      <xdr:colOff>38100</xdr:colOff>
      <xdr:row>50</xdr:row>
      <xdr:rowOff>58859</xdr:rowOff>
    </xdr:to>
    <xdr:sp macro="" textlink="">
      <xdr:nvSpPr>
        <xdr:cNvPr id="799" name="楕円 798"/>
        <xdr:cNvSpPr/>
      </xdr:nvSpPr>
      <xdr:spPr>
        <a:xfrm>
          <a:off x="21272500" y="85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48</xdr:row>
      <xdr:rowOff>75386</xdr:rowOff>
    </xdr:from>
    <xdr:ext cx="534377" cy="259045"/>
    <xdr:sp macro="" textlink="">
      <xdr:nvSpPr>
        <xdr:cNvPr id="800" name="テキスト ボックス 799"/>
        <xdr:cNvSpPr txBox="1"/>
      </xdr:nvSpPr>
      <xdr:spPr>
        <a:xfrm>
          <a:off x="21043411" y="83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102550</xdr:rowOff>
    </xdr:from>
    <xdr:to>
      <xdr:col>107</xdr:col>
      <xdr:colOff>101600</xdr:colOff>
      <xdr:row>52</xdr:row>
      <xdr:rowOff>32700</xdr:rowOff>
    </xdr:to>
    <xdr:sp macro="" textlink="">
      <xdr:nvSpPr>
        <xdr:cNvPr id="801" name="楕円 800"/>
        <xdr:cNvSpPr/>
      </xdr:nvSpPr>
      <xdr:spPr>
        <a:xfrm>
          <a:off x="20383500" y="88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49227</xdr:rowOff>
    </xdr:from>
    <xdr:ext cx="534377" cy="259045"/>
    <xdr:sp macro="" textlink="">
      <xdr:nvSpPr>
        <xdr:cNvPr id="802" name="テキスト ボックス 801"/>
        <xdr:cNvSpPr txBox="1"/>
      </xdr:nvSpPr>
      <xdr:spPr>
        <a:xfrm>
          <a:off x="20167111" y="86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106992</xdr:rowOff>
    </xdr:from>
    <xdr:to>
      <xdr:col>102</xdr:col>
      <xdr:colOff>165100</xdr:colOff>
      <xdr:row>52</xdr:row>
      <xdr:rowOff>37142</xdr:rowOff>
    </xdr:to>
    <xdr:sp macro="" textlink="">
      <xdr:nvSpPr>
        <xdr:cNvPr id="803" name="楕円 802"/>
        <xdr:cNvSpPr/>
      </xdr:nvSpPr>
      <xdr:spPr>
        <a:xfrm>
          <a:off x="19494500" y="88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53669</xdr:rowOff>
    </xdr:from>
    <xdr:ext cx="534377" cy="259045"/>
    <xdr:sp macro="" textlink="">
      <xdr:nvSpPr>
        <xdr:cNvPr id="804" name="テキスト ボックス 803"/>
        <xdr:cNvSpPr txBox="1"/>
      </xdr:nvSpPr>
      <xdr:spPr>
        <a:xfrm>
          <a:off x="19278111" y="86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107678</xdr:rowOff>
    </xdr:from>
    <xdr:to>
      <xdr:col>98</xdr:col>
      <xdr:colOff>38100</xdr:colOff>
      <xdr:row>52</xdr:row>
      <xdr:rowOff>37828</xdr:rowOff>
    </xdr:to>
    <xdr:sp macro="" textlink="">
      <xdr:nvSpPr>
        <xdr:cNvPr id="805" name="楕円 804"/>
        <xdr:cNvSpPr/>
      </xdr:nvSpPr>
      <xdr:spPr>
        <a:xfrm>
          <a:off x="18605500" y="8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54355</xdr:rowOff>
    </xdr:from>
    <xdr:ext cx="534377" cy="259045"/>
    <xdr:sp macro="" textlink="">
      <xdr:nvSpPr>
        <xdr:cNvPr id="806" name="テキスト ボックス 805"/>
        <xdr:cNvSpPr txBox="1"/>
      </xdr:nvSpPr>
      <xdr:spPr>
        <a:xfrm>
          <a:off x="18389111" y="86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8" name="直線コネクタ 827"/>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9"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0" name="直線コネクタ 829"/>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1"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2" name="直線コネクタ 831"/>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50736</xdr:rowOff>
    </xdr:from>
    <xdr:to>
      <xdr:col>116</xdr:col>
      <xdr:colOff>63500</xdr:colOff>
      <xdr:row>76</xdr:row>
      <xdr:rowOff>151701</xdr:rowOff>
    </xdr:to>
    <xdr:cxnSp macro="">
      <xdr:nvCxnSpPr>
        <xdr:cNvPr id="833" name="直線コネクタ 832"/>
        <xdr:cNvCxnSpPr/>
      </xdr:nvCxnSpPr>
      <xdr:spPr>
        <a:xfrm flipV="1">
          <a:off x="21323300" y="12223686"/>
          <a:ext cx="838200" cy="9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109237</xdr:rowOff>
    </xdr:from>
    <xdr:ext cx="469744" cy="259045"/>
    <xdr:sp macro="" textlink="">
      <xdr:nvSpPr>
        <xdr:cNvPr id="834" name="繰出金平均値テキスト"/>
        <xdr:cNvSpPr txBox="1"/>
      </xdr:nvSpPr>
      <xdr:spPr>
        <a:xfrm>
          <a:off x="22212300" y="1228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5" name="フローチャート: 判断 834"/>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151701</xdr:rowOff>
    </xdr:from>
    <xdr:to>
      <xdr:col>111</xdr:col>
      <xdr:colOff>177800</xdr:colOff>
      <xdr:row>77</xdr:row>
      <xdr:rowOff>123126</xdr:rowOff>
    </xdr:to>
    <xdr:cxnSp macro="">
      <xdr:nvCxnSpPr>
        <xdr:cNvPr id="836" name="直線コネクタ 835"/>
        <xdr:cNvCxnSpPr/>
      </xdr:nvCxnSpPr>
      <xdr:spPr>
        <a:xfrm flipV="1">
          <a:off x="20434300" y="1318190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7" name="フローチャート: 判断 836"/>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100665</xdr:rowOff>
    </xdr:from>
    <xdr:ext cx="378565" cy="259045"/>
    <xdr:sp macro="" textlink="">
      <xdr:nvSpPr>
        <xdr:cNvPr id="838" name="テキスト ボックス 837"/>
        <xdr:cNvSpPr txBox="1"/>
      </xdr:nvSpPr>
      <xdr:spPr>
        <a:xfrm>
          <a:off x="211213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137033</xdr:rowOff>
    </xdr:from>
    <xdr:to>
      <xdr:col>107</xdr:col>
      <xdr:colOff>50800</xdr:colOff>
      <xdr:row>77</xdr:row>
      <xdr:rowOff>123126</xdr:rowOff>
    </xdr:to>
    <xdr:cxnSp macro="">
      <xdr:nvCxnSpPr>
        <xdr:cNvPr id="839" name="直線コネクタ 838"/>
        <xdr:cNvCxnSpPr/>
      </xdr:nvCxnSpPr>
      <xdr:spPr>
        <a:xfrm>
          <a:off x="19545300" y="13167233"/>
          <a:ext cx="889000" cy="1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0" name="フローチャート: 判断 839"/>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106570</xdr:rowOff>
    </xdr:from>
    <xdr:ext cx="378565" cy="259045"/>
    <xdr:sp macro="" textlink="">
      <xdr:nvSpPr>
        <xdr:cNvPr id="841" name="テキスト ボックス 840"/>
        <xdr:cNvSpPr txBox="1"/>
      </xdr:nvSpPr>
      <xdr:spPr>
        <a:xfrm>
          <a:off x="20245017" y="1347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137033</xdr:rowOff>
    </xdr:from>
    <xdr:to>
      <xdr:col>102</xdr:col>
      <xdr:colOff>114300</xdr:colOff>
      <xdr:row>76</xdr:row>
      <xdr:rowOff>168275</xdr:rowOff>
    </xdr:to>
    <xdr:cxnSp macro="">
      <xdr:nvCxnSpPr>
        <xdr:cNvPr id="842" name="直線コネクタ 841"/>
        <xdr:cNvCxnSpPr/>
      </xdr:nvCxnSpPr>
      <xdr:spPr>
        <a:xfrm flipV="1">
          <a:off x="18656300" y="1316723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3" name="フローチャート: 判断 842"/>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117428</xdr:rowOff>
    </xdr:from>
    <xdr:ext cx="378565" cy="259045"/>
    <xdr:sp macro="" textlink="">
      <xdr:nvSpPr>
        <xdr:cNvPr id="844" name="テキスト ボックス 843"/>
        <xdr:cNvSpPr txBox="1"/>
      </xdr:nvSpPr>
      <xdr:spPr>
        <a:xfrm>
          <a:off x="19356017" y="1349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91948</xdr:rowOff>
    </xdr:from>
    <xdr:to>
      <xdr:col>98</xdr:col>
      <xdr:colOff>38100</xdr:colOff>
      <xdr:row>77</xdr:row>
      <xdr:rowOff>22098</xdr:rowOff>
    </xdr:to>
    <xdr:sp macro="" textlink="">
      <xdr:nvSpPr>
        <xdr:cNvPr id="845" name="フローチャート: 判断 844"/>
        <xdr:cNvSpPr/>
      </xdr:nvSpPr>
      <xdr:spPr>
        <a:xfrm>
          <a:off x="18605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38625</xdr:rowOff>
    </xdr:from>
    <xdr:ext cx="469744" cy="259045"/>
    <xdr:sp macro="" textlink="">
      <xdr:nvSpPr>
        <xdr:cNvPr id="846" name="テキスト ボックス 845"/>
        <xdr:cNvSpPr txBox="1"/>
      </xdr:nvSpPr>
      <xdr:spPr>
        <a:xfrm>
          <a:off x="18421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171386</xdr:rowOff>
    </xdr:from>
    <xdr:to>
      <xdr:col>116</xdr:col>
      <xdr:colOff>114300</xdr:colOff>
      <xdr:row>71</xdr:row>
      <xdr:rowOff>101536</xdr:rowOff>
    </xdr:to>
    <xdr:sp macro="" textlink="">
      <xdr:nvSpPr>
        <xdr:cNvPr id="852" name="楕円 851"/>
        <xdr:cNvSpPr/>
      </xdr:nvSpPr>
      <xdr:spPr>
        <a:xfrm>
          <a:off x="22110700" y="121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22813</xdr:rowOff>
    </xdr:from>
    <xdr:ext cx="469744" cy="259045"/>
    <xdr:sp macro="" textlink="">
      <xdr:nvSpPr>
        <xdr:cNvPr id="853" name="繰出金該当値テキスト"/>
        <xdr:cNvSpPr txBox="1"/>
      </xdr:nvSpPr>
      <xdr:spPr>
        <a:xfrm>
          <a:off x="22212300" y="120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100901</xdr:rowOff>
    </xdr:from>
    <xdr:to>
      <xdr:col>112</xdr:col>
      <xdr:colOff>38100</xdr:colOff>
      <xdr:row>77</xdr:row>
      <xdr:rowOff>31051</xdr:rowOff>
    </xdr:to>
    <xdr:sp macro="" textlink="">
      <xdr:nvSpPr>
        <xdr:cNvPr id="854" name="楕円 853"/>
        <xdr:cNvSpPr/>
      </xdr:nvSpPr>
      <xdr:spPr>
        <a:xfrm>
          <a:off x="21272500" y="131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47579</xdr:rowOff>
    </xdr:from>
    <xdr:ext cx="469744" cy="259045"/>
    <xdr:sp macro="" textlink="">
      <xdr:nvSpPr>
        <xdr:cNvPr id="855" name="テキスト ボックス 854"/>
        <xdr:cNvSpPr txBox="1"/>
      </xdr:nvSpPr>
      <xdr:spPr>
        <a:xfrm>
          <a:off x="21075728" y="129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72326</xdr:rowOff>
    </xdr:from>
    <xdr:to>
      <xdr:col>107</xdr:col>
      <xdr:colOff>101600</xdr:colOff>
      <xdr:row>78</xdr:row>
      <xdr:rowOff>2476</xdr:rowOff>
    </xdr:to>
    <xdr:sp macro="" textlink="">
      <xdr:nvSpPr>
        <xdr:cNvPr id="856" name="楕円 855"/>
        <xdr:cNvSpPr/>
      </xdr:nvSpPr>
      <xdr:spPr>
        <a:xfrm>
          <a:off x="20383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19003</xdr:rowOff>
    </xdr:from>
    <xdr:ext cx="469744" cy="259045"/>
    <xdr:sp macro="" textlink="">
      <xdr:nvSpPr>
        <xdr:cNvPr id="857" name="テキスト ボックス 856"/>
        <xdr:cNvSpPr txBox="1"/>
      </xdr:nvSpPr>
      <xdr:spPr>
        <a:xfrm>
          <a:off x="20199428" y="130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86233</xdr:rowOff>
    </xdr:from>
    <xdr:to>
      <xdr:col>102</xdr:col>
      <xdr:colOff>165100</xdr:colOff>
      <xdr:row>77</xdr:row>
      <xdr:rowOff>16383</xdr:rowOff>
    </xdr:to>
    <xdr:sp macro="" textlink="">
      <xdr:nvSpPr>
        <xdr:cNvPr id="858" name="楕円 857"/>
        <xdr:cNvSpPr/>
      </xdr:nvSpPr>
      <xdr:spPr>
        <a:xfrm>
          <a:off x="19494500" y="13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32910</xdr:rowOff>
    </xdr:from>
    <xdr:ext cx="469744" cy="259045"/>
    <xdr:sp macro="" textlink="">
      <xdr:nvSpPr>
        <xdr:cNvPr id="859" name="テキスト ボックス 858"/>
        <xdr:cNvSpPr txBox="1"/>
      </xdr:nvSpPr>
      <xdr:spPr>
        <a:xfrm>
          <a:off x="19310428" y="1289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117475</xdr:rowOff>
    </xdr:from>
    <xdr:to>
      <xdr:col>98</xdr:col>
      <xdr:colOff>38100</xdr:colOff>
      <xdr:row>77</xdr:row>
      <xdr:rowOff>47625</xdr:rowOff>
    </xdr:to>
    <xdr:sp macro="" textlink="">
      <xdr:nvSpPr>
        <xdr:cNvPr id="860" name="楕円 859"/>
        <xdr:cNvSpPr/>
      </xdr:nvSpPr>
      <xdr:spPr>
        <a:xfrm>
          <a:off x="18605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38752</xdr:rowOff>
    </xdr:from>
    <xdr:ext cx="469744" cy="259045"/>
    <xdr:sp macro="" textlink="">
      <xdr:nvSpPr>
        <xdr:cNvPr id="861" name="テキスト ボックス 860"/>
        <xdr:cNvSpPr txBox="1"/>
      </xdr:nvSpPr>
      <xdr:spPr>
        <a:xfrm>
          <a:off x="18421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本県では、平成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年度から令和２年度を対象期間とした「財政運営指針」に沿って、財政健全化に向けた取組みを行いつつ、人口減少・活力向上対策をはじめ、各種施策に全力で取り組んでいるところです。</a:t>
          </a:r>
        </a:p>
        <a:p>
          <a:r>
            <a:rPr kumimoji="1" lang="ja-JP" altLang="en-US" sz="1000">
              <a:latin typeface="ＭＳ Ｐゴシック" panose="020B0600070205080204" pitchFamily="50" charset="-128"/>
              <a:ea typeface="ＭＳ Ｐゴシック" panose="020B0600070205080204" pitchFamily="50" charset="-128"/>
            </a:rPr>
            <a:t>　人口１人当たりの決算額の推移について、主だった特徴を数点あげると次のとおりとなります。</a:t>
          </a:r>
        </a:p>
        <a:p>
          <a:r>
            <a:rPr kumimoji="1" lang="ja-JP" altLang="en-US" sz="1000">
              <a:latin typeface="ＭＳ Ｐゴシック" panose="020B0600070205080204" pitchFamily="50" charset="-128"/>
              <a:ea typeface="ＭＳ Ｐゴシック" panose="020B0600070205080204" pitchFamily="50" charset="-128"/>
            </a:rPr>
            <a:t>　物件費については、類似団体の平均値を上回って推移しています。</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年度決算額では前年度と比較して</a:t>
          </a:r>
          <a:r>
            <a:rPr kumimoji="1" lang="en-US" altLang="ja-JP" sz="1000">
              <a:latin typeface="ＭＳ Ｐゴシック" panose="020B0600070205080204" pitchFamily="50" charset="-128"/>
              <a:ea typeface="ＭＳ Ｐゴシック" panose="020B0600070205080204" pitchFamily="50" charset="-128"/>
            </a:rPr>
            <a:t>1,230</a:t>
          </a:r>
          <a:r>
            <a:rPr kumimoji="1" lang="ja-JP" altLang="en-US" sz="1000">
              <a:latin typeface="ＭＳ Ｐゴシック" panose="020B0600070205080204" pitchFamily="50" charset="-128"/>
              <a:ea typeface="ＭＳ Ｐゴシック" panose="020B0600070205080204" pitchFamily="50" charset="-128"/>
            </a:rPr>
            <a:t>円減少していますが、これは豊島廃棄物等処理施設撤去等事業の減少等によるものであると考えられます。</a:t>
          </a:r>
        </a:p>
        <a:p>
          <a:r>
            <a:rPr kumimoji="1" lang="ja-JP" altLang="en-US" sz="1000">
              <a:latin typeface="ＭＳ Ｐゴシック" panose="020B0600070205080204" pitchFamily="50" charset="-128"/>
              <a:ea typeface="ＭＳ Ｐゴシック" panose="020B0600070205080204" pitchFamily="50" charset="-128"/>
            </a:rPr>
            <a:t>　補助費等については、国民健康保険制度の改正に伴う国民健康保険医療助成費の減などにより、前年度に比べて</a:t>
          </a:r>
          <a:r>
            <a:rPr kumimoji="1" lang="en-US" altLang="ja-JP" sz="1000">
              <a:latin typeface="ＭＳ Ｐゴシック" panose="020B0600070205080204" pitchFamily="50" charset="-128"/>
              <a:ea typeface="ＭＳ Ｐゴシック" panose="020B0600070205080204" pitchFamily="50" charset="-128"/>
            </a:rPr>
            <a:t>3,759</a:t>
          </a:r>
          <a:r>
            <a:rPr kumimoji="1" lang="ja-JP" altLang="en-US" sz="1000">
              <a:latin typeface="ＭＳ Ｐゴシック" panose="020B0600070205080204" pitchFamily="50" charset="-128"/>
              <a:ea typeface="ＭＳ Ｐゴシック" panose="020B0600070205080204" pitchFamily="50" charset="-128"/>
            </a:rPr>
            <a:t>円減少しました。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投資及び出資金については、香川県立病院事業会計への出資の増加等により、</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年度と比べて、</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年度決算額は</a:t>
          </a:r>
          <a:r>
            <a:rPr kumimoji="1" lang="en-US" altLang="ja-JP" sz="1000">
              <a:latin typeface="ＭＳ Ｐゴシック" panose="020B0600070205080204" pitchFamily="50" charset="-128"/>
              <a:ea typeface="ＭＳ Ｐゴシック" panose="020B0600070205080204" pitchFamily="50" charset="-128"/>
            </a:rPr>
            <a:t>2,226</a:t>
          </a:r>
          <a:r>
            <a:rPr kumimoji="1" lang="ja-JP" altLang="en-US" sz="1000">
              <a:latin typeface="ＭＳ Ｐゴシック" panose="020B0600070205080204" pitchFamily="50" charset="-128"/>
              <a:ea typeface="ＭＳ Ｐゴシック" panose="020B0600070205080204" pitchFamily="50" charset="-128"/>
            </a:rPr>
            <a:t>円増加しました。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繰出金については、国民健康保険事業特別会計への繰出しの皆増等により、前年度に比べて</a:t>
          </a:r>
          <a:r>
            <a:rPr kumimoji="1" lang="en-US" altLang="ja-JP" sz="1000">
              <a:latin typeface="ＭＳ Ｐゴシック" panose="020B0600070205080204" pitchFamily="50" charset="-128"/>
              <a:ea typeface="ＭＳ Ｐゴシック" panose="020B0600070205080204" pitchFamily="50" charset="-128"/>
            </a:rPr>
            <a:t>5,030</a:t>
          </a:r>
          <a:r>
            <a:rPr kumimoji="1" lang="ja-JP" altLang="en-US" sz="1000">
              <a:latin typeface="ＭＳ Ｐゴシック" panose="020B0600070205080204" pitchFamily="50" charset="-128"/>
              <a:ea typeface="ＭＳ Ｐゴシック" panose="020B0600070205080204" pitchFamily="50" charset="-128"/>
            </a:rPr>
            <a:t>円増加しました。</a:t>
          </a:r>
        </a:p>
        <a:p>
          <a:r>
            <a:rPr kumimoji="1" lang="ja-JP" altLang="en-US" sz="1000">
              <a:latin typeface="ＭＳ Ｐゴシック" panose="020B0600070205080204" pitchFamily="50" charset="-128"/>
              <a:ea typeface="ＭＳ Ｐゴシック" panose="020B0600070205080204" pitchFamily="50" charset="-128"/>
            </a:rPr>
            <a:t>　今後も、財政運営指針に沿って可能な限りの歳入確保策や徹底した歳出抑制策に取り組みます。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82550</xdr:rowOff>
    </xdr:from>
    <xdr:to>
      <xdr:col>24</xdr:col>
      <xdr:colOff>62865</xdr:colOff>
      <xdr:row>39</xdr:row>
      <xdr:rowOff>46355</xdr:rowOff>
    </xdr:to>
    <xdr:cxnSp macro="">
      <xdr:nvCxnSpPr>
        <xdr:cNvPr id="56" name="直線コネクタ 55"/>
        <xdr:cNvCxnSpPr/>
      </xdr:nvCxnSpPr>
      <xdr:spPr>
        <a:xfrm flipV="1">
          <a:off x="4633595" y="556895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50182</xdr:rowOff>
    </xdr:from>
    <xdr:ext cx="378565" cy="259045"/>
    <xdr:sp macro="" textlink="">
      <xdr:nvSpPr>
        <xdr:cNvPr id="57" name="議会費最小値テキスト"/>
        <xdr:cNvSpPr txBox="1"/>
      </xdr:nvSpPr>
      <xdr:spPr>
        <a:xfrm>
          <a:off x="4686300"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46355</xdr:rowOff>
    </xdr:from>
    <xdr:to>
      <xdr:col>24</xdr:col>
      <xdr:colOff>152400</xdr:colOff>
      <xdr:row>39</xdr:row>
      <xdr:rowOff>46355</xdr:rowOff>
    </xdr:to>
    <xdr:cxnSp macro="">
      <xdr:nvCxnSpPr>
        <xdr:cNvPr id="58" name="直線コネクタ 57"/>
        <xdr:cNvCxnSpPr/>
      </xdr:nvCxnSpPr>
      <xdr:spPr>
        <a:xfrm>
          <a:off x="4546600" y="673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469744" cy="259045"/>
    <xdr:sp macro="" textlink="">
      <xdr:nvSpPr>
        <xdr:cNvPr id="59" name="議会費最大値テキスト"/>
        <xdr:cNvSpPr txBox="1"/>
      </xdr:nvSpPr>
      <xdr:spPr>
        <a:xfrm>
          <a:off x="4686300"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82550</xdr:rowOff>
    </xdr:from>
    <xdr:to>
      <xdr:col>24</xdr:col>
      <xdr:colOff>152400</xdr:colOff>
      <xdr:row>32</xdr:row>
      <xdr:rowOff>82550</xdr:rowOff>
    </xdr:to>
    <xdr:cxnSp macro="">
      <xdr:nvCxnSpPr>
        <xdr:cNvPr id="60" name="直線コネクタ 59"/>
        <xdr:cNvCxnSpPr/>
      </xdr:nvCxnSpPr>
      <xdr:spPr>
        <a:xfrm>
          <a:off x="4546600" y="55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103505</xdr:rowOff>
    </xdr:from>
    <xdr:to>
      <xdr:col>24</xdr:col>
      <xdr:colOff>63500</xdr:colOff>
      <xdr:row>32</xdr:row>
      <xdr:rowOff>149225</xdr:rowOff>
    </xdr:to>
    <xdr:cxnSp macro="">
      <xdr:nvCxnSpPr>
        <xdr:cNvPr id="61" name="直線コネクタ 60"/>
        <xdr:cNvCxnSpPr/>
      </xdr:nvCxnSpPr>
      <xdr:spPr>
        <a:xfrm>
          <a:off x="3797300" y="5589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80662</xdr:rowOff>
    </xdr:from>
    <xdr:ext cx="378565" cy="259045"/>
    <xdr:sp macro="" textlink="">
      <xdr:nvSpPr>
        <xdr:cNvPr id="62" name="議会費平均値テキスト"/>
        <xdr:cNvSpPr txBox="1"/>
      </xdr:nvSpPr>
      <xdr:spPr>
        <a:xfrm>
          <a:off x="4686300" y="62528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102235</xdr:rowOff>
    </xdr:from>
    <xdr:to>
      <xdr:col>24</xdr:col>
      <xdr:colOff>114300</xdr:colOff>
      <xdr:row>37</xdr:row>
      <xdr:rowOff>32385</xdr:rowOff>
    </xdr:to>
    <xdr:sp macro="" textlink="">
      <xdr:nvSpPr>
        <xdr:cNvPr id="63" name="フローチャート: 判断 62"/>
        <xdr:cNvSpPr/>
      </xdr:nvSpPr>
      <xdr:spPr>
        <a:xfrm>
          <a:off x="45847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130175</xdr:rowOff>
    </xdr:from>
    <xdr:to>
      <xdr:col>19</xdr:col>
      <xdr:colOff>177800</xdr:colOff>
      <xdr:row>32</xdr:row>
      <xdr:rowOff>103505</xdr:rowOff>
    </xdr:to>
    <xdr:cxnSp macro="">
      <xdr:nvCxnSpPr>
        <xdr:cNvPr id="64" name="直線コネクタ 63"/>
        <xdr:cNvCxnSpPr/>
      </xdr:nvCxnSpPr>
      <xdr:spPr>
        <a:xfrm>
          <a:off x="2908300" y="54451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100330</xdr:rowOff>
    </xdr:from>
    <xdr:to>
      <xdr:col>20</xdr:col>
      <xdr:colOff>38100</xdr:colOff>
      <xdr:row>37</xdr:row>
      <xdr:rowOff>30480</xdr:rowOff>
    </xdr:to>
    <xdr:sp macro="" textlink="">
      <xdr:nvSpPr>
        <xdr:cNvPr id="65" name="フローチャート: 判断 64"/>
        <xdr:cNvSpPr/>
      </xdr:nvSpPr>
      <xdr:spPr>
        <a:xfrm>
          <a:off x="3746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21607</xdr:rowOff>
    </xdr:from>
    <xdr:ext cx="378565" cy="259045"/>
    <xdr:sp macro="" textlink="">
      <xdr:nvSpPr>
        <xdr:cNvPr id="66" name="テキスト ボックス 65"/>
        <xdr:cNvSpPr txBox="1"/>
      </xdr:nvSpPr>
      <xdr:spPr>
        <a:xfrm>
          <a:off x="35953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130175</xdr:rowOff>
    </xdr:from>
    <xdr:to>
      <xdr:col>15</xdr:col>
      <xdr:colOff>50800</xdr:colOff>
      <xdr:row>32</xdr:row>
      <xdr:rowOff>80645</xdr:rowOff>
    </xdr:to>
    <xdr:cxnSp macro="">
      <xdr:nvCxnSpPr>
        <xdr:cNvPr id="67" name="直線コネクタ 66"/>
        <xdr:cNvCxnSpPr/>
      </xdr:nvCxnSpPr>
      <xdr:spPr>
        <a:xfrm flipV="1">
          <a:off x="2019300" y="54451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1270</xdr:rowOff>
    </xdr:from>
    <xdr:to>
      <xdr:col>15</xdr:col>
      <xdr:colOff>101600</xdr:colOff>
      <xdr:row>37</xdr:row>
      <xdr:rowOff>102870</xdr:rowOff>
    </xdr:to>
    <xdr:sp macro="" textlink="">
      <xdr:nvSpPr>
        <xdr:cNvPr id="68" name="フローチャート: 判断 67"/>
        <xdr:cNvSpPr/>
      </xdr:nvSpPr>
      <xdr:spPr>
        <a:xfrm>
          <a:off x="2857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93997</xdr:rowOff>
    </xdr:from>
    <xdr:ext cx="378565" cy="259045"/>
    <xdr:sp macro="" textlink="">
      <xdr:nvSpPr>
        <xdr:cNvPr id="69" name="テキスト ボックス 68"/>
        <xdr:cNvSpPr txBox="1"/>
      </xdr:nvSpPr>
      <xdr:spPr>
        <a:xfrm>
          <a:off x="2719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80645</xdr:rowOff>
    </xdr:from>
    <xdr:to>
      <xdr:col>10</xdr:col>
      <xdr:colOff>114300</xdr:colOff>
      <xdr:row>32</xdr:row>
      <xdr:rowOff>111125</xdr:rowOff>
    </xdr:to>
    <xdr:cxnSp macro="">
      <xdr:nvCxnSpPr>
        <xdr:cNvPr id="70" name="直線コネクタ 69"/>
        <xdr:cNvCxnSpPr/>
      </xdr:nvCxnSpPr>
      <xdr:spPr>
        <a:xfrm flipV="1">
          <a:off x="1130300" y="5567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18415</xdr:rowOff>
    </xdr:from>
    <xdr:to>
      <xdr:col>10</xdr:col>
      <xdr:colOff>165100</xdr:colOff>
      <xdr:row>37</xdr:row>
      <xdr:rowOff>120015</xdr:rowOff>
    </xdr:to>
    <xdr:sp macro="" textlink="">
      <xdr:nvSpPr>
        <xdr:cNvPr id="71" name="フローチャート: 判断 70"/>
        <xdr:cNvSpPr/>
      </xdr:nvSpPr>
      <xdr:spPr>
        <a:xfrm>
          <a:off x="1968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111142</xdr:rowOff>
    </xdr:from>
    <xdr:ext cx="378565" cy="259045"/>
    <xdr:sp macro="" textlink="">
      <xdr:nvSpPr>
        <xdr:cNvPr id="72" name="テキスト ボックス 71"/>
        <xdr:cNvSpPr txBox="1"/>
      </xdr:nvSpPr>
      <xdr:spPr>
        <a:xfrm>
          <a:off x="1830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73" name="フローチャート: 判断 72"/>
        <xdr:cNvSpPr/>
      </xdr:nvSpPr>
      <xdr:spPr>
        <a:xfrm>
          <a:off x="1079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8272</xdr:rowOff>
    </xdr:from>
    <xdr:ext cx="378565" cy="259045"/>
    <xdr:sp macro="" textlink="">
      <xdr:nvSpPr>
        <xdr:cNvPr id="74" name="テキスト ボックス 73"/>
        <xdr:cNvSpPr txBox="1"/>
      </xdr:nvSpPr>
      <xdr:spPr>
        <a:xfrm>
          <a:off x="941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98425</xdr:rowOff>
    </xdr:from>
    <xdr:to>
      <xdr:col>24</xdr:col>
      <xdr:colOff>114300</xdr:colOff>
      <xdr:row>33</xdr:row>
      <xdr:rowOff>28575</xdr:rowOff>
    </xdr:to>
    <xdr:sp macro="" textlink="">
      <xdr:nvSpPr>
        <xdr:cNvPr id="80" name="楕円 79"/>
        <xdr:cNvSpPr/>
      </xdr:nvSpPr>
      <xdr:spPr>
        <a:xfrm>
          <a:off x="45847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13352</xdr:rowOff>
    </xdr:from>
    <xdr:ext cx="469744" cy="259045"/>
    <xdr:sp macro="" textlink="">
      <xdr:nvSpPr>
        <xdr:cNvPr id="81" name="議会費該当値テキスト"/>
        <xdr:cNvSpPr txBox="1"/>
      </xdr:nvSpPr>
      <xdr:spPr>
        <a:xfrm>
          <a:off x="4686300" y="54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52705</xdr:rowOff>
    </xdr:from>
    <xdr:to>
      <xdr:col>20</xdr:col>
      <xdr:colOff>38100</xdr:colOff>
      <xdr:row>32</xdr:row>
      <xdr:rowOff>154305</xdr:rowOff>
    </xdr:to>
    <xdr:sp macro="" textlink="">
      <xdr:nvSpPr>
        <xdr:cNvPr id="82" name="楕円 81"/>
        <xdr:cNvSpPr/>
      </xdr:nvSpPr>
      <xdr:spPr>
        <a:xfrm>
          <a:off x="374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170832</xdr:rowOff>
    </xdr:from>
    <xdr:ext cx="469744" cy="259045"/>
    <xdr:sp macro="" textlink="">
      <xdr:nvSpPr>
        <xdr:cNvPr id="83" name="テキスト ボックス 82"/>
        <xdr:cNvSpPr txBox="1"/>
      </xdr:nvSpPr>
      <xdr:spPr>
        <a:xfrm>
          <a:off x="35497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79375</xdr:rowOff>
    </xdr:from>
    <xdr:to>
      <xdr:col>15</xdr:col>
      <xdr:colOff>101600</xdr:colOff>
      <xdr:row>32</xdr:row>
      <xdr:rowOff>9525</xdr:rowOff>
    </xdr:to>
    <xdr:sp macro="" textlink="">
      <xdr:nvSpPr>
        <xdr:cNvPr id="84" name="楕円 83"/>
        <xdr:cNvSpPr/>
      </xdr:nvSpPr>
      <xdr:spPr>
        <a:xfrm>
          <a:off x="2857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26052</xdr:rowOff>
    </xdr:from>
    <xdr:ext cx="469744" cy="259045"/>
    <xdr:sp macro="" textlink="">
      <xdr:nvSpPr>
        <xdr:cNvPr id="85" name="テキスト ボックス 84"/>
        <xdr:cNvSpPr txBox="1"/>
      </xdr:nvSpPr>
      <xdr:spPr>
        <a:xfrm>
          <a:off x="2673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29845</xdr:rowOff>
    </xdr:from>
    <xdr:to>
      <xdr:col>10</xdr:col>
      <xdr:colOff>165100</xdr:colOff>
      <xdr:row>32</xdr:row>
      <xdr:rowOff>131445</xdr:rowOff>
    </xdr:to>
    <xdr:sp macro="" textlink="">
      <xdr:nvSpPr>
        <xdr:cNvPr id="86" name="楕円 85"/>
        <xdr:cNvSpPr/>
      </xdr:nvSpPr>
      <xdr:spPr>
        <a:xfrm>
          <a:off x="1968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147972</xdr:rowOff>
    </xdr:from>
    <xdr:ext cx="469744" cy="259045"/>
    <xdr:sp macro="" textlink="">
      <xdr:nvSpPr>
        <xdr:cNvPr id="87" name="テキスト ボックス 86"/>
        <xdr:cNvSpPr txBox="1"/>
      </xdr:nvSpPr>
      <xdr:spPr>
        <a:xfrm>
          <a:off x="1784428" y="52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60325</xdr:rowOff>
    </xdr:from>
    <xdr:to>
      <xdr:col>6</xdr:col>
      <xdr:colOff>38100</xdr:colOff>
      <xdr:row>32</xdr:row>
      <xdr:rowOff>161925</xdr:rowOff>
    </xdr:to>
    <xdr:sp macro="" textlink="">
      <xdr:nvSpPr>
        <xdr:cNvPr id="88" name="楕円 87"/>
        <xdr:cNvSpPr/>
      </xdr:nvSpPr>
      <xdr:spPr>
        <a:xfrm>
          <a:off x="1079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7002</xdr:rowOff>
    </xdr:from>
    <xdr:ext cx="469744" cy="259045"/>
    <xdr:sp macro="" textlink="">
      <xdr:nvSpPr>
        <xdr:cNvPr id="89" name="テキスト ボックス 88"/>
        <xdr:cNvSpPr txBox="1"/>
      </xdr:nvSpPr>
      <xdr:spPr>
        <a:xfrm>
          <a:off x="895428"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2" name="直線コネクタ 111"/>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3"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4" name="直線コネクタ 113"/>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5"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6" name="直線コネクタ 115"/>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93294</xdr:rowOff>
    </xdr:from>
    <xdr:to>
      <xdr:col>24</xdr:col>
      <xdr:colOff>63500</xdr:colOff>
      <xdr:row>58</xdr:row>
      <xdr:rowOff>27839</xdr:rowOff>
    </xdr:to>
    <xdr:cxnSp macro="">
      <xdr:nvCxnSpPr>
        <xdr:cNvPr id="117" name="直線コネクタ 116"/>
        <xdr:cNvCxnSpPr/>
      </xdr:nvCxnSpPr>
      <xdr:spPr>
        <a:xfrm flipV="1">
          <a:off x="3797300" y="9865944"/>
          <a:ext cx="8382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162996</xdr:rowOff>
    </xdr:from>
    <xdr:ext cx="534377" cy="259045"/>
    <xdr:sp macro="" textlink="">
      <xdr:nvSpPr>
        <xdr:cNvPr id="118" name="総務費平均値テキスト"/>
        <xdr:cNvSpPr txBox="1"/>
      </xdr:nvSpPr>
      <xdr:spPr>
        <a:xfrm>
          <a:off x="4686300" y="993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9" name="フローチャート: 判断 118"/>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3911</xdr:rowOff>
    </xdr:from>
    <xdr:to>
      <xdr:col>19</xdr:col>
      <xdr:colOff>177800</xdr:colOff>
      <xdr:row>58</xdr:row>
      <xdr:rowOff>27839</xdr:rowOff>
    </xdr:to>
    <xdr:cxnSp macro="">
      <xdr:nvCxnSpPr>
        <xdr:cNvPr id="120" name="直線コネクタ 119"/>
        <xdr:cNvCxnSpPr/>
      </xdr:nvCxnSpPr>
      <xdr:spPr>
        <a:xfrm>
          <a:off x="2908300" y="9948011"/>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21" name="フローチャート: 判断 120"/>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91432</xdr:rowOff>
    </xdr:from>
    <xdr:ext cx="534377" cy="259045"/>
    <xdr:sp macro="" textlink="">
      <xdr:nvSpPr>
        <xdr:cNvPr id="122" name="テキスト ボックス 121"/>
        <xdr:cNvSpPr txBox="1"/>
      </xdr:nvSpPr>
      <xdr:spPr>
        <a:xfrm>
          <a:off x="35174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3911</xdr:rowOff>
    </xdr:from>
    <xdr:to>
      <xdr:col>15</xdr:col>
      <xdr:colOff>50800</xdr:colOff>
      <xdr:row>58</xdr:row>
      <xdr:rowOff>126061</xdr:rowOff>
    </xdr:to>
    <xdr:cxnSp macro="">
      <xdr:nvCxnSpPr>
        <xdr:cNvPr id="123" name="直線コネクタ 122"/>
        <xdr:cNvCxnSpPr/>
      </xdr:nvCxnSpPr>
      <xdr:spPr>
        <a:xfrm flipV="1">
          <a:off x="2019300" y="9948011"/>
          <a:ext cx="889000" cy="1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4" name="フローチャート: 判断 123"/>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5" name="テキスト ボックス 124"/>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10617</xdr:rowOff>
    </xdr:from>
    <xdr:to>
      <xdr:col>10</xdr:col>
      <xdr:colOff>114300</xdr:colOff>
      <xdr:row>58</xdr:row>
      <xdr:rowOff>126061</xdr:rowOff>
    </xdr:to>
    <xdr:cxnSp macro="">
      <xdr:nvCxnSpPr>
        <xdr:cNvPr id="126" name="直線コネクタ 125"/>
        <xdr:cNvCxnSpPr/>
      </xdr:nvCxnSpPr>
      <xdr:spPr>
        <a:xfrm>
          <a:off x="1130300" y="9954717"/>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7" name="フローチャート: 判断 126"/>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170642</xdr:rowOff>
    </xdr:from>
    <xdr:ext cx="534377" cy="259045"/>
    <xdr:sp macro="" textlink="">
      <xdr:nvSpPr>
        <xdr:cNvPr id="128" name="テキスト ボックス 127"/>
        <xdr:cNvSpPr txBox="1"/>
      </xdr:nvSpPr>
      <xdr:spPr>
        <a:xfrm>
          <a:off x="1752111" y="97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698</xdr:rowOff>
    </xdr:from>
    <xdr:to>
      <xdr:col>6</xdr:col>
      <xdr:colOff>38100</xdr:colOff>
      <xdr:row>53</xdr:row>
      <xdr:rowOff>102298</xdr:rowOff>
    </xdr:to>
    <xdr:sp macro="" textlink="">
      <xdr:nvSpPr>
        <xdr:cNvPr id="129" name="フローチャート: 判断 128"/>
        <xdr:cNvSpPr/>
      </xdr:nvSpPr>
      <xdr:spPr>
        <a:xfrm>
          <a:off x="1079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118825</xdr:rowOff>
    </xdr:from>
    <xdr:ext cx="534377" cy="259045"/>
    <xdr:sp macro="" textlink="">
      <xdr:nvSpPr>
        <xdr:cNvPr id="130" name="テキスト ボックス 129"/>
        <xdr:cNvSpPr txBox="1"/>
      </xdr:nvSpPr>
      <xdr:spPr>
        <a:xfrm>
          <a:off x="863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42494</xdr:rowOff>
    </xdr:from>
    <xdr:to>
      <xdr:col>24</xdr:col>
      <xdr:colOff>114300</xdr:colOff>
      <xdr:row>57</xdr:row>
      <xdr:rowOff>144094</xdr:rowOff>
    </xdr:to>
    <xdr:sp macro="" textlink="">
      <xdr:nvSpPr>
        <xdr:cNvPr id="136" name="楕円 135"/>
        <xdr:cNvSpPr/>
      </xdr:nvSpPr>
      <xdr:spPr>
        <a:xfrm>
          <a:off x="4584700" y="98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65371</xdr:rowOff>
    </xdr:from>
    <xdr:ext cx="534377" cy="259045"/>
    <xdr:sp macro="" textlink="">
      <xdr:nvSpPr>
        <xdr:cNvPr id="137" name="総務費該当値テキスト"/>
        <xdr:cNvSpPr txBox="1"/>
      </xdr:nvSpPr>
      <xdr:spPr>
        <a:xfrm>
          <a:off x="4686300" y="96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148489</xdr:rowOff>
    </xdr:from>
    <xdr:to>
      <xdr:col>20</xdr:col>
      <xdr:colOff>38100</xdr:colOff>
      <xdr:row>58</xdr:row>
      <xdr:rowOff>78639</xdr:rowOff>
    </xdr:to>
    <xdr:sp macro="" textlink="">
      <xdr:nvSpPr>
        <xdr:cNvPr id="138" name="楕円 137"/>
        <xdr:cNvSpPr/>
      </xdr:nvSpPr>
      <xdr:spPr>
        <a:xfrm>
          <a:off x="3746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69766</xdr:rowOff>
    </xdr:from>
    <xdr:ext cx="534377" cy="259045"/>
    <xdr:sp macro="" textlink="">
      <xdr:nvSpPr>
        <xdr:cNvPr id="139" name="テキスト ボックス 138"/>
        <xdr:cNvSpPr txBox="1"/>
      </xdr:nvSpPr>
      <xdr:spPr>
        <a:xfrm>
          <a:off x="3517411" y="100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124561</xdr:rowOff>
    </xdr:from>
    <xdr:to>
      <xdr:col>15</xdr:col>
      <xdr:colOff>101600</xdr:colOff>
      <xdr:row>58</xdr:row>
      <xdr:rowOff>54711</xdr:rowOff>
    </xdr:to>
    <xdr:sp macro="" textlink="">
      <xdr:nvSpPr>
        <xdr:cNvPr id="140" name="楕円 139"/>
        <xdr:cNvSpPr/>
      </xdr:nvSpPr>
      <xdr:spPr>
        <a:xfrm>
          <a:off x="2857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71238</xdr:rowOff>
    </xdr:from>
    <xdr:ext cx="534377" cy="259045"/>
    <xdr:sp macro="" textlink="">
      <xdr:nvSpPr>
        <xdr:cNvPr id="141" name="テキスト ボックス 140"/>
        <xdr:cNvSpPr txBox="1"/>
      </xdr:nvSpPr>
      <xdr:spPr>
        <a:xfrm>
          <a:off x="2641111" y="96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75261</xdr:rowOff>
    </xdr:from>
    <xdr:to>
      <xdr:col>10</xdr:col>
      <xdr:colOff>165100</xdr:colOff>
      <xdr:row>59</xdr:row>
      <xdr:rowOff>5411</xdr:rowOff>
    </xdr:to>
    <xdr:sp macro="" textlink="">
      <xdr:nvSpPr>
        <xdr:cNvPr id="142" name="楕円 141"/>
        <xdr:cNvSpPr/>
      </xdr:nvSpPr>
      <xdr:spPr>
        <a:xfrm>
          <a:off x="19685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167988</xdr:rowOff>
    </xdr:from>
    <xdr:ext cx="534377" cy="259045"/>
    <xdr:sp macro="" textlink="">
      <xdr:nvSpPr>
        <xdr:cNvPr id="143" name="テキスト ボックス 142"/>
        <xdr:cNvSpPr txBox="1"/>
      </xdr:nvSpPr>
      <xdr:spPr>
        <a:xfrm>
          <a:off x="1752111" y="101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131267</xdr:rowOff>
    </xdr:from>
    <xdr:to>
      <xdr:col>6</xdr:col>
      <xdr:colOff>38100</xdr:colOff>
      <xdr:row>58</xdr:row>
      <xdr:rowOff>61417</xdr:rowOff>
    </xdr:to>
    <xdr:sp macro="" textlink="">
      <xdr:nvSpPr>
        <xdr:cNvPr id="144" name="楕円 143"/>
        <xdr:cNvSpPr/>
      </xdr:nvSpPr>
      <xdr:spPr>
        <a:xfrm>
          <a:off x="1079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52544</xdr:rowOff>
    </xdr:from>
    <xdr:ext cx="534377" cy="259045"/>
    <xdr:sp macro="" textlink="">
      <xdr:nvSpPr>
        <xdr:cNvPr id="145" name="テキスト ボックス 144"/>
        <xdr:cNvSpPr txBox="1"/>
      </xdr:nvSpPr>
      <xdr:spPr>
        <a:xfrm>
          <a:off x="863111"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23457</xdr:rowOff>
    </xdr:from>
    <xdr:to>
      <xdr:col>24</xdr:col>
      <xdr:colOff>62865</xdr:colOff>
      <xdr:row>77</xdr:row>
      <xdr:rowOff>154330</xdr:rowOff>
    </xdr:to>
    <xdr:cxnSp macro="">
      <xdr:nvCxnSpPr>
        <xdr:cNvPr id="168" name="直線コネクタ 167"/>
        <xdr:cNvCxnSpPr/>
      </xdr:nvCxnSpPr>
      <xdr:spPr>
        <a:xfrm flipV="1">
          <a:off x="4633595" y="12539307"/>
          <a:ext cx="1270" cy="81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158157</xdr:rowOff>
    </xdr:from>
    <xdr:ext cx="534377" cy="259045"/>
    <xdr:sp macro="" textlink="">
      <xdr:nvSpPr>
        <xdr:cNvPr id="169" name="民生費最小値テキスト"/>
        <xdr:cNvSpPr txBox="1"/>
      </xdr:nvSpPr>
      <xdr:spPr>
        <a:xfrm>
          <a:off x="4686300"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154330</xdr:rowOff>
    </xdr:from>
    <xdr:to>
      <xdr:col>24</xdr:col>
      <xdr:colOff>152400</xdr:colOff>
      <xdr:row>77</xdr:row>
      <xdr:rowOff>154330</xdr:rowOff>
    </xdr:to>
    <xdr:cxnSp macro="">
      <xdr:nvCxnSpPr>
        <xdr:cNvPr id="170" name="直線コネクタ 169"/>
        <xdr:cNvCxnSpPr/>
      </xdr:nvCxnSpPr>
      <xdr:spPr>
        <a:xfrm>
          <a:off x="4546600" y="133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141584</xdr:rowOff>
    </xdr:from>
    <xdr:ext cx="534377" cy="259045"/>
    <xdr:sp macro="" textlink="">
      <xdr:nvSpPr>
        <xdr:cNvPr id="171" name="民生費最大値テキスト"/>
        <xdr:cNvSpPr txBox="1"/>
      </xdr:nvSpPr>
      <xdr:spPr>
        <a:xfrm>
          <a:off x="4686300" y="123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23457</xdr:rowOff>
    </xdr:from>
    <xdr:to>
      <xdr:col>24</xdr:col>
      <xdr:colOff>152400</xdr:colOff>
      <xdr:row>73</xdr:row>
      <xdr:rowOff>23457</xdr:rowOff>
    </xdr:to>
    <xdr:cxnSp macro="">
      <xdr:nvCxnSpPr>
        <xdr:cNvPr id="172" name="直線コネクタ 171"/>
        <xdr:cNvCxnSpPr/>
      </xdr:nvCxnSpPr>
      <xdr:spPr>
        <a:xfrm>
          <a:off x="4546600" y="125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123698</xdr:rowOff>
    </xdr:from>
    <xdr:to>
      <xdr:col>24</xdr:col>
      <xdr:colOff>63500</xdr:colOff>
      <xdr:row>75</xdr:row>
      <xdr:rowOff>166636</xdr:rowOff>
    </xdr:to>
    <xdr:cxnSp macro="">
      <xdr:nvCxnSpPr>
        <xdr:cNvPr id="173" name="直線コネクタ 172"/>
        <xdr:cNvCxnSpPr/>
      </xdr:nvCxnSpPr>
      <xdr:spPr>
        <a:xfrm>
          <a:off x="3797300" y="12982448"/>
          <a:ext cx="8382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63771</xdr:rowOff>
    </xdr:from>
    <xdr:ext cx="534377" cy="259045"/>
    <xdr:sp macro="" textlink="">
      <xdr:nvSpPr>
        <xdr:cNvPr id="174" name="民生費平均値テキスト"/>
        <xdr:cNvSpPr txBox="1"/>
      </xdr:nvSpPr>
      <xdr:spPr>
        <a:xfrm>
          <a:off x="4686300" y="1275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75" name="フローチャート: 判断 174"/>
        <xdr:cNvSpPr/>
      </xdr:nvSpPr>
      <xdr:spPr>
        <a:xfrm>
          <a:off x="4584700" y="128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123698</xdr:rowOff>
    </xdr:from>
    <xdr:to>
      <xdr:col>19</xdr:col>
      <xdr:colOff>177800</xdr:colOff>
      <xdr:row>76</xdr:row>
      <xdr:rowOff>67081</xdr:rowOff>
    </xdr:to>
    <xdr:cxnSp macro="">
      <xdr:nvCxnSpPr>
        <xdr:cNvPr id="176" name="直線コネクタ 175"/>
        <xdr:cNvCxnSpPr/>
      </xdr:nvCxnSpPr>
      <xdr:spPr>
        <a:xfrm flipV="1">
          <a:off x="2908300" y="12982448"/>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146469</xdr:rowOff>
    </xdr:from>
    <xdr:to>
      <xdr:col>20</xdr:col>
      <xdr:colOff>38100</xdr:colOff>
      <xdr:row>75</xdr:row>
      <xdr:rowOff>76619</xdr:rowOff>
    </xdr:to>
    <xdr:sp macro="" textlink="">
      <xdr:nvSpPr>
        <xdr:cNvPr id="177" name="フローチャート: 判断 176"/>
        <xdr:cNvSpPr/>
      </xdr:nvSpPr>
      <xdr:spPr>
        <a:xfrm>
          <a:off x="3746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93146</xdr:rowOff>
    </xdr:from>
    <xdr:ext cx="534377" cy="259045"/>
    <xdr:sp macro="" textlink="">
      <xdr:nvSpPr>
        <xdr:cNvPr id="178" name="テキスト ボックス 177"/>
        <xdr:cNvSpPr txBox="1"/>
      </xdr:nvSpPr>
      <xdr:spPr>
        <a:xfrm>
          <a:off x="35174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35382</xdr:rowOff>
    </xdr:from>
    <xdr:to>
      <xdr:col>15</xdr:col>
      <xdr:colOff>50800</xdr:colOff>
      <xdr:row>76</xdr:row>
      <xdr:rowOff>67081</xdr:rowOff>
    </xdr:to>
    <xdr:cxnSp macro="">
      <xdr:nvCxnSpPr>
        <xdr:cNvPr id="179" name="直線コネクタ 178"/>
        <xdr:cNvCxnSpPr/>
      </xdr:nvCxnSpPr>
      <xdr:spPr>
        <a:xfrm>
          <a:off x="2019300" y="13065582"/>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27178</xdr:rowOff>
    </xdr:from>
    <xdr:to>
      <xdr:col>15</xdr:col>
      <xdr:colOff>101600</xdr:colOff>
      <xdr:row>76</xdr:row>
      <xdr:rowOff>128778</xdr:rowOff>
    </xdr:to>
    <xdr:sp macro="" textlink="">
      <xdr:nvSpPr>
        <xdr:cNvPr id="180" name="フローチャート: 判断 179"/>
        <xdr:cNvSpPr/>
      </xdr:nvSpPr>
      <xdr:spPr>
        <a:xfrm>
          <a:off x="2857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119905</xdr:rowOff>
    </xdr:from>
    <xdr:ext cx="534377" cy="259045"/>
    <xdr:sp macro="" textlink="">
      <xdr:nvSpPr>
        <xdr:cNvPr id="181" name="テキスト ボックス 180"/>
        <xdr:cNvSpPr txBox="1"/>
      </xdr:nvSpPr>
      <xdr:spPr>
        <a:xfrm>
          <a:off x="2641111" y="131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35382</xdr:rowOff>
    </xdr:from>
    <xdr:to>
      <xdr:col>10</xdr:col>
      <xdr:colOff>114300</xdr:colOff>
      <xdr:row>77</xdr:row>
      <xdr:rowOff>102819</xdr:rowOff>
    </xdr:to>
    <xdr:cxnSp macro="">
      <xdr:nvCxnSpPr>
        <xdr:cNvPr id="182" name="直線コネクタ 181"/>
        <xdr:cNvCxnSpPr/>
      </xdr:nvCxnSpPr>
      <xdr:spPr>
        <a:xfrm flipV="1">
          <a:off x="1130300" y="1306558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92481</xdr:rowOff>
    </xdr:from>
    <xdr:to>
      <xdr:col>10</xdr:col>
      <xdr:colOff>165100</xdr:colOff>
      <xdr:row>77</xdr:row>
      <xdr:rowOff>22631</xdr:rowOff>
    </xdr:to>
    <xdr:sp macro="" textlink="">
      <xdr:nvSpPr>
        <xdr:cNvPr id="183" name="フローチャート: 判断 182"/>
        <xdr:cNvSpPr/>
      </xdr:nvSpPr>
      <xdr:spPr>
        <a:xfrm>
          <a:off x="1968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13758</xdr:rowOff>
    </xdr:from>
    <xdr:ext cx="534377" cy="259045"/>
    <xdr:sp macro="" textlink="">
      <xdr:nvSpPr>
        <xdr:cNvPr id="184" name="テキスト ボックス 183"/>
        <xdr:cNvSpPr txBox="1"/>
      </xdr:nvSpPr>
      <xdr:spPr>
        <a:xfrm>
          <a:off x="1752111" y="132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111151</xdr:rowOff>
    </xdr:from>
    <xdr:to>
      <xdr:col>6</xdr:col>
      <xdr:colOff>38100</xdr:colOff>
      <xdr:row>71</xdr:row>
      <xdr:rowOff>41301</xdr:rowOff>
    </xdr:to>
    <xdr:sp macro="" textlink="">
      <xdr:nvSpPr>
        <xdr:cNvPr id="185" name="フローチャート: 判断 184"/>
        <xdr:cNvSpPr/>
      </xdr:nvSpPr>
      <xdr:spPr>
        <a:xfrm>
          <a:off x="1079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57828</xdr:rowOff>
    </xdr:from>
    <xdr:ext cx="534377" cy="259045"/>
    <xdr:sp macro="" textlink="">
      <xdr:nvSpPr>
        <xdr:cNvPr id="186" name="テキスト ボックス 185"/>
        <xdr:cNvSpPr txBox="1"/>
      </xdr:nvSpPr>
      <xdr:spPr>
        <a:xfrm>
          <a:off x="863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115836</xdr:rowOff>
    </xdr:from>
    <xdr:to>
      <xdr:col>24</xdr:col>
      <xdr:colOff>114300</xdr:colOff>
      <xdr:row>76</xdr:row>
      <xdr:rowOff>45986</xdr:rowOff>
    </xdr:to>
    <xdr:sp macro="" textlink="">
      <xdr:nvSpPr>
        <xdr:cNvPr id="192" name="楕円 191"/>
        <xdr:cNvSpPr/>
      </xdr:nvSpPr>
      <xdr:spPr>
        <a:xfrm>
          <a:off x="4584700" y="129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94263</xdr:rowOff>
    </xdr:from>
    <xdr:ext cx="534377" cy="259045"/>
    <xdr:sp macro="" textlink="">
      <xdr:nvSpPr>
        <xdr:cNvPr id="193" name="民生費該当値テキスト"/>
        <xdr:cNvSpPr txBox="1"/>
      </xdr:nvSpPr>
      <xdr:spPr>
        <a:xfrm>
          <a:off x="4686300" y="12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72898</xdr:rowOff>
    </xdr:from>
    <xdr:to>
      <xdr:col>20</xdr:col>
      <xdr:colOff>38100</xdr:colOff>
      <xdr:row>76</xdr:row>
      <xdr:rowOff>3048</xdr:rowOff>
    </xdr:to>
    <xdr:sp macro="" textlink="">
      <xdr:nvSpPr>
        <xdr:cNvPr id="194" name="楕円 193"/>
        <xdr:cNvSpPr/>
      </xdr:nvSpPr>
      <xdr:spPr>
        <a:xfrm>
          <a:off x="3746500" y="12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165625</xdr:rowOff>
    </xdr:from>
    <xdr:ext cx="534377" cy="259045"/>
    <xdr:sp macro="" textlink="">
      <xdr:nvSpPr>
        <xdr:cNvPr id="195" name="テキスト ボックス 194"/>
        <xdr:cNvSpPr txBox="1"/>
      </xdr:nvSpPr>
      <xdr:spPr>
        <a:xfrm>
          <a:off x="35174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16281</xdr:rowOff>
    </xdr:from>
    <xdr:to>
      <xdr:col>15</xdr:col>
      <xdr:colOff>101600</xdr:colOff>
      <xdr:row>76</xdr:row>
      <xdr:rowOff>117881</xdr:rowOff>
    </xdr:to>
    <xdr:sp macro="" textlink="">
      <xdr:nvSpPr>
        <xdr:cNvPr id="196" name="楕円 195"/>
        <xdr:cNvSpPr/>
      </xdr:nvSpPr>
      <xdr:spPr>
        <a:xfrm>
          <a:off x="2857500" y="130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134408</xdr:rowOff>
    </xdr:from>
    <xdr:ext cx="534377" cy="259045"/>
    <xdr:sp macro="" textlink="">
      <xdr:nvSpPr>
        <xdr:cNvPr id="197" name="テキスト ボックス 196"/>
        <xdr:cNvSpPr txBox="1"/>
      </xdr:nvSpPr>
      <xdr:spPr>
        <a:xfrm>
          <a:off x="2641111" y="128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156032</xdr:rowOff>
    </xdr:from>
    <xdr:to>
      <xdr:col>10</xdr:col>
      <xdr:colOff>165100</xdr:colOff>
      <xdr:row>76</xdr:row>
      <xdr:rowOff>86182</xdr:rowOff>
    </xdr:to>
    <xdr:sp macro="" textlink="">
      <xdr:nvSpPr>
        <xdr:cNvPr id="198" name="楕円 197"/>
        <xdr:cNvSpPr/>
      </xdr:nvSpPr>
      <xdr:spPr>
        <a:xfrm>
          <a:off x="1968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102709</xdr:rowOff>
    </xdr:from>
    <xdr:ext cx="534377" cy="259045"/>
    <xdr:sp macro="" textlink="">
      <xdr:nvSpPr>
        <xdr:cNvPr id="199" name="テキスト ボックス 198"/>
        <xdr:cNvSpPr txBox="1"/>
      </xdr:nvSpPr>
      <xdr:spPr>
        <a:xfrm>
          <a:off x="1752111" y="127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52019</xdr:rowOff>
    </xdr:from>
    <xdr:to>
      <xdr:col>6</xdr:col>
      <xdr:colOff>38100</xdr:colOff>
      <xdr:row>77</xdr:row>
      <xdr:rowOff>153619</xdr:rowOff>
    </xdr:to>
    <xdr:sp macro="" textlink="">
      <xdr:nvSpPr>
        <xdr:cNvPr id="200" name="楕円 199"/>
        <xdr:cNvSpPr/>
      </xdr:nvSpPr>
      <xdr:spPr>
        <a:xfrm>
          <a:off x="1079500" y="132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144746</xdr:rowOff>
    </xdr:from>
    <xdr:ext cx="534377" cy="259045"/>
    <xdr:sp macro="" textlink="">
      <xdr:nvSpPr>
        <xdr:cNvPr id="201" name="テキスト ボックス 200"/>
        <xdr:cNvSpPr txBox="1"/>
      </xdr:nvSpPr>
      <xdr:spPr>
        <a:xfrm>
          <a:off x="863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16909</xdr:rowOff>
    </xdr:from>
    <xdr:to>
      <xdr:col>24</xdr:col>
      <xdr:colOff>62865</xdr:colOff>
      <xdr:row>98</xdr:row>
      <xdr:rowOff>34435</xdr:rowOff>
    </xdr:to>
    <xdr:cxnSp macro="">
      <xdr:nvCxnSpPr>
        <xdr:cNvPr id="226" name="直線コネクタ 225"/>
        <xdr:cNvCxnSpPr/>
      </xdr:nvCxnSpPr>
      <xdr:spPr>
        <a:xfrm flipV="1">
          <a:off x="4633595" y="15790309"/>
          <a:ext cx="1270" cy="104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38262</xdr:rowOff>
    </xdr:from>
    <xdr:ext cx="534377" cy="259045"/>
    <xdr:sp macro="" textlink="">
      <xdr:nvSpPr>
        <xdr:cNvPr id="227" name="衛生費最小値テキスト"/>
        <xdr:cNvSpPr txBox="1"/>
      </xdr:nvSpPr>
      <xdr:spPr>
        <a:xfrm>
          <a:off x="4686300" y="1684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34435</xdr:rowOff>
    </xdr:from>
    <xdr:to>
      <xdr:col>24</xdr:col>
      <xdr:colOff>152400</xdr:colOff>
      <xdr:row>98</xdr:row>
      <xdr:rowOff>34435</xdr:rowOff>
    </xdr:to>
    <xdr:cxnSp macro="">
      <xdr:nvCxnSpPr>
        <xdr:cNvPr id="228" name="直線コネクタ 227"/>
        <xdr:cNvCxnSpPr/>
      </xdr:nvCxnSpPr>
      <xdr:spPr>
        <a:xfrm>
          <a:off x="4546600" y="168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135036</xdr:rowOff>
    </xdr:from>
    <xdr:ext cx="534377" cy="259045"/>
    <xdr:sp macro="" textlink="">
      <xdr:nvSpPr>
        <xdr:cNvPr id="229" name="衛生費最大値テキスト"/>
        <xdr:cNvSpPr txBox="1"/>
      </xdr:nvSpPr>
      <xdr:spPr>
        <a:xfrm>
          <a:off x="4686300" y="155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16909</xdr:rowOff>
    </xdr:from>
    <xdr:to>
      <xdr:col>24</xdr:col>
      <xdr:colOff>152400</xdr:colOff>
      <xdr:row>92</xdr:row>
      <xdr:rowOff>16909</xdr:rowOff>
    </xdr:to>
    <xdr:cxnSp macro="">
      <xdr:nvCxnSpPr>
        <xdr:cNvPr id="230" name="直線コネクタ 229"/>
        <xdr:cNvCxnSpPr/>
      </xdr:nvCxnSpPr>
      <xdr:spPr>
        <a:xfrm>
          <a:off x="4546600" y="15790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16909</xdr:rowOff>
    </xdr:from>
    <xdr:to>
      <xdr:col>24</xdr:col>
      <xdr:colOff>63500</xdr:colOff>
      <xdr:row>93</xdr:row>
      <xdr:rowOff>32911</xdr:rowOff>
    </xdr:to>
    <xdr:cxnSp macro="">
      <xdr:nvCxnSpPr>
        <xdr:cNvPr id="231" name="直線コネクタ 230"/>
        <xdr:cNvCxnSpPr/>
      </xdr:nvCxnSpPr>
      <xdr:spPr>
        <a:xfrm flipV="1">
          <a:off x="3797300" y="15790309"/>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45011</xdr:rowOff>
    </xdr:from>
    <xdr:ext cx="534377" cy="259045"/>
    <xdr:sp macro="" textlink="">
      <xdr:nvSpPr>
        <xdr:cNvPr id="232" name="衛生費平均値テキスト"/>
        <xdr:cNvSpPr txBox="1"/>
      </xdr:nvSpPr>
      <xdr:spPr>
        <a:xfrm>
          <a:off x="4686300" y="1633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66584</xdr:rowOff>
    </xdr:from>
    <xdr:to>
      <xdr:col>24</xdr:col>
      <xdr:colOff>114300</xdr:colOff>
      <xdr:row>95</xdr:row>
      <xdr:rowOff>168184</xdr:rowOff>
    </xdr:to>
    <xdr:sp macro="" textlink="">
      <xdr:nvSpPr>
        <xdr:cNvPr id="233" name="フローチャート: 判断 232"/>
        <xdr:cNvSpPr/>
      </xdr:nvSpPr>
      <xdr:spPr>
        <a:xfrm>
          <a:off x="4584700" y="1635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19196</xdr:rowOff>
    </xdr:from>
    <xdr:to>
      <xdr:col>19</xdr:col>
      <xdr:colOff>177800</xdr:colOff>
      <xdr:row>93</xdr:row>
      <xdr:rowOff>32911</xdr:rowOff>
    </xdr:to>
    <xdr:cxnSp macro="">
      <xdr:nvCxnSpPr>
        <xdr:cNvPr id="234" name="直線コネクタ 233"/>
        <xdr:cNvCxnSpPr/>
      </xdr:nvCxnSpPr>
      <xdr:spPr>
        <a:xfrm>
          <a:off x="2908300" y="15792596"/>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84328</xdr:rowOff>
    </xdr:from>
    <xdr:to>
      <xdr:col>20</xdr:col>
      <xdr:colOff>38100</xdr:colOff>
      <xdr:row>95</xdr:row>
      <xdr:rowOff>14478</xdr:rowOff>
    </xdr:to>
    <xdr:sp macro="" textlink="">
      <xdr:nvSpPr>
        <xdr:cNvPr id="235" name="フローチャート: 判断 234"/>
        <xdr:cNvSpPr/>
      </xdr:nvSpPr>
      <xdr:spPr>
        <a:xfrm>
          <a:off x="3746500" y="1620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5605</xdr:rowOff>
    </xdr:from>
    <xdr:ext cx="534377" cy="259045"/>
    <xdr:sp macro="" textlink="">
      <xdr:nvSpPr>
        <xdr:cNvPr id="236" name="テキスト ボックス 235"/>
        <xdr:cNvSpPr txBox="1"/>
      </xdr:nvSpPr>
      <xdr:spPr>
        <a:xfrm>
          <a:off x="3517411" y="162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77760</xdr:rowOff>
    </xdr:from>
    <xdr:to>
      <xdr:col>15</xdr:col>
      <xdr:colOff>50800</xdr:colOff>
      <xdr:row>92</xdr:row>
      <xdr:rowOff>19196</xdr:rowOff>
    </xdr:to>
    <xdr:cxnSp macro="">
      <xdr:nvCxnSpPr>
        <xdr:cNvPr id="237" name="直線コネクタ 236"/>
        <xdr:cNvCxnSpPr/>
      </xdr:nvCxnSpPr>
      <xdr:spPr>
        <a:xfrm>
          <a:off x="2019300" y="15508260"/>
          <a:ext cx="889000" cy="28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56024</xdr:rowOff>
    </xdr:from>
    <xdr:to>
      <xdr:col>15</xdr:col>
      <xdr:colOff>101600</xdr:colOff>
      <xdr:row>95</xdr:row>
      <xdr:rowOff>157624</xdr:rowOff>
    </xdr:to>
    <xdr:sp macro="" textlink="">
      <xdr:nvSpPr>
        <xdr:cNvPr id="238" name="フローチャート: 判断 237"/>
        <xdr:cNvSpPr/>
      </xdr:nvSpPr>
      <xdr:spPr>
        <a:xfrm>
          <a:off x="2857500" y="1634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148751</xdr:rowOff>
    </xdr:from>
    <xdr:ext cx="534377" cy="259045"/>
    <xdr:sp macro="" textlink="">
      <xdr:nvSpPr>
        <xdr:cNvPr id="239" name="テキスト ボックス 238"/>
        <xdr:cNvSpPr txBox="1"/>
      </xdr:nvSpPr>
      <xdr:spPr>
        <a:xfrm>
          <a:off x="2641111" y="164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77760</xdr:rowOff>
    </xdr:from>
    <xdr:to>
      <xdr:col>10</xdr:col>
      <xdr:colOff>114300</xdr:colOff>
      <xdr:row>91</xdr:row>
      <xdr:rowOff>148952</xdr:rowOff>
    </xdr:to>
    <xdr:cxnSp macro="">
      <xdr:nvCxnSpPr>
        <xdr:cNvPr id="240" name="直線コネクタ 239"/>
        <xdr:cNvCxnSpPr/>
      </xdr:nvCxnSpPr>
      <xdr:spPr>
        <a:xfrm flipV="1">
          <a:off x="1130300" y="15508260"/>
          <a:ext cx="889000" cy="2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158460</xdr:rowOff>
    </xdr:from>
    <xdr:to>
      <xdr:col>10</xdr:col>
      <xdr:colOff>165100</xdr:colOff>
      <xdr:row>95</xdr:row>
      <xdr:rowOff>88610</xdr:rowOff>
    </xdr:to>
    <xdr:sp macro="" textlink="">
      <xdr:nvSpPr>
        <xdr:cNvPr id="241" name="フローチャート: 判断 240"/>
        <xdr:cNvSpPr/>
      </xdr:nvSpPr>
      <xdr:spPr>
        <a:xfrm>
          <a:off x="1968500" y="1627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79737</xdr:rowOff>
    </xdr:from>
    <xdr:ext cx="534377" cy="259045"/>
    <xdr:sp macro="" textlink="">
      <xdr:nvSpPr>
        <xdr:cNvPr id="242" name="テキスト ボックス 241"/>
        <xdr:cNvSpPr txBox="1"/>
      </xdr:nvSpPr>
      <xdr:spPr>
        <a:xfrm>
          <a:off x="1752111" y="163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117748</xdr:rowOff>
    </xdr:from>
    <xdr:to>
      <xdr:col>6</xdr:col>
      <xdr:colOff>38100</xdr:colOff>
      <xdr:row>95</xdr:row>
      <xdr:rowOff>47898</xdr:rowOff>
    </xdr:to>
    <xdr:sp macro="" textlink="">
      <xdr:nvSpPr>
        <xdr:cNvPr id="243" name="フローチャート: 判断 242"/>
        <xdr:cNvSpPr/>
      </xdr:nvSpPr>
      <xdr:spPr>
        <a:xfrm>
          <a:off x="1079500" y="162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39025</xdr:rowOff>
    </xdr:from>
    <xdr:ext cx="534377" cy="259045"/>
    <xdr:sp macro="" textlink="">
      <xdr:nvSpPr>
        <xdr:cNvPr id="244" name="テキスト ボックス 243"/>
        <xdr:cNvSpPr txBox="1"/>
      </xdr:nvSpPr>
      <xdr:spPr>
        <a:xfrm>
          <a:off x="863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137559</xdr:rowOff>
    </xdr:from>
    <xdr:to>
      <xdr:col>24</xdr:col>
      <xdr:colOff>114300</xdr:colOff>
      <xdr:row>92</xdr:row>
      <xdr:rowOff>67709</xdr:rowOff>
    </xdr:to>
    <xdr:sp macro="" textlink="">
      <xdr:nvSpPr>
        <xdr:cNvPr id="250" name="楕円 249"/>
        <xdr:cNvSpPr/>
      </xdr:nvSpPr>
      <xdr:spPr>
        <a:xfrm>
          <a:off x="4584700" y="157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90586</xdr:rowOff>
    </xdr:from>
    <xdr:ext cx="534377" cy="259045"/>
    <xdr:sp macro="" textlink="">
      <xdr:nvSpPr>
        <xdr:cNvPr id="251" name="衛生費該当値テキスト"/>
        <xdr:cNvSpPr txBox="1"/>
      </xdr:nvSpPr>
      <xdr:spPr>
        <a:xfrm>
          <a:off x="4686300" y="156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153561</xdr:rowOff>
    </xdr:from>
    <xdr:to>
      <xdr:col>20</xdr:col>
      <xdr:colOff>38100</xdr:colOff>
      <xdr:row>93</xdr:row>
      <xdr:rowOff>83711</xdr:rowOff>
    </xdr:to>
    <xdr:sp macro="" textlink="">
      <xdr:nvSpPr>
        <xdr:cNvPr id="252" name="楕円 251"/>
        <xdr:cNvSpPr/>
      </xdr:nvSpPr>
      <xdr:spPr>
        <a:xfrm>
          <a:off x="3746500" y="15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100238</xdr:rowOff>
    </xdr:from>
    <xdr:ext cx="534377" cy="259045"/>
    <xdr:sp macro="" textlink="">
      <xdr:nvSpPr>
        <xdr:cNvPr id="253" name="テキスト ボックス 252"/>
        <xdr:cNvSpPr txBox="1"/>
      </xdr:nvSpPr>
      <xdr:spPr>
        <a:xfrm>
          <a:off x="3517411" y="157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139846</xdr:rowOff>
    </xdr:from>
    <xdr:to>
      <xdr:col>15</xdr:col>
      <xdr:colOff>101600</xdr:colOff>
      <xdr:row>92</xdr:row>
      <xdr:rowOff>69996</xdr:rowOff>
    </xdr:to>
    <xdr:sp macro="" textlink="">
      <xdr:nvSpPr>
        <xdr:cNvPr id="254" name="楕円 253"/>
        <xdr:cNvSpPr/>
      </xdr:nvSpPr>
      <xdr:spPr>
        <a:xfrm>
          <a:off x="2857500" y="157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86523</xdr:rowOff>
    </xdr:from>
    <xdr:ext cx="534377" cy="259045"/>
    <xdr:sp macro="" textlink="">
      <xdr:nvSpPr>
        <xdr:cNvPr id="255" name="テキスト ボックス 254"/>
        <xdr:cNvSpPr txBox="1"/>
      </xdr:nvSpPr>
      <xdr:spPr>
        <a:xfrm>
          <a:off x="2641111" y="155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26960</xdr:rowOff>
    </xdr:from>
    <xdr:to>
      <xdr:col>10</xdr:col>
      <xdr:colOff>165100</xdr:colOff>
      <xdr:row>90</xdr:row>
      <xdr:rowOff>128560</xdr:rowOff>
    </xdr:to>
    <xdr:sp macro="" textlink="">
      <xdr:nvSpPr>
        <xdr:cNvPr id="256" name="楕円 255"/>
        <xdr:cNvSpPr/>
      </xdr:nvSpPr>
      <xdr:spPr>
        <a:xfrm>
          <a:off x="1968500" y="154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145087</xdr:rowOff>
    </xdr:from>
    <xdr:ext cx="534377" cy="259045"/>
    <xdr:sp macro="" textlink="">
      <xdr:nvSpPr>
        <xdr:cNvPr id="257" name="テキスト ボックス 256"/>
        <xdr:cNvSpPr txBox="1"/>
      </xdr:nvSpPr>
      <xdr:spPr>
        <a:xfrm>
          <a:off x="1752111" y="152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98152</xdr:rowOff>
    </xdr:from>
    <xdr:to>
      <xdr:col>6</xdr:col>
      <xdr:colOff>38100</xdr:colOff>
      <xdr:row>92</xdr:row>
      <xdr:rowOff>28302</xdr:rowOff>
    </xdr:to>
    <xdr:sp macro="" textlink="">
      <xdr:nvSpPr>
        <xdr:cNvPr id="258" name="楕円 257"/>
        <xdr:cNvSpPr/>
      </xdr:nvSpPr>
      <xdr:spPr>
        <a:xfrm>
          <a:off x="1079500" y="157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44829</xdr:rowOff>
    </xdr:from>
    <xdr:ext cx="534377" cy="259045"/>
    <xdr:sp macro="" textlink="">
      <xdr:nvSpPr>
        <xdr:cNvPr id="259" name="テキスト ボックス 258"/>
        <xdr:cNvSpPr txBox="1"/>
      </xdr:nvSpPr>
      <xdr:spPr>
        <a:xfrm>
          <a:off x="863111" y="154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80" name="直線コネクタ 279"/>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81"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2" name="直線コネクタ 281"/>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3"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4" name="直線コネクタ 283"/>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77064</xdr:rowOff>
    </xdr:to>
    <xdr:cxnSp macro="">
      <xdr:nvCxnSpPr>
        <xdr:cNvPr id="285" name="直線コネクタ 284"/>
        <xdr:cNvCxnSpPr/>
      </xdr:nvCxnSpPr>
      <xdr:spPr>
        <a:xfrm flipV="1">
          <a:off x="9639300" y="657250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166082</xdr:rowOff>
    </xdr:from>
    <xdr:ext cx="469744" cy="259045"/>
    <xdr:sp macro="" textlink="">
      <xdr:nvSpPr>
        <xdr:cNvPr id="286" name="労働費平均値テキスト"/>
        <xdr:cNvSpPr txBox="1"/>
      </xdr:nvSpPr>
      <xdr:spPr>
        <a:xfrm>
          <a:off x="10528300" y="65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7" name="フローチャート: 判断 286"/>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43688</xdr:rowOff>
    </xdr:from>
    <xdr:to>
      <xdr:col>50</xdr:col>
      <xdr:colOff>114300</xdr:colOff>
      <xdr:row>38</xdr:row>
      <xdr:rowOff>77064</xdr:rowOff>
    </xdr:to>
    <xdr:cxnSp macro="">
      <xdr:nvCxnSpPr>
        <xdr:cNvPr id="288" name="直線コネクタ 287"/>
        <xdr:cNvCxnSpPr/>
      </xdr:nvCxnSpPr>
      <xdr:spPr>
        <a:xfrm>
          <a:off x="8750300" y="655878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9" name="フローチャート: 判断 288"/>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114673</xdr:rowOff>
    </xdr:from>
    <xdr:ext cx="469744" cy="259045"/>
    <xdr:sp macro="" textlink="">
      <xdr:nvSpPr>
        <xdr:cNvPr id="290" name="テキスト ボックス 289"/>
        <xdr:cNvSpPr txBox="1"/>
      </xdr:nvSpPr>
      <xdr:spPr>
        <a:xfrm>
          <a:off x="9391728" y="628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171247</xdr:rowOff>
    </xdr:from>
    <xdr:to>
      <xdr:col>45</xdr:col>
      <xdr:colOff>177800</xdr:colOff>
      <xdr:row>38</xdr:row>
      <xdr:rowOff>43688</xdr:rowOff>
    </xdr:to>
    <xdr:cxnSp macro="">
      <xdr:nvCxnSpPr>
        <xdr:cNvPr id="291" name="直線コネクタ 290"/>
        <xdr:cNvCxnSpPr/>
      </xdr:nvCxnSpPr>
      <xdr:spPr>
        <a:xfrm>
          <a:off x="7861300" y="6343447"/>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10262</xdr:rowOff>
    </xdr:from>
    <xdr:to>
      <xdr:col>46</xdr:col>
      <xdr:colOff>38100</xdr:colOff>
      <xdr:row>37</xdr:row>
      <xdr:rowOff>111862</xdr:rowOff>
    </xdr:to>
    <xdr:sp macro="" textlink="">
      <xdr:nvSpPr>
        <xdr:cNvPr id="292" name="フローチャート: 判断 291"/>
        <xdr:cNvSpPr/>
      </xdr:nvSpPr>
      <xdr:spPr>
        <a:xfrm>
          <a:off x="8699500" y="635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128389</xdr:rowOff>
    </xdr:from>
    <xdr:ext cx="469744" cy="259045"/>
    <xdr:sp macro="" textlink="">
      <xdr:nvSpPr>
        <xdr:cNvPr id="293" name="テキスト ボックス 292"/>
        <xdr:cNvSpPr txBox="1"/>
      </xdr:nvSpPr>
      <xdr:spPr>
        <a:xfrm>
          <a:off x="8515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138786</xdr:rowOff>
    </xdr:from>
    <xdr:to>
      <xdr:col>41</xdr:col>
      <xdr:colOff>50800</xdr:colOff>
      <xdr:row>36</xdr:row>
      <xdr:rowOff>171247</xdr:rowOff>
    </xdr:to>
    <xdr:cxnSp macro="">
      <xdr:nvCxnSpPr>
        <xdr:cNvPr id="294" name="直線コネクタ 293"/>
        <xdr:cNvCxnSpPr/>
      </xdr:nvCxnSpPr>
      <xdr:spPr>
        <a:xfrm>
          <a:off x="6972300" y="6139536"/>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43180</xdr:rowOff>
    </xdr:from>
    <xdr:to>
      <xdr:col>41</xdr:col>
      <xdr:colOff>101600</xdr:colOff>
      <xdr:row>36</xdr:row>
      <xdr:rowOff>144780</xdr:rowOff>
    </xdr:to>
    <xdr:sp macro="" textlink="">
      <xdr:nvSpPr>
        <xdr:cNvPr id="295" name="フローチャート: 判断 294"/>
        <xdr:cNvSpPr/>
      </xdr:nvSpPr>
      <xdr:spPr>
        <a:xfrm>
          <a:off x="7810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161307</xdr:rowOff>
    </xdr:from>
    <xdr:ext cx="469744" cy="259045"/>
    <xdr:sp macro="" textlink="">
      <xdr:nvSpPr>
        <xdr:cNvPr id="296" name="テキスト ボックス 295"/>
        <xdr:cNvSpPr txBox="1"/>
      </xdr:nvSpPr>
      <xdr:spPr>
        <a:xfrm>
          <a:off x="7626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50495</xdr:rowOff>
    </xdr:from>
    <xdr:to>
      <xdr:col>36</xdr:col>
      <xdr:colOff>165100</xdr:colOff>
      <xdr:row>31</xdr:row>
      <xdr:rowOff>152095</xdr:rowOff>
    </xdr:to>
    <xdr:sp macro="" textlink="">
      <xdr:nvSpPr>
        <xdr:cNvPr id="297" name="フローチャート: 判断 296"/>
        <xdr:cNvSpPr/>
      </xdr:nvSpPr>
      <xdr:spPr>
        <a:xfrm>
          <a:off x="6921500" y="53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168622</xdr:rowOff>
    </xdr:from>
    <xdr:ext cx="469744" cy="259045"/>
    <xdr:sp macro="" textlink="">
      <xdr:nvSpPr>
        <xdr:cNvPr id="298" name="テキスト ボックス 297"/>
        <xdr:cNvSpPr txBox="1"/>
      </xdr:nvSpPr>
      <xdr:spPr>
        <a:xfrm>
          <a:off x="6737428" y="514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04" name="楕円 303"/>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29481</xdr:rowOff>
    </xdr:from>
    <xdr:ext cx="469744" cy="259045"/>
    <xdr:sp macro="" textlink="">
      <xdr:nvSpPr>
        <xdr:cNvPr id="305" name="労働費該当値テキスト"/>
        <xdr:cNvSpPr txBox="1"/>
      </xdr:nvSpPr>
      <xdr:spPr>
        <a:xfrm>
          <a:off x="10528300" y="63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06" name="楕円 305"/>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118991</xdr:rowOff>
    </xdr:from>
    <xdr:ext cx="469744" cy="259045"/>
    <xdr:sp macro="" textlink="">
      <xdr:nvSpPr>
        <xdr:cNvPr id="307" name="テキスト ボックス 306"/>
        <xdr:cNvSpPr txBox="1"/>
      </xdr:nvSpPr>
      <xdr:spPr>
        <a:xfrm>
          <a:off x="9391728" y="6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164338</xdr:rowOff>
    </xdr:from>
    <xdr:to>
      <xdr:col>46</xdr:col>
      <xdr:colOff>38100</xdr:colOff>
      <xdr:row>38</xdr:row>
      <xdr:rowOff>94488</xdr:rowOff>
    </xdr:to>
    <xdr:sp macro="" textlink="">
      <xdr:nvSpPr>
        <xdr:cNvPr id="308" name="楕円 307"/>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85615</xdr:rowOff>
    </xdr:from>
    <xdr:ext cx="469744" cy="259045"/>
    <xdr:sp macro="" textlink="">
      <xdr:nvSpPr>
        <xdr:cNvPr id="309" name="テキスト ボックス 308"/>
        <xdr:cNvSpPr txBox="1"/>
      </xdr:nvSpPr>
      <xdr:spPr>
        <a:xfrm>
          <a:off x="851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120447</xdr:rowOff>
    </xdr:from>
    <xdr:to>
      <xdr:col>41</xdr:col>
      <xdr:colOff>101600</xdr:colOff>
      <xdr:row>37</xdr:row>
      <xdr:rowOff>50597</xdr:rowOff>
    </xdr:to>
    <xdr:sp macro="" textlink="">
      <xdr:nvSpPr>
        <xdr:cNvPr id="310" name="楕円 309"/>
        <xdr:cNvSpPr/>
      </xdr:nvSpPr>
      <xdr:spPr>
        <a:xfrm>
          <a:off x="7810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41724</xdr:rowOff>
    </xdr:from>
    <xdr:ext cx="469744" cy="259045"/>
    <xdr:sp macro="" textlink="">
      <xdr:nvSpPr>
        <xdr:cNvPr id="311" name="テキスト ボックス 310"/>
        <xdr:cNvSpPr txBox="1"/>
      </xdr:nvSpPr>
      <xdr:spPr>
        <a:xfrm>
          <a:off x="7626428" y="63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87986</xdr:rowOff>
    </xdr:from>
    <xdr:to>
      <xdr:col>36</xdr:col>
      <xdr:colOff>165100</xdr:colOff>
      <xdr:row>36</xdr:row>
      <xdr:rowOff>18136</xdr:rowOff>
    </xdr:to>
    <xdr:sp macro="" textlink="">
      <xdr:nvSpPr>
        <xdr:cNvPr id="312" name="楕円 311"/>
        <xdr:cNvSpPr/>
      </xdr:nvSpPr>
      <xdr:spPr>
        <a:xfrm>
          <a:off x="6921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9263</xdr:rowOff>
    </xdr:from>
    <xdr:ext cx="469744" cy="259045"/>
    <xdr:sp macro="" textlink="">
      <xdr:nvSpPr>
        <xdr:cNvPr id="313" name="テキスト ボックス 312"/>
        <xdr:cNvSpPr txBox="1"/>
      </xdr:nvSpPr>
      <xdr:spPr>
        <a:xfrm>
          <a:off x="6737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6" name="直線コネクタ 335"/>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7"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8" name="直線コネクタ 337"/>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9"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40" name="直線コネクタ 339"/>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93752</xdr:rowOff>
    </xdr:from>
    <xdr:to>
      <xdr:col>55</xdr:col>
      <xdr:colOff>0</xdr:colOff>
      <xdr:row>57</xdr:row>
      <xdr:rowOff>12408</xdr:rowOff>
    </xdr:to>
    <xdr:cxnSp macro="">
      <xdr:nvCxnSpPr>
        <xdr:cNvPr id="341" name="直線コネクタ 340"/>
        <xdr:cNvCxnSpPr/>
      </xdr:nvCxnSpPr>
      <xdr:spPr>
        <a:xfrm>
          <a:off x="9639300" y="9694952"/>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17289</xdr:rowOff>
    </xdr:from>
    <xdr:ext cx="534377" cy="259045"/>
    <xdr:sp macro="" textlink="">
      <xdr:nvSpPr>
        <xdr:cNvPr id="342" name="農林水産業費平均値テキスト"/>
        <xdr:cNvSpPr txBox="1"/>
      </xdr:nvSpPr>
      <xdr:spPr>
        <a:xfrm>
          <a:off x="10528300" y="893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3" name="フローチャート: 判断 342"/>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93752</xdr:rowOff>
    </xdr:from>
    <xdr:to>
      <xdr:col>50</xdr:col>
      <xdr:colOff>114300</xdr:colOff>
      <xdr:row>57</xdr:row>
      <xdr:rowOff>41249</xdr:rowOff>
    </xdr:to>
    <xdr:cxnSp macro="">
      <xdr:nvCxnSpPr>
        <xdr:cNvPr id="344" name="直線コネクタ 343"/>
        <xdr:cNvCxnSpPr/>
      </xdr:nvCxnSpPr>
      <xdr:spPr>
        <a:xfrm flipV="1">
          <a:off x="8750300" y="9694952"/>
          <a:ext cx="889000" cy="1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5" name="フローチャート: 判断 344"/>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157954</xdr:rowOff>
    </xdr:from>
    <xdr:ext cx="534377" cy="259045"/>
    <xdr:sp macro="" textlink="">
      <xdr:nvSpPr>
        <xdr:cNvPr id="346" name="テキスト ボックス 345"/>
        <xdr:cNvSpPr txBox="1"/>
      </xdr:nvSpPr>
      <xdr:spPr>
        <a:xfrm>
          <a:off x="93594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41249</xdr:rowOff>
    </xdr:from>
    <xdr:to>
      <xdr:col>45</xdr:col>
      <xdr:colOff>177800</xdr:colOff>
      <xdr:row>57</xdr:row>
      <xdr:rowOff>118402</xdr:rowOff>
    </xdr:to>
    <xdr:cxnSp macro="">
      <xdr:nvCxnSpPr>
        <xdr:cNvPr id="347" name="直線コネクタ 346"/>
        <xdr:cNvCxnSpPr/>
      </xdr:nvCxnSpPr>
      <xdr:spPr>
        <a:xfrm flipV="1">
          <a:off x="7861300" y="9813899"/>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8" name="フローチャート: 判断 347"/>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141533</xdr:rowOff>
    </xdr:from>
    <xdr:ext cx="534377" cy="259045"/>
    <xdr:sp macro="" textlink="">
      <xdr:nvSpPr>
        <xdr:cNvPr id="349" name="テキスト ボックス 348"/>
        <xdr:cNvSpPr txBox="1"/>
      </xdr:nvSpPr>
      <xdr:spPr>
        <a:xfrm>
          <a:off x="84831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96342</xdr:rowOff>
    </xdr:from>
    <xdr:to>
      <xdr:col>41</xdr:col>
      <xdr:colOff>50800</xdr:colOff>
      <xdr:row>57</xdr:row>
      <xdr:rowOff>118402</xdr:rowOff>
    </xdr:to>
    <xdr:cxnSp macro="">
      <xdr:nvCxnSpPr>
        <xdr:cNvPr id="350" name="直線コネクタ 349"/>
        <xdr:cNvCxnSpPr/>
      </xdr:nvCxnSpPr>
      <xdr:spPr>
        <a:xfrm>
          <a:off x="6972300" y="98689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51" name="フローチャート: 判断 350"/>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38282</xdr:rowOff>
    </xdr:from>
    <xdr:ext cx="534377" cy="259045"/>
    <xdr:sp macro="" textlink="">
      <xdr:nvSpPr>
        <xdr:cNvPr id="352" name="テキスト ボックス 351"/>
        <xdr:cNvSpPr txBox="1"/>
      </xdr:nvSpPr>
      <xdr:spPr>
        <a:xfrm>
          <a:off x="7594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7480</xdr:rowOff>
    </xdr:from>
    <xdr:to>
      <xdr:col>36</xdr:col>
      <xdr:colOff>165100</xdr:colOff>
      <xdr:row>54</xdr:row>
      <xdr:rowOff>109080</xdr:rowOff>
    </xdr:to>
    <xdr:sp macro="" textlink="">
      <xdr:nvSpPr>
        <xdr:cNvPr id="353" name="フローチャート: 判断 352"/>
        <xdr:cNvSpPr/>
      </xdr:nvSpPr>
      <xdr:spPr>
        <a:xfrm>
          <a:off x="6921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125607</xdr:rowOff>
    </xdr:from>
    <xdr:ext cx="534377" cy="259045"/>
    <xdr:sp macro="" textlink="">
      <xdr:nvSpPr>
        <xdr:cNvPr id="354" name="テキスト ボックス 353"/>
        <xdr:cNvSpPr txBox="1"/>
      </xdr:nvSpPr>
      <xdr:spPr>
        <a:xfrm>
          <a:off x="6705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133058</xdr:rowOff>
    </xdr:from>
    <xdr:to>
      <xdr:col>55</xdr:col>
      <xdr:colOff>50800</xdr:colOff>
      <xdr:row>57</xdr:row>
      <xdr:rowOff>63208</xdr:rowOff>
    </xdr:to>
    <xdr:sp macro="" textlink="">
      <xdr:nvSpPr>
        <xdr:cNvPr id="360" name="楕円 359"/>
        <xdr:cNvSpPr/>
      </xdr:nvSpPr>
      <xdr:spPr>
        <a:xfrm>
          <a:off x="104267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111485</xdr:rowOff>
    </xdr:from>
    <xdr:ext cx="534377" cy="259045"/>
    <xdr:sp macro="" textlink="">
      <xdr:nvSpPr>
        <xdr:cNvPr id="361" name="農林水産業費該当値テキスト"/>
        <xdr:cNvSpPr txBox="1"/>
      </xdr:nvSpPr>
      <xdr:spPr>
        <a:xfrm>
          <a:off x="10528300" y="9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42952</xdr:rowOff>
    </xdr:from>
    <xdr:to>
      <xdr:col>50</xdr:col>
      <xdr:colOff>165100</xdr:colOff>
      <xdr:row>56</xdr:row>
      <xdr:rowOff>144552</xdr:rowOff>
    </xdr:to>
    <xdr:sp macro="" textlink="">
      <xdr:nvSpPr>
        <xdr:cNvPr id="362" name="楕円 361"/>
        <xdr:cNvSpPr/>
      </xdr:nvSpPr>
      <xdr:spPr>
        <a:xfrm>
          <a:off x="9588500" y="96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135679</xdr:rowOff>
    </xdr:from>
    <xdr:ext cx="534377" cy="259045"/>
    <xdr:sp macro="" textlink="">
      <xdr:nvSpPr>
        <xdr:cNvPr id="363" name="テキスト ボックス 362"/>
        <xdr:cNvSpPr txBox="1"/>
      </xdr:nvSpPr>
      <xdr:spPr>
        <a:xfrm>
          <a:off x="9359411" y="97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161899</xdr:rowOff>
    </xdr:from>
    <xdr:to>
      <xdr:col>46</xdr:col>
      <xdr:colOff>38100</xdr:colOff>
      <xdr:row>57</xdr:row>
      <xdr:rowOff>92049</xdr:rowOff>
    </xdr:to>
    <xdr:sp macro="" textlink="">
      <xdr:nvSpPr>
        <xdr:cNvPr id="364" name="楕円 363"/>
        <xdr:cNvSpPr/>
      </xdr:nvSpPr>
      <xdr:spPr>
        <a:xfrm>
          <a:off x="8699500" y="97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83176</xdr:rowOff>
    </xdr:from>
    <xdr:ext cx="534377" cy="259045"/>
    <xdr:sp macro="" textlink="">
      <xdr:nvSpPr>
        <xdr:cNvPr id="365" name="テキスト ボックス 364"/>
        <xdr:cNvSpPr txBox="1"/>
      </xdr:nvSpPr>
      <xdr:spPr>
        <a:xfrm>
          <a:off x="8483111" y="98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67602</xdr:rowOff>
    </xdr:from>
    <xdr:to>
      <xdr:col>41</xdr:col>
      <xdr:colOff>101600</xdr:colOff>
      <xdr:row>57</xdr:row>
      <xdr:rowOff>169202</xdr:rowOff>
    </xdr:to>
    <xdr:sp macro="" textlink="">
      <xdr:nvSpPr>
        <xdr:cNvPr id="366" name="楕円 365"/>
        <xdr:cNvSpPr/>
      </xdr:nvSpPr>
      <xdr:spPr>
        <a:xfrm>
          <a:off x="7810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160329</xdr:rowOff>
    </xdr:from>
    <xdr:ext cx="534377" cy="259045"/>
    <xdr:sp macro="" textlink="">
      <xdr:nvSpPr>
        <xdr:cNvPr id="367" name="テキスト ボックス 366"/>
        <xdr:cNvSpPr txBox="1"/>
      </xdr:nvSpPr>
      <xdr:spPr>
        <a:xfrm>
          <a:off x="75941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45542</xdr:rowOff>
    </xdr:from>
    <xdr:to>
      <xdr:col>36</xdr:col>
      <xdr:colOff>165100</xdr:colOff>
      <xdr:row>57</xdr:row>
      <xdr:rowOff>147142</xdr:rowOff>
    </xdr:to>
    <xdr:sp macro="" textlink="">
      <xdr:nvSpPr>
        <xdr:cNvPr id="368" name="楕円 367"/>
        <xdr:cNvSpPr/>
      </xdr:nvSpPr>
      <xdr:spPr>
        <a:xfrm>
          <a:off x="6921500" y="98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138269</xdr:rowOff>
    </xdr:from>
    <xdr:ext cx="534377" cy="259045"/>
    <xdr:sp macro="" textlink="">
      <xdr:nvSpPr>
        <xdr:cNvPr id="369" name="テキスト ボックス 368"/>
        <xdr:cNvSpPr txBox="1"/>
      </xdr:nvSpPr>
      <xdr:spPr>
        <a:xfrm>
          <a:off x="6705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94757</xdr:rowOff>
    </xdr:from>
    <xdr:to>
      <xdr:col>54</xdr:col>
      <xdr:colOff>189865</xdr:colOff>
      <xdr:row>78</xdr:row>
      <xdr:rowOff>29674</xdr:rowOff>
    </xdr:to>
    <xdr:cxnSp macro="">
      <xdr:nvCxnSpPr>
        <xdr:cNvPr id="389" name="直線コネクタ 388"/>
        <xdr:cNvCxnSpPr/>
      </xdr:nvCxnSpPr>
      <xdr:spPr>
        <a:xfrm flipV="1">
          <a:off x="10475595" y="12439157"/>
          <a:ext cx="1270" cy="9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33501</xdr:rowOff>
    </xdr:from>
    <xdr:ext cx="469744" cy="259045"/>
    <xdr:sp macro="" textlink="">
      <xdr:nvSpPr>
        <xdr:cNvPr id="390" name="商工費最小値テキスト"/>
        <xdr:cNvSpPr txBox="1"/>
      </xdr:nvSpPr>
      <xdr:spPr>
        <a:xfrm>
          <a:off x="10528300" y="134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29674</xdr:rowOff>
    </xdr:from>
    <xdr:to>
      <xdr:col>55</xdr:col>
      <xdr:colOff>88900</xdr:colOff>
      <xdr:row>78</xdr:row>
      <xdr:rowOff>29674</xdr:rowOff>
    </xdr:to>
    <xdr:cxnSp macro="">
      <xdr:nvCxnSpPr>
        <xdr:cNvPr id="391" name="直線コネクタ 390"/>
        <xdr:cNvCxnSpPr/>
      </xdr:nvCxnSpPr>
      <xdr:spPr>
        <a:xfrm>
          <a:off x="10388600" y="1340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41434</xdr:rowOff>
    </xdr:from>
    <xdr:ext cx="534377" cy="259045"/>
    <xdr:sp macro="" textlink="">
      <xdr:nvSpPr>
        <xdr:cNvPr id="392" name="商工費最大値テキスト"/>
        <xdr:cNvSpPr txBox="1"/>
      </xdr:nvSpPr>
      <xdr:spPr>
        <a:xfrm>
          <a:off x="10528300" y="1221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94757</xdr:rowOff>
    </xdr:from>
    <xdr:to>
      <xdr:col>55</xdr:col>
      <xdr:colOff>88900</xdr:colOff>
      <xdr:row>72</xdr:row>
      <xdr:rowOff>94757</xdr:rowOff>
    </xdr:to>
    <xdr:cxnSp macro="">
      <xdr:nvCxnSpPr>
        <xdr:cNvPr id="393" name="直線コネクタ 392"/>
        <xdr:cNvCxnSpPr/>
      </xdr:nvCxnSpPr>
      <xdr:spPr>
        <a:xfrm>
          <a:off x="10388600" y="1243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58982</xdr:rowOff>
    </xdr:from>
    <xdr:to>
      <xdr:col>55</xdr:col>
      <xdr:colOff>0</xdr:colOff>
      <xdr:row>72</xdr:row>
      <xdr:rowOff>94757</xdr:rowOff>
    </xdr:to>
    <xdr:cxnSp macro="">
      <xdr:nvCxnSpPr>
        <xdr:cNvPr id="394" name="直線コネクタ 393"/>
        <xdr:cNvCxnSpPr/>
      </xdr:nvCxnSpPr>
      <xdr:spPr>
        <a:xfrm>
          <a:off x="9639300" y="12231932"/>
          <a:ext cx="838200" cy="2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164413</xdr:rowOff>
    </xdr:from>
    <xdr:ext cx="534377" cy="259045"/>
    <xdr:sp macro="" textlink="">
      <xdr:nvSpPr>
        <xdr:cNvPr id="395" name="商工費平均値テキスト"/>
        <xdr:cNvSpPr txBox="1"/>
      </xdr:nvSpPr>
      <xdr:spPr>
        <a:xfrm>
          <a:off x="10528300" y="12851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14536</xdr:rowOff>
    </xdr:from>
    <xdr:to>
      <xdr:col>55</xdr:col>
      <xdr:colOff>50800</xdr:colOff>
      <xdr:row>75</xdr:row>
      <xdr:rowOff>116136</xdr:rowOff>
    </xdr:to>
    <xdr:sp macro="" textlink="">
      <xdr:nvSpPr>
        <xdr:cNvPr id="396" name="フローチャート: 判断 395"/>
        <xdr:cNvSpPr/>
      </xdr:nvSpPr>
      <xdr:spPr>
        <a:xfrm>
          <a:off x="10426700" y="128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58982</xdr:rowOff>
    </xdr:from>
    <xdr:to>
      <xdr:col>50</xdr:col>
      <xdr:colOff>114300</xdr:colOff>
      <xdr:row>72</xdr:row>
      <xdr:rowOff>76081</xdr:rowOff>
    </xdr:to>
    <xdr:cxnSp macro="">
      <xdr:nvCxnSpPr>
        <xdr:cNvPr id="397" name="直線コネクタ 396"/>
        <xdr:cNvCxnSpPr/>
      </xdr:nvCxnSpPr>
      <xdr:spPr>
        <a:xfrm flipV="1">
          <a:off x="8750300" y="12231932"/>
          <a:ext cx="889000" cy="18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128768</xdr:rowOff>
    </xdr:from>
    <xdr:to>
      <xdr:col>50</xdr:col>
      <xdr:colOff>165100</xdr:colOff>
      <xdr:row>75</xdr:row>
      <xdr:rowOff>58918</xdr:rowOff>
    </xdr:to>
    <xdr:sp macro="" textlink="">
      <xdr:nvSpPr>
        <xdr:cNvPr id="398" name="フローチャート: 判断 397"/>
        <xdr:cNvSpPr/>
      </xdr:nvSpPr>
      <xdr:spPr>
        <a:xfrm>
          <a:off x="95885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50045</xdr:rowOff>
    </xdr:from>
    <xdr:ext cx="534377" cy="259045"/>
    <xdr:sp macro="" textlink="">
      <xdr:nvSpPr>
        <xdr:cNvPr id="399" name="テキスト ボックス 398"/>
        <xdr:cNvSpPr txBox="1"/>
      </xdr:nvSpPr>
      <xdr:spPr>
        <a:xfrm>
          <a:off x="9359411" y="129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53907</xdr:rowOff>
    </xdr:from>
    <xdr:to>
      <xdr:col>45</xdr:col>
      <xdr:colOff>177800</xdr:colOff>
      <xdr:row>72</xdr:row>
      <xdr:rowOff>76081</xdr:rowOff>
    </xdr:to>
    <xdr:cxnSp macro="">
      <xdr:nvCxnSpPr>
        <xdr:cNvPr id="400" name="直線コネクタ 399"/>
        <xdr:cNvCxnSpPr/>
      </xdr:nvCxnSpPr>
      <xdr:spPr>
        <a:xfrm>
          <a:off x="7861300" y="123983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135854</xdr:rowOff>
    </xdr:from>
    <xdr:to>
      <xdr:col>46</xdr:col>
      <xdr:colOff>38100</xdr:colOff>
      <xdr:row>75</xdr:row>
      <xdr:rowOff>66004</xdr:rowOff>
    </xdr:to>
    <xdr:sp macro="" textlink="">
      <xdr:nvSpPr>
        <xdr:cNvPr id="401" name="フローチャート: 判断 400"/>
        <xdr:cNvSpPr/>
      </xdr:nvSpPr>
      <xdr:spPr>
        <a:xfrm>
          <a:off x="8699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57131</xdr:rowOff>
    </xdr:from>
    <xdr:ext cx="534377" cy="259045"/>
    <xdr:sp macro="" textlink="">
      <xdr:nvSpPr>
        <xdr:cNvPr id="402" name="テキスト ボックス 401"/>
        <xdr:cNvSpPr txBox="1"/>
      </xdr:nvSpPr>
      <xdr:spPr>
        <a:xfrm>
          <a:off x="84831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53907</xdr:rowOff>
    </xdr:from>
    <xdr:to>
      <xdr:col>41</xdr:col>
      <xdr:colOff>50800</xdr:colOff>
      <xdr:row>72</xdr:row>
      <xdr:rowOff>102736</xdr:rowOff>
    </xdr:to>
    <xdr:cxnSp macro="">
      <xdr:nvCxnSpPr>
        <xdr:cNvPr id="403" name="直線コネクタ 402"/>
        <xdr:cNvCxnSpPr/>
      </xdr:nvCxnSpPr>
      <xdr:spPr>
        <a:xfrm flipV="1">
          <a:off x="6972300" y="12398307"/>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102342</xdr:rowOff>
    </xdr:from>
    <xdr:to>
      <xdr:col>41</xdr:col>
      <xdr:colOff>101600</xdr:colOff>
      <xdr:row>75</xdr:row>
      <xdr:rowOff>32492</xdr:rowOff>
    </xdr:to>
    <xdr:sp macro="" textlink="">
      <xdr:nvSpPr>
        <xdr:cNvPr id="404" name="フローチャート: 判断 403"/>
        <xdr:cNvSpPr/>
      </xdr:nvSpPr>
      <xdr:spPr>
        <a:xfrm>
          <a:off x="7810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23619</xdr:rowOff>
    </xdr:from>
    <xdr:ext cx="534377" cy="259045"/>
    <xdr:sp macro="" textlink="">
      <xdr:nvSpPr>
        <xdr:cNvPr id="405" name="テキスト ボックス 404"/>
        <xdr:cNvSpPr txBox="1"/>
      </xdr:nvSpPr>
      <xdr:spPr>
        <a:xfrm>
          <a:off x="7594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119098</xdr:rowOff>
    </xdr:from>
    <xdr:to>
      <xdr:col>36</xdr:col>
      <xdr:colOff>165100</xdr:colOff>
      <xdr:row>74</xdr:row>
      <xdr:rowOff>49248</xdr:rowOff>
    </xdr:to>
    <xdr:sp macro="" textlink="">
      <xdr:nvSpPr>
        <xdr:cNvPr id="406" name="フローチャート: 判断 405"/>
        <xdr:cNvSpPr/>
      </xdr:nvSpPr>
      <xdr:spPr>
        <a:xfrm>
          <a:off x="6921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40375</xdr:rowOff>
    </xdr:from>
    <xdr:ext cx="534377" cy="259045"/>
    <xdr:sp macro="" textlink="">
      <xdr:nvSpPr>
        <xdr:cNvPr id="407" name="テキスト ボックス 406"/>
        <xdr:cNvSpPr txBox="1"/>
      </xdr:nvSpPr>
      <xdr:spPr>
        <a:xfrm>
          <a:off x="6705111" y="127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43957</xdr:rowOff>
    </xdr:from>
    <xdr:to>
      <xdr:col>55</xdr:col>
      <xdr:colOff>50800</xdr:colOff>
      <xdr:row>72</xdr:row>
      <xdr:rowOff>145557</xdr:rowOff>
    </xdr:to>
    <xdr:sp macro="" textlink="">
      <xdr:nvSpPr>
        <xdr:cNvPr id="413" name="楕円 412"/>
        <xdr:cNvSpPr/>
      </xdr:nvSpPr>
      <xdr:spPr>
        <a:xfrm>
          <a:off x="10426700" y="123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168434</xdr:rowOff>
    </xdr:from>
    <xdr:ext cx="534377" cy="259045"/>
    <xdr:sp macro="" textlink="">
      <xdr:nvSpPr>
        <xdr:cNvPr id="414" name="商工費該当値テキスト"/>
        <xdr:cNvSpPr txBox="1"/>
      </xdr:nvSpPr>
      <xdr:spPr>
        <a:xfrm>
          <a:off x="10528300" y="123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8182</xdr:rowOff>
    </xdr:from>
    <xdr:to>
      <xdr:col>50</xdr:col>
      <xdr:colOff>165100</xdr:colOff>
      <xdr:row>71</xdr:row>
      <xdr:rowOff>109782</xdr:rowOff>
    </xdr:to>
    <xdr:sp macro="" textlink="">
      <xdr:nvSpPr>
        <xdr:cNvPr id="415" name="楕円 414"/>
        <xdr:cNvSpPr/>
      </xdr:nvSpPr>
      <xdr:spPr>
        <a:xfrm>
          <a:off x="9588500" y="121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126309</xdr:rowOff>
    </xdr:from>
    <xdr:ext cx="534377" cy="259045"/>
    <xdr:sp macro="" textlink="">
      <xdr:nvSpPr>
        <xdr:cNvPr id="416" name="テキスト ボックス 415"/>
        <xdr:cNvSpPr txBox="1"/>
      </xdr:nvSpPr>
      <xdr:spPr>
        <a:xfrm>
          <a:off x="9359411" y="119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25281</xdr:rowOff>
    </xdr:from>
    <xdr:to>
      <xdr:col>46</xdr:col>
      <xdr:colOff>38100</xdr:colOff>
      <xdr:row>72</xdr:row>
      <xdr:rowOff>126881</xdr:rowOff>
    </xdr:to>
    <xdr:sp macro="" textlink="">
      <xdr:nvSpPr>
        <xdr:cNvPr id="417" name="楕円 416"/>
        <xdr:cNvSpPr/>
      </xdr:nvSpPr>
      <xdr:spPr>
        <a:xfrm>
          <a:off x="8699500" y="123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143408</xdr:rowOff>
    </xdr:from>
    <xdr:ext cx="534377" cy="259045"/>
    <xdr:sp macro="" textlink="">
      <xdr:nvSpPr>
        <xdr:cNvPr id="418" name="テキスト ボックス 417"/>
        <xdr:cNvSpPr txBox="1"/>
      </xdr:nvSpPr>
      <xdr:spPr>
        <a:xfrm>
          <a:off x="8483111" y="121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3107</xdr:rowOff>
    </xdr:from>
    <xdr:to>
      <xdr:col>41</xdr:col>
      <xdr:colOff>101600</xdr:colOff>
      <xdr:row>72</xdr:row>
      <xdr:rowOff>104707</xdr:rowOff>
    </xdr:to>
    <xdr:sp macro="" textlink="">
      <xdr:nvSpPr>
        <xdr:cNvPr id="419" name="楕円 418"/>
        <xdr:cNvSpPr/>
      </xdr:nvSpPr>
      <xdr:spPr>
        <a:xfrm>
          <a:off x="7810500" y="123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121234</xdr:rowOff>
    </xdr:from>
    <xdr:ext cx="534377" cy="259045"/>
    <xdr:sp macro="" textlink="">
      <xdr:nvSpPr>
        <xdr:cNvPr id="420" name="テキスト ボックス 419"/>
        <xdr:cNvSpPr txBox="1"/>
      </xdr:nvSpPr>
      <xdr:spPr>
        <a:xfrm>
          <a:off x="7594111" y="121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51936</xdr:rowOff>
    </xdr:from>
    <xdr:to>
      <xdr:col>36</xdr:col>
      <xdr:colOff>165100</xdr:colOff>
      <xdr:row>72</xdr:row>
      <xdr:rowOff>153536</xdr:rowOff>
    </xdr:to>
    <xdr:sp macro="" textlink="">
      <xdr:nvSpPr>
        <xdr:cNvPr id="421" name="楕円 420"/>
        <xdr:cNvSpPr/>
      </xdr:nvSpPr>
      <xdr:spPr>
        <a:xfrm>
          <a:off x="6921500" y="123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170063</xdr:rowOff>
    </xdr:from>
    <xdr:ext cx="534377" cy="259045"/>
    <xdr:sp macro="" textlink="">
      <xdr:nvSpPr>
        <xdr:cNvPr id="422" name="テキスト ボックス 421"/>
        <xdr:cNvSpPr txBox="1"/>
      </xdr:nvSpPr>
      <xdr:spPr>
        <a:xfrm>
          <a:off x="6705111" y="121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3" name="直線コネクタ 442"/>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4"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5" name="直線コネクタ 444"/>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46"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47" name="直線コネクタ 446"/>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75509</xdr:rowOff>
    </xdr:from>
    <xdr:to>
      <xdr:col>55</xdr:col>
      <xdr:colOff>0</xdr:colOff>
      <xdr:row>97</xdr:row>
      <xdr:rowOff>114920</xdr:rowOff>
    </xdr:to>
    <xdr:cxnSp macro="">
      <xdr:nvCxnSpPr>
        <xdr:cNvPr id="448" name="直線コネクタ 447"/>
        <xdr:cNvCxnSpPr/>
      </xdr:nvCxnSpPr>
      <xdr:spPr>
        <a:xfrm flipV="1">
          <a:off x="9639300" y="16706159"/>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149359</xdr:rowOff>
    </xdr:from>
    <xdr:ext cx="534377" cy="259045"/>
    <xdr:sp macro="" textlink="">
      <xdr:nvSpPr>
        <xdr:cNvPr id="449" name="土木費平均値テキスト"/>
        <xdr:cNvSpPr txBox="1"/>
      </xdr:nvSpPr>
      <xdr:spPr>
        <a:xfrm>
          <a:off x="10528300" y="1626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0" name="フローチャート: 判断 449"/>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114920</xdr:rowOff>
    </xdr:from>
    <xdr:to>
      <xdr:col>50</xdr:col>
      <xdr:colOff>114300</xdr:colOff>
      <xdr:row>98</xdr:row>
      <xdr:rowOff>2997</xdr:rowOff>
    </xdr:to>
    <xdr:cxnSp macro="">
      <xdr:nvCxnSpPr>
        <xdr:cNvPr id="451" name="直線コネクタ 450"/>
        <xdr:cNvCxnSpPr/>
      </xdr:nvCxnSpPr>
      <xdr:spPr>
        <a:xfrm flipV="1">
          <a:off x="8750300" y="16745570"/>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2" name="フローチャート: 判断 451"/>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3" name="テキスト ボックス 452"/>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2997</xdr:rowOff>
    </xdr:from>
    <xdr:to>
      <xdr:col>45</xdr:col>
      <xdr:colOff>177800</xdr:colOff>
      <xdr:row>98</xdr:row>
      <xdr:rowOff>83601</xdr:rowOff>
    </xdr:to>
    <xdr:cxnSp macro="">
      <xdr:nvCxnSpPr>
        <xdr:cNvPr id="454" name="直線コネクタ 453"/>
        <xdr:cNvCxnSpPr/>
      </xdr:nvCxnSpPr>
      <xdr:spPr>
        <a:xfrm flipV="1">
          <a:off x="7861300" y="16805097"/>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5" name="フローチャート: 判断 454"/>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46595</xdr:rowOff>
    </xdr:from>
    <xdr:ext cx="534377" cy="259045"/>
    <xdr:sp macro="" textlink="">
      <xdr:nvSpPr>
        <xdr:cNvPr id="456" name="テキスト ボックス 455"/>
        <xdr:cNvSpPr txBox="1"/>
      </xdr:nvSpPr>
      <xdr:spPr>
        <a:xfrm>
          <a:off x="84831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59187</xdr:rowOff>
    </xdr:from>
    <xdr:to>
      <xdr:col>41</xdr:col>
      <xdr:colOff>50800</xdr:colOff>
      <xdr:row>98</xdr:row>
      <xdr:rowOff>83601</xdr:rowOff>
    </xdr:to>
    <xdr:cxnSp macro="">
      <xdr:nvCxnSpPr>
        <xdr:cNvPr id="457" name="直線コネクタ 456"/>
        <xdr:cNvCxnSpPr/>
      </xdr:nvCxnSpPr>
      <xdr:spPr>
        <a:xfrm>
          <a:off x="6972300" y="16861287"/>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58" name="フローチャート: 判断 457"/>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74668</xdr:rowOff>
    </xdr:from>
    <xdr:ext cx="534377" cy="259045"/>
    <xdr:sp macro="" textlink="">
      <xdr:nvSpPr>
        <xdr:cNvPr id="459" name="テキスト ボックス 458"/>
        <xdr:cNvSpPr txBox="1"/>
      </xdr:nvSpPr>
      <xdr:spPr>
        <a:xfrm>
          <a:off x="7594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170396</xdr:rowOff>
    </xdr:from>
    <xdr:to>
      <xdr:col>36</xdr:col>
      <xdr:colOff>165100</xdr:colOff>
      <xdr:row>96</xdr:row>
      <xdr:rowOff>100546</xdr:rowOff>
    </xdr:to>
    <xdr:sp macro="" textlink="">
      <xdr:nvSpPr>
        <xdr:cNvPr id="460" name="フローチャート: 判断 459"/>
        <xdr:cNvSpPr/>
      </xdr:nvSpPr>
      <xdr:spPr>
        <a:xfrm>
          <a:off x="6921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117073</xdr:rowOff>
    </xdr:from>
    <xdr:ext cx="534377" cy="259045"/>
    <xdr:sp macro="" textlink="">
      <xdr:nvSpPr>
        <xdr:cNvPr id="461" name="テキスト ボックス 460"/>
        <xdr:cNvSpPr txBox="1"/>
      </xdr:nvSpPr>
      <xdr:spPr>
        <a:xfrm>
          <a:off x="6705111"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24709</xdr:rowOff>
    </xdr:from>
    <xdr:to>
      <xdr:col>55</xdr:col>
      <xdr:colOff>50800</xdr:colOff>
      <xdr:row>97</xdr:row>
      <xdr:rowOff>126309</xdr:rowOff>
    </xdr:to>
    <xdr:sp macro="" textlink="">
      <xdr:nvSpPr>
        <xdr:cNvPr id="467" name="楕円 466"/>
        <xdr:cNvSpPr/>
      </xdr:nvSpPr>
      <xdr:spPr>
        <a:xfrm>
          <a:off x="104267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3136</xdr:rowOff>
    </xdr:from>
    <xdr:ext cx="534377" cy="259045"/>
    <xdr:sp macro="" textlink="">
      <xdr:nvSpPr>
        <xdr:cNvPr id="468" name="土木費該当値テキスト"/>
        <xdr:cNvSpPr txBox="1"/>
      </xdr:nvSpPr>
      <xdr:spPr>
        <a:xfrm>
          <a:off x="10528300" y="166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64120</xdr:rowOff>
    </xdr:from>
    <xdr:to>
      <xdr:col>50</xdr:col>
      <xdr:colOff>165100</xdr:colOff>
      <xdr:row>97</xdr:row>
      <xdr:rowOff>165720</xdr:rowOff>
    </xdr:to>
    <xdr:sp macro="" textlink="">
      <xdr:nvSpPr>
        <xdr:cNvPr id="469" name="楕円 468"/>
        <xdr:cNvSpPr/>
      </xdr:nvSpPr>
      <xdr:spPr>
        <a:xfrm>
          <a:off x="9588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156847</xdr:rowOff>
    </xdr:from>
    <xdr:ext cx="534377" cy="259045"/>
    <xdr:sp macro="" textlink="">
      <xdr:nvSpPr>
        <xdr:cNvPr id="470" name="テキスト ボックス 469"/>
        <xdr:cNvSpPr txBox="1"/>
      </xdr:nvSpPr>
      <xdr:spPr>
        <a:xfrm>
          <a:off x="93594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123647</xdr:rowOff>
    </xdr:from>
    <xdr:to>
      <xdr:col>46</xdr:col>
      <xdr:colOff>38100</xdr:colOff>
      <xdr:row>98</xdr:row>
      <xdr:rowOff>53797</xdr:rowOff>
    </xdr:to>
    <xdr:sp macro="" textlink="">
      <xdr:nvSpPr>
        <xdr:cNvPr id="471" name="楕円 470"/>
        <xdr:cNvSpPr/>
      </xdr:nvSpPr>
      <xdr:spPr>
        <a:xfrm>
          <a:off x="8699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44924</xdr:rowOff>
    </xdr:from>
    <xdr:ext cx="534377" cy="259045"/>
    <xdr:sp macro="" textlink="">
      <xdr:nvSpPr>
        <xdr:cNvPr id="472" name="テキスト ボックス 471"/>
        <xdr:cNvSpPr txBox="1"/>
      </xdr:nvSpPr>
      <xdr:spPr>
        <a:xfrm>
          <a:off x="8483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32801</xdr:rowOff>
    </xdr:from>
    <xdr:to>
      <xdr:col>41</xdr:col>
      <xdr:colOff>101600</xdr:colOff>
      <xdr:row>98</xdr:row>
      <xdr:rowOff>134401</xdr:rowOff>
    </xdr:to>
    <xdr:sp macro="" textlink="">
      <xdr:nvSpPr>
        <xdr:cNvPr id="473" name="楕円 472"/>
        <xdr:cNvSpPr/>
      </xdr:nvSpPr>
      <xdr:spPr>
        <a:xfrm>
          <a:off x="7810500" y="168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125528</xdr:rowOff>
    </xdr:from>
    <xdr:ext cx="534377" cy="259045"/>
    <xdr:sp macro="" textlink="">
      <xdr:nvSpPr>
        <xdr:cNvPr id="474" name="テキスト ボックス 473"/>
        <xdr:cNvSpPr txBox="1"/>
      </xdr:nvSpPr>
      <xdr:spPr>
        <a:xfrm>
          <a:off x="7594111" y="16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8387</xdr:rowOff>
    </xdr:from>
    <xdr:to>
      <xdr:col>36</xdr:col>
      <xdr:colOff>165100</xdr:colOff>
      <xdr:row>98</xdr:row>
      <xdr:rowOff>109987</xdr:rowOff>
    </xdr:to>
    <xdr:sp macro="" textlink="">
      <xdr:nvSpPr>
        <xdr:cNvPr id="475" name="楕円 474"/>
        <xdr:cNvSpPr/>
      </xdr:nvSpPr>
      <xdr:spPr>
        <a:xfrm>
          <a:off x="6921500" y="16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101114</xdr:rowOff>
    </xdr:from>
    <xdr:ext cx="534377" cy="259045"/>
    <xdr:sp macro="" textlink="">
      <xdr:nvSpPr>
        <xdr:cNvPr id="476" name="テキスト ボックス 475"/>
        <xdr:cNvSpPr txBox="1"/>
      </xdr:nvSpPr>
      <xdr:spPr>
        <a:xfrm>
          <a:off x="6705111" y="1690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499" name="直線コネクタ 498"/>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0"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1" name="直線コネクタ 500"/>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2"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3" name="直線コネクタ 502"/>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50927</xdr:rowOff>
    </xdr:from>
    <xdr:to>
      <xdr:col>85</xdr:col>
      <xdr:colOff>127000</xdr:colOff>
      <xdr:row>33</xdr:row>
      <xdr:rowOff>155892</xdr:rowOff>
    </xdr:to>
    <xdr:cxnSp macro="">
      <xdr:nvCxnSpPr>
        <xdr:cNvPr id="504" name="直線コネクタ 503"/>
        <xdr:cNvCxnSpPr/>
      </xdr:nvCxnSpPr>
      <xdr:spPr>
        <a:xfrm flipV="1">
          <a:off x="15481300" y="5537327"/>
          <a:ext cx="8382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77233</xdr:rowOff>
    </xdr:from>
    <xdr:ext cx="534377" cy="259045"/>
    <xdr:sp macro="" textlink="">
      <xdr:nvSpPr>
        <xdr:cNvPr id="505" name="警察費平均値テキスト"/>
        <xdr:cNvSpPr txBox="1"/>
      </xdr:nvSpPr>
      <xdr:spPr>
        <a:xfrm>
          <a:off x="16370300" y="5906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06" name="フローチャート: 判断 505"/>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154368</xdr:rowOff>
    </xdr:from>
    <xdr:to>
      <xdr:col>81</xdr:col>
      <xdr:colOff>50800</xdr:colOff>
      <xdr:row>33</xdr:row>
      <xdr:rowOff>155892</xdr:rowOff>
    </xdr:to>
    <xdr:cxnSp macro="">
      <xdr:nvCxnSpPr>
        <xdr:cNvPr id="507" name="直線コネクタ 506"/>
        <xdr:cNvCxnSpPr/>
      </xdr:nvCxnSpPr>
      <xdr:spPr>
        <a:xfrm>
          <a:off x="14592300" y="5812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08" name="フローチャート: 判断 507"/>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113809</xdr:rowOff>
    </xdr:from>
    <xdr:ext cx="534377" cy="259045"/>
    <xdr:sp macro="" textlink="">
      <xdr:nvSpPr>
        <xdr:cNvPr id="509" name="テキスト ボックス 508"/>
        <xdr:cNvSpPr txBox="1"/>
      </xdr:nvSpPr>
      <xdr:spPr>
        <a:xfrm>
          <a:off x="15201411" y="61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154368</xdr:rowOff>
    </xdr:from>
    <xdr:to>
      <xdr:col>76</xdr:col>
      <xdr:colOff>114300</xdr:colOff>
      <xdr:row>34</xdr:row>
      <xdr:rowOff>65024</xdr:rowOff>
    </xdr:to>
    <xdr:cxnSp macro="">
      <xdr:nvCxnSpPr>
        <xdr:cNvPr id="510" name="直線コネクタ 509"/>
        <xdr:cNvCxnSpPr/>
      </xdr:nvCxnSpPr>
      <xdr:spPr>
        <a:xfrm flipV="1">
          <a:off x="13703300" y="5812218"/>
          <a:ext cx="8890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1" name="フローチャート: 判断 510"/>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72661</xdr:rowOff>
    </xdr:from>
    <xdr:ext cx="534377" cy="259045"/>
    <xdr:sp macro="" textlink="">
      <xdr:nvSpPr>
        <xdr:cNvPr id="512" name="テキスト ボックス 511"/>
        <xdr:cNvSpPr txBox="1"/>
      </xdr:nvSpPr>
      <xdr:spPr>
        <a:xfrm>
          <a:off x="143251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150940</xdr:rowOff>
    </xdr:from>
    <xdr:to>
      <xdr:col>71</xdr:col>
      <xdr:colOff>177800</xdr:colOff>
      <xdr:row>34</xdr:row>
      <xdr:rowOff>65024</xdr:rowOff>
    </xdr:to>
    <xdr:cxnSp macro="">
      <xdr:nvCxnSpPr>
        <xdr:cNvPr id="513" name="直線コネクタ 512"/>
        <xdr:cNvCxnSpPr/>
      </xdr:nvCxnSpPr>
      <xdr:spPr>
        <a:xfrm>
          <a:off x="12814300" y="5637340"/>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4" name="フローチャート: 判断 513"/>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15" name="テキスト ボックス 514"/>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103759</xdr:rowOff>
    </xdr:from>
    <xdr:to>
      <xdr:col>67</xdr:col>
      <xdr:colOff>101600</xdr:colOff>
      <xdr:row>37</xdr:row>
      <xdr:rowOff>33909</xdr:rowOff>
    </xdr:to>
    <xdr:sp macro="" textlink="">
      <xdr:nvSpPr>
        <xdr:cNvPr id="516" name="フローチャート: 判断 515"/>
        <xdr:cNvSpPr/>
      </xdr:nvSpPr>
      <xdr:spPr>
        <a:xfrm>
          <a:off x="12763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25036</xdr:rowOff>
    </xdr:from>
    <xdr:ext cx="534377" cy="259045"/>
    <xdr:sp macro="" textlink="">
      <xdr:nvSpPr>
        <xdr:cNvPr id="517" name="テキスト ボックス 516"/>
        <xdr:cNvSpPr txBox="1"/>
      </xdr:nvSpPr>
      <xdr:spPr>
        <a:xfrm>
          <a:off x="12547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xdr:rowOff>
    </xdr:from>
    <xdr:to>
      <xdr:col>85</xdr:col>
      <xdr:colOff>177800</xdr:colOff>
      <xdr:row>32</xdr:row>
      <xdr:rowOff>101727</xdr:rowOff>
    </xdr:to>
    <xdr:sp macro="" textlink="">
      <xdr:nvSpPr>
        <xdr:cNvPr id="523" name="楕円 522"/>
        <xdr:cNvSpPr/>
      </xdr:nvSpPr>
      <xdr:spPr>
        <a:xfrm>
          <a:off x="162687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23004</xdr:rowOff>
    </xdr:from>
    <xdr:ext cx="534377" cy="259045"/>
    <xdr:sp macro="" textlink="">
      <xdr:nvSpPr>
        <xdr:cNvPr id="524" name="警察費該当値テキスト"/>
        <xdr:cNvSpPr txBox="1"/>
      </xdr:nvSpPr>
      <xdr:spPr>
        <a:xfrm>
          <a:off x="16370300"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105092</xdr:rowOff>
    </xdr:from>
    <xdr:to>
      <xdr:col>81</xdr:col>
      <xdr:colOff>101600</xdr:colOff>
      <xdr:row>34</xdr:row>
      <xdr:rowOff>35242</xdr:rowOff>
    </xdr:to>
    <xdr:sp macro="" textlink="">
      <xdr:nvSpPr>
        <xdr:cNvPr id="525" name="楕円 524"/>
        <xdr:cNvSpPr/>
      </xdr:nvSpPr>
      <xdr:spPr>
        <a:xfrm>
          <a:off x="15430500" y="57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51769</xdr:rowOff>
    </xdr:from>
    <xdr:ext cx="534377" cy="259045"/>
    <xdr:sp macro="" textlink="">
      <xdr:nvSpPr>
        <xdr:cNvPr id="526" name="テキスト ボックス 525"/>
        <xdr:cNvSpPr txBox="1"/>
      </xdr:nvSpPr>
      <xdr:spPr>
        <a:xfrm>
          <a:off x="15201411" y="55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103568</xdr:rowOff>
    </xdr:from>
    <xdr:to>
      <xdr:col>76</xdr:col>
      <xdr:colOff>165100</xdr:colOff>
      <xdr:row>34</xdr:row>
      <xdr:rowOff>33718</xdr:rowOff>
    </xdr:to>
    <xdr:sp macro="" textlink="">
      <xdr:nvSpPr>
        <xdr:cNvPr id="527" name="楕円 526"/>
        <xdr:cNvSpPr/>
      </xdr:nvSpPr>
      <xdr:spPr>
        <a:xfrm>
          <a:off x="14541500" y="57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50245</xdr:rowOff>
    </xdr:from>
    <xdr:ext cx="534377" cy="259045"/>
    <xdr:sp macro="" textlink="">
      <xdr:nvSpPr>
        <xdr:cNvPr id="528" name="テキスト ボックス 527"/>
        <xdr:cNvSpPr txBox="1"/>
      </xdr:nvSpPr>
      <xdr:spPr>
        <a:xfrm>
          <a:off x="14325111" y="55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14224</xdr:rowOff>
    </xdr:from>
    <xdr:to>
      <xdr:col>72</xdr:col>
      <xdr:colOff>38100</xdr:colOff>
      <xdr:row>34</xdr:row>
      <xdr:rowOff>115824</xdr:rowOff>
    </xdr:to>
    <xdr:sp macro="" textlink="">
      <xdr:nvSpPr>
        <xdr:cNvPr id="529" name="楕円 528"/>
        <xdr:cNvSpPr/>
      </xdr:nvSpPr>
      <xdr:spPr>
        <a:xfrm>
          <a:off x="13652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132351</xdr:rowOff>
    </xdr:from>
    <xdr:ext cx="534377" cy="259045"/>
    <xdr:sp macro="" textlink="">
      <xdr:nvSpPr>
        <xdr:cNvPr id="530" name="テキスト ボックス 529"/>
        <xdr:cNvSpPr txBox="1"/>
      </xdr:nvSpPr>
      <xdr:spPr>
        <a:xfrm>
          <a:off x="13436111" y="5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100140</xdr:rowOff>
    </xdr:from>
    <xdr:to>
      <xdr:col>67</xdr:col>
      <xdr:colOff>101600</xdr:colOff>
      <xdr:row>33</xdr:row>
      <xdr:rowOff>30290</xdr:rowOff>
    </xdr:to>
    <xdr:sp macro="" textlink="">
      <xdr:nvSpPr>
        <xdr:cNvPr id="531" name="楕円 530"/>
        <xdr:cNvSpPr/>
      </xdr:nvSpPr>
      <xdr:spPr>
        <a:xfrm>
          <a:off x="12763500" y="55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46817</xdr:rowOff>
    </xdr:from>
    <xdr:ext cx="534377" cy="259045"/>
    <xdr:sp macro="" textlink="">
      <xdr:nvSpPr>
        <xdr:cNvPr id="532" name="テキスト ボックス 531"/>
        <xdr:cNvSpPr txBox="1"/>
      </xdr:nvSpPr>
      <xdr:spPr>
        <a:xfrm>
          <a:off x="12547111" y="5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2" name="直線コネクタ 54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3" name="テキスト ボックス 54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5" name="テキスト ボックス 54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6" name="直線コネクタ 54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7" name="テキスト ボックス 54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0" name="直線コネクタ 54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1" name="テキスト ボックス 55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3" name="テキスト ボックス 55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4" name="直線コネクタ 55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5" name="テキスト ボックス 55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59" name="直線コネクタ 558"/>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0"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1" name="直線コネクタ 560"/>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2"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3" name="直線コネクタ 562"/>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42259</xdr:rowOff>
    </xdr:from>
    <xdr:to>
      <xdr:col>85</xdr:col>
      <xdr:colOff>127000</xdr:colOff>
      <xdr:row>55</xdr:row>
      <xdr:rowOff>108696</xdr:rowOff>
    </xdr:to>
    <xdr:cxnSp macro="">
      <xdr:nvCxnSpPr>
        <xdr:cNvPr id="564" name="直線コネクタ 563"/>
        <xdr:cNvCxnSpPr/>
      </xdr:nvCxnSpPr>
      <xdr:spPr>
        <a:xfrm>
          <a:off x="15481300" y="9472009"/>
          <a:ext cx="838200" cy="6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5"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66" name="フローチャート: 判断 565"/>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142786</xdr:rowOff>
    </xdr:from>
    <xdr:to>
      <xdr:col>81</xdr:col>
      <xdr:colOff>50800</xdr:colOff>
      <xdr:row>55</xdr:row>
      <xdr:rowOff>42259</xdr:rowOff>
    </xdr:to>
    <xdr:cxnSp macro="">
      <xdr:nvCxnSpPr>
        <xdr:cNvPr id="567" name="直線コネクタ 566"/>
        <xdr:cNvCxnSpPr/>
      </xdr:nvCxnSpPr>
      <xdr:spPr>
        <a:xfrm>
          <a:off x="14592300" y="9229636"/>
          <a:ext cx="889000" cy="2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68" name="フローチャート: 判断 567"/>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69" name="テキスト ボックス 568"/>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142786</xdr:rowOff>
    </xdr:from>
    <xdr:to>
      <xdr:col>76</xdr:col>
      <xdr:colOff>114300</xdr:colOff>
      <xdr:row>54</xdr:row>
      <xdr:rowOff>118926</xdr:rowOff>
    </xdr:to>
    <xdr:cxnSp macro="">
      <xdr:nvCxnSpPr>
        <xdr:cNvPr id="570" name="直線コネクタ 569"/>
        <xdr:cNvCxnSpPr/>
      </xdr:nvCxnSpPr>
      <xdr:spPr>
        <a:xfrm flipV="1">
          <a:off x="13703300" y="9229636"/>
          <a:ext cx="889000" cy="14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1" name="フローチャート: 判断 570"/>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87530</xdr:rowOff>
    </xdr:from>
    <xdr:ext cx="534377" cy="259045"/>
    <xdr:sp macro="" textlink="">
      <xdr:nvSpPr>
        <xdr:cNvPr id="572" name="テキスト ボックス 571"/>
        <xdr:cNvSpPr txBox="1"/>
      </xdr:nvSpPr>
      <xdr:spPr>
        <a:xfrm>
          <a:off x="14325111" y="95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118926</xdr:rowOff>
    </xdr:from>
    <xdr:to>
      <xdr:col>71</xdr:col>
      <xdr:colOff>177800</xdr:colOff>
      <xdr:row>55</xdr:row>
      <xdr:rowOff>25457</xdr:rowOff>
    </xdr:to>
    <xdr:cxnSp macro="">
      <xdr:nvCxnSpPr>
        <xdr:cNvPr id="573" name="直線コネクタ 572"/>
        <xdr:cNvCxnSpPr/>
      </xdr:nvCxnSpPr>
      <xdr:spPr>
        <a:xfrm flipV="1">
          <a:off x="12814300" y="9377226"/>
          <a:ext cx="889000" cy="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4" name="フローチャート: 判断 573"/>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131106</xdr:rowOff>
    </xdr:from>
    <xdr:ext cx="534377" cy="259045"/>
    <xdr:sp macro="" textlink="">
      <xdr:nvSpPr>
        <xdr:cNvPr id="575" name="テキスト ボックス 574"/>
        <xdr:cNvSpPr txBox="1"/>
      </xdr:nvSpPr>
      <xdr:spPr>
        <a:xfrm>
          <a:off x="13436111" y="95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30664</xdr:rowOff>
    </xdr:from>
    <xdr:to>
      <xdr:col>67</xdr:col>
      <xdr:colOff>101600</xdr:colOff>
      <xdr:row>55</xdr:row>
      <xdr:rowOff>132264</xdr:rowOff>
    </xdr:to>
    <xdr:sp macro="" textlink="">
      <xdr:nvSpPr>
        <xdr:cNvPr id="576" name="フローチャート: 判断 575"/>
        <xdr:cNvSpPr/>
      </xdr:nvSpPr>
      <xdr:spPr>
        <a:xfrm>
          <a:off x="12763500" y="94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123391</xdr:rowOff>
    </xdr:from>
    <xdr:ext cx="534377" cy="259045"/>
    <xdr:sp macro="" textlink="">
      <xdr:nvSpPr>
        <xdr:cNvPr id="577" name="テキスト ボックス 576"/>
        <xdr:cNvSpPr txBox="1"/>
      </xdr:nvSpPr>
      <xdr:spPr>
        <a:xfrm>
          <a:off x="12547111" y="95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57896</xdr:rowOff>
    </xdr:from>
    <xdr:to>
      <xdr:col>85</xdr:col>
      <xdr:colOff>177800</xdr:colOff>
      <xdr:row>55</xdr:row>
      <xdr:rowOff>159496</xdr:rowOff>
    </xdr:to>
    <xdr:sp macro="" textlink="">
      <xdr:nvSpPr>
        <xdr:cNvPr id="583" name="楕円 582"/>
        <xdr:cNvSpPr/>
      </xdr:nvSpPr>
      <xdr:spPr>
        <a:xfrm>
          <a:off x="16268700" y="94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80773</xdr:rowOff>
    </xdr:from>
    <xdr:ext cx="534377" cy="259045"/>
    <xdr:sp macro="" textlink="">
      <xdr:nvSpPr>
        <xdr:cNvPr id="584" name="教育費該当値テキスト"/>
        <xdr:cNvSpPr txBox="1"/>
      </xdr:nvSpPr>
      <xdr:spPr>
        <a:xfrm>
          <a:off x="16370300" y="93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162909</xdr:rowOff>
    </xdr:from>
    <xdr:to>
      <xdr:col>81</xdr:col>
      <xdr:colOff>101600</xdr:colOff>
      <xdr:row>55</xdr:row>
      <xdr:rowOff>93059</xdr:rowOff>
    </xdr:to>
    <xdr:sp macro="" textlink="">
      <xdr:nvSpPr>
        <xdr:cNvPr id="585" name="楕円 584"/>
        <xdr:cNvSpPr/>
      </xdr:nvSpPr>
      <xdr:spPr>
        <a:xfrm>
          <a:off x="15430500" y="94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109586</xdr:rowOff>
    </xdr:from>
    <xdr:ext cx="534377" cy="259045"/>
    <xdr:sp macro="" textlink="">
      <xdr:nvSpPr>
        <xdr:cNvPr id="586" name="テキスト ボックス 585"/>
        <xdr:cNvSpPr txBox="1"/>
      </xdr:nvSpPr>
      <xdr:spPr>
        <a:xfrm>
          <a:off x="15201411" y="91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91986</xdr:rowOff>
    </xdr:from>
    <xdr:to>
      <xdr:col>76</xdr:col>
      <xdr:colOff>165100</xdr:colOff>
      <xdr:row>54</xdr:row>
      <xdr:rowOff>22136</xdr:rowOff>
    </xdr:to>
    <xdr:sp macro="" textlink="">
      <xdr:nvSpPr>
        <xdr:cNvPr id="587" name="楕円 586"/>
        <xdr:cNvSpPr/>
      </xdr:nvSpPr>
      <xdr:spPr>
        <a:xfrm>
          <a:off x="14541500" y="91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38663</xdr:rowOff>
    </xdr:from>
    <xdr:ext cx="599010" cy="259045"/>
    <xdr:sp macro="" textlink="">
      <xdr:nvSpPr>
        <xdr:cNvPr id="588" name="テキスト ボックス 587"/>
        <xdr:cNvSpPr txBox="1"/>
      </xdr:nvSpPr>
      <xdr:spPr>
        <a:xfrm>
          <a:off x="14292795" y="895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68126</xdr:rowOff>
    </xdr:from>
    <xdr:to>
      <xdr:col>72</xdr:col>
      <xdr:colOff>38100</xdr:colOff>
      <xdr:row>54</xdr:row>
      <xdr:rowOff>169726</xdr:rowOff>
    </xdr:to>
    <xdr:sp macro="" textlink="">
      <xdr:nvSpPr>
        <xdr:cNvPr id="589" name="楕円 588"/>
        <xdr:cNvSpPr/>
      </xdr:nvSpPr>
      <xdr:spPr>
        <a:xfrm>
          <a:off x="13652500" y="93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14803</xdr:rowOff>
    </xdr:from>
    <xdr:ext cx="599010" cy="259045"/>
    <xdr:sp macro="" textlink="">
      <xdr:nvSpPr>
        <xdr:cNvPr id="590" name="テキスト ボックス 589"/>
        <xdr:cNvSpPr txBox="1"/>
      </xdr:nvSpPr>
      <xdr:spPr>
        <a:xfrm>
          <a:off x="13403795" y="91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146107</xdr:rowOff>
    </xdr:from>
    <xdr:to>
      <xdr:col>67</xdr:col>
      <xdr:colOff>101600</xdr:colOff>
      <xdr:row>55</xdr:row>
      <xdr:rowOff>76257</xdr:rowOff>
    </xdr:to>
    <xdr:sp macro="" textlink="">
      <xdr:nvSpPr>
        <xdr:cNvPr id="591" name="楕円 590"/>
        <xdr:cNvSpPr/>
      </xdr:nvSpPr>
      <xdr:spPr>
        <a:xfrm>
          <a:off x="12763500" y="94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92784</xdr:rowOff>
    </xdr:from>
    <xdr:ext cx="534377" cy="259045"/>
    <xdr:sp macro="" textlink="">
      <xdr:nvSpPr>
        <xdr:cNvPr id="592" name="テキスト ボックス 591"/>
        <xdr:cNvSpPr txBox="1"/>
      </xdr:nvSpPr>
      <xdr:spPr>
        <a:xfrm>
          <a:off x="12547111" y="91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2" name="直線コネクタ 611"/>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3"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4" name="直線コネクタ 613"/>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5"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16" name="直線コネクタ 615"/>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103741</xdr:rowOff>
    </xdr:from>
    <xdr:to>
      <xdr:col>85</xdr:col>
      <xdr:colOff>127000</xdr:colOff>
      <xdr:row>78</xdr:row>
      <xdr:rowOff>121594</xdr:rowOff>
    </xdr:to>
    <xdr:cxnSp macro="">
      <xdr:nvCxnSpPr>
        <xdr:cNvPr id="617" name="直線コネクタ 616"/>
        <xdr:cNvCxnSpPr/>
      </xdr:nvCxnSpPr>
      <xdr:spPr>
        <a:xfrm flipV="1">
          <a:off x="15481300" y="13476841"/>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18"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19" name="フローチャート: 判断 618"/>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121594</xdr:rowOff>
    </xdr:from>
    <xdr:to>
      <xdr:col>81</xdr:col>
      <xdr:colOff>50800</xdr:colOff>
      <xdr:row>78</xdr:row>
      <xdr:rowOff>122966</xdr:rowOff>
    </xdr:to>
    <xdr:cxnSp macro="">
      <xdr:nvCxnSpPr>
        <xdr:cNvPr id="620" name="直線コネクタ 619"/>
        <xdr:cNvCxnSpPr/>
      </xdr:nvCxnSpPr>
      <xdr:spPr>
        <a:xfrm flipV="1">
          <a:off x="14592300" y="134946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1" name="フローチャート: 判断 620"/>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2" name="テキスト ボックス 621"/>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112954</xdr:rowOff>
    </xdr:from>
    <xdr:to>
      <xdr:col>76</xdr:col>
      <xdr:colOff>114300</xdr:colOff>
      <xdr:row>78</xdr:row>
      <xdr:rowOff>122966</xdr:rowOff>
    </xdr:to>
    <xdr:cxnSp macro="">
      <xdr:nvCxnSpPr>
        <xdr:cNvPr id="623" name="直線コネクタ 622"/>
        <xdr:cNvCxnSpPr/>
      </xdr:nvCxnSpPr>
      <xdr:spPr>
        <a:xfrm>
          <a:off x="13703300" y="134860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4" name="フローチャート: 判断 623"/>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5" name="テキスト ボックス 624"/>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112954</xdr:rowOff>
    </xdr:from>
    <xdr:to>
      <xdr:col>71</xdr:col>
      <xdr:colOff>177800</xdr:colOff>
      <xdr:row>78</xdr:row>
      <xdr:rowOff>121092</xdr:rowOff>
    </xdr:to>
    <xdr:cxnSp macro="">
      <xdr:nvCxnSpPr>
        <xdr:cNvPr id="626" name="直線コネクタ 625"/>
        <xdr:cNvCxnSpPr/>
      </xdr:nvCxnSpPr>
      <xdr:spPr>
        <a:xfrm flipV="1">
          <a:off x="12814300" y="1348605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27" name="フローチャート: 判断 626"/>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165445</xdr:rowOff>
    </xdr:from>
    <xdr:ext cx="469744" cy="259045"/>
    <xdr:sp macro="" textlink="">
      <xdr:nvSpPr>
        <xdr:cNvPr id="628" name="テキスト ボックス 627"/>
        <xdr:cNvSpPr txBox="1"/>
      </xdr:nvSpPr>
      <xdr:spPr>
        <a:xfrm>
          <a:off x="13468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9" name="フローチャート: 判断 628"/>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30" name="テキスト ボックス 629"/>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52941</xdr:rowOff>
    </xdr:from>
    <xdr:to>
      <xdr:col>85</xdr:col>
      <xdr:colOff>177800</xdr:colOff>
      <xdr:row>78</xdr:row>
      <xdr:rowOff>154541</xdr:rowOff>
    </xdr:to>
    <xdr:sp macro="" textlink="">
      <xdr:nvSpPr>
        <xdr:cNvPr id="636" name="楕円 635"/>
        <xdr:cNvSpPr/>
      </xdr:nvSpPr>
      <xdr:spPr>
        <a:xfrm>
          <a:off x="16268700" y="134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139318</xdr:rowOff>
    </xdr:from>
    <xdr:ext cx="469744" cy="259045"/>
    <xdr:sp macro="" textlink="">
      <xdr:nvSpPr>
        <xdr:cNvPr id="637" name="災害復旧費該当値テキスト"/>
        <xdr:cNvSpPr txBox="1"/>
      </xdr:nvSpPr>
      <xdr:spPr>
        <a:xfrm>
          <a:off x="16370300" y="133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70794</xdr:rowOff>
    </xdr:from>
    <xdr:to>
      <xdr:col>81</xdr:col>
      <xdr:colOff>101600</xdr:colOff>
      <xdr:row>79</xdr:row>
      <xdr:rowOff>944</xdr:rowOff>
    </xdr:to>
    <xdr:sp macro="" textlink="">
      <xdr:nvSpPr>
        <xdr:cNvPr id="638" name="楕円 637"/>
        <xdr:cNvSpPr/>
      </xdr:nvSpPr>
      <xdr:spPr>
        <a:xfrm>
          <a:off x="15430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163521</xdr:rowOff>
    </xdr:from>
    <xdr:ext cx="378565" cy="259045"/>
    <xdr:sp macro="" textlink="">
      <xdr:nvSpPr>
        <xdr:cNvPr id="639" name="テキスト ボックス 638"/>
        <xdr:cNvSpPr txBox="1"/>
      </xdr:nvSpPr>
      <xdr:spPr>
        <a:xfrm>
          <a:off x="15279317" y="1353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72166</xdr:rowOff>
    </xdr:from>
    <xdr:to>
      <xdr:col>76</xdr:col>
      <xdr:colOff>165100</xdr:colOff>
      <xdr:row>79</xdr:row>
      <xdr:rowOff>2316</xdr:rowOff>
    </xdr:to>
    <xdr:sp macro="" textlink="">
      <xdr:nvSpPr>
        <xdr:cNvPr id="640" name="楕円 639"/>
        <xdr:cNvSpPr/>
      </xdr:nvSpPr>
      <xdr:spPr>
        <a:xfrm>
          <a:off x="14541500" y="134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164893</xdr:rowOff>
    </xdr:from>
    <xdr:ext cx="378565" cy="259045"/>
    <xdr:sp macro="" textlink="">
      <xdr:nvSpPr>
        <xdr:cNvPr id="641" name="テキスト ボックス 640"/>
        <xdr:cNvSpPr txBox="1"/>
      </xdr:nvSpPr>
      <xdr:spPr>
        <a:xfrm>
          <a:off x="14403017" y="1353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62154</xdr:rowOff>
    </xdr:from>
    <xdr:to>
      <xdr:col>72</xdr:col>
      <xdr:colOff>38100</xdr:colOff>
      <xdr:row>78</xdr:row>
      <xdr:rowOff>163754</xdr:rowOff>
    </xdr:to>
    <xdr:sp macro="" textlink="">
      <xdr:nvSpPr>
        <xdr:cNvPr id="642" name="楕円 641"/>
        <xdr:cNvSpPr/>
      </xdr:nvSpPr>
      <xdr:spPr>
        <a:xfrm>
          <a:off x="13652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154881</xdr:rowOff>
    </xdr:from>
    <xdr:ext cx="469744" cy="259045"/>
    <xdr:sp macro="" textlink="">
      <xdr:nvSpPr>
        <xdr:cNvPr id="643" name="テキスト ボックス 642"/>
        <xdr:cNvSpPr txBox="1"/>
      </xdr:nvSpPr>
      <xdr:spPr>
        <a:xfrm>
          <a:off x="13468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70292</xdr:rowOff>
    </xdr:from>
    <xdr:to>
      <xdr:col>67</xdr:col>
      <xdr:colOff>101600</xdr:colOff>
      <xdr:row>79</xdr:row>
      <xdr:rowOff>442</xdr:rowOff>
    </xdr:to>
    <xdr:sp macro="" textlink="">
      <xdr:nvSpPr>
        <xdr:cNvPr id="644" name="楕円 643"/>
        <xdr:cNvSpPr/>
      </xdr:nvSpPr>
      <xdr:spPr>
        <a:xfrm>
          <a:off x="12763500" y="134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163019</xdr:rowOff>
    </xdr:from>
    <xdr:ext cx="378565" cy="259045"/>
    <xdr:sp macro="" textlink="">
      <xdr:nvSpPr>
        <xdr:cNvPr id="645" name="テキスト ボックス 644"/>
        <xdr:cNvSpPr txBox="1"/>
      </xdr:nvSpPr>
      <xdr:spPr>
        <a:xfrm>
          <a:off x="12625017" y="1353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68" name="直線コネクタ 667"/>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69"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0" name="直線コネクタ 669"/>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1"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2" name="直線コネクタ 671"/>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154215</xdr:rowOff>
    </xdr:from>
    <xdr:to>
      <xdr:col>85</xdr:col>
      <xdr:colOff>127000</xdr:colOff>
      <xdr:row>99</xdr:row>
      <xdr:rowOff>5626</xdr:rowOff>
    </xdr:to>
    <xdr:cxnSp macro="">
      <xdr:nvCxnSpPr>
        <xdr:cNvPr id="673" name="直線コネクタ 672"/>
        <xdr:cNvCxnSpPr/>
      </xdr:nvCxnSpPr>
      <xdr:spPr>
        <a:xfrm>
          <a:off x="15481300" y="16613415"/>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4"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5" name="フローチャート: 判断 674"/>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154215</xdr:rowOff>
    </xdr:from>
    <xdr:to>
      <xdr:col>81</xdr:col>
      <xdr:colOff>50800</xdr:colOff>
      <xdr:row>98</xdr:row>
      <xdr:rowOff>137948</xdr:rowOff>
    </xdr:to>
    <xdr:cxnSp macro="">
      <xdr:nvCxnSpPr>
        <xdr:cNvPr id="676" name="直線コネクタ 675"/>
        <xdr:cNvCxnSpPr/>
      </xdr:nvCxnSpPr>
      <xdr:spPr>
        <a:xfrm flipV="1">
          <a:off x="14592300" y="16613415"/>
          <a:ext cx="889000" cy="3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77" name="フローチャート: 判断 676"/>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8298</xdr:rowOff>
    </xdr:from>
    <xdr:ext cx="534377" cy="259045"/>
    <xdr:sp macro="" textlink="">
      <xdr:nvSpPr>
        <xdr:cNvPr id="678" name="テキスト ボックス 677"/>
        <xdr:cNvSpPr txBox="1"/>
      </xdr:nvSpPr>
      <xdr:spPr>
        <a:xfrm>
          <a:off x="152014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136156</xdr:rowOff>
    </xdr:from>
    <xdr:to>
      <xdr:col>76</xdr:col>
      <xdr:colOff>114300</xdr:colOff>
      <xdr:row>98</xdr:row>
      <xdr:rowOff>137948</xdr:rowOff>
    </xdr:to>
    <xdr:cxnSp macro="">
      <xdr:nvCxnSpPr>
        <xdr:cNvPr id="679" name="直線コネクタ 678"/>
        <xdr:cNvCxnSpPr/>
      </xdr:nvCxnSpPr>
      <xdr:spPr>
        <a:xfrm>
          <a:off x="13703300" y="16938256"/>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0" name="フローチャート: 判断 679"/>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70248</xdr:rowOff>
    </xdr:from>
    <xdr:ext cx="534377" cy="259045"/>
    <xdr:sp macro="" textlink="">
      <xdr:nvSpPr>
        <xdr:cNvPr id="681" name="テキスト ボックス 680"/>
        <xdr:cNvSpPr txBox="1"/>
      </xdr:nvSpPr>
      <xdr:spPr>
        <a:xfrm>
          <a:off x="14325111" y="161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136156</xdr:rowOff>
    </xdr:from>
    <xdr:to>
      <xdr:col>71</xdr:col>
      <xdr:colOff>177800</xdr:colOff>
      <xdr:row>98</xdr:row>
      <xdr:rowOff>148958</xdr:rowOff>
    </xdr:to>
    <xdr:cxnSp macro="">
      <xdr:nvCxnSpPr>
        <xdr:cNvPr id="682" name="直線コネクタ 681"/>
        <xdr:cNvCxnSpPr/>
      </xdr:nvCxnSpPr>
      <xdr:spPr>
        <a:xfrm flipV="1">
          <a:off x="12814300" y="1693825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3" name="フローチャート: 判断 682"/>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70020</xdr:rowOff>
    </xdr:from>
    <xdr:ext cx="534377" cy="259045"/>
    <xdr:sp macro="" textlink="">
      <xdr:nvSpPr>
        <xdr:cNvPr id="684" name="テキスト ボックス 683"/>
        <xdr:cNvSpPr txBox="1"/>
      </xdr:nvSpPr>
      <xdr:spPr>
        <a:xfrm>
          <a:off x="13436111" y="161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50191</xdr:rowOff>
    </xdr:from>
    <xdr:to>
      <xdr:col>67</xdr:col>
      <xdr:colOff>101600</xdr:colOff>
      <xdr:row>92</xdr:row>
      <xdr:rowOff>151791</xdr:rowOff>
    </xdr:to>
    <xdr:sp macro="" textlink="">
      <xdr:nvSpPr>
        <xdr:cNvPr id="685" name="フローチャート: 判断 684"/>
        <xdr:cNvSpPr/>
      </xdr:nvSpPr>
      <xdr:spPr>
        <a:xfrm>
          <a:off x="12763500" y="1582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168318</xdr:rowOff>
    </xdr:from>
    <xdr:ext cx="534377" cy="259045"/>
    <xdr:sp macro="" textlink="">
      <xdr:nvSpPr>
        <xdr:cNvPr id="686" name="テキスト ボックス 685"/>
        <xdr:cNvSpPr txBox="1"/>
      </xdr:nvSpPr>
      <xdr:spPr>
        <a:xfrm>
          <a:off x="12547111" y="155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126276</xdr:rowOff>
    </xdr:from>
    <xdr:to>
      <xdr:col>85</xdr:col>
      <xdr:colOff>177800</xdr:colOff>
      <xdr:row>99</xdr:row>
      <xdr:rowOff>56426</xdr:rowOff>
    </xdr:to>
    <xdr:sp macro="" textlink="">
      <xdr:nvSpPr>
        <xdr:cNvPr id="692" name="楕円 691"/>
        <xdr:cNvSpPr/>
      </xdr:nvSpPr>
      <xdr:spPr>
        <a:xfrm>
          <a:off x="162687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41203</xdr:rowOff>
    </xdr:from>
    <xdr:ext cx="534377" cy="259045"/>
    <xdr:sp macro="" textlink="">
      <xdr:nvSpPr>
        <xdr:cNvPr id="693" name="公債費該当値テキスト"/>
        <xdr:cNvSpPr txBox="1"/>
      </xdr:nvSpPr>
      <xdr:spPr>
        <a:xfrm>
          <a:off x="16370300" y="168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103415</xdr:rowOff>
    </xdr:from>
    <xdr:to>
      <xdr:col>81</xdr:col>
      <xdr:colOff>101600</xdr:colOff>
      <xdr:row>97</xdr:row>
      <xdr:rowOff>33565</xdr:rowOff>
    </xdr:to>
    <xdr:sp macro="" textlink="">
      <xdr:nvSpPr>
        <xdr:cNvPr id="694" name="楕円 693"/>
        <xdr:cNvSpPr/>
      </xdr:nvSpPr>
      <xdr:spPr>
        <a:xfrm>
          <a:off x="15430500" y="165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24692</xdr:rowOff>
    </xdr:from>
    <xdr:ext cx="534377" cy="259045"/>
    <xdr:sp macro="" textlink="">
      <xdr:nvSpPr>
        <xdr:cNvPr id="695" name="テキスト ボックス 694"/>
        <xdr:cNvSpPr txBox="1"/>
      </xdr:nvSpPr>
      <xdr:spPr>
        <a:xfrm>
          <a:off x="15201411" y="166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87148</xdr:rowOff>
    </xdr:from>
    <xdr:to>
      <xdr:col>76</xdr:col>
      <xdr:colOff>165100</xdr:colOff>
      <xdr:row>99</xdr:row>
      <xdr:rowOff>17298</xdr:rowOff>
    </xdr:to>
    <xdr:sp macro="" textlink="">
      <xdr:nvSpPr>
        <xdr:cNvPr id="696" name="楕円 695"/>
        <xdr:cNvSpPr/>
      </xdr:nvSpPr>
      <xdr:spPr>
        <a:xfrm>
          <a:off x="14541500" y="168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8425</xdr:rowOff>
    </xdr:from>
    <xdr:ext cx="534377" cy="259045"/>
    <xdr:sp macro="" textlink="">
      <xdr:nvSpPr>
        <xdr:cNvPr id="697" name="テキスト ボックス 696"/>
        <xdr:cNvSpPr txBox="1"/>
      </xdr:nvSpPr>
      <xdr:spPr>
        <a:xfrm>
          <a:off x="14325111" y="169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85356</xdr:rowOff>
    </xdr:from>
    <xdr:to>
      <xdr:col>72</xdr:col>
      <xdr:colOff>38100</xdr:colOff>
      <xdr:row>99</xdr:row>
      <xdr:rowOff>15506</xdr:rowOff>
    </xdr:to>
    <xdr:sp macro="" textlink="">
      <xdr:nvSpPr>
        <xdr:cNvPr id="698" name="楕円 697"/>
        <xdr:cNvSpPr/>
      </xdr:nvSpPr>
      <xdr:spPr>
        <a:xfrm>
          <a:off x="13652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6633</xdr:rowOff>
    </xdr:from>
    <xdr:ext cx="534377" cy="259045"/>
    <xdr:sp macro="" textlink="">
      <xdr:nvSpPr>
        <xdr:cNvPr id="699" name="テキスト ボックス 698"/>
        <xdr:cNvSpPr txBox="1"/>
      </xdr:nvSpPr>
      <xdr:spPr>
        <a:xfrm>
          <a:off x="13436111"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98158</xdr:rowOff>
    </xdr:from>
    <xdr:to>
      <xdr:col>67</xdr:col>
      <xdr:colOff>101600</xdr:colOff>
      <xdr:row>99</xdr:row>
      <xdr:rowOff>28308</xdr:rowOff>
    </xdr:to>
    <xdr:sp macro="" textlink="">
      <xdr:nvSpPr>
        <xdr:cNvPr id="700" name="楕円 699"/>
        <xdr:cNvSpPr/>
      </xdr:nvSpPr>
      <xdr:spPr>
        <a:xfrm>
          <a:off x="12763500" y="169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19435</xdr:rowOff>
    </xdr:from>
    <xdr:ext cx="534377" cy="259045"/>
    <xdr:sp macro="" textlink="">
      <xdr:nvSpPr>
        <xdr:cNvPr id="701" name="テキスト ボックス 700"/>
        <xdr:cNvSpPr txBox="1"/>
      </xdr:nvSpPr>
      <xdr:spPr>
        <a:xfrm>
          <a:off x="12547111" y="169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3" name="直線コネクタ 722"/>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26"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27" name="直線コネクタ 726"/>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29"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0" name="フローチャート: 判断 729"/>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2" name="フローチャート: 判断 731"/>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3" name="テキスト ボックス 732"/>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5" name="フローチャート: 判断 734"/>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32529</xdr:rowOff>
    </xdr:from>
    <xdr:ext cx="378565" cy="259045"/>
    <xdr:sp macro="" textlink="">
      <xdr:nvSpPr>
        <xdr:cNvPr id="736" name="テキスト ボックス 735"/>
        <xdr:cNvSpPr txBox="1"/>
      </xdr:nvSpPr>
      <xdr:spPr>
        <a:xfrm>
          <a:off x="20245017" y="63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38" name="フローチャート: 判断 737"/>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39" name="テキスト ボックス 738"/>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69850</xdr:rowOff>
    </xdr:from>
    <xdr:to>
      <xdr:col>98</xdr:col>
      <xdr:colOff>38100</xdr:colOff>
      <xdr:row>39</xdr:row>
      <xdr:rowOff>0</xdr:rowOff>
    </xdr:to>
    <xdr:sp macro="" textlink="">
      <xdr:nvSpPr>
        <xdr:cNvPr id="740" name="フローチャート: 判断 739"/>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16527</xdr:rowOff>
    </xdr:from>
    <xdr:ext cx="378565" cy="259045"/>
    <xdr:sp macro="" textlink="">
      <xdr:nvSpPr>
        <xdr:cNvPr id="741" name="テキスト ボックス 740"/>
        <xdr:cNvSpPr txBox="1"/>
      </xdr:nvSpPr>
      <xdr:spPr>
        <a:xfrm>
          <a:off x="18467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年度から令和２年度を対象期間とした「財政運営指針」に沿って、財政健全化に向けた取組みを行いつつ、人口減少・活力向上対策をはじめ、各種施策に全力で取り組んでいるところです。</a:t>
          </a:r>
        </a:p>
        <a:p>
          <a:r>
            <a:rPr kumimoji="1" lang="ja-JP" altLang="en-US" sz="1100">
              <a:latin typeface="ＭＳ Ｐゴシック" panose="020B0600070205080204" pitchFamily="50" charset="-128"/>
              <a:ea typeface="ＭＳ Ｐゴシック" panose="020B0600070205080204" pitchFamily="50" charset="-128"/>
            </a:rPr>
            <a:t>　人口１人当たりの決算額の推移について、主だった特徴を数点あげると次のとおりとなります。</a:t>
          </a:r>
        </a:p>
        <a:p>
          <a:r>
            <a:rPr kumimoji="1" lang="ja-JP" altLang="en-US" sz="1100">
              <a:latin typeface="ＭＳ Ｐゴシック" panose="020B0600070205080204" pitchFamily="50" charset="-128"/>
              <a:ea typeface="ＭＳ Ｐゴシック" panose="020B0600070205080204" pitchFamily="50" charset="-128"/>
            </a:rPr>
            <a:t>　土木費は、香東川総合開発事業（椛川ダム）や道路整備交付金事業の増加等により、前年度より人口１人当たりの決算額が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1,724</a:t>
          </a:r>
          <a:r>
            <a:rPr kumimoji="1" lang="ja-JP" altLang="en-US" sz="1100">
              <a:latin typeface="ＭＳ Ｐゴシック" panose="020B0600070205080204" pitchFamily="50" charset="-128"/>
              <a:ea typeface="ＭＳ Ｐゴシック" panose="020B0600070205080204" pitchFamily="50" charset="-128"/>
            </a:rPr>
            <a:t>円増加しております。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警察費は、三豊警察署整備事業の増加等により、前年度より人口１人当たりの決算額が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1,451</a:t>
          </a:r>
          <a:r>
            <a:rPr kumimoji="1" lang="ja-JP" altLang="en-US" sz="1100">
              <a:latin typeface="ＭＳ Ｐゴシック" panose="020B0600070205080204" pitchFamily="50" charset="-128"/>
              <a:ea typeface="ＭＳ Ｐゴシック" panose="020B0600070205080204" pitchFamily="50" charset="-128"/>
            </a:rPr>
            <a:t>円増加しております。</a:t>
          </a:r>
        </a:p>
        <a:p>
          <a:r>
            <a:rPr kumimoji="1" lang="ja-JP" altLang="en-US" sz="1100">
              <a:latin typeface="ＭＳ Ｐゴシック" panose="020B0600070205080204" pitchFamily="50" charset="-128"/>
              <a:ea typeface="ＭＳ Ｐゴシック" panose="020B0600070205080204" pitchFamily="50" charset="-128"/>
            </a:rPr>
            <a:t>　総務費は、県庁東館耐震改修事業の増加等により、前年度より人口１人当たりの決算額が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2,782</a:t>
          </a:r>
          <a:r>
            <a:rPr kumimoji="1" lang="ja-JP" altLang="en-US" sz="1100">
              <a:latin typeface="ＭＳ Ｐゴシック" panose="020B0600070205080204" pitchFamily="50" charset="-128"/>
              <a:ea typeface="ＭＳ Ｐゴシック" panose="020B0600070205080204" pitchFamily="50" charset="-128"/>
            </a:rPr>
            <a:t>円増加しております。</a:t>
          </a:r>
        </a:p>
        <a:p>
          <a:r>
            <a:rPr kumimoji="1" lang="ja-JP" altLang="en-US" sz="1100">
              <a:latin typeface="ＭＳ Ｐゴシック" panose="020B0600070205080204" pitchFamily="50" charset="-128"/>
              <a:ea typeface="ＭＳ Ｐゴシック" panose="020B0600070205080204" pitchFamily="50" charset="-128"/>
            </a:rPr>
            <a:t>　商工費は、かがわ中小企業応援ファンドの再造成のための貸付の皆減等により、前年度より人口１人当たりの決算額が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9,065</a:t>
          </a:r>
          <a:r>
            <a:rPr kumimoji="1" lang="ja-JP" altLang="en-US" sz="1100">
              <a:latin typeface="ＭＳ Ｐゴシック" panose="020B0600070205080204" pitchFamily="50" charset="-128"/>
              <a:ea typeface="ＭＳ Ｐゴシック" panose="020B0600070205080204" pitchFamily="50" charset="-128"/>
            </a:rPr>
            <a:t>円減少しております。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今後も、財政運営指針に沿って、可能な限りの歳入確保策や歳出抑制策に取り組みます。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実質単年度収支が平成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年度及び</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年度でマイナス（</a:t>
          </a:r>
          <a:r>
            <a:rPr kumimoji="1" lang="en-US" altLang="ja-JP" sz="1000">
              <a:latin typeface="ＭＳ ゴシック" pitchFamily="49" charset="-128"/>
              <a:ea typeface="ＭＳ ゴシック" pitchFamily="49" charset="-128"/>
            </a:rPr>
            <a:t>H26</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395,569</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5,646,585</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H28</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3,122,627</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H29</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22,140</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H30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4,999,536</a:t>
          </a:r>
          <a:r>
            <a:rPr kumimoji="1" lang="ja-JP" altLang="en-US" sz="1000">
              <a:latin typeface="ＭＳ ゴシック" pitchFamily="49" charset="-128"/>
              <a:ea typeface="ＭＳ ゴシック" pitchFamily="49" charset="-128"/>
            </a:rPr>
            <a:t>千円）となった要因は、当該年度の一般財源総額不足等によるものです。</a:t>
          </a:r>
        </a:p>
        <a:p>
          <a:r>
            <a:rPr kumimoji="1" lang="ja-JP" altLang="en-US" sz="1000">
              <a:latin typeface="ＭＳ ゴシック" pitchFamily="49" charset="-128"/>
              <a:ea typeface="ＭＳ ゴシック" pitchFamily="49" charset="-128"/>
            </a:rPr>
            <a:t>　財政調整基金は、災害対策、景気変動による税収等の減、地方交付税の減等の備えとして積み立てているものですが、平成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2,962</a:t>
          </a:r>
          <a:r>
            <a:rPr kumimoji="1" lang="ja-JP" altLang="en-US" sz="1000">
              <a:latin typeface="ＭＳ ゴシック" pitchFamily="49" charset="-128"/>
              <a:ea typeface="ＭＳ ゴシック" pitchFamily="49" charset="-128"/>
            </a:rPr>
            <a:t>百万円減少しています。</a:t>
          </a:r>
        </a:p>
        <a:p>
          <a:r>
            <a:rPr kumimoji="1" lang="ja-JP" altLang="en-US" sz="1000">
              <a:latin typeface="ＭＳ ゴシック" pitchFamily="49" charset="-128"/>
              <a:ea typeface="ＭＳ ゴシック" pitchFamily="49" charset="-128"/>
            </a:rPr>
            <a:t>　なお、本県では、財政調整基金のほか、減債基金を財源対策用基金として管理しており、その合計額は平成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7,664</a:t>
          </a:r>
          <a:r>
            <a:rPr kumimoji="1" lang="ja-JP" altLang="en-US" sz="1000">
              <a:latin typeface="ＭＳ ゴシック" pitchFamily="49" charset="-128"/>
              <a:ea typeface="ＭＳ ゴシック" pitchFamily="49" charset="-128"/>
            </a:rPr>
            <a:t>百万円減少する一方、県債残高は</a:t>
          </a:r>
          <a:r>
            <a:rPr kumimoji="1" lang="en-US" altLang="ja-JP" sz="1000">
              <a:latin typeface="ＭＳ ゴシック" pitchFamily="49" charset="-128"/>
              <a:ea typeface="ＭＳ ゴシック" pitchFamily="49" charset="-128"/>
            </a:rPr>
            <a:t>868,659</a:t>
          </a:r>
          <a:r>
            <a:rPr kumimoji="1" lang="ja-JP" altLang="en-US" sz="1000">
              <a:latin typeface="ＭＳ ゴシック" pitchFamily="49" charset="-128"/>
              <a:ea typeface="ＭＳ ゴシック" pitchFamily="49" charset="-128"/>
            </a:rPr>
            <a:t>百万円となっているところです。</a:t>
          </a:r>
        </a:p>
        <a:p>
          <a:r>
            <a:rPr kumimoji="1" lang="ja-JP" altLang="en-US" sz="1000">
              <a:latin typeface="ＭＳ ゴシック" pitchFamily="49" charset="-128"/>
              <a:ea typeface="ＭＳ ゴシック" pitchFamily="49" charset="-128"/>
            </a:rPr>
            <a:t>　今後も財政運営指針に沿って、収支均衡を図り、持続的な財政運営に努めます。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いずれの会計においても実質赤字額は生じていません。</a:t>
          </a:r>
        </a:p>
        <a:p>
          <a:r>
            <a:rPr kumimoji="1" lang="ja-JP" altLang="en-US" sz="1400">
              <a:latin typeface="ＭＳ ゴシック" pitchFamily="49" charset="-128"/>
              <a:ea typeface="ＭＳ ゴシック" pitchFamily="49" charset="-128"/>
            </a:rPr>
            <a:t>　今後も、一般会計及びその他の会計とも、収入確保及び歳出削減に努めます。</a:t>
          </a:r>
        </a:p>
        <a:p>
          <a:r>
            <a:rPr kumimoji="1" lang="ja-JP" altLang="en-US" sz="1400">
              <a:latin typeface="ＭＳ ゴシック" pitchFamily="49" charset="-128"/>
              <a:ea typeface="ＭＳ ゴシック" pitchFamily="49" charset="-128"/>
            </a:rPr>
            <a:t>　なお、昨年に比べ黒字額の標準財政規模比が大きく減少していますが、これは黒字額の約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割を占めていた香川県水道用水供給事業会計、香川県工業用水道事業会計及び香川県五色台水道事業会計が県内水道事業の広域化に伴い廃止されたためです。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年度の元利償還金等は、前年度に比べ、中小企業高度化資金に係る元利償還金の減少（約</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億円）などに伴い、減少しています。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また、算入公債費等についても、中小企業高度化資金に係る元利償還金の減少（約</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億円）などに伴い減少しています。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元利償還金等から算入公債費等を控除した額が、今回算定対象外となった</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と比べ、利子償還金の減などにより、約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億円減少した結果、実質公債費比率は低下しました。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後も、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満期一括償還地方債の残高はありません。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）については、臨時財政対策債に係る一般会計地方債残高が増加していますが、対象者の減少などによる退職手当負担見込額の減少等に伴い約</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）については、公債費等に係る基準財政需要額算入見込額の減に伴い約</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）の減少額が、将来負担額（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）の減少額を上回ったことから、将来負担比率の分子（（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各種の事業遂行の財源とするため、各基金に合計で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一方、財政調整基金・減債基金をはじめ、吉野川総合開発香川用水事業基金など、各種事業の遂行のため基金を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百万円取り崩した結果、基金残高は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今後の財政見通しにおいて財源不足が見込まれており、その解消のために財政調整基金、減債基金及び特定目的基金を活用する予定です。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・吉野川総合開発香川用水事業基金：吉野川総合開発香川用水事業の運営</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・香川県地域医療介護総合確保基金：地域における医療及び介護の総合的な確保の促進に関する法律（平成元年法律第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号）第４条第１項に規定する都道府県計画において定める事業の実施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・吉野川総合開発香川用水事業基金：吉野川総合開発香川用水事業の運営に要する経費の増に伴う取崩し等の結果、残高が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・香川県地域医療介護総合確保基金：地域密着型サービス等整備事業などの事業量に応じて積立て・取崩をした結果、残高が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・吉野川総合開発香川用水事業基金：今後も吉野川総合開発香川用水事業の運営経費等に応じて適切に管理していきます。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・香川県地域医療介護総合確保基金：地域密着型サービス等整備事業などの事業量に応じて基金を活用していきます。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年度決算剰余金の２分の１相当額等を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百万円積み立てた一方で、各種事業の財源とするため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今後の財政見通しにおいて財源不足が見込まれており、その解消のために基金を活用する予定です。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年度決算剰余金のうち、財政調整基金への積み立てを行う残額を基に補正予算等で必要となる財源を差し引いた額等を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百万円積み立てた一方で、県債償還の財源とするため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地方債の償還計画や一般財源総額を踏まえ、県債償還の財源とするため基金を活用する予定です。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決算が黒字となった場合や、財政収支にゆとりがある場合に積み立て、将来の県債償還に備えます。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有形固定資産減価償却率は、上昇傾向にあるものの、グループ内平均値を大きく下回っており、これまでの計画的な施設整備・維持補修の取組みの成果が表れていると考えられます。</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p>
        <a:p>
          <a:endParaRPr kumimoji="1" lang="ja-JP" altLang="en-US" sz="2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300220" y="5121275"/>
          <a:ext cx="1270" cy="119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352925" y="631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213225" y="6314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35292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213225" y="5121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151782</xdr:rowOff>
    </xdr:from>
    <xdr:ext cx="405111" cy="259045"/>
    <xdr:sp macro="" textlink="">
      <xdr:nvSpPr>
        <xdr:cNvPr id="68" name="有形固定資産減価償却率平均値テキスト"/>
        <xdr:cNvSpPr txBox="1"/>
      </xdr:nvSpPr>
      <xdr:spPr>
        <a:xfrm>
          <a:off x="4352925" y="539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251325" y="553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3616325" y="5568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49742</xdr:rowOff>
    </xdr:from>
    <xdr:to>
      <xdr:col>15</xdr:col>
      <xdr:colOff>187325</xdr:colOff>
      <xdr:row>28</xdr:row>
      <xdr:rowOff>151342</xdr:rowOff>
    </xdr:to>
    <xdr:sp macro="" textlink="">
      <xdr:nvSpPr>
        <xdr:cNvPr id="71" name="フローチャート: 判断 70"/>
        <xdr:cNvSpPr/>
      </xdr:nvSpPr>
      <xdr:spPr>
        <a:xfrm>
          <a:off x="2930525" y="5453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34502</xdr:rowOff>
    </xdr:from>
    <xdr:to>
      <xdr:col>23</xdr:col>
      <xdr:colOff>136525</xdr:colOff>
      <xdr:row>33</xdr:row>
      <xdr:rowOff>136102</xdr:rowOff>
    </xdr:to>
    <xdr:sp macro="" textlink="">
      <xdr:nvSpPr>
        <xdr:cNvPr id="77" name="楕円 76"/>
        <xdr:cNvSpPr/>
      </xdr:nvSpPr>
      <xdr:spPr>
        <a:xfrm>
          <a:off x="4251325" y="62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120879</xdr:rowOff>
    </xdr:from>
    <xdr:ext cx="405111" cy="259045"/>
    <xdr:sp macro="" textlink="">
      <xdr:nvSpPr>
        <xdr:cNvPr id="78" name="有形固定資産減価償却率該当値テキスト"/>
        <xdr:cNvSpPr txBox="1"/>
      </xdr:nvSpPr>
      <xdr:spPr>
        <a:xfrm>
          <a:off x="4352925" y="618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79" name="楕円 78"/>
        <xdr:cNvSpPr/>
      </xdr:nvSpPr>
      <xdr:spPr>
        <a:xfrm>
          <a:off x="3616325" y="63718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85302</xdr:rowOff>
    </xdr:from>
    <xdr:to>
      <xdr:col>23</xdr:col>
      <xdr:colOff>85725</xdr:colOff>
      <xdr:row>34</xdr:row>
      <xdr:rowOff>21802</xdr:rowOff>
    </xdr:to>
    <xdr:cxnSp macro="">
      <xdr:nvCxnSpPr>
        <xdr:cNvPr id="80" name="直線コネクタ 79"/>
        <xdr:cNvCxnSpPr/>
      </xdr:nvCxnSpPr>
      <xdr:spPr>
        <a:xfrm flipV="1">
          <a:off x="3667125" y="6314652"/>
          <a:ext cx="635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14181</xdr:rowOff>
    </xdr:from>
    <xdr:to>
      <xdr:col>15</xdr:col>
      <xdr:colOff>187325</xdr:colOff>
      <xdr:row>34</xdr:row>
      <xdr:rowOff>115781</xdr:rowOff>
    </xdr:to>
    <xdr:sp macro="" textlink="">
      <xdr:nvSpPr>
        <xdr:cNvPr id="81" name="楕円 80"/>
        <xdr:cNvSpPr/>
      </xdr:nvSpPr>
      <xdr:spPr>
        <a:xfrm>
          <a:off x="2930525" y="64086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21802</xdr:rowOff>
    </xdr:from>
    <xdr:to>
      <xdr:col>19</xdr:col>
      <xdr:colOff>136525</xdr:colOff>
      <xdr:row>34</xdr:row>
      <xdr:rowOff>64981</xdr:rowOff>
    </xdr:to>
    <xdr:cxnSp macro="">
      <xdr:nvCxnSpPr>
        <xdr:cNvPr id="82" name="直線コネクタ 81"/>
        <xdr:cNvCxnSpPr/>
      </xdr:nvCxnSpPr>
      <xdr:spPr>
        <a:xfrm flipV="1">
          <a:off x="2981325" y="6416252"/>
          <a:ext cx="6858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83" name="n_1aveValue有形固定資産減価償却率"/>
        <xdr:cNvSpPr txBox="1"/>
      </xdr:nvSpPr>
      <xdr:spPr>
        <a:xfrm>
          <a:off x="347091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4" name="n_2aveValue有形固定資産減価償却率"/>
        <xdr:cNvSpPr txBox="1"/>
      </xdr:nvSpPr>
      <xdr:spPr>
        <a:xfrm>
          <a:off x="2797819" y="52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85" name="n_1mainValue有形固定資産減価償却率"/>
        <xdr:cNvSpPr txBox="1"/>
      </xdr:nvSpPr>
      <xdr:spPr>
        <a:xfrm>
          <a:off x="3470919" y="645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106908</xdr:rowOff>
    </xdr:from>
    <xdr:ext cx="405111" cy="259045"/>
    <xdr:sp macro="" textlink="">
      <xdr:nvSpPr>
        <xdr:cNvPr id="86" name="n_2mainValue有形固定資産減価償却率"/>
        <xdr:cNvSpPr txBox="1"/>
      </xdr:nvSpPr>
      <xdr:spPr>
        <a:xfrm>
          <a:off x="2797819" y="6501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将来負担額が減少したことに加え、経常経費充当財源等が減少したことにより、債務償還比率が前年度に比べて低くなっています。</a:t>
          </a:r>
        </a:p>
        <a:p>
          <a:r>
            <a:rPr kumimoji="1" lang="ja-JP" altLang="en-US" sz="1100">
              <a:latin typeface="ＭＳ Ｐゴシック" panose="020B0600070205080204" pitchFamily="50" charset="-128"/>
              <a:ea typeface="ＭＳ Ｐゴシック" panose="020B0600070205080204" pitchFamily="50" charset="-128"/>
            </a:rPr>
            <a:t>　今後も事務事業の廃止・見直しやスクラップアンドビルドの徹底、事業の平準化等を図ることにより、持続可能な財政運営に努めます。</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2" name="テキスト ボックス 101"/>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4" name="テキスト ボックス 103"/>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12" name="直線コネクタ 111"/>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13"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4" name="直線コネクタ 113"/>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5"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6" name="直線コネクタ 115"/>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66070</xdr:rowOff>
    </xdr:from>
    <xdr:ext cx="560923" cy="259045"/>
    <xdr:sp macro="" textlink="">
      <xdr:nvSpPr>
        <xdr:cNvPr id="117" name="債務償還比率平均値テキスト"/>
        <xdr:cNvSpPr txBox="1"/>
      </xdr:nvSpPr>
      <xdr:spPr>
        <a:xfrm>
          <a:off x="13376275" y="563502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8" name="フローチャート: 判断 117"/>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9" name="フローチャート: 判断 118"/>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142291</xdr:rowOff>
    </xdr:from>
    <xdr:to>
      <xdr:col>76</xdr:col>
      <xdr:colOff>73025</xdr:colOff>
      <xdr:row>29</xdr:row>
      <xdr:rowOff>72441</xdr:rowOff>
    </xdr:to>
    <xdr:sp macro="" textlink="">
      <xdr:nvSpPr>
        <xdr:cNvPr id="125" name="楕円 124"/>
        <xdr:cNvSpPr/>
      </xdr:nvSpPr>
      <xdr:spPr>
        <a:xfrm>
          <a:off x="13293725" y="5546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165168</xdr:rowOff>
    </xdr:from>
    <xdr:ext cx="560923" cy="259045"/>
    <xdr:sp macro="" textlink="">
      <xdr:nvSpPr>
        <xdr:cNvPr id="126" name="債務償還比率該当値テキスト"/>
        <xdr:cNvSpPr txBox="1"/>
      </xdr:nvSpPr>
      <xdr:spPr>
        <a:xfrm>
          <a:off x="13376275" y="54039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89179</xdr:rowOff>
    </xdr:from>
    <xdr:to>
      <xdr:col>72</xdr:col>
      <xdr:colOff>123825</xdr:colOff>
      <xdr:row>29</xdr:row>
      <xdr:rowOff>19329</xdr:rowOff>
    </xdr:to>
    <xdr:sp macro="" textlink="">
      <xdr:nvSpPr>
        <xdr:cNvPr id="127" name="楕円 126"/>
        <xdr:cNvSpPr/>
      </xdr:nvSpPr>
      <xdr:spPr>
        <a:xfrm>
          <a:off x="12639675" y="5493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139979</xdr:rowOff>
    </xdr:from>
    <xdr:to>
      <xdr:col>76</xdr:col>
      <xdr:colOff>22225</xdr:colOff>
      <xdr:row>29</xdr:row>
      <xdr:rowOff>21641</xdr:rowOff>
    </xdr:to>
    <xdr:cxnSp macro="">
      <xdr:nvCxnSpPr>
        <xdr:cNvPr id="128" name="直線コネクタ 127"/>
        <xdr:cNvCxnSpPr/>
      </xdr:nvCxnSpPr>
      <xdr:spPr>
        <a:xfrm>
          <a:off x="12690475" y="5543829"/>
          <a:ext cx="635000" cy="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11295</xdr:rowOff>
    </xdr:from>
    <xdr:ext cx="560923" cy="259045"/>
    <xdr:sp macro="" textlink="">
      <xdr:nvSpPr>
        <xdr:cNvPr id="129" name="n_1aveValue債務償還比率"/>
        <xdr:cNvSpPr txBox="1"/>
      </xdr:nvSpPr>
      <xdr:spPr>
        <a:xfrm>
          <a:off x="12435413" y="57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35856</xdr:rowOff>
    </xdr:from>
    <xdr:ext cx="560923" cy="259045"/>
    <xdr:sp macro="" textlink="">
      <xdr:nvSpPr>
        <xdr:cNvPr id="130" name="n_1mainValue債務償還比率"/>
        <xdr:cNvSpPr txBox="1"/>
      </xdr:nvSpPr>
      <xdr:spPr>
        <a:xfrm>
          <a:off x="12435413" y="52746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405111" cy="259045"/>
    <xdr:sp macro="" textlink="">
      <xdr:nvSpPr>
        <xdr:cNvPr id="61" name="【道路】&#10;有形固定資産減価償却率平均値テキスト"/>
        <xdr:cNvSpPr txBox="1"/>
      </xdr:nvSpPr>
      <xdr:spPr>
        <a:xfrm>
          <a:off x="4229100" y="598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571750" y="591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0" name="楕円 69"/>
        <xdr:cNvSpPr/>
      </xdr:nvSpPr>
      <xdr:spPr>
        <a:xfrm>
          <a:off x="412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104157</xdr:rowOff>
    </xdr:from>
    <xdr:ext cx="405111" cy="259045"/>
    <xdr:sp macro="" textlink="">
      <xdr:nvSpPr>
        <xdr:cNvPr id="71" name="【道路】&#10;有形固定資産減価償却率該当値テキスト"/>
        <xdr:cNvSpPr txBox="1"/>
      </xdr:nvSpPr>
      <xdr:spPr>
        <a:xfrm>
          <a:off x="42291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2" name="楕円 71"/>
        <xdr:cNvSpPr/>
      </xdr:nvSpPr>
      <xdr:spPr>
        <a:xfrm>
          <a:off x="3384550" y="667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110490</xdr:rowOff>
    </xdr:to>
    <xdr:cxnSp macro="">
      <xdr:nvCxnSpPr>
        <xdr:cNvPr id="73" name="直線コネクタ 72"/>
        <xdr:cNvCxnSpPr/>
      </xdr:nvCxnSpPr>
      <xdr:spPr>
        <a:xfrm flipV="1">
          <a:off x="3429000" y="667893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4" name="楕円 73"/>
        <xdr:cNvSpPr/>
      </xdr:nvSpPr>
      <xdr:spPr>
        <a:xfrm>
          <a:off x="257175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167640</xdr:rowOff>
    </xdr:to>
    <xdr:cxnSp macro="">
      <xdr:nvCxnSpPr>
        <xdr:cNvPr id="75" name="直線コネクタ 74"/>
        <xdr:cNvCxnSpPr/>
      </xdr:nvCxnSpPr>
      <xdr:spPr>
        <a:xfrm flipV="1">
          <a:off x="2622550" y="672084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82567</xdr:rowOff>
    </xdr:from>
    <xdr:ext cx="405111" cy="259045"/>
    <xdr:sp macro="" textlink="">
      <xdr:nvSpPr>
        <xdr:cNvPr id="76" name="n_1aveValue【道路】&#10;有形固定資産減価償却率"/>
        <xdr:cNvSpPr txBox="1"/>
      </xdr:nvSpPr>
      <xdr:spPr>
        <a:xfrm>
          <a:off x="32391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7" name="n_2aveValue【道路】&#10;有形固定資産減価償却率"/>
        <xdr:cNvSpPr txBox="1"/>
      </xdr:nvSpPr>
      <xdr:spPr>
        <a:xfrm>
          <a:off x="2439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78" name="n_1mainValue【道路】&#10;有形固定資産減価償却率"/>
        <xdr:cNvSpPr txBox="1"/>
      </xdr:nvSpPr>
      <xdr:spPr>
        <a:xfrm>
          <a:off x="32391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79" name="n_2mainValue【道路】&#10;有形固定資産減価償却率"/>
        <xdr:cNvSpPr txBox="1"/>
      </xdr:nvSpPr>
      <xdr:spPr>
        <a:xfrm>
          <a:off x="24390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101" name="直線コネクタ 100"/>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102"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3" name="直線コネクタ 102"/>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4"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5" name="直線コネクタ 104"/>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98036</xdr:rowOff>
    </xdr:from>
    <xdr:ext cx="469744" cy="259045"/>
    <xdr:sp macro="" textlink="">
      <xdr:nvSpPr>
        <xdr:cNvPr id="106" name="【道路】&#10;一人当たり延長平均値テキスト"/>
        <xdr:cNvSpPr txBox="1"/>
      </xdr:nvSpPr>
      <xdr:spPr>
        <a:xfrm>
          <a:off x="9480550" y="654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7" name="フローチャート: 判断 106"/>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8" name="フローチャート: 判断 107"/>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9" name="フローチャート: 判断 108"/>
        <xdr:cNvSpPr/>
      </xdr:nvSpPr>
      <xdr:spPr>
        <a:xfrm>
          <a:off x="7842250" y="6468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37821</xdr:rowOff>
    </xdr:from>
    <xdr:to>
      <xdr:col>55</xdr:col>
      <xdr:colOff>50800</xdr:colOff>
      <xdr:row>41</xdr:row>
      <xdr:rowOff>139421</xdr:rowOff>
    </xdr:to>
    <xdr:sp macro="" textlink="">
      <xdr:nvSpPr>
        <xdr:cNvPr id="115" name="楕円 114"/>
        <xdr:cNvSpPr/>
      </xdr:nvSpPr>
      <xdr:spPr>
        <a:xfrm>
          <a:off x="9398000" y="6813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124198</xdr:rowOff>
    </xdr:from>
    <xdr:ext cx="469744" cy="259045"/>
    <xdr:sp macro="" textlink="">
      <xdr:nvSpPr>
        <xdr:cNvPr id="116" name="【道路】&#10;一人当たり延長該当値テキスト"/>
        <xdr:cNvSpPr txBox="1"/>
      </xdr:nvSpPr>
      <xdr:spPr>
        <a:xfrm>
          <a:off x="9480550"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38583</xdr:rowOff>
    </xdr:from>
    <xdr:to>
      <xdr:col>50</xdr:col>
      <xdr:colOff>165100</xdr:colOff>
      <xdr:row>41</xdr:row>
      <xdr:rowOff>140183</xdr:rowOff>
    </xdr:to>
    <xdr:sp macro="" textlink="">
      <xdr:nvSpPr>
        <xdr:cNvPr id="117" name="楕円 116"/>
        <xdr:cNvSpPr/>
      </xdr:nvSpPr>
      <xdr:spPr>
        <a:xfrm>
          <a:off x="8636000" y="68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88621</xdr:rowOff>
    </xdr:from>
    <xdr:to>
      <xdr:col>55</xdr:col>
      <xdr:colOff>0</xdr:colOff>
      <xdr:row>41</xdr:row>
      <xdr:rowOff>89383</xdr:rowOff>
    </xdr:to>
    <xdr:cxnSp macro="">
      <xdr:nvCxnSpPr>
        <xdr:cNvPr id="118" name="直線コネクタ 117"/>
        <xdr:cNvCxnSpPr/>
      </xdr:nvCxnSpPr>
      <xdr:spPr>
        <a:xfrm flipV="1">
          <a:off x="8686800" y="6864071"/>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39345</xdr:rowOff>
    </xdr:from>
    <xdr:to>
      <xdr:col>46</xdr:col>
      <xdr:colOff>38100</xdr:colOff>
      <xdr:row>41</xdr:row>
      <xdr:rowOff>140945</xdr:rowOff>
    </xdr:to>
    <xdr:sp macro="" textlink="">
      <xdr:nvSpPr>
        <xdr:cNvPr id="119" name="楕円 118"/>
        <xdr:cNvSpPr/>
      </xdr:nvSpPr>
      <xdr:spPr>
        <a:xfrm>
          <a:off x="7842250" y="6814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89383</xdr:rowOff>
    </xdr:from>
    <xdr:to>
      <xdr:col>50</xdr:col>
      <xdr:colOff>114300</xdr:colOff>
      <xdr:row>41</xdr:row>
      <xdr:rowOff>90145</xdr:rowOff>
    </xdr:to>
    <xdr:cxnSp macro="">
      <xdr:nvCxnSpPr>
        <xdr:cNvPr id="120" name="直線コネクタ 119"/>
        <xdr:cNvCxnSpPr/>
      </xdr:nvCxnSpPr>
      <xdr:spPr>
        <a:xfrm flipV="1">
          <a:off x="7886700" y="6864833"/>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9796</xdr:rowOff>
    </xdr:from>
    <xdr:ext cx="469744" cy="259045"/>
    <xdr:sp macro="" textlink="">
      <xdr:nvSpPr>
        <xdr:cNvPr id="121" name="n_1aveValue【道路】&#10;一人当たり延長"/>
        <xdr:cNvSpPr txBox="1"/>
      </xdr:nvSpPr>
      <xdr:spPr>
        <a:xfrm>
          <a:off x="8458277"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140936</xdr:rowOff>
    </xdr:from>
    <xdr:ext cx="469744" cy="259045"/>
    <xdr:sp macro="" textlink="">
      <xdr:nvSpPr>
        <xdr:cNvPr id="122" name="n_2aveValue【道路】&#10;一人当たり延長"/>
        <xdr:cNvSpPr txBox="1"/>
      </xdr:nvSpPr>
      <xdr:spPr>
        <a:xfrm>
          <a:off x="7677227" y="6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131310</xdr:rowOff>
    </xdr:from>
    <xdr:ext cx="469744" cy="259045"/>
    <xdr:sp macro="" textlink="">
      <xdr:nvSpPr>
        <xdr:cNvPr id="123" name="n_1mainValue【道路】&#10;一人当たり延長"/>
        <xdr:cNvSpPr txBox="1"/>
      </xdr:nvSpPr>
      <xdr:spPr>
        <a:xfrm>
          <a:off x="8458277" y="69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132072</xdr:rowOff>
    </xdr:from>
    <xdr:ext cx="469744" cy="259045"/>
    <xdr:sp macro="" textlink="">
      <xdr:nvSpPr>
        <xdr:cNvPr id="124" name="n_2mainValue【道路】&#10;一人当たり延長"/>
        <xdr:cNvSpPr txBox="1"/>
      </xdr:nvSpPr>
      <xdr:spPr>
        <a:xfrm>
          <a:off x="7677227" y="69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7" name="直線コネクタ 146"/>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8"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9" name="直線コネクタ 148"/>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50"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1" name="直線コネクタ 150"/>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40657</xdr:rowOff>
    </xdr:from>
    <xdr:ext cx="405111" cy="259045"/>
    <xdr:sp macro="" textlink="">
      <xdr:nvSpPr>
        <xdr:cNvPr id="152" name="【橋りょう・トンネル】&#10;有形固定資産減価償却率平均値テキスト"/>
        <xdr:cNvSpPr txBox="1"/>
      </xdr:nvSpPr>
      <xdr:spPr>
        <a:xfrm>
          <a:off x="4229100" y="962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3" name="フローチャート: 判断 152"/>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54" name="フローチャート: 判断 153"/>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55" name="フローチャート: 判断 154"/>
        <xdr:cNvSpPr/>
      </xdr:nvSpPr>
      <xdr:spPr>
        <a:xfrm>
          <a:off x="25717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61" name="楕円 160"/>
        <xdr:cNvSpPr/>
      </xdr:nvSpPr>
      <xdr:spPr>
        <a:xfrm>
          <a:off x="4127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96537</xdr:rowOff>
    </xdr:from>
    <xdr:ext cx="405111" cy="259045"/>
    <xdr:sp macro="" textlink="">
      <xdr:nvSpPr>
        <xdr:cNvPr id="162" name="【橋りょう・トンネル】&#10;有形固定資産減価償却率該当値テキスト"/>
        <xdr:cNvSpPr txBox="1"/>
      </xdr:nvSpPr>
      <xdr:spPr>
        <a:xfrm>
          <a:off x="42291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63" name="楕円 162"/>
        <xdr:cNvSpPr/>
      </xdr:nvSpPr>
      <xdr:spPr>
        <a:xfrm>
          <a:off x="3384550" y="1044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60960</xdr:rowOff>
    </xdr:from>
    <xdr:to>
      <xdr:col>24</xdr:col>
      <xdr:colOff>63500</xdr:colOff>
      <xdr:row>63</xdr:row>
      <xdr:rowOff>83820</xdr:rowOff>
    </xdr:to>
    <xdr:cxnSp macro="">
      <xdr:nvCxnSpPr>
        <xdr:cNvPr id="164" name="直線コネクタ 163"/>
        <xdr:cNvCxnSpPr/>
      </xdr:nvCxnSpPr>
      <xdr:spPr>
        <a:xfrm flipV="1">
          <a:off x="3429000" y="1046861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59690</xdr:rowOff>
    </xdr:from>
    <xdr:to>
      <xdr:col>15</xdr:col>
      <xdr:colOff>101600</xdr:colOff>
      <xdr:row>63</xdr:row>
      <xdr:rowOff>161290</xdr:rowOff>
    </xdr:to>
    <xdr:sp macro="" textlink="">
      <xdr:nvSpPr>
        <xdr:cNvPr id="165" name="楕円 164"/>
        <xdr:cNvSpPr/>
      </xdr:nvSpPr>
      <xdr:spPr>
        <a:xfrm>
          <a:off x="257175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83820</xdr:rowOff>
    </xdr:from>
    <xdr:to>
      <xdr:col>19</xdr:col>
      <xdr:colOff>177800</xdr:colOff>
      <xdr:row>63</xdr:row>
      <xdr:rowOff>110490</xdr:rowOff>
    </xdr:to>
    <xdr:cxnSp macro="">
      <xdr:nvCxnSpPr>
        <xdr:cNvPr id="166" name="直線コネクタ 165"/>
        <xdr:cNvCxnSpPr/>
      </xdr:nvCxnSpPr>
      <xdr:spPr>
        <a:xfrm flipV="1">
          <a:off x="2622550" y="1049147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67" name="n_1aveValue【橋りょう・トンネル】&#10;有形固定資産減価償却率"/>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168" name="n_2aveValue【橋りょう・トンネル】&#10;有形固定資産減価償却率"/>
        <xdr:cNvSpPr txBox="1"/>
      </xdr:nvSpPr>
      <xdr:spPr>
        <a:xfrm>
          <a:off x="2439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169" name="n_1mainValue【橋りょう・トンネル】&#10;有形固定資産減価償却率"/>
        <xdr:cNvSpPr txBox="1"/>
      </xdr:nvSpPr>
      <xdr:spPr>
        <a:xfrm>
          <a:off x="3239144"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152417</xdr:rowOff>
    </xdr:from>
    <xdr:ext cx="405111" cy="259045"/>
    <xdr:sp macro="" textlink="">
      <xdr:nvSpPr>
        <xdr:cNvPr id="170" name="n_2mainValue【橋りょう・トンネル】&#10;有形固定資産減価償却率"/>
        <xdr:cNvSpPr txBox="1"/>
      </xdr:nvSpPr>
      <xdr:spPr>
        <a:xfrm>
          <a:off x="2439044"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8" name="テキスト ボックス 18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0" name="テキスト ボックス 189"/>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94" name="直線コネクタ 193"/>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95"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96" name="直線コネクタ 195"/>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97"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98" name="直線コネクタ 197"/>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45588</xdr:rowOff>
    </xdr:from>
    <xdr:ext cx="599010" cy="259045"/>
    <xdr:sp macro="" textlink="">
      <xdr:nvSpPr>
        <xdr:cNvPr id="199" name="【橋りょう・トンネル】&#10;一人当たり有形固定資産（償却資産）額平均値テキスト"/>
        <xdr:cNvSpPr txBox="1"/>
      </xdr:nvSpPr>
      <xdr:spPr>
        <a:xfrm>
          <a:off x="9480550" y="9627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200" name="フローチャート: 判断 199"/>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201" name="フローチャート: 判断 200"/>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202" name="フローチャート: 判断 201"/>
        <xdr:cNvSpPr/>
      </xdr:nvSpPr>
      <xdr:spPr>
        <a:xfrm>
          <a:off x="7842250" y="983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110882</xdr:rowOff>
    </xdr:from>
    <xdr:to>
      <xdr:col>55</xdr:col>
      <xdr:colOff>50800</xdr:colOff>
      <xdr:row>64</xdr:row>
      <xdr:rowOff>41032</xdr:rowOff>
    </xdr:to>
    <xdr:sp macro="" textlink="">
      <xdr:nvSpPr>
        <xdr:cNvPr id="208" name="楕円 207"/>
        <xdr:cNvSpPr/>
      </xdr:nvSpPr>
      <xdr:spPr>
        <a:xfrm>
          <a:off x="9398000" y="105185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25809</xdr:rowOff>
    </xdr:from>
    <xdr:ext cx="534377" cy="259045"/>
    <xdr:sp macro="" textlink="">
      <xdr:nvSpPr>
        <xdr:cNvPr id="209" name="【橋りょう・トンネル】&#10;一人当たり有形固定資産（償却資産）額該当値テキスト"/>
        <xdr:cNvSpPr txBox="1"/>
      </xdr:nvSpPr>
      <xdr:spPr>
        <a:xfrm>
          <a:off x="9480550" y="10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115748</xdr:rowOff>
    </xdr:from>
    <xdr:to>
      <xdr:col>50</xdr:col>
      <xdr:colOff>165100</xdr:colOff>
      <xdr:row>64</xdr:row>
      <xdr:rowOff>45898</xdr:rowOff>
    </xdr:to>
    <xdr:sp macro="" textlink="">
      <xdr:nvSpPr>
        <xdr:cNvPr id="210" name="楕円 209"/>
        <xdr:cNvSpPr/>
      </xdr:nvSpPr>
      <xdr:spPr>
        <a:xfrm>
          <a:off x="8636000" y="10523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161682</xdr:rowOff>
    </xdr:from>
    <xdr:to>
      <xdr:col>55</xdr:col>
      <xdr:colOff>0</xdr:colOff>
      <xdr:row>63</xdr:row>
      <xdr:rowOff>166548</xdr:rowOff>
    </xdr:to>
    <xdr:cxnSp macro="">
      <xdr:nvCxnSpPr>
        <xdr:cNvPr id="211" name="直線コネクタ 210"/>
        <xdr:cNvCxnSpPr/>
      </xdr:nvCxnSpPr>
      <xdr:spPr>
        <a:xfrm flipV="1">
          <a:off x="8686800" y="10569332"/>
          <a:ext cx="74295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120300</xdr:rowOff>
    </xdr:from>
    <xdr:to>
      <xdr:col>46</xdr:col>
      <xdr:colOff>38100</xdr:colOff>
      <xdr:row>64</xdr:row>
      <xdr:rowOff>50450</xdr:rowOff>
    </xdr:to>
    <xdr:sp macro="" textlink="">
      <xdr:nvSpPr>
        <xdr:cNvPr id="212" name="楕円 211"/>
        <xdr:cNvSpPr/>
      </xdr:nvSpPr>
      <xdr:spPr>
        <a:xfrm>
          <a:off x="7842250" y="10527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166548</xdr:rowOff>
    </xdr:from>
    <xdr:to>
      <xdr:col>50</xdr:col>
      <xdr:colOff>114300</xdr:colOff>
      <xdr:row>63</xdr:row>
      <xdr:rowOff>171100</xdr:rowOff>
    </xdr:to>
    <xdr:cxnSp macro="">
      <xdr:nvCxnSpPr>
        <xdr:cNvPr id="213" name="直線コネクタ 212"/>
        <xdr:cNvCxnSpPr/>
      </xdr:nvCxnSpPr>
      <xdr:spPr>
        <a:xfrm flipV="1">
          <a:off x="7886700" y="105741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110424</xdr:rowOff>
    </xdr:from>
    <xdr:ext cx="599010" cy="259045"/>
    <xdr:sp macro="" textlink="">
      <xdr:nvSpPr>
        <xdr:cNvPr id="214" name="n_1aveValue【橋りょう・トンネル】&#10;一人当たり有形固定資産（償却資産）額"/>
        <xdr:cNvSpPr txBox="1"/>
      </xdr:nvSpPr>
      <xdr:spPr>
        <a:xfrm>
          <a:off x="8399995" y="95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30101</xdr:rowOff>
    </xdr:from>
    <xdr:ext cx="599010" cy="259045"/>
    <xdr:sp macro="" textlink="">
      <xdr:nvSpPr>
        <xdr:cNvPr id="215" name="n_2aveValue【橋りょう・トンネル】&#10;一人当たり有形固定資産（償却資産）額"/>
        <xdr:cNvSpPr txBox="1"/>
      </xdr:nvSpPr>
      <xdr:spPr>
        <a:xfrm>
          <a:off x="7612595" y="96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37025</xdr:rowOff>
    </xdr:from>
    <xdr:ext cx="534377" cy="259045"/>
    <xdr:sp macro="" textlink="">
      <xdr:nvSpPr>
        <xdr:cNvPr id="216" name="n_1mainValue【橋りょう・トンネル】&#10;一人当たり有形固定資産（償却資産）額"/>
        <xdr:cNvSpPr txBox="1"/>
      </xdr:nvSpPr>
      <xdr:spPr>
        <a:xfrm>
          <a:off x="8425961" y="1060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41577</xdr:rowOff>
    </xdr:from>
    <xdr:ext cx="534377" cy="259045"/>
    <xdr:sp macro="" textlink="">
      <xdr:nvSpPr>
        <xdr:cNvPr id="217" name="n_2mainValue【橋りょう・トンネル】&#10;一人当たり有形固定資産（償却資産）額"/>
        <xdr:cNvSpPr txBox="1"/>
      </xdr:nvSpPr>
      <xdr:spPr>
        <a:xfrm>
          <a:off x="7644911" y="1061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38" name="直線コネクタ 237"/>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39"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40" name="直線コネクタ 239"/>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41"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42" name="直線コネクタ 241"/>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61740</xdr:rowOff>
    </xdr:from>
    <xdr:ext cx="405111" cy="259045"/>
    <xdr:sp macro="" textlink="">
      <xdr:nvSpPr>
        <xdr:cNvPr id="243" name="【公営住宅】&#10;有形固定資産減価償却率平均値テキスト"/>
        <xdr:cNvSpPr txBox="1"/>
      </xdr:nvSpPr>
      <xdr:spPr>
        <a:xfrm>
          <a:off x="4229100" y="1360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44" name="フローチャート: 判断 243"/>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5" name="フローチャート: 判断 244"/>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46" name="フローチャート: 判断 245"/>
        <xdr:cNvSpPr/>
      </xdr:nvSpPr>
      <xdr:spPr>
        <a:xfrm>
          <a:off x="257175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1015</xdr:rowOff>
    </xdr:from>
    <xdr:to>
      <xdr:col>24</xdr:col>
      <xdr:colOff>114300</xdr:colOff>
      <xdr:row>78</xdr:row>
      <xdr:rowOff>102615</xdr:rowOff>
    </xdr:to>
    <xdr:sp macro="" textlink="">
      <xdr:nvSpPr>
        <xdr:cNvPr id="252" name="楕円 251"/>
        <xdr:cNvSpPr/>
      </xdr:nvSpPr>
      <xdr:spPr>
        <a:xfrm>
          <a:off x="4127500" y="128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125492</xdr:rowOff>
    </xdr:from>
    <xdr:ext cx="405111" cy="259045"/>
    <xdr:sp macro="" textlink="">
      <xdr:nvSpPr>
        <xdr:cNvPr id="253" name="【公営住宅】&#10;有形固定資産減価償却率該当値テキスト"/>
        <xdr:cNvSpPr txBox="1"/>
      </xdr:nvSpPr>
      <xdr:spPr>
        <a:xfrm>
          <a:off x="4229100" y="1284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254" name="楕円 253"/>
        <xdr:cNvSpPr/>
      </xdr:nvSpPr>
      <xdr:spPr>
        <a:xfrm>
          <a:off x="33845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51815</xdr:rowOff>
    </xdr:from>
    <xdr:to>
      <xdr:col>24</xdr:col>
      <xdr:colOff>63500</xdr:colOff>
      <xdr:row>78</xdr:row>
      <xdr:rowOff>106680</xdr:rowOff>
    </xdr:to>
    <xdr:cxnSp macro="">
      <xdr:nvCxnSpPr>
        <xdr:cNvPr id="255" name="直線コネクタ 254"/>
        <xdr:cNvCxnSpPr/>
      </xdr:nvCxnSpPr>
      <xdr:spPr>
        <a:xfrm flipV="1">
          <a:off x="3429000" y="12935965"/>
          <a:ext cx="7493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133604</xdr:rowOff>
    </xdr:from>
    <xdr:to>
      <xdr:col>15</xdr:col>
      <xdr:colOff>101600</xdr:colOff>
      <xdr:row>79</xdr:row>
      <xdr:rowOff>63754</xdr:rowOff>
    </xdr:to>
    <xdr:sp macro="" textlink="">
      <xdr:nvSpPr>
        <xdr:cNvPr id="256" name="楕円 255"/>
        <xdr:cNvSpPr/>
      </xdr:nvSpPr>
      <xdr:spPr>
        <a:xfrm>
          <a:off x="2571750" y="13017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79</xdr:row>
      <xdr:rowOff>12954</xdr:rowOff>
    </xdr:to>
    <xdr:cxnSp macro="">
      <xdr:nvCxnSpPr>
        <xdr:cNvPr id="257" name="直線コネクタ 256"/>
        <xdr:cNvCxnSpPr/>
      </xdr:nvCxnSpPr>
      <xdr:spPr>
        <a:xfrm flipV="1">
          <a:off x="2622550" y="12990830"/>
          <a:ext cx="80645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58" name="n_1aveValue【公営住宅】&#10;有形固定資産減価償却率"/>
        <xdr:cNvSpPr txBox="1"/>
      </xdr:nvSpPr>
      <xdr:spPr>
        <a:xfrm>
          <a:off x="32391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59" name="n_2aveValue【公営住宅】&#10;有形固定資産減価償却率"/>
        <xdr:cNvSpPr txBox="1"/>
      </xdr:nvSpPr>
      <xdr:spPr>
        <a:xfrm>
          <a:off x="24390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2557</xdr:rowOff>
    </xdr:from>
    <xdr:ext cx="405111" cy="259045"/>
    <xdr:sp macro="" textlink="">
      <xdr:nvSpPr>
        <xdr:cNvPr id="260" name="n_1mainValue【公営住宅】&#10;有形固定資産減価償却率"/>
        <xdr:cNvSpPr txBox="1"/>
      </xdr:nvSpPr>
      <xdr:spPr>
        <a:xfrm>
          <a:off x="3239144"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80281</xdr:rowOff>
    </xdr:from>
    <xdr:ext cx="405111" cy="259045"/>
    <xdr:sp macro="" textlink="">
      <xdr:nvSpPr>
        <xdr:cNvPr id="261" name="n_2mainValue【公営住宅】&#10;有形固定資産減価償却率"/>
        <xdr:cNvSpPr txBox="1"/>
      </xdr:nvSpPr>
      <xdr:spPr>
        <a:xfrm>
          <a:off x="2439044" y="12799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82" name="直線コネクタ 281"/>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83"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4" name="直線コネクタ 283"/>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85"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86" name="直線コネクタ 285"/>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80027</xdr:rowOff>
    </xdr:from>
    <xdr:ext cx="469744" cy="259045"/>
    <xdr:sp macro="" textlink="">
      <xdr:nvSpPr>
        <xdr:cNvPr id="287" name="【公営住宅】&#10;一人当たり面積平均値テキスト"/>
        <xdr:cNvSpPr txBox="1"/>
      </xdr:nvSpPr>
      <xdr:spPr>
        <a:xfrm>
          <a:off x="9480550" y="1378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88" name="フローチャート: 判断 287"/>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9" name="フローチャート: 判断 288"/>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90" name="フローチャート: 判断 289"/>
        <xdr:cNvSpPr/>
      </xdr:nvSpPr>
      <xdr:spPr>
        <a:xfrm>
          <a:off x="7842250" y="13804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140463</xdr:rowOff>
    </xdr:from>
    <xdr:to>
      <xdr:col>55</xdr:col>
      <xdr:colOff>50800</xdr:colOff>
      <xdr:row>83</xdr:row>
      <xdr:rowOff>70613</xdr:rowOff>
    </xdr:to>
    <xdr:sp macro="" textlink="">
      <xdr:nvSpPr>
        <xdr:cNvPr id="296" name="楕円 295"/>
        <xdr:cNvSpPr/>
      </xdr:nvSpPr>
      <xdr:spPr>
        <a:xfrm>
          <a:off x="9398000" y="13685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163340</xdr:rowOff>
    </xdr:from>
    <xdr:ext cx="469744" cy="259045"/>
    <xdr:sp macro="" textlink="">
      <xdr:nvSpPr>
        <xdr:cNvPr id="297" name="【公営住宅】&#10;一人当たり面積該当値テキスト"/>
        <xdr:cNvSpPr txBox="1"/>
      </xdr:nvSpPr>
      <xdr:spPr>
        <a:xfrm>
          <a:off x="9480550" y="135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298" name="楕円 297"/>
        <xdr:cNvSpPr/>
      </xdr:nvSpPr>
      <xdr:spPr>
        <a:xfrm>
          <a:off x="8636000" y="13687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19813</xdr:rowOff>
    </xdr:from>
    <xdr:to>
      <xdr:col>55</xdr:col>
      <xdr:colOff>0</xdr:colOff>
      <xdr:row>83</xdr:row>
      <xdr:rowOff>22098</xdr:rowOff>
    </xdr:to>
    <xdr:cxnSp macro="">
      <xdr:nvCxnSpPr>
        <xdr:cNvPr id="299" name="直線コネクタ 298"/>
        <xdr:cNvCxnSpPr/>
      </xdr:nvCxnSpPr>
      <xdr:spPr>
        <a:xfrm flipV="1">
          <a:off x="8686800" y="13729463"/>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00" name="楕円 299"/>
        <xdr:cNvSpPr/>
      </xdr:nvSpPr>
      <xdr:spPr>
        <a:xfrm>
          <a:off x="7842250" y="1369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22098</xdr:rowOff>
    </xdr:from>
    <xdr:to>
      <xdr:col>50</xdr:col>
      <xdr:colOff>114300</xdr:colOff>
      <xdr:row>83</xdr:row>
      <xdr:rowOff>26670</xdr:rowOff>
    </xdr:to>
    <xdr:cxnSp macro="">
      <xdr:nvCxnSpPr>
        <xdr:cNvPr id="301" name="直線コネクタ 300"/>
        <xdr:cNvCxnSpPr/>
      </xdr:nvCxnSpPr>
      <xdr:spPr>
        <a:xfrm flipV="1">
          <a:off x="7886700" y="1373174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02" name="n_1aveValue【公営住宅】&#10;一人当たり面積"/>
        <xdr:cNvSpPr txBox="1"/>
      </xdr:nvSpPr>
      <xdr:spPr>
        <a:xfrm>
          <a:off x="84582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03" name="n_2aveValue【公営住宅】&#10;一人当たり面積"/>
        <xdr:cNvSpPr txBox="1"/>
      </xdr:nvSpPr>
      <xdr:spPr>
        <a:xfrm>
          <a:off x="7677227" y="138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89425</xdr:rowOff>
    </xdr:from>
    <xdr:ext cx="469744" cy="259045"/>
    <xdr:sp macro="" textlink="">
      <xdr:nvSpPr>
        <xdr:cNvPr id="304" name="n_1mainValue【公営住宅】&#10;一人当たり面積"/>
        <xdr:cNvSpPr txBox="1"/>
      </xdr:nvSpPr>
      <xdr:spPr>
        <a:xfrm>
          <a:off x="8458277"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05" name="n_2mainValue【公営住宅】&#10;一人当たり面積"/>
        <xdr:cNvSpPr txBox="1"/>
      </xdr:nvSpPr>
      <xdr:spPr>
        <a:xfrm>
          <a:off x="767722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7" name="正方形/長方形 30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8" name="正方形/長方形 30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9" name="正方形/長方形 30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0" name="正方形/長方形 30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5" name="直線コネクタ 314"/>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6" name="テキスト ボックス 315"/>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7" name="直線コネクタ 316"/>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8" name="テキスト ボックス 317"/>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9" name="直線コネクタ 318"/>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0" name="テキスト ボックス 319"/>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1" name="直線コネクタ 320"/>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2" name="テキスト ボックス 321"/>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169926</xdr:rowOff>
    </xdr:from>
    <xdr:to>
      <xdr:col>24</xdr:col>
      <xdr:colOff>62865</xdr:colOff>
      <xdr:row>105</xdr:row>
      <xdr:rowOff>124206</xdr:rowOff>
    </xdr:to>
    <xdr:cxnSp macro="">
      <xdr:nvCxnSpPr>
        <xdr:cNvPr id="326" name="直線コネクタ 325"/>
        <xdr:cNvCxnSpPr/>
      </xdr:nvCxnSpPr>
      <xdr:spPr>
        <a:xfrm flipV="1">
          <a:off x="4176395" y="16571976"/>
          <a:ext cx="127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128033</xdr:rowOff>
    </xdr:from>
    <xdr:ext cx="405111" cy="259045"/>
    <xdr:sp macro="" textlink="">
      <xdr:nvSpPr>
        <xdr:cNvPr id="327" name="【港湾・漁港】&#10;有形固定資産減価償却率最小値テキスト"/>
        <xdr:cNvSpPr txBox="1"/>
      </xdr:nvSpPr>
      <xdr:spPr>
        <a:xfrm>
          <a:off x="4229100" y="1755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124206</xdr:rowOff>
    </xdr:from>
    <xdr:to>
      <xdr:col>24</xdr:col>
      <xdr:colOff>152400</xdr:colOff>
      <xdr:row>105</xdr:row>
      <xdr:rowOff>124206</xdr:rowOff>
    </xdr:to>
    <xdr:cxnSp macro="">
      <xdr:nvCxnSpPr>
        <xdr:cNvPr id="328" name="直線コネクタ 327"/>
        <xdr:cNvCxnSpPr/>
      </xdr:nvCxnSpPr>
      <xdr:spPr>
        <a:xfrm>
          <a:off x="4108450" y="17554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116603</xdr:rowOff>
    </xdr:from>
    <xdr:ext cx="405111" cy="259045"/>
    <xdr:sp macro="" textlink="">
      <xdr:nvSpPr>
        <xdr:cNvPr id="329" name="【港湾・漁港】&#10;有形固定資産減価償却率最大値テキスト"/>
        <xdr:cNvSpPr txBox="1"/>
      </xdr:nvSpPr>
      <xdr:spPr>
        <a:xfrm>
          <a:off x="4229100" y="1634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30" name="直線コネクタ 329"/>
        <xdr:cNvCxnSpPr/>
      </xdr:nvCxnSpPr>
      <xdr:spPr>
        <a:xfrm>
          <a:off x="4108450" y="16571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105427</xdr:rowOff>
    </xdr:from>
    <xdr:ext cx="405111" cy="259045"/>
    <xdr:sp macro="" textlink="">
      <xdr:nvSpPr>
        <xdr:cNvPr id="331" name="【港湾・漁港】&#10;有形固定資産減価償却率平均値テキスト"/>
        <xdr:cNvSpPr txBox="1"/>
      </xdr:nvSpPr>
      <xdr:spPr>
        <a:xfrm>
          <a:off x="4229100" y="1702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32" name="フローチャート: 判断 331"/>
        <xdr:cNvSpPr/>
      </xdr:nvSpPr>
      <xdr:spPr>
        <a:xfrm>
          <a:off x="4127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33" name="フローチャート: 判断 332"/>
        <xdr:cNvSpPr/>
      </xdr:nvSpPr>
      <xdr:spPr>
        <a:xfrm>
          <a:off x="3384550" y="17284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66548</xdr:rowOff>
    </xdr:from>
    <xdr:to>
      <xdr:col>15</xdr:col>
      <xdr:colOff>101600</xdr:colOff>
      <xdr:row>104</xdr:row>
      <xdr:rowOff>168148</xdr:rowOff>
    </xdr:to>
    <xdr:sp macro="" textlink="">
      <xdr:nvSpPr>
        <xdr:cNvPr id="334" name="フローチャート: 判断 333"/>
        <xdr:cNvSpPr/>
      </xdr:nvSpPr>
      <xdr:spPr>
        <a:xfrm>
          <a:off x="2571750" y="1732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73406</xdr:rowOff>
    </xdr:from>
    <xdr:to>
      <xdr:col>24</xdr:col>
      <xdr:colOff>114300</xdr:colOff>
      <xdr:row>106</xdr:row>
      <xdr:rowOff>3556</xdr:rowOff>
    </xdr:to>
    <xdr:sp macro="" textlink="">
      <xdr:nvSpPr>
        <xdr:cNvPr id="340" name="楕円 339"/>
        <xdr:cNvSpPr/>
      </xdr:nvSpPr>
      <xdr:spPr>
        <a:xfrm>
          <a:off x="4127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159783</xdr:rowOff>
    </xdr:from>
    <xdr:ext cx="405111" cy="259045"/>
    <xdr:sp macro="" textlink="">
      <xdr:nvSpPr>
        <xdr:cNvPr id="341" name="【港湾・漁港】&#10;有形固定資産減価償却率該当値テキスト"/>
        <xdr:cNvSpPr txBox="1"/>
      </xdr:nvSpPr>
      <xdr:spPr>
        <a:xfrm>
          <a:off x="4229100" y="17419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169418</xdr:rowOff>
    </xdr:from>
    <xdr:to>
      <xdr:col>20</xdr:col>
      <xdr:colOff>38100</xdr:colOff>
      <xdr:row>106</xdr:row>
      <xdr:rowOff>99568</xdr:rowOff>
    </xdr:to>
    <xdr:sp macro="" textlink="">
      <xdr:nvSpPr>
        <xdr:cNvPr id="342" name="楕円 341"/>
        <xdr:cNvSpPr/>
      </xdr:nvSpPr>
      <xdr:spPr>
        <a:xfrm>
          <a:off x="3384550" y="17600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124206</xdr:rowOff>
    </xdr:from>
    <xdr:to>
      <xdr:col>24</xdr:col>
      <xdr:colOff>63500</xdr:colOff>
      <xdr:row>106</xdr:row>
      <xdr:rowOff>48768</xdr:rowOff>
    </xdr:to>
    <xdr:cxnSp macro="">
      <xdr:nvCxnSpPr>
        <xdr:cNvPr id="343" name="直線コネクタ 342"/>
        <xdr:cNvCxnSpPr/>
      </xdr:nvCxnSpPr>
      <xdr:spPr>
        <a:xfrm flipV="1">
          <a:off x="3429000" y="17554956"/>
          <a:ext cx="7493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84837</xdr:rowOff>
    </xdr:from>
    <xdr:to>
      <xdr:col>15</xdr:col>
      <xdr:colOff>101600</xdr:colOff>
      <xdr:row>107</xdr:row>
      <xdr:rowOff>14987</xdr:rowOff>
    </xdr:to>
    <xdr:sp macro="" textlink="">
      <xdr:nvSpPr>
        <xdr:cNvPr id="344" name="楕円 343"/>
        <xdr:cNvSpPr/>
      </xdr:nvSpPr>
      <xdr:spPr>
        <a:xfrm>
          <a:off x="257175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48768</xdr:rowOff>
    </xdr:from>
    <xdr:to>
      <xdr:col>19</xdr:col>
      <xdr:colOff>177800</xdr:colOff>
      <xdr:row>106</xdr:row>
      <xdr:rowOff>135637</xdr:rowOff>
    </xdr:to>
    <xdr:cxnSp macro="">
      <xdr:nvCxnSpPr>
        <xdr:cNvPr id="345" name="直線コネクタ 344"/>
        <xdr:cNvCxnSpPr/>
      </xdr:nvCxnSpPr>
      <xdr:spPr>
        <a:xfrm flipV="1">
          <a:off x="2622550" y="17650968"/>
          <a:ext cx="80645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346" name="n_1aveValue【港湾・漁港】&#10;有形固定資産減価償却率"/>
        <xdr:cNvSpPr txBox="1"/>
      </xdr:nvSpPr>
      <xdr:spPr>
        <a:xfrm>
          <a:off x="32391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13225</xdr:rowOff>
    </xdr:from>
    <xdr:ext cx="405111" cy="259045"/>
    <xdr:sp macro="" textlink="">
      <xdr:nvSpPr>
        <xdr:cNvPr id="347" name="n_2aveValue【港湾・漁港】&#10;有形固定資産減価償却率"/>
        <xdr:cNvSpPr txBox="1"/>
      </xdr:nvSpPr>
      <xdr:spPr>
        <a:xfrm>
          <a:off x="24390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90695</xdr:rowOff>
    </xdr:from>
    <xdr:ext cx="405111" cy="259045"/>
    <xdr:sp macro="" textlink="">
      <xdr:nvSpPr>
        <xdr:cNvPr id="348" name="n_1mainValue【港湾・漁港】&#10;有形固定資産減価償却率"/>
        <xdr:cNvSpPr txBox="1"/>
      </xdr:nvSpPr>
      <xdr:spPr>
        <a:xfrm>
          <a:off x="32391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6114</xdr:rowOff>
    </xdr:from>
    <xdr:ext cx="405111" cy="259045"/>
    <xdr:sp macro="" textlink="">
      <xdr:nvSpPr>
        <xdr:cNvPr id="349" name="n_2mainValue【港湾・漁港】&#10;有形固定資産減価償却率"/>
        <xdr:cNvSpPr txBox="1"/>
      </xdr:nvSpPr>
      <xdr:spPr>
        <a:xfrm>
          <a:off x="24390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1" name="正方形/長方形 35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2" name="正方形/長方形 35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3" name="正方形/長方形 35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4" name="正方形/長方形 35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58" name="テキスト ボックス 357"/>
        <xdr:cNvSpPr txBox="1"/>
      </xdr:nvSpPr>
      <xdr:spPr>
        <a:xfrm>
          <a:off x="572656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9" name="直線コネクタ 358"/>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60" name="テキスト ボックス 359"/>
        <xdr:cNvSpPr txBox="1"/>
      </xdr:nvSpPr>
      <xdr:spPr>
        <a:xfrm>
          <a:off x="5418031" y="1787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1" name="直線コネクタ 360"/>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2" name="テキスト ボックス 361"/>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3" name="直線コネクタ 362"/>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4" name="テキスト ボックス 363"/>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5" name="直線コネクタ 364"/>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6" name="テキスト ボックス 365"/>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8" name="テキスト ボックス 367"/>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24217</xdr:rowOff>
    </xdr:from>
    <xdr:to>
      <xdr:col>54</xdr:col>
      <xdr:colOff>189865</xdr:colOff>
      <xdr:row>108</xdr:row>
      <xdr:rowOff>126423</xdr:rowOff>
    </xdr:to>
    <xdr:cxnSp macro="">
      <xdr:nvCxnSpPr>
        <xdr:cNvPr id="370" name="直線コネクタ 369"/>
        <xdr:cNvCxnSpPr/>
      </xdr:nvCxnSpPr>
      <xdr:spPr>
        <a:xfrm flipV="1">
          <a:off x="9427845" y="16769167"/>
          <a:ext cx="1270" cy="130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130250</xdr:rowOff>
    </xdr:from>
    <xdr:ext cx="534377" cy="259045"/>
    <xdr:sp macro="" textlink="">
      <xdr:nvSpPr>
        <xdr:cNvPr id="371" name="【港湾・漁港】&#10;一人当たり有形固定資産（償却資産）額最小値テキスト"/>
        <xdr:cNvSpPr txBox="1"/>
      </xdr:nvSpPr>
      <xdr:spPr>
        <a:xfrm>
          <a:off x="9480550" y="180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126423</xdr:rowOff>
    </xdr:from>
    <xdr:to>
      <xdr:col>55</xdr:col>
      <xdr:colOff>88900</xdr:colOff>
      <xdr:row>108</xdr:row>
      <xdr:rowOff>126423</xdr:rowOff>
    </xdr:to>
    <xdr:cxnSp macro="">
      <xdr:nvCxnSpPr>
        <xdr:cNvPr id="372" name="直線コネクタ 371"/>
        <xdr:cNvCxnSpPr/>
      </xdr:nvCxnSpPr>
      <xdr:spPr>
        <a:xfrm>
          <a:off x="9359900" y="18071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142344</xdr:rowOff>
    </xdr:from>
    <xdr:ext cx="599010" cy="259045"/>
    <xdr:sp macro="" textlink="">
      <xdr:nvSpPr>
        <xdr:cNvPr id="373" name="【港湾・漁港】&#10;一人当たり有形固定資産（償却資産）額最大値テキスト"/>
        <xdr:cNvSpPr txBox="1"/>
      </xdr:nvSpPr>
      <xdr:spPr>
        <a:xfrm>
          <a:off x="9480550" y="165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24217</xdr:rowOff>
    </xdr:from>
    <xdr:to>
      <xdr:col>55</xdr:col>
      <xdr:colOff>88900</xdr:colOff>
      <xdr:row>101</xdr:row>
      <xdr:rowOff>24217</xdr:rowOff>
    </xdr:to>
    <xdr:cxnSp macro="">
      <xdr:nvCxnSpPr>
        <xdr:cNvPr id="374" name="直線コネクタ 373"/>
        <xdr:cNvCxnSpPr/>
      </xdr:nvCxnSpPr>
      <xdr:spPr>
        <a:xfrm>
          <a:off x="9359900" y="16769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89319</xdr:rowOff>
    </xdr:from>
    <xdr:ext cx="599010" cy="259045"/>
    <xdr:sp macro="" textlink="">
      <xdr:nvSpPr>
        <xdr:cNvPr id="375" name="【港湾・漁港】&#10;一人当たり有形固定資産（償却資産）額平均値テキスト"/>
        <xdr:cNvSpPr txBox="1"/>
      </xdr:nvSpPr>
      <xdr:spPr>
        <a:xfrm>
          <a:off x="9480550" y="17177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66442</xdr:rowOff>
    </xdr:from>
    <xdr:to>
      <xdr:col>55</xdr:col>
      <xdr:colOff>50800</xdr:colOff>
      <xdr:row>104</xdr:row>
      <xdr:rowOff>168042</xdr:rowOff>
    </xdr:to>
    <xdr:sp macro="" textlink="">
      <xdr:nvSpPr>
        <xdr:cNvPr id="376" name="フローチャート: 判断 375"/>
        <xdr:cNvSpPr/>
      </xdr:nvSpPr>
      <xdr:spPr>
        <a:xfrm>
          <a:off x="9398000" y="17325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128778</xdr:rowOff>
    </xdr:from>
    <xdr:to>
      <xdr:col>50</xdr:col>
      <xdr:colOff>165100</xdr:colOff>
      <xdr:row>105</xdr:row>
      <xdr:rowOff>58928</xdr:rowOff>
    </xdr:to>
    <xdr:sp macro="" textlink="">
      <xdr:nvSpPr>
        <xdr:cNvPr id="377" name="フローチャート: 判断 376"/>
        <xdr:cNvSpPr/>
      </xdr:nvSpPr>
      <xdr:spPr>
        <a:xfrm>
          <a:off x="8636000" y="1738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53426</xdr:rowOff>
    </xdr:from>
    <xdr:to>
      <xdr:col>46</xdr:col>
      <xdr:colOff>38100</xdr:colOff>
      <xdr:row>105</xdr:row>
      <xdr:rowOff>155026</xdr:rowOff>
    </xdr:to>
    <xdr:sp macro="" textlink="">
      <xdr:nvSpPr>
        <xdr:cNvPr id="378" name="フローチャート: 判断 377"/>
        <xdr:cNvSpPr/>
      </xdr:nvSpPr>
      <xdr:spPr>
        <a:xfrm>
          <a:off x="7842250" y="17484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75623</xdr:rowOff>
    </xdr:from>
    <xdr:to>
      <xdr:col>55</xdr:col>
      <xdr:colOff>50800</xdr:colOff>
      <xdr:row>109</xdr:row>
      <xdr:rowOff>5773</xdr:rowOff>
    </xdr:to>
    <xdr:sp macro="" textlink="">
      <xdr:nvSpPr>
        <xdr:cNvPr id="384" name="楕円 383"/>
        <xdr:cNvSpPr/>
      </xdr:nvSpPr>
      <xdr:spPr>
        <a:xfrm>
          <a:off x="9398000" y="180207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162000</xdr:rowOff>
    </xdr:from>
    <xdr:ext cx="534377" cy="259045"/>
    <xdr:sp macro="" textlink="">
      <xdr:nvSpPr>
        <xdr:cNvPr id="385" name="【港湾・漁港】&#10;一人当たり有形固定資産（償却資産）額該当値テキスト"/>
        <xdr:cNvSpPr txBox="1"/>
      </xdr:nvSpPr>
      <xdr:spPr>
        <a:xfrm>
          <a:off x="9480550" y="179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83080</xdr:rowOff>
    </xdr:from>
    <xdr:to>
      <xdr:col>50</xdr:col>
      <xdr:colOff>165100</xdr:colOff>
      <xdr:row>109</xdr:row>
      <xdr:rowOff>13230</xdr:rowOff>
    </xdr:to>
    <xdr:sp macro="" textlink="">
      <xdr:nvSpPr>
        <xdr:cNvPr id="386" name="楕円 385"/>
        <xdr:cNvSpPr/>
      </xdr:nvSpPr>
      <xdr:spPr>
        <a:xfrm>
          <a:off x="8636000" y="18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126423</xdr:rowOff>
    </xdr:from>
    <xdr:to>
      <xdr:col>55</xdr:col>
      <xdr:colOff>0</xdr:colOff>
      <xdr:row>108</xdr:row>
      <xdr:rowOff>133880</xdr:rowOff>
    </xdr:to>
    <xdr:cxnSp macro="">
      <xdr:nvCxnSpPr>
        <xdr:cNvPr id="387" name="直線コネクタ 386"/>
        <xdr:cNvCxnSpPr/>
      </xdr:nvCxnSpPr>
      <xdr:spPr>
        <a:xfrm flipV="1">
          <a:off x="8686800" y="18071523"/>
          <a:ext cx="74295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91379</xdr:rowOff>
    </xdr:from>
    <xdr:to>
      <xdr:col>46</xdr:col>
      <xdr:colOff>38100</xdr:colOff>
      <xdr:row>109</xdr:row>
      <xdr:rowOff>21529</xdr:rowOff>
    </xdr:to>
    <xdr:sp macro="" textlink="">
      <xdr:nvSpPr>
        <xdr:cNvPr id="388" name="楕円 387"/>
        <xdr:cNvSpPr/>
      </xdr:nvSpPr>
      <xdr:spPr>
        <a:xfrm>
          <a:off x="7842250" y="18036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133880</xdr:rowOff>
    </xdr:from>
    <xdr:to>
      <xdr:col>50</xdr:col>
      <xdr:colOff>114300</xdr:colOff>
      <xdr:row>108</xdr:row>
      <xdr:rowOff>142179</xdr:rowOff>
    </xdr:to>
    <xdr:cxnSp macro="">
      <xdr:nvCxnSpPr>
        <xdr:cNvPr id="389" name="直線コネクタ 388"/>
        <xdr:cNvCxnSpPr/>
      </xdr:nvCxnSpPr>
      <xdr:spPr>
        <a:xfrm flipV="1">
          <a:off x="7886700" y="18078980"/>
          <a:ext cx="8001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75455</xdr:rowOff>
    </xdr:from>
    <xdr:ext cx="599010" cy="259045"/>
    <xdr:sp macro="" textlink="">
      <xdr:nvSpPr>
        <xdr:cNvPr id="390" name="n_1aveValue【港湾・漁港】&#10;一人当たり有形固定資産（償却資産）額"/>
        <xdr:cNvSpPr txBox="1"/>
      </xdr:nvSpPr>
      <xdr:spPr>
        <a:xfrm>
          <a:off x="8399995" y="171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103</xdr:rowOff>
    </xdr:from>
    <xdr:ext cx="599010" cy="259045"/>
    <xdr:sp macro="" textlink="">
      <xdr:nvSpPr>
        <xdr:cNvPr id="391" name="n_2aveValue【港湾・漁港】&#10;一人当たり有形固定資産（償却資産）額"/>
        <xdr:cNvSpPr txBox="1"/>
      </xdr:nvSpPr>
      <xdr:spPr>
        <a:xfrm>
          <a:off x="7612595" y="1725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4357</xdr:rowOff>
    </xdr:from>
    <xdr:ext cx="534377" cy="259045"/>
    <xdr:sp macro="" textlink="">
      <xdr:nvSpPr>
        <xdr:cNvPr id="392" name="n_1mainValue【港湾・漁港】&#10;一人当たり有形固定資産（償却資産）額"/>
        <xdr:cNvSpPr txBox="1"/>
      </xdr:nvSpPr>
      <xdr:spPr>
        <a:xfrm>
          <a:off x="8425961" y="181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12656</xdr:rowOff>
    </xdr:from>
    <xdr:ext cx="534377" cy="259045"/>
    <xdr:sp macro="" textlink="">
      <xdr:nvSpPr>
        <xdr:cNvPr id="393" name="n_2mainValue【港湾・漁港】&#10;一人当たり有形固定資産（償却資産）額"/>
        <xdr:cNvSpPr txBox="1"/>
      </xdr:nvSpPr>
      <xdr:spPr>
        <a:xfrm>
          <a:off x="7644911" y="181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5" name="正方形/長方形 394"/>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6" name="正方形/長方形 395"/>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7" name="正方形/長方形 396"/>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8" name="正方形/長方形 397"/>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1" name="正方形/長方形 40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2" name="正方形/長方形 40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3" name="正方形/長方形 40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4" name="正方形/長方形 40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7" name="正方形/長方形 406"/>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8" name="正方形/長方形 407"/>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9" name="正方形/長方形 408"/>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10" name="正方形/長方形 409"/>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428" name="直線コネクタ 427"/>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429"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431"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2" name="直線コネクタ 431"/>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97807</xdr:rowOff>
    </xdr:from>
    <xdr:ext cx="405111" cy="259045"/>
    <xdr:sp macro="" textlink="">
      <xdr:nvSpPr>
        <xdr:cNvPr id="433" name="【学校施設】&#10;有形固定資産減価償却率平均値テキスト"/>
        <xdr:cNvSpPr txBox="1"/>
      </xdr:nvSpPr>
      <xdr:spPr>
        <a:xfrm>
          <a:off x="14744700" y="9514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34" name="フローチャート: 判断 433"/>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435" name="フローチャート: 判断 434"/>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36" name="フローチャート: 判断 435"/>
        <xdr:cNvSpPr/>
      </xdr:nvSpPr>
      <xdr:spPr>
        <a:xfrm>
          <a:off x="13093700" y="973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442" name="楕円 441"/>
        <xdr:cNvSpPr/>
      </xdr:nvSpPr>
      <xdr:spPr>
        <a:xfrm>
          <a:off x="14649450" y="104368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115587</xdr:rowOff>
    </xdr:from>
    <xdr:ext cx="405111" cy="259045"/>
    <xdr:sp macro="" textlink="">
      <xdr:nvSpPr>
        <xdr:cNvPr id="443" name="【学校施設】&#10;有形固定資産減価償却率該当値テキスト"/>
        <xdr:cNvSpPr txBox="1"/>
      </xdr:nvSpPr>
      <xdr:spPr>
        <a:xfrm>
          <a:off x="14744700"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67310</xdr:rowOff>
    </xdr:from>
    <xdr:to>
      <xdr:col>81</xdr:col>
      <xdr:colOff>101600</xdr:colOff>
      <xdr:row>63</xdr:row>
      <xdr:rowOff>168910</xdr:rowOff>
    </xdr:to>
    <xdr:sp macro="" textlink="">
      <xdr:nvSpPr>
        <xdr:cNvPr id="444" name="楕円 443"/>
        <xdr:cNvSpPr/>
      </xdr:nvSpPr>
      <xdr:spPr>
        <a:xfrm>
          <a:off x="13887450" y="10474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118110</xdr:rowOff>
    </xdr:to>
    <xdr:cxnSp macro="">
      <xdr:nvCxnSpPr>
        <xdr:cNvPr id="445" name="直線コネクタ 444"/>
        <xdr:cNvCxnSpPr/>
      </xdr:nvCxnSpPr>
      <xdr:spPr>
        <a:xfrm flipV="1">
          <a:off x="13938250" y="1048766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446" name="楕円 445"/>
        <xdr:cNvSpPr/>
      </xdr:nvSpPr>
      <xdr:spPr>
        <a:xfrm>
          <a:off x="1309370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118110</xdr:rowOff>
    </xdr:from>
    <xdr:to>
      <xdr:col>81</xdr:col>
      <xdr:colOff>50800</xdr:colOff>
      <xdr:row>63</xdr:row>
      <xdr:rowOff>160020</xdr:rowOff>
    </xdr:to>
    <xdr:cxnSp macro="">
      <xdr:nvCxnSpPr>
        <xdr:cNvPr id="447" name="直線コネクタ 446"/>
        <xdr:cNvCxnSpPr/>
      </xdr:nvCxnSpPr>
      <xdr:spPr>
        <a:xfrm flipV="1">
          <a:off x="13144500" y="1052576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448" name="n_1aveValue【学校施設】&#10;有形固定資産減価償却率"/>
        <xdr:cNvSpPr txBox="1"/>
      </xdr:nvSpPr>
      <xdr:spPr>
        <a:xfrm>
          <a:off x="13742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49" name="n_2aveValue【学校施設】&#10;有形固定資産減価償却率"/>
        <xdr:cNvSpPr txBox="1"/>
      </xdr:nvSpPr>
      <xdr:spPr>
        <a:xfrm>
          <a:off x="1296099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160037</xdr:rowOff>
    </xdr:from>
    <xdr:ext cx="405111" cy="259045"/>
    <xdr:sp macro="" textlink="">
      <xdr:nvSpPr>
        <xdr:cNvPr id="450" name="n_1mainValue【学校施設】&#10;有形固定資産減価償却率"/>
        <xdr:cNvSpPr txBox="1"/>
      </xdr:nvSpPr>
      <xdr:spPr>
        <a:xfrm>
          <a:off x="13742044" y="1056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451" name="n_2mainValue【学校施設】&#10;有形固定資産減価償却率"/>
        <xdr:cNvSpPr txBox="1"/>
      </xdr:nvSpPr>
      <xdr:spPr>
        <a:xfrm>
          <a:off x="1296099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3" name="正方形/長方形 45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4" name="正方形/長方形 45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5" name="正方形/長方形 45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6" name="正方形/長方形 45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476" name="直線コネクタ 475"/>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477"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478" name="直線コネクタ 477"/>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479"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80" name="直線コネクタ 479"/>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53720</xdr:rowOff>
    </xdr:from>
    <xdr:ext cx="469744" cy="259045"/>
    <xdr:sp macro="" textlink="">
      <xdr:nvSpPr>
        <xdr:cNvPr id="481" name="【学校施設】&#10;一人当たり面積平均値テキスト"/>
        <xdr:cNvSpPr txBox="1"/>
      </xdr:nvSpPr>
      <xdr:spPr>
        <a:xfrm>
          <a:off x="20002500" y="1013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482" name="フローチャート: 判断 481"/>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483" name="フローチャート: 判断 482"/>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484" name="フローチャート: 判断 483"/>
        <xdr:cNvSpPr/>
      </xdr:nvSpPr>
      <xdr:spPr>
        <a:xfrm>
          <a:off x="1834515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145143</xdr:rowOff>
    </xdr:from>
    <xdr:to>
      <xdr:col>116</xdr:col>
      <xdr:colOff>114300</xdr:colOff>
      <xdr:row>64</xdr:row>
      <xdr:rowOff>75293</xdr:rowOff>
    </xdr:to>
    <xdr:sp macro="" textlink="">
      <xdr:nvSpPr>
        <xdr:cNvPr id="490" name="楕円 489"/>
        <xdr:cNvSpPr/>
      </xdr:nvSpPr>
      <xdr:spPr>
        <a:xfrm>
          <a:off x="19900900" y="10552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60070</xdr:rowOff>
    </xdr:from>
    <xdr:ext cx="469744" cy="259045"/>
    <xdr:sp macro="" textlink="">
      <xdr:nvSpPr>
        <xdr:cNvPr id="491" name="【学校施設】&#10;一人当たり面積該当値テキスト"/>
        <xdr:cNvSpPr txBox="1"/>
      </xdr:nvSpPr>
      <xdr:spPr>
        <a:xfrm>
          <a:off x="20002500" y="1046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154940</xdr:rowOff>
    </xdr:from>
    <xdr:to>
      <xdr:col>112</xdr:col>
      <xdr:colOff>38100</xdr:colOff>
      <xdr:row>64</xdr:row>
      <xdr:rowOff>85090</xdr:rowOff>
    </xdr:to>
    <xdr:sp macro="" textlink="">
      <xdr:nvSpPr>
        <xdr:cNvPr id="492" name="楕円 491"/>
        <xdr:cNvSpPr/>
      </xdr:nvSpPr>
      <xdr:spPr>
        <a:xfrm>
          <a:off x="19157950" y="10562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24493</xdr:rowOff>
    </xdr:from>
    <xdr:to>
      <xdr:col>116</xdr:col>
      <xdr:colOff>63500</xdr:colOff>
      <xdr:row>64</xdr:row>
      <xdr:rowOff>34290</xdr:rowOff>
    </xdr:to>
    <xdr:cxnSp macro="">
      <xdr:nvCxnSpPr>
        <xdr:cNvPr id="493" name="直線コネクタ 492"/>
        <xdr:cNvCxnSpPr/>
      </xdr:nvCxnSpPr>
      <xdr:spPr>
        <a:xfrm flipV="1">
          <a:off x="19202400" y="10597243"/>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494" name="楕円 493"/>
        <xdr:cNvSpPr/>
      </xdr:nvSpPr>
      <xdr:spPr>
        <a:xfrm>
          <a:off x="1834515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64</xdr:row>
      <xdr:rowOff>34290</xdr:rowOff>
    </xdr:to>
    <xdr:cxnSp macro="">
      <xdr:nvCxnSpPr>
        <xdr:cNvPr id="495" name="直線コネクタ 494"/>
        <xdr:cNvCxnSpPr/>
      </xdr:nvCxnSpPr>
      <xdr:spPr>
        <a:xfrm>
          <a:off x="18395950" y="1056767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496" name="n_1aveValue【学校施設】&#10;一人当たり面積"/>
        <xdr:cNvSpPr txBox="1"/>
      </xdr:nvSpPr>
      <xdr:spPr>
        <a:xfrm>
          <a:off x="189802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497" name="n_2aveValue【学校施設】&#10;一人当たり面積"/>
        <xdr:cNvSpPr txBox="1"/>
      </xdr:nvSpPr>
      <xdr:spPr>
        <a:xfrm>
          <a:off x="181801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76217</xdr:rowOff>
    </xdr:from>
    <xdr:ext cx="469744" cy="259045"/>
    <xdr:sp macro="" textlink="">
      <xdr:nvSpPr>
        <xdr:cNvPr id="498" name="n_1mainValue【学校施設】&#10;一人当たり面積"/>
        <xdr:cNvSpPr txBox="1"/>
      </xdr:nvSpPr>
      <xdr:spPr>
        <a:xfrm>
          <a:off x="189802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499" name="n_2mainValue【学校施設】&#10;一人当たり面積"/>
        <xdr:cNvSpPr txBox="1"/>
      </xdr:nvSpPr>
      <xdr:spPr>
        <a:xfrm>
          <a:off x="18180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1" name="正方形/長方形 50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2" name="正方形/長方形 50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3" name="正方形/長方形 50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4" name="正方形/長方形 50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22" name="直線コネクタ 521"/>
        <xdr:cNvCxnSpPr/>
      </xdr:nvCxnSpPr>
      <xdr:spPr>
        <a:xfrm flipV="1">
          <a:off x="14698345" y="12996545"/>
          <a:ext cx="1269"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523" name="【図書館】&#10;有形固定資産減価償却率最小値テキスト"/>
        <xdr:cNvSpPr txBox="1"/>
      </xdr:nvSpPr>
      <xdr:spPr>
        <a:xfrm>
          <a:off x="147447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524" name="直線コネクタ 523"/>
        <xdr:cNvCxnSpPr/>
      </xdr:nvCxnSpPr>
      <xdr:spPr>
        <a:xfrm>
          <a:off x="146113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525" name="【図書館】&#10;有形固定資産減価償却率最大値テキスト"/>
        <xdr:cNvSpPr txBox="1"/>
      </xdr:nvSpPr>
      <xdr:spPr>
        <a:xfrm>
          <a:off x="1474470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526" name="直線コネクタ 525"/>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114952</xdr:rowOff>
    </xdr:from>
    <xdr:ext cx="405111" cy="259045"/>
    <xdr:sp macro="" textlink="">
      <xdr:nvSpPr>
        <xdr:cNvPr id="527" name="【図書館】&#10;有形固定資産減価償却率平均値テキスト"/>
        <xdr:cNvSpPr txBox="1"/>
      </xdr:nvSpPr>
      <xdr:spPr>
        <a:xfrm>
          <a:off x="14744700" y="13494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28" name="フローチャート: 判断 527"/>
        <xdr:cNvSpPr/>
      </xdr:nvSpPr>
      <xdr:spPr>
        <a:xfrm>
          <a:off x="14649450" y="1363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29" name="フローチャート: 判断 528"/>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530" name="フローチャート: 判断 529"/>
        <xdr:cNvSpPr/>
      </xdr:nvSpPr>
      <xdr:spPr>
        <a:xfrm>
          <a:off x="13093700" y="13285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36" name="楕円 535"/>
        <xdr:cNvSpPr/>
      </xdr:nvSpPr>
      <xdr:spPr>
        <a:xfrm>
          <a:off x="14649450" y="13708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148607</xdr:rowOff>
    </xdr:from>
    <xdr:ext cx="405111" cy="259045"/>
    <xdr:sp macro="" textlink="">
      <xdr:nvSpPr>
        <xdr:cNvPr id="537" name="【図書館】&#10;有形固定資産減価償却率該当値テキスト"/>
        <xdr:cNvSpPr txBox="1"/>
      </xdr:nvSpPr>
      <xdr:spPr>
        <a:xfrm>
          <a:off x="14744700"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538" name="楕円 537"/>
        <xdr:cNvSpPr/>
      </xdr:nvSpPr>
      <xdr:spPr>
        <a:xfrm>
          <a:off x="1388745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78105</xdr:rowOff>
    </xdr:to>
    <xdr:cxnSp macro="">
      <xdr:nvCxnSpPr>
        <xdr:cNvPr id="539" name="直線コネクタ 538"/>
        <xdr:cNvCxnSpPr/>
      </xdr:nvCxnSpPr>
      <xdr:spPr>
        <a:xfrm flipV="1">
          <a:off x="13938250" y="1375918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57786</xdr:rowOff>
    </xdr:from>
    <xdr:to>
      <xdr:col>76</xdr:col>
      <xdr:colOff>165100</xdr:colOff>
      <xdr:row>83</xdr:row>
      <xdr:rowOff>159386</xdr:rowOff>
    </xdr:to>
    <xdr:sp macro="" textlink="">
      <xdr:nvSpPr>
        <xdr:cNvPr id="540" name="楕円 539"/>
        <xdr:cNvSpPr/>
      </xdr:nvSpPr>
      <xdr:spPr>
        <a:xfrm>
          <a:off x="13093700" y="13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108586</xdr:rowOff>
    </xdr:to>
    <xdr:cxnSp macro="">
      <xdr:nvCxnSpPr>
        <xdr:cNvPr id="541" name="直線コネクタ 540"/>
        <xdr:cNvCxnSpPr/>
      </xdr:nvCxnSpPr>
      <xdr:spPr>
        <a:xfrm flipV="1">
          <a:off x="13144500" y="13787755"/>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57802</xdr:rowOff>
    </xdr:from>
    <xdr:ext cx="405111" cy="259045"/>
    <xdr:sp macro="" textlink="">
      <xdr:nvSpPr>
        <xdr:cNvPr id="542" name="n_1aveValue【図書館】&#10;有形固定資産減価償却率"/>
        <xdr:cNvSpPr txBox="1"/>
      </xdr:nvSpPr>
      <xdr:spPr>
        <a:xfrm>
          <a:off x="13742044" y="1343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543" name="n_2aveValue【図書館】&#10;有形固定資産減価償却率"/>
        <xdr:cNvSpPr txBox="1"/>
      </xdr:nvSpPr>
      <xdr:spPr>
        <a:xfrm>
          <a:off x="1296099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120032</xdr:rowOff>
    </xdr:from>
    <xdr:ext cx="405111" cy="259045"/>
    <xdr:sp macro="" textlink="">
      <xdr:nvSpPr>
        <xdr:cNvPr id="544" name="n_1mainValue【図書館】&#10;有形固定資産減価償却率"/>
        <xdr:cNvSpPr txBox="1"/>
      </xdr:nvSpPr>
      <xdr:spPr>
        <a:xfrm>
          <a:off x="13742044" y="1382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545" name="n_2mainValue【図書館】&#10;有形固定資産減価償却率"/>
        <xdr:cNvSpPr txBox="1"/>
      </xdr:nvSpPr>
      <xdr:spPr>
        <a:xfrm>
          <a:off x="12960994" y="1386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7" name="正方形/長方形 54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8" name="正方形/長方形 54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9" name="正方形/長方形 54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0" name="正方形/長方形 54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4" name="直線コネクタ 55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5" name="テキスト ボックス 55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6" name="直線コネクタ 55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7" name="テキスト ボックス 55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8" name="直線コネクタ 55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9" name="テキスト ボックス 55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0" name="直線コネクタ 55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1" name="テキスト ボックス 56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65" name="直線コネクタ 564"/>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66"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67" name="直線コネクタ 566"/>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68"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69" name="直線コネクタ 568"/>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70" name="【図書館】&#10;一人当たり面積平均値テキスト"/>
        <xdr:cNvSpPr txBox="1"/>
      </xdr:nvSpPr>
      <xdr:spPr>
        <a:xfrm>
          <a:off x="20002500" y="1386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71" name="フローチャート: 判断 570"/>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72" name="フローチャート: 判断 571"/>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73" name="フローチャート: 判断 572"/>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579" name="楕円 578"/>
        <xdr:cNvSpPr/>
      </xdr:nvSpPr>
      <xdr:spPr>
        <a:xfrm>
          <a:off x="1990090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50816</xdr:rowOff>
    </xdr:from>
    <xdr:ext cx="469744" cy="259045"/>
    <xdr:sp macro="" textlink="">
      <xdr:nvSpPr>
        <xdr:cNvPr id="580" name="【図書館】&#10;一人当たり面積該当値テキスト"/>
        <xdr:cNvSpPr txBox="1"/>
      </xdr:nvSpPr>
      <xdr:spPr>
        <a:xfrm>
          <a:off x="20002500" y="1310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581" name="楕円 580"/>
        <xdr:cNvSpPr/>
      </xdr:nvSpPr>
      <xdr:spPr>
        <a:xfrm>
          <a:off x="19157950" y="13185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15239</xdr:rowOff>
    </xdr:to>
    <xdr:cxnSp macro="">
      <xdr:nvCxnSpPr>
        <xdr:cNvPr id="582" name="直線コネクタ 581"/>
        <xdr:cNvCxnSpPr/>
      </xdr:nvCxnSpPr>
      <xdr:spPr>
        <a:xfrm>
          <a:off x="19202400" y="132295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583" name="楕円 582"/>
        <xdr:cNvSpPr/>
      </xdr:nvSpPr>
      <xdr:spPr>
        <a:xfrm>
          <a:off x="1834515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584" name="直線コネクタ 583"/>
        <xdr:cNvCxnSpPr/>
      </xdr:nvCxnSpPr>
      <xdr:spPr>
        <a:xfrm>
          <a:off x="18395950" y="132295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585" name="n_1aveValue【図書館】&#10;一人当たり面積"/>
        <xdr:cNvSpPr txBox="1"/>
      </xdr:nvSpPr>
      <xdr:spPr>
        <a:xfrm>
          <a:off x="189802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86" name="n_2aveValue【図書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587" name="n_1mainValue【図書館】&#10;一人当たり面積"/>
        <xdr:cNvSpPr txBox="1"/>
      </xdr:nvSpPr>
      <xdr:spPr>
        <a:xfrm>
          <a:off x="18980227" y="1296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588" name="n_2mainValue【図書館】&#10;一人当たり面積"/>
        <xdr:cNvSpPr txBox="1"/>
      </xdr:nvSpPr>
      <xdr:spPr>
        <a:xfrm>
          <a:off x="18180127" y="1296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90" name="正方形/長方形 589"/>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91" name="正方形/長方形 590"/>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92" name="正方形/長方形 591"/>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93" name="正方形/長方形 592"/>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8" name="直線コネクタ 59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9" name="テキスト ボックス 59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0" name="直線コネクタ 59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1" name="テキスト ボックス 60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2" name="直線コネクタ 60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3" name="テキスト ボックス 60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4" name="直線コネクタ 60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5" name="テキスト ボックス 60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7" name="テキスト ボックス 60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119635</xdr:rowOff>
    </xdr:from>
    <xdr:to>
      <xdr:col>85</xdr:col>
      <xdr:colOff>126364</xdr:colOff>
      <xdr:row>106</xdr:row>
      <xdr:rowOff>7620</xdr:rowOff>
    </xdr:to>
    <xdr:cxnSp macro="">
      <xdr:nvCxnSpPr>
        <xdr:cNvPr id="609" name="直線コネクタ 608"/>
        <xdr:cNvCxnSpPr/>
      </xdr:nvCxnSpPr>
      <xdr:spPr>
        <a:xfrm flipV="1">
          <a:off x="14698345" y="16521685"/>
          <a:ext cx="1269"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11447</xdr:rowOff>
    </xdr:from>
    <xdr:ext cx="405111" cy="259045"/>
    <xdr:sp macro="" textlink="">
      <xdr:nvSpPr>
        <xdr:cNvPr id="610" name="【博物館】&#10;有形固定資産減価償却率最小値テキスト"/>
        <xdr:cNvSpPr txBox="1"/>
      </xdr:nvSpPr>
      <xdr:spPr>
        <a:xfrm>
          <a:off x="14744700"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7620</xdr:rowOff>
    </xdr:from>
    <xdr:to>
      <xdr:col>86</xdr:col>
      <xdr:colOff>25400</xdr:colOff>
      <xdr:row>106</xdr:row>
      <xdr:rowOff>7620</xdr:rowOff>
    </xdr:to>
    <xdr:cxnSp macro="">
      <xdr:nvCxnSpPr>
        <xdr:cNvPr id="611" name="直線コネクタ 610"/>
        <xdr:cNvCxnSpPr/>
      </xdr:nvCxnSpPr>
      <xdr:spPr>
        <a:xfrm>
          <a:off x="14611350" y="1760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66312</xdr:rowOff>
    </xdr:from>
    <xdr:ext cx="405111" cy="259045"/>
    <xdr:sp macro="" textlink="">
      <xdr:nvSpPr>
        <xdr:cNvPr id="612" name="【博物館】&#10;有形固定資産減価償却率最大値テキスト"/>
        <xdr:cNvSpPr txBox="1"/>
      </xdr:nvSpPr>
      <xdr:spPr>
        <a:xfrm>
          <a:off x="14744700" y="162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119635</xdr:rowOff>
    </xdr:from>
    <xdr:to>
      <xdr:col>86</xdr:col>
      <xdr:colOff>25400</xdr:colOff>
      <xdr:row>99</xdr:row>
      <xdr:rowOff>119635</xdr:rowOff>
    </xdr:to>
    <xdr:cxnSp macro="">
      <xdr:nvCxnSpPr>
        <xdr:cNvPr id="613" name="直線コネクタ 612"/>
        <xdr:cNvCxnSpPr/>
      </xdr:nvCxnSpPr>
      <xdr:spPr>
        <a:xfrm>
          <a:off x="14611350" y="16521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4842</xdr:rowOff>
    </xdr:from>
    <xdr:ext cx="405111" cy="259045"/>
    <xdr:sp macro="" textlink="">
      <xdr:nvSpPr>
        <xdr:cNvPr id="614" name="【博物館】&#10;有形固定資産減価償却率平均値テキスト"/>
        <xdr:cNvSpPr txBox="1"/>
      </xdr:nvSpPr>
      <xdr:spPr>
        <a:xfrm>
          <a:off x="14744700" y="1692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615" name="フローチャート: 判断 614"/>
        <xdr:cNvSpPr/>
      </xdr:nvSpPr>
      <xdr:spPr>
        <a:xfrm>
          <a:off x="14649450" y="170698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16" name="フローチャート: 判断 615"/>
        <xdr:cNvSpPr/>
      </xdr:nvSpPr>
      <xdr:spPr>
        <a:xfrm>
          <a:off x="1388745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96265</xdr:rowOff>
    </xdr:from>
    <xdr:to>
      <xdr:col>76</xdr:col>
      <xdr:colOff>165100</xdr:colOff>
      <xdr:row>104</xdr:row>
      <xdr:rowOff>26415</xdr:rowOff>
    </xdr:to>
    <xdr:sp macro="" textlink="">
      <xdr:nvSpPr>
        <xdr:cNvPr id="617" name="フローチャート: 判断 616"/>
        <xdr:cNvSpPr/>
      </xdr:nvSpPr>
      <xdr:spPr>
        <a:xfrm>
          <a:off x="13093700" y="171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623" name="楕円 622"/>
        <xdr:cNvSpPr/>
      </xdr:nvSpPr>
      <xdr:spPr>
        <a:xfrm>
          <a:off x="14649450" y="17559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43197</xdr:rowOff>
    </xdr:from>
    <xdr:ext cx="405111" cy="259045"/>
    <xdr:sp macro="" textlink="">
      <xdr:nvSpPr>
        <xdr:cNvPr id="624" name="【博物館】&#10;有形固定資産減価償却率該当値テキスト"/>
        <xdr:cNvSpPr txBox="1"/>
      </xdr:nvSpPr>
      <xdr:spPr>
        <a:xfrm>
          <a:off x="14744700"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25" name="楕円 624"/>
        <xdr:cNvSpPr/>
      </xdr:nvSpPr>
      <xdr:spPr>
        <a:xfrm>
          <a:off x="1388745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99061</xdr:rowOff>
    </xdr:to>
    <xdr:cxnSp macro="">
      <xdr:nvCxnSpPr>
        <xdr:cNvPr id="626" name="直線コネクタ 625"/>
        <xdr:cNvCxnSpPr/>
      </xdr:nvCxnSpPr>
      <xdr:spPr>
        <a:xfrm flipV="1">
          <a:off x="13938250" y="17609820"/>
          <a:ext cx="762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84837</xdr:rowOff>
    </xdr:from>
    <xdr:to>
      <xdr:col>76</xdr:col>
      <xdr:colOff>165100</xdr:colOff>
      <xdr:row>107</xdr:row>
      <xdr:rowOff>14987</xdr:rowOff>
    </xdr:to>
    <xdr:sp macro="" textlink="">
      <xdr:nvSpPr>
        <xdr:cNvPr id="627" name="楕円 626"/>
        <xdr:cNvSpPr/>
      </xdr:nvSpPr>
      <xdr:spPr>
        <a:xfrm>
          <a:off x="13093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135637</xdr:rowOff>
    </xdr:to>
    <xdr:cxnSp macro="">
      <xdr:nvCxnSpPr>
        <xdr:cNvPr id="628" name="直線コネクタ 627"/>
        <xdr:cNvCxnSpPr/>
      </xdr:nvCxnSpPr>
      <xdr:spPr>
        <a:xfrm flipV="1">
          <a:off x="13144500" y="17701261"/>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29" name="n_1aveValue【博物館】&#10;有形固定資産減価償却率"/>
        <xdr:cNvSpPr txBox="1"/>
      </xdr:nvSpPr>
      <xdr:spPr>
        <a:xfrm>
          <a:off x="1374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42942</xdr:rowOff>
    </xdr:from>
    <xdr:ext cx="405111" cy="259045"/>
    <xdr:sp macro="" textlink="">
      <xdr:nvSpPr>
        <xdr:cNvPr id="630" name="n_2aveValue【博物館】&#10;有形固定資産減価償却率"/>
        <xdr:cNvSpPr txBox="1"/>
      </xdr:nvSpPr>
      <xdr:spPr>
        <a:xfrm>
          <a:off x="1296099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31" name="n_1mainValue【博物館】&#10;有形固定資産減価償却率"/>
        <xdr:cNvSpPr txBox="1"/>
      </xdr:nvSpPr>
      <xdr:spPr>
        <a:xfrm>
          <a:off x="1374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6114</xdr:rowOff>
    </xdr:from>
    <xdr:ext cx="405111" cy="259045"/>
    <xdr:sp macro="" textlink="">
      <xdr:nvSpPr>
        <xdr:cNvPr id="632" name="n_2mainValue【博物館】&#10;有形固定資産減価償却率"/>
        <xdr:cNvSpPr txBox="1"/>
      </xdr:nvSpPr>
      <xdr:spPr>
        <a:xfrm>
          <a:off x="1296099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4" name="正方形/長方形 633"/>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5" name="正方形/長方形 634"/>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6" name="正方形/長方形 635"/>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37" name="正方形/長方形 636"/>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52" name="直線コネクタ 651"/>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53"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4" name="直線コネクタ 653"/>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55"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56" name="直線コネクタ 655"/>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83838</xdr:rowOff>
    </xdr:from>
    <xdr:ext cx="469744" cy="259045"/>
    <xdr:sp macro="" textlink="">
      <xdr:nvSpPr>
        <xdr:cNvPr id="657" name="【博物館】&#10;一人当たり面積平均値テキスト"/>
        <xdr:cNvSpPr txBox="1"/>
      </xdr:nvSpPr>
      <xdr:spPr>
        <a:xfrm>
          <a:off x="200025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58" name="フローチャート: 判断 657"/>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9" name="フローチャート: 判断 658"/>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60" name="フローチャート: 判断 659"/>
        <xdr:cNvSpPr/>
      </xdr:nvSpPr>
      <xdr:spPr>
        <a:xfrm>
          <a:off x="183451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66" name="楕円 665"/>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667" name="【博物館】&#10;一人当たり面積該当値テキスト"/>
        <xdr:cNvSpPr txBox="1"/>
      </xdr:nvSpPr>
      <xdr:spPr>
        <a:xfrm>
          <a:off x="200025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68" name="楕円 667"/>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669" name="直線コネクタ 668"/>
        <xdr:cNvCxnSpPr/>
      </xdr:nvCxnSpPr>
      <xdr:spPr>
        <a:xfrm>
          <a:off x="19202400" y="1756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670" name="楕円 669"/>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671" name="直線コネクタ 670"/>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72" name="n_1aveValue【博物館】&#10;一人当たり面積"/>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73" name="n_2aveValue【博物館】&#10;一人当たり面積"/>
        <xdr:cNvSpPr txBox="1"/>
      </xdr:nvSpPr>
      <xdr:spPr>
        <a:xfrm>
          <a:off x="181801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674" name="n_1mainValue【博物館】&#10;一人当たり面積"/>
        <xdr:cNvSpPr txBox="1"/>
      </xdr:nvSpPr>
      <xdr:spPr>
        <a:xfrm>
          <a:off x="18980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75" name="n_2mainValue【博物館】&#10;一人当たり面積"/>
        <xdr:cNvSpPr txBox="1"/>
      </xdr:nvSpPr>
      <xdr:spPr>
        <a:xfrm>
          <a:off x="181801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有形固定資産償却率は、公営住宅でグループ内平均を上回っており、道路、橋りょう・トンネル、港湾・漁港、学校施設、図書館、博物館でグループ内平均を下回っています。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年に高等学校を再編整備したほか、順次、老朽校舎の改築等を実施していることから、有形固定資産償却率がグループ内平均を大きく下回っているほか、規模の適正化も進めているため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人当たり面積も減少しています。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年代に建設されたものが多く、耐用年数間近のものがあるものの、定期的な維持修繕による機能維持やエレベーター設置などの機能向上に努めており、使用上の問題はありません。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229100" y="6287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717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1" name="楕円 70"/>
        <xdr:cNvSpPr/>
      </xdr:nvSpPr>
      <xdr:spPr>
        <a:xfrm>
          <a:off x="41275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89099</xdr:rowOff>
    </xdr:from>
    <xdr:ext cx="405111" cy="259045"/>
    <xdr:sp macro="" textlink="">
      <xdr:nvSpPr>
        <xdr:cNvPr id="72" name="【体育館・プール】&#10;有形固定資産減価償却率該当値テキスト"/>
        <xdr:cNvSpPr txBox="1"/>
      </xdr:nvSpPr>
      <xdr:spPr>
        <a:xfrm>
          <a:off x="4229100" y="570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3" name="楕円 72"/>
        <xdr:cNvSpPr/>
      </xdr:nvSpPr>
      <xdr:spPr>
        <a:xfrm>
          <a:off x="3384550" y="60700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36</xdr:row>
      <xdr:rowOff>170906</xdr:rowOff>
    </xdr:to>
    <xdr:cxnSp macro="">
      <xdr:nvCxnSpPr>
        <xdr:cNvPr id="74" name="直線コネクタ 73"/>
        <xdr:cNvCxnSpPr/>
      </xdr:nvCxnSpPr>
      <xdr:spPr>
        <a:xfrm flipV="1">
          <a:off x="3429000" y="5901872"/>
          <a:ext cx="749300" cy="2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57175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41910</xdr:rowOff>
    </xdr:to>
    <xdr:cxnSp macro="">
      <xdr:nvCxnSpPr>
        <xdr:cNvPr id="76" name="直線コネクタ 75"/>
        <xdr:cNvCxnSpPr/>
      </xdr:nvCxnSpPr>
      <xdr:spPr>
        <a:xfrm flipV="1">
          <a:off x="2622550" y="6114506"/>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7" name="n_1aveValue【体育館・プール】&#10;有形固定資産減価償却率"/>
        <xdr:cNvSpPr txBox="1"/>
      </xdr:nvSpPr>
      <xdr:spPr>
        <a:xfrm>
          <a:off x="323914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8" name="n_2aveValue【体育館・プール】&#10;有形固定資産減価償却率"/>
        <xdr:cNvSpPr txBox="1"/>
      </xdr:nvSpPr>
      <xdr:spPr>
        <a:xfrm>
          <a:off x="2439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79" name="n_1mainValue【体育館・プール】&#10;有形固定資産減価償却率"/>
        <xdr:cNvSpPr txBox="1"/>
      </xdr:nvSpPr>
      <xdr:spPr>
        <a:xfrm>
          <a:off x="323914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0" name="n_2mainValue【体育館・プール】&#10;有形固定資産減価償却率"/>
        <xdr:cNvSpPr txBox="1"/>
      </xdr:nvSpPr>
      <xdr:spPr>
        <a:xfrm>
          <a:off x="24390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2" name="直線コネクタ 101"/>
        <xdr:cNvCxnSpPr/>
      </xdr:nvCxnSpPr>
      <xdr:spPr>
        <a:xfrm flipV="1">
          <a:off x="9427845" y="544195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3" name="【体育館・プール】&#10;一人当たり面積最小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4" name="直線コネクタ 103"/>
        <xdr:cNvCxnSpPr/>
      </xdr:nvCxnSpPr>
      <xdr:spPr>
        <a:xfrm>
          <a:off x="9359900" y="672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5" name="【体育館・プール】&#10;一人当たり面積最大値テキスト"/>
        <xdr:cNvSpPr txBox="1"/>
      </xdr:nvSpPr>
      <xdr:spPr>
        <a:xfrm>
          <a:off x="94805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7" name="【体育館・プール】&#10;一人当たり面積平均値テキスト"/>
        <xdr:cNvSpPr txBox="1"/>
      </xdr:nvSpPr>
      <xdr:spPr>
        <a:xfrm>
          <a:off x="948055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8" name="フローチャート: 判断 107"/>
        <xdr:cNvSpPr/>
      </xdr:nvSpPr>
      <xdr:spPr>
        <a:xfrm>
          <a:off x="9398000" y="638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9" name="フローチャート: 判断 108"/>
        <xdr:cNvSpPr/>
      </xdr:nvSpPr>
      <xdr:spPr>
        <a:xfrm>
          <a:off x="8636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7842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6" name="楕円 115"/>
        <xdr:cNvSpPr/>
      </xdr:nvSpPr>
      <xdr:spPr>
        <a:xfrm>
          <a:off x="939800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macro="" textlink="">
      <xdr:nvSpPr>
        <xdr:cNvPr id="117" name="【体育館・プール】&#10;一人当たり面積該当値テキスト"/>
        <xdr:cNvSpPr txBox="1"/>
      </xdr:nvSpPr>
      <xdr:spPr>
        <a:xfrm>
          <a:off x="948055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18" name="楕円 117"/>
        <xdr:cNvSpPr/>
      </xdr:nvSpPr>
      <xdr:spPr>
        <a:xfrm>
          <a:off x="86360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19" name="直線コネクタ 118"/>
        <xdr:cNvCxnSpPr/>
      </xdr:nvCxnSpPr>
      <xdr:spPr>
        <a:xfrm>
          <a:off x="8686800" y="6686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0" name="楕円 119"/>
        <xdr:cNvSpPr/>
      </xdr:nvSpPr>
      <xdr:spPr>
        <a:xfrm>
          <a:off x="78422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1" name="直線コネクタ 120"/>
        <xdr:cNvCxnSpPr/>
      </xdr:nvCxnSpPr>
      <xdr:spPr>
        <a:xfrm>
          <a:off x="7886700" y="6686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2" name="n_1aveValue【体育館・プール】&#10;一人当たり面積"/>
        <xdr:cNvSpPr txBox="1"/>
      </xdr:nvSpPr>
      <xdr:spPr>
        <a:xfrm>
          <a:off x="84582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3" name="n_2aveValue【体育館・プール】&#10;一人当たり面積"/>
        <xdr:cNvSpPr txBox="1"/>
      </xdr:nvSpPr>
      <xdr:spPr>
        <a:xfrm>
          <a:off x="7677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4" name="n_1mainValue【体育館・プール】&#10;一人当たり面積"/>
        <xdr:cNvSpPr txBox="1"/>
      </xdr:nvSpPr>
      <xdr:spPr>
        <a:xfrm>
          <a:off x="845827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5" name="n_2mainValue【体育館・プール】&#10;一人当たり面積"/>
        <xdr:cNvSpPr txBox="1"/>
      </xdr:nvSpPr>
      <xdr:spPr>
        <a:xfrm>
          <a:off x="76772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7" name="正方形/長方形 126"/>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8" name="正方形/長方形 127"/>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9" name="正方形/長方形 128"/>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0" name="正方形/長方形 129"/>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46" name="直線コネクタ 145"/>
        <xdr:cNvCxnSpPr/>
      </xdr:nvCxnSpPr>
      <xdr:spPr>
        <a:xfrm flipV="1">
          <a:off x="4176395" y="9428480"/>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47" name="【陸上競技場・野球場・球技場】&#10;有形固定資産減価償却率最小値テキスト"/>
        <xdr:cNvSpPr txBox="1"/>
      </xdr:nvSpPr>
      <xdr:spPr>
        <a:xfrm>
          <a:off x="42291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8" name="直線コネクタ 147"/>
        <xdr:cNvCxnSpPr/>
      </xdr:nvCxnSpPr>
      <xdr:spPr>
        <a:xfrm>
          <a:off x="4108450" y="10650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9" name="【陸上競技場・野球場・球技場】&#10;有形固定資産減価償却率最大値テキスト"/>
        <xdr:cNvSpPr txBox="1"/>
      </xdr:nvSpPr>
      <xdr:spPr>
        <a:xfrm>
          <a:off x="42291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50" name="直線コネクタ 149"/>
        <xdr:cNvCxnSpPr/>
      </xdr:nvCxnSpPr>
      <xdr:spPr>
        <a:xfrm>
          <a:off x="41084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141241</xdr:rowOff>
    </xdr:from>
    <xdr:ext cx="405111" cy="259045"/>
    <xdr:sp macro="" textlink="">
      <xdr:nvSpPr>
        <xdr:cNvPr id="151" name="【陸上競技場・野球場・球技場】&#10;有形固定資産減価償却率平均値テキスト"/>
        <xdr:cNvSpPr txBox="1"/>
      </xdr:nvSpPr>
      <xdr:spPr>
        <a:xfrm>
          <a:off x="4229100" y="939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52" name="フローチャート: 判断 151"/>
        <xdr:cNvSpPr/>
      </xdr:nvSpPr>
      <xdr:spPr>
        <a:xfrm>
          <a:off x="4127500" y="953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53" name="フローチャート: 判断 152"/>
        <xdr:cNvSpPr/>
      </xdr:nvSpPr>
      <xdr:spPr>
        <a:xfrm>
          <a:off x="33845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54" name="フローチャート: 判断 153"/>
        <xdr:cNvSpPr/>
      </xdr:nvSpPr>
      <xdr:spPr>
        <a:xfrm>
          <a:off x="2571750" y="9865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104648</xdr:rowOff>
    </xdr:from>
    <xdr:to>
      <xdr:col>24</xdr:col>
      <xdr:colOff>114300</xdr:colOff>
      <xdr:row>60</xdr:row>
      <xdr:rowOff>34798</xdr:rowOff>
    </xdr:to>
    <xdr:sp macro="" textlink="">
      <xdr:nvSpPr>
        <xdr:cNvPr id="160" name="楕円 159"/>
        <xdr:cNvSpPr/>
      </xdr:nvSpPr>
      <xdr:spPr>
        <a:xfrm>
          <a:off x="4127500" y="98518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83075</xdr:rowOff>
    </xdr:from>
    <xdr:ext cx="405111" cy="259045"/>
    <xdr:sp macro="" textlink="">
      <xdr:nvSpPr>
        <xdr:cNvPr id="161" name="【陸上競技場・野球場・球技場】&#10;有形固定資産減価償却率該当値テキスト"/>
        <xdr:cNvSpPr txBox="1"/>
      </xdr:nvSpPr>
      <xdr:spPr>
        <a:xfrm>
          <a:off x="4229100" y="9830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62" name="楕円 161"/>
        <xdr:cNvSpPr/>
      </xdr:nvSpPr>
      <xdr:spPr>
        <a:xfrm>
          <a:off x="3384550" y="9886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155448</xdr:rowOff>
    </xdr:from>
    <xdr:to>
      <xdr:col>24</xdr:col>
      <xdr:colOff>63500</xdr:colOff>
      <xdr:row>60</xdr:row>
      <xdr:rowOff>18288</xdr:rowOff>
    </xdr:to>
    <xdr:cxnSp macro="">
      <xdr:nvCxnSpPr>
        <xdr:cNvPr id="163" name="直線コネクタ 162"/>
        <xdr:cNvCxnSpPr/>
      </xdr:nvCxnSpPr>
      <xdr:spPr>
        <a:xfrm flipV="1">
          <a:off x="3429000" y="9902698"/>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168656</xdr:rowOff>
    </xdr:from>
    <xdr:to>
      <xdr:col>15</xdr:col>
      <xdr:colOff>101600</xdr:colOff>
      <xdr:row>60</xdr:row>
      <xdr:rowOff>98806</xdr:rowOff>
    </xdr:to>
    <xdr:sp macro="" textlink="">
      <xdr:nvSpPr>
        <xdr:cNvPr id="164" name="楕円 163"/>
        <xdr:cNvSpPr/>
      </xdr:nvSpPr>
      <xdr:spPr>
        <a:xfrm>
          <a:off x="257175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48006</xdr:rowOff>
    </xdr:to>
    <xdr:cxnSp macro="">
      <xdr:nvCxnSpPr>
        <xdr:cNvPr id="165" name="直線コネクタ 164"/>
        <xdr:cNvCxnSpPr/>
      </xdr:nvCxnSpPr>
      <xdr:spPr>
        <a:xfrm flipV="1">
          <a:off x="2622550" y="9930638"/>
          <a:ext cx="8064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66" name="n_1aveValue【陸上競技場・野球場・球技場】&#10;有形固定資産減価償却率"/>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67" name="n_2aveValue【陸上競技場・野球場・球技場】&#10;有形固定資産減価償却率"/>
        <xdr:cNvSpPr txBox="1"/>
      </xdr:nvSpPr>
      <xdr:spPr>
        <a:xfrm>
          <a:off x="2439044" y="96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85615</xdr:rowOff>
    </xdr:from>
    <xdr:ext cx="405111" cy="259045"/>
    <xdr:sp macro="" textlink="">
      <xdr:nvSpPr>
        <xdr:cNvPr id="168" name="n_1mainValue【陸上競技場・野球場・球技場】&#10;有形固定資産減価償却率"/>
        <xdr:cNvSpPr txBox="1"/>
      </xdr:nvSpPr>
      <xdr:spPr>
        <a:xfrm>
          <a:off x="3239144" y="966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89933</xdr:rowOff>
    </xdr:from>
    <xdr:ext cx="405111" cy="259045"/>
    <xdr:sp macro="" textlink="">
      <xdr:nvSpPr>
        <xdr:cNvPr id="169" name="n_2mainValue【陸上競技場・野球場・球技場】&#10;有形固定資産減価償却率"/>
        <xdr:cNvSpPr txBox="1"/>
      </xdr:nvSpPr>
      <xdr:spPr>
        <a:xfrm>
          <a:off x="24390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1" name="正方形/長方形 170"/>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2" name="正方形/長方形 171"/>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3" name="正方形/長方形 172"/>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4" name="正方形/長方形 173"/>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89" name="直線コネクタ 188"/>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0"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1" name="直線コネクタ 190"/>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92"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93" name="直線コネクタ 192"/>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57929</xdr:rowOff>
    </xdr:from>
    <xdr:ext cx="469744" cy="259045"/>
    <xdr:sp macro="" textlink="">
      <xdr:nvSpPr>
        <xdr:cNvPr id="194" name="【陸上競技場・野球場・球技場】&#10;一人当たり面積平均値テキスト"/>
        <xdr:cNvSpPr txBox="1"/>
      </xdr:nvSpPr>
      <xdr:spPr>
        <a:xfrm>
          <a:off x="9480550" y="1013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95" name="フローチャート: 判断 194"/>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96" name="フローチャート: 判断 195"/>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118364</xdr:rowOff>
    </xdr:from>
    <xdr:to>
      <xdr:col>46</xdr:col>
      <xdr:colOff>38100</xdr:colOff>
      <xdr:row>63</xdr:row>
      <xdr:rowOff>48514</xdr:rowOff>
    </xdr:to>
    <xdr:sp macro="" textlink="">
      <xdr:nvSpPr>
        <xdr:cNvPr id="197" name="フローチャート: 判断 196"/>
        <xdr:cNvSpPr/>
      </xdr:nvSpPr>
      <xdr:spPr>
        <a:xfrm>
          <a:off x="7842250" y="1036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100076</xdr:rowOff>
    </xdr:from>
    <xdr:to>
      <xdr:col>55</xdr:col>
      <xdr:colOff>50800</xdr:colOff>
      <xdr:row>59</xdr:row>
      <xdr:rowOff>30226</xdr:rowOff>
    </xdr:to>
    <xdr:sp macro="" textlink="">
      <xdr:nvSpPr>
        <xdr:cNvPr id="203" name="楕円 202"/>
        <xdr:cNvSpPr/>
      </xdr:nvSpPr>
      <xdr:spPr>
        <a:xfrm>
          <a:off x="9398000" y="96822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122953</xdr:rowOff>
    </xdr:from>
    <xdr:ext cx="469744" cy="259045"/>
    <xdr:sp macro="" textlink="">
      <xdr:nvSpPr>
        <xdr:cNvPr id="204" name="【陸上競技場・野球場・球技場】&#10;一人当たり面積該当値テキスト"/>
        <xdr:cNvSpPr txBox="1"/>
      </xdr:nvSpPr>
      <xdr:spPr>
        <a:xfrm>
          <a:off x="9480550" y="95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104648</xdr:rowOff>
    </xdr:from>
    <xdr:to>
      <xdr:col>50</xdr:col>
      <xdr:colOff>165100</xdr:colOff>
      <xdr:row>59</xdr:row>
      <xdr:rowOff>34798</xdr:rowOff>
    </xdr:to>
    <xdr:sp macro="" textlink="">
      <xdr:nvSpPr>
        <xdr:cNvPr id="205" name="楕円 204"/>
        <xdr:cNvSpPr/>
      </xdr:nvSpPr>
      <xdr:spPr>
        <a:xfrm>
          <a:off x="8636000" y="96867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150876</xdr:rowOff>
    </xdr:from>
    <xdr:to>
      <xdr:col>55</xdr:col>
      <xdr:colOff>0</xdr:colOff>
      <xdr:row>58</xdr:row>
      <xdr:rowOff>155448</xdr:rowOff>
    </xdr:to>
    <xdr:cxnSp macro="">
      <xdr:nvCxnSpPr>
        <xdr:cNvPr id="206" name="直線コネクタ 205"/>
        <xdr:cNvCxnSpPr/>
      </xdr:nvCxnSpPr>
      <xdr:spPr>
        <a:xfrm flipV="1">
          <a:off x="8686800" y="973302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109220</xdr:rowOff>
    </xdr:from>
    <xdr:to>
      <xdr:col>46</xdr:col>
      <xdr:colOff>38100</xdr:colOff>
      <xdr:row>59</xdr:row>
      <xdr:rowOff>39370</xdr:rowOff>
    </xdr:to>
    <xdr:sp macro="" textlink="">
      <xdr:nvSpPr>
        <xdr:cNvPr id="207" name="楕円 206"/>
        <xdr:cNvSpPr/>
      </xdr:nvSpPr>
      <xdr:spPr>
        <a:xfrm>
          <a:off x="7842250" y="9691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155448</xdr:rowOff>
    </xdr:from>
    <xdr:to>
      <xdr:col>50</xdr:col>
      <xdr:colOff>114300</xdr:colOff>
      <xdr:row>58</xdr:row>
      <xdr:rowOff>160020</xdr:rowOff>
    </xdr:to>
    <xdr:cxnSp macro="">
      <xdr:nvCxnSpPr>
        <xdr:cNvPr id="208" name="直線コネクタ 207"/>
        <xdr:cNvCxnSpPr/>
      </xdr:nvCxnSpPr>
      <xdr:spPr>
        <a:xfrm flipV="1">
          <a:off x="7886700" y="973759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28211</xdr:rowOff>
    </xdr:from>
    <xdr:ext cx="469744" cy="259045"/>
    <xdr:sp macro="" textlink="">
      <xdr:nvSpPr>
        <xdr:cNvPr id="209" name="n_1aveValue【陸上競技場・野球場・球技場】&#10;一人当たり面積"/>
        <xdr:cNvSpPr txBox="1"/>
      </xdr:nvSpPr>
      <xdr:spPr>
        <a:xfrm>
          <a:off x="8458277" y="102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10" name="n_2aveValue【陸上競技場・野球場・球技場】&#10;一人当たり面積"/>
        <xdr:cNvSpPr txBox="1"/>
      </xdr:nvSpPr>
      <xdr:spPr>
        <a:xfrm>
          <a:off x="7677227" y="104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51325</xdr:rowOff>
    </xdr:from>
    <xdr:ext cx="469744" cy="259045"/>
    <xdr:sp macro="" textlink="">
      <xdr:nvSpPr>
        <xdr:cNvPr id="211" name="n_1mainValue【陸上競技場・野球場・球技場】&#10;一人当たり面積"/>
        <xdr:cNvSpPr txBox="1"/>
      </xdr:nvSpPr>
      <xdr:spPr>
        <a:xfrm>
          <a:off x="8458277" y="946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55897</xdr:rowOff>
    </xdr:from>
    <xdr:ext cx="469744" cy="259045"/>
    <xdr:sp macro="" textlink="">
      <xdr:nvSpPr>
        <xdr:cNvPr id="212" name="n_2mainValue【陸上競技場・野球場・球技場】&#10;一人当たり面積"/>
        <xdr:cNvSpPr txBox="1"/>
      </xdr:nvSpPr>
      <xdr:spPr>
        <a:xfrm>
          <a:off x="7677227"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4" name="正方形/長方形 213"/>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5" name="正方形/長方形 214"/>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6" name="正方形/長方形 215"/>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7" name="正方形/長方形 216"/>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33" name="直線コネクタ 232"/>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34"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5" name="直線コネクタ 234"/>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36"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37" name="直線コネクタ 236"/>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13733</xdr:rowOff>
    </xdr:from>
    <xdr:ext cx="405111" cy="259045"/>
    <xdr:sp macro="" textlink="">
      <xdr:nvSpPr>
        <xdr:cNvPr id="238" name="【県民会館】&#10;有形固定資産減価償却率平均値テキスト"/>
        <xdr:cNvSpPr txBox="1"/>
      </xdr:nvSpPr>
      <xdr:spPr>
        <a:xfrm>
          <a:off x="4229100" y="1388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39" name="フローチャート: 判断 238"/>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40" name="フローチャート: 判断 239"/>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1" name="フローチャート: 判断 240"/>
        <xdr:cNvSpPr/>
      </xdr:nvSpPr>
      <xdr:spPr>
        <a:xfrm>
          <a:off x="257175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楕円 246"/>
        <xdr:cNvSpPr/>
      </xdr:nvSpPr>
      <xdr:spPr>
        <a:xfrm>
          <a:off x="4127500" y="13804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117619</xdr:rowOff>
    </xdr:from>
    <xdr:ext cx="405111" cy="259045"/>
    <xdr:sp macro="" textlink="">
      <xdr:nvSpPr>
        <xdr:cNvPr id="248" name="【県民会館】&#10;有形固定資産減価償却率該当値テキスト"/>
        <xdr:cNvSpPr txBox="1"/>
      </xdr:nvSpPr>
      <xdr:spPr>
        <a:xfrm>
          <a:off x="4229100" y="1366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142748</xdr:rowOff>
    </xdr:from>
    <xdr:to>
      <xdr:col>20</xdr:col>
      <xdr:colOff>38100</xdr:colOff>
      <xdr:row>84</xdr:row>
      <xdr:rowOff>72898</xdr:rowOff>
    </xdr:to>
    <xdr:sp macro="" textlink="">
      <xdr:nvSpPr>
        <xdr:cNvPr id="249" name="楕円 248"/>
        <xdr:cNvSpPr/>
      </xdr:nvSpPr>
      <xdr:spPr>
        <a:xfrm>
          <a:off x="3384550" y="13852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22098</xdr:rowOff>
    </xdr:to>
    <xdr:cxnSp macro="">
      <xdr:nvCxnSpPr>
        <xdr:cNvPr id="250" name="直線コネクタ 249"/>
        <xdr:cNvCxnSpPr/>
      </xdr:nvCxnSpPr>
      <xdr:spPr>
        <a:xfrm flipV="1">
          <a:off x="3429000" y="13855192"/>
          <a:ext cx="7493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140463</xdr:rowOff>
    </xdr:from>
    <xdr:to>
      <xdr:col>15</xdr:col>
      <xdr:colOff>101600</xdr:colOff>
      <xdr:row>84</xdr:row>
      <xdr:rowOff>70613</xdr:rowOff>
    </xdr:to>
    <xdr:sp macro="" textlink="">
      <xdr:nvSpPr>
        <xdr:cNvPr id="251" name="楕円 250"/>
        <xdr:cNvSpPr/>
      </xdr:nvSpPr>
      <xdr:spPr>
        <a:xfrm>
          <a:off x="2571750" y="13850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19813</xdr:rowOff>
    </xdr:from>
    <xdr:to>
      <xdr:col>19</xdr:col>
      <xdr:colOff>177800</xdr:colOff>
      <xdr:row>84</xdr:row>
      <xdr:rowOff>22098</xdr:rowOff>
    </xdr:to>
    <xdr:cxnSp macro="">
      <xdr:nvCxnSpPr>
        <xdr:cNvPr id="252" name="直線コネクタ 251"/>
        <xdr:cNvCxnSpPr/>
      </xdr:nvCxnSpPr>
      <xdr:spPr>
        <a:xfrm>
          <a:off x="2622550" y="13894563"/>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134890</xdr:rowOff>
    </xdr:from>
    <xdr:ext cx="405111" cy="259045"/>
    <xdr:sp macro="" textlink="">
      <xdr:nvSpPr>
        <xdr:cNvPr id="253" name="n_1aveValue【県民会館】&#10;有形固定資産減価償却率"/>
        <xdr:cNvSpPr txBox="1"/>
      </xdr:nvSpPr>
      <xdr:spPr>
        <a:xfrm>
          <a:off x="3239144"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25164</xdr:rowOff>
    </xdr:from>
    <xdr:ext cx="405111" cy="259045"/>
    <xdr:sp macro="" textlink="">
      <xdr:nvSpPr>
        <xdr:cNvPr id="254" name="n_2aveValue【県民会館】&#10;有形固定資産減価償却率"/>
        <xdr:cNvSpPr txBox="1"/>
      </xdr:nvSpPr>
      <xdr:spPr>
        <a:xfrm>
          <a:off x="2439044" y="1406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89425</xdr:rowOff>
    </xdr:from>
    <xdr:ext cx="405111" cy="259045"/>
    <xdr:sp macro="" textlink="">
      <xdr:nvSpPr>
        <xdr:cNvPr id="255" name="n_1mainValue【県民会館】&#10;有形固定資産減価償却率"/>
        <xdr:cNvSpPr txBox="1"/>
      </xdr:nvSpPr>
      <xdr:spPr>
        <a:xfrm>
          <a:off x="32391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87140</xdr:rowOff>
    </xdr:from>
    <xdr:ext cx="405111" cy="259045"/>
    <xdr:sp macro="" textlink="">
      <xdr:nvSpPr>
        <xdr:cNvPr id="256" name="n_2mainValue【県民会館】&#10;有形固定資産減価償却率"/>
        <xdr:cNvSpPr txBox="1"/>
      </xdr:nvSpPr>
      <xdr:spPr>
        <a:xfrm>
          <a:off x="2439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80" name="直線コネクタ 279"/>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81"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82" name="直線コネクタ 281"/>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83"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84" name="直線コネクタ 283"/>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85" name="【県民会館】&#10;一人当たり面積平均値テキスト"/>
        <xdr:cNvSpPr txBox="1"/>
      </xdr:nvSpPr>
      <xdr:spPr>
        <a:xfrm>
          <a:off x="948055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6" name="フローチャート: 判断 285"/>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87" name="フローチャート: 判断 286"/>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88" name="フローチャート: 判断 287"/>
        <xdr:cNvSpPr/>
      </xdr:nvSpPr>
      <xdr:spPr>
        <a:xfrm>
          <a:off x="7842250" y="13911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294" name="楕円 293"/>
        <xdr:cNvSpPr/>
      </xdr:nvSpPr>
      <xdr:spPr>
        <a:xfrm>
          <a:off x="939800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140806</xdr:rowOff>
    </xdr:from>
    <xdr:ext cx="469744" cy="259045"/>
    <xdr:sp macro="" textlink="">
      <xdr:nvSpPr>
        <xdr:cNvPr id="295" name="【県民会館】&#10;一人当たり面積該当値テキスト"/>
        <xdr:cNvSpPr txBox="1"/>
      </xdr:nvSpPr>
      <xdr:spPr>
        <a:xfrm>
          <a:off x="9480550"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296" name="楕円 295"/>
        <xdr:cNvSpPr/>
      </xdr:nvSpPr>
      <xdr:spPr>
        <a:xfrm>
          <a:off x="863600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297" name="直線コネクタ 296"/>
        <xdr:cNvCxnSpPr/>
      </xdr:nvCxnSpPr>
      <xdr:spPr>
        <a:xfrm>
          <a:off x="8686800" y="137069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298" name="楕円 297"/>
        <xdr:cNvSpPr/>
      </xdr:nvSpPr>
      <xdr:spPr>
        <a:xfrm>
          <a:off x="784225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299" name="直線コネクタ 298"/>
        <xdr:cNvCxnSpPr/>
      </xdr:nvCxnSpPr>
      <xdr:spPr>
        <a:xfrm>
          <a:off x="7886700" y="13706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129013</xdr:rowOff>
    </xdr:from>
    <xdr:ext cx="469744" cy="259045"/>
    <xdr:sp macro="" textlink="">
      <xdr:nvSpPr>
        <xdr:cNvPr id="300" name="n_1aveValue【県民会館】&#10;一人当たり面積"/>
        <xdr:cNvSpPr txBox="1"/>
      </xdr:nvSpPr>
      <xdr:spPr>
        <a:xfrm>
          <a:off x="845827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01" name="n_2aveValue【県民会館】&#10;一人当たり面積"/>
        <xdr:cNvSpPr txBox="1"/>
      </xdr:nvSpPr>
      <xdr:spPr>
        <a:xfrm>
          <a:off x="76772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02" name="n_1mainValue【県民会館】&#10;一人当たり面積"/>
        <xdr:cNvSpPr txBox="1"/>
      </xdr:nvSpPr>
      <xdr:spPr>
        <a:xfrm>
          <a:off x="845827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03" name="n_2mainValue【県民会館】&#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5" name="正方形/長方形 304"/>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6" name="正方形/長方形 305"/>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7" name="正方形/長方形 306"/>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8" name="正方形/長方形 307"/>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2" name="テキスト ボックス 311"/>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3" name="直線コネクタ 31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4" name="テキスト ボックス 313"/>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5" name="直線コネクタ 31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6" name="テキスト ボックス 31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9" name="直線コネクタ 31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0" name="テキスト ボックス 31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1" name="直線コネクタ 32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2" name="テキスト ボックス 321"/>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26" name="直線コネクタ 325"/>
        <xdr:cNvCxnSpPr/>
      </xdr:nvCxnSpPr>
      <xdr:spPr>
        <a:xfrm flipV="1">
          <a:off x="4176395" y="165277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27" name="【保健所】&#10;有形固定資産減価償却率最小値テキスト"/>
        <xdr:cNvSpPr txBox="1"/>
      </xdr:nvSpPr>
      <xdr:spPr>
        <a:xfrm>
          <a:off x="42291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28" name="直線コネクタ 327"/>
        <xdr:cNvCxnSpPr/>
      </xdr:nvCxnSpPr>
      <xdr:spPr>
        <a:xfrm>
          <a:off x="4108450" y="1784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29" name="【保健所】&#10;有形固定資産減価償却率最大値テキスト"/>
        <xdr:cNvSpPr txBox="1"/>
      </xdr:nvSpPr>
      <xdr:spPr>
        <a:xfrm>
          <a:off x="4229100" y="1630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30" name="直線コネクタ 329"/>
        <xdr:cNvCxnSpPr/>
      </xdr:nvCxnSpPr>
      <xdr:spPr>
        <a:xfrm>
          <a:off x="410845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7638</xdr:rowOff>
    </xdr:from>
    <xdr:ext cx="405111" cy="259045"/>
    <xdr:sp macro="" textlink="">
      <xdr:nvSpPr>
        <xdr:cNvPr id="331" name="【保健所】&#10;有形固定資産減価償却率平均値テキスト"/>
        <xdr:cNvSpPr txBox="1"/>
      </xdr:nvSpPr>
      <xdr:spPr>
        <a:xfrm>
          <a:off x="4229100" y="16924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32" name="フローチャート: 判断 331"/>
        <xdr:cNvSpPr/>
      </xdr:nvSpPr>
      <xdr:spPr>
        <a:xfrm>
          <a:off x="4127500"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33" name="フローチャート: 判断 332"/>
        <xdr:cNvSpPr/>
      </xdr:nvSpPr>
      <xdr:spPr>
        <a:xfrm>
          <a:off x="3384550" y="17178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34" name="フローチャート: 判断 333"/>
        <xdr:cNvSpPr/>
      </xdr:nvSpPr>
      <xdr:spPr>
        <a:xfrm>
          <a:off x="25717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0" name="楕円 339"/>
        <xdr:cNvSpPr/>
      </xdr:nvSpPr>
      <xdr:spPr>
        <a:xfrm>
          <a:off x="4127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143527</xdr:rowOff>
    </xdr:from>
    <xdr:ext cx="405111" cy="259045"/>
    <xdr:sp macro="" textlink="">
      <xdr:nvSpPr>
        <xdr:cNvPr id="341" name="【保健所】&#10;有形固定資産減価償却率該当値テキスト"/>
        <xdr:cNvSpPr txBox="1"/>
      </xdr:nvSpPr>
      <xdr:spPr>
        <a:xfrm>
          <a:off x="4229100"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342" name="楕円 341"/>
        <xdr:cNvSpPr/>
      </xdr:nvSpPr>
      <xdr:spPr>
        <a:xfrm>
          <a:off x="3384550" y="17067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0</xdr:rowOff>
    </xdr:from>
    <xdr:to>
      <xdr:col>24</xdr:col>
      <xdr:colOff>63500</xdr:colOff>
      <xdr:row>103</xdr:row>
      <xdr:rowOff>30480</xdr:rowOff>
    </xdr:to>
    <xdr:cxnSp macro="">
      <xdr:nvCxnSpPr>
        <xdr:cNvPr id="343" name="直線コネクタ 342"/>
        <xdr:cNvCxnSpPr/>
      </xdr:nvCxnSpPr>
      <xdr:spPr>
        <a:xfrm flipV="1">
          <a:off x="3429000" y="16916400"/>
          <a:ext cx="7493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44" name="楕円 343"/>
        <xdr:cNvSpPr/>
      </xdr:nvSpPr>
      <xdr:spPr>
        <a:xfrm>
          <a:off x="257175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103</xdr:row>
      <xdr:rowOff>106680</xdr:rowOff>
    </xdr:to>
    <xdr:cxnSp macro="">
      <xdr:nvCxnSpPr>
        <xdr:cNvPr id="345" name="直線コネクタ 344"/>
        <xdr:cNvCxnSpPr/>
      </xdr:nvCxnSpPr>
      <xdr:spPr>
        <a:xfrm flipV="1">
          <a:off x="2622550" y="1711833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11447</xdr:rowOff>
    </xdr:from>
    <xdr:ext cx="405111" cy="259045"/>
    <xdr:sp macro="" textlink="">
      <xdr:nvSpPr>
        <xdr:cNvPr id="346" name="n_1aveValue【保健所】&#10;有形固定資産減価償却率"/>
        <xdr:cNvSpPr txBox="1"/>
      </xdr:nvSpPr>
      <xdr:spPr>
        <a:xfrm>
          <a:off x="32391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347" name="n_2aveValue【保健所】&#10;有形固定資産減価償却率"/>
        <xdr:cNvSpPr txBox="1"/>
      </xdr:nvSpPr>
      <xdr:spPr>
        <a:xfrm>
          <a:off x="2439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348" name="n_1mainValue【保健所】&#10;有形固定資産減価償却率"/>
        <xdr:cNvSpPr txBox="1"/>
      </xdr:nvSpPr>
      <xdr:spPr>
        <a:xfrm>
          <a:off x="32391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49" name="n_2main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1" name="正方形/長方形 35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2" name="正方形/長方形 35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3" name="正方形/長方形 35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4" name="正方形/長方形 35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71" name="直線コネクタ 370"/>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72"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73" name="直線コネクタ 372"/>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4"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75" name="直線コネクタ 374"/>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124477</xdr:rowOff>
    </xdr:from>
    <xdr:ext cx="469744" cy="259045"/>
    <xdr:sp macro="" textlink="">
      <xdr:nvSpPr>
        <xdr:cNvPr id="376" name="【保健所】&#10;一人当たり面積平均値テキスト"/>
        <xdr:cNvSpPr txBox="1"/>
      </xdr:nvSpPr>
      <xdr:spPr>
        <a:xfrm>
          <a:off x="9480550" y="1755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77" name="フローチャート: 判断 376"/>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78" name="フローチャート: 判断 377"/>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79" name="フローチャート: 判断 378"/>
        <xdr:cNvSpPr/>
      </xdr:nvSpPr>
      <xdr:spPr>
        <a:xfrm>
          <a:off x="7842250" y="1778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385" name="楕円 384"/>
        <xdr:cNvSpPr/>
      </xdr:nvSpPr>
      <xdr:spPr>
        <a:xfrm>
          <a:off x="939800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35577</xdr:rowOff>
    </xdr:from>
    <xdr:ext cx="469744" cy="259045"/>
    <xdr:sp macro="" textlink="">
      <xdr:nvSpPr>
        <xdr:cNvPr id="386" name="【保健所】&#10;一人当たり面積該当値テキスト"/>
        <xdr:cNvSpPr txBox="1"/>
      </xdr:nvSpPr>
      <xdr:spPr>
        <a:xfrm>
          <a:off x="948055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387" name="楕円 386"/>
        <xdr:cNvSpPr/>
      </xdr:nvSpPr>
      <xdr:spPr>
        <a:xfrm>
          <a:off x="86360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0</xdr:rowOff>
    </xdr:to>
    <xdr:cxnSp macro="">
      <xdr:nvCxnSpPr>
        <xdr:cNvPr id="388" name="直線コネクタ 387"/>
        <xdr:cNvCxnSpPr/>
      </xdr:nvCxnSpPr>
      <xdr:spPr>
        <a:xfrm>
          <a:off x="8686800" y="1794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389" name="楕円 388"/>
        <xdr:cNvSpPr/>
      </xdr:nvSpPr>
      <xdr:spPr>
        <a:xfrm>
          <a:off x="784225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390" name="直線コネクタ 389"/>
        <xdr:cNvCxnSpPr/>
      </xdr:nvCxnSpPr>
      <xdr:spPr>
        <a:xfrm>
          <a:off x="7886700" y="1794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391"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392" name="n_2aveValue【保健所】&#10;一人当たり面積"/>
        <xdr:cNvSpPr txBox="1"/>
      </xdr:nvSpPr>
      <xdr:spPr>
        <a:xfrm>
          <a:off x="76772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393" name="n_1mainValue【保健所】&#10;一人当たり面積"/>
        <xdr:cNvSpPr txBox="1"/>
      </xdr:nvSpPr>
      <xdr:spPr>
        <a:xfrm>
          <a:off x="845827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394" name="n_2mainValue【保健所】&#10;一人当たり面積"/>
        <xdr:cNvSpPr txBox="1"/>
      </xdr:nvSpPr>
      <xdr:spPr>
        <a:xfrm>
          <a:off x="76772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6" name="正方形/長方形 39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7" name="正方形/長方形 39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8" name="正方形/長方形 39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9" name="正方形/長方形 39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3" name="テキスト ボックス 40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415" name="直線コネクタ 414"/>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416"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417" name="直線コネクタ 416"/>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418"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419" name="直線コネクタ 418"/>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80281</xdr:rowOff>
    </xdr:from>
    <xdr:ext cx="405111" cy="259045"/>
    <xdr:sp macro="" textlink="">
      <xdr:nvSpPr>
        <xdr:cNvPr id="420" name="【試験研究機関】&#10;有形固定資産減価償却率平均値テキスト"/>
        <xdr:cNvSpPr txBox="1"/>
      </xdr:nvSpPr>
      <xdr:spPr>
        <a:xfrm>
          <a:off x="147447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21" name="フローチャート: 判断 420"/>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422" name="フローチャート: 判断 421"/>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57404</xdr:rowOff>
    </xdr:from>
    <xdr:to>
      <xdr:col>76</xdr:col>
      <xdr:colOff>165100</xdr:colOff>
      <xdr:row>36</xdr:row>
      <xdr:rowOff>159004</xdr:rowOff>
    </xdr:to>
    <xdr:sp macro="" textlink="">
      <xdr:nvSpPr>
        <xdr:cNvPr id="423" name="フローチャート: 判断 422"/>
        <xdr:cNvSpPr/>
      </xdr:nvSpPr>
      <xdr:spPr>
        <a:xfrm>
          <a:off x="130937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89408</xdr:rowOff>
    </xdr:from>
    <xdr:to>
      <xdr:col>85</xdr:col>
      <xdr:colOff>177800</xdr:colOff>
      <xdr:row>41</xdr:row>
      <xdr:rowOff>19558</xdr:rowOff>
    </xdr:to>
    <xdr:sp macro="" textlink="">
      <xdr:nvSpPr>
        <xdr:cNvPr id="429" name="楕円 428"/>
        <xdr:cNvSpPr/>
      </xdr:nvSpPr>
      <xdr:spPr>
        <a:xfrm>
          <a:off x="14649450" y="6699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4335</xdr:rowOff>
    </xdr:from>
    <xdr:ext cx="405111" cy="259045"/>
    <xdr:sp macro="" textlink="">
      <xdr:nvSpPr>
        <xdr:cNvPr id="430" name="【試験研究機関】&#10;有形固定資産減価償却率該当値テキスト"/>
        <xdr:cNvSpPr txBox="1"/>
      </xdr:nvSpPr>
      <xdr:spPr>
        <a:xfrm>
          <a:off x="14744700" y="661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167132</xdr:rowOff>
    </xdr:from>
    <xdr:to>
      <xdr:col>81</xdr:col>
      <xdr:colOff>101600</xdr:colOff>
      <xdr:row>41</xdr:row>
      <xdr:rowOff>97282</xdr:rowOff>
    </xdr:to>
    <xdr:sp macro="" textlink="">
      <xdr:nvSpPr>
        <xdr:cNvPr id="431" name="楕円 430"/>
        <xdr:cNvSpPr/>
      </xdr:nvSpPr>
      <xdr:spPr>
        <a:xfrm>
          <a:off x="13887450" y="6777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140208</xdr:rowOff>
    </xdr:from>
    <xdr:to>
      <xdr:col>85</xdr:col>
      <xdr:colOff>127000</xdr:colOff>
      <xdr:row>41</xdr:row>
      <xdr:rowOff>46482</xdr:rowOff>
    </xdr:to>
    <xdr:cxnSp macro="">
      <xdr:nvCxnSpPr>
        <xdr:cNvPr id="432" name="直線コネクタ 431"/>
        <xdr:cNvCxnSpPr/>
      </xdr:nvCxnSpPr>
      <xdr:spPr>
        <a:xfrm flipV="1">
          <a:off x="13938250" y="6750558"/>
          <a:ext cx="762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55118</xdr:rowOff>
    </xdr:from>
    <xdr:to>
      <xdr:col>76</xdr:col>
      <xdr:colOff>165100</xdr:colOff>
      <xdr:row>41</xdr:row>
      <xdr:rowOff>156718</xdr:rowOff>
    </xdr:to>
    <xdr:sp macro="" textlink="">
      <xdr:nvSpPr>
        <xdr:cNvPr id="433" name="楕円 432"/>
        <xdr:cNvSpPr/>
      </xdr:nvSpPr>
      <xdr:spPr>
        <a:xfrm>
          <a:off x="13093700" y="68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46482</xdr:rowOff>
    </xdr:from>
    <xdr:to>
      <xdr:col>81</xdr:col>
      <xdr:colOff>50800</xdr:colOff>
      <xdr:row>41</xdr:row>
      <xdr:rowOff>105918</xdr:rowOff>
    </xdr:to>
    <xdr:cxnSp macro="">
      <xdr:nvCxnSpPr>
        <xdr:cNvPr id="434" name="直線コネクタ 433"/>
        <xdr:cNvCxnSpPr/>
      </xdr:nvCxnSpPr>
      <xdr:spPr>
        <a:xfrm flipV="1">
          <a:off x="13144500" y="6821932"/>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20083</xdr:rowOff>
    </xdr:from>
    <xdr:ext cx="405111" cy="259045"/>
    <xdr:sp macro="" textlink="">
      <xdr:nvSpPr>
        <xdr:cNvPr id="435" name="n_1aveValue【試験研究機関】&#10;有形固定資産減価償却率"/>
        <xdr:cNvSpPr txBox="1"/>
      </xdr:nvSpPr>
      <xdr:spPr>
        <a:xfrm>
          <a:off x="13742044" y="59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macro="" textlink="">
      <xdr:nvSpPr>
        <xdr:cNvPr id="436" name="n_2aveValue【試験研究機関】&#10;有形固定資産減価償却率"/>
        <xdr:cNvSpPr txBox="1"/>
      </xdr:nvSpPr>
      <xdr:spPr>
        <a:xfrm>
          <a:off x="12960994" y="57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88409</xdr:rowOff>
    </xdr:from>
    <xdr:ext cx="405111" cy="259045"/>
    <xdr:sp macro="" textlink="">
      <xdr:nvSpPr>
        <xdr:cNvPr id="437" name="n_1mainValue【試験研究機関】&#10;有形固定資産減価償却率"/>
        <xdr:cNvSpPr txBox="1"/>
      </xdr:nvSpPr>
      <xdr:spPr>
        <a:xfrm>
          <a:off x="13742044" y="686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147845</xdr:rowOff>
    </xdr:from>
    <xdr:ext cx="405111" cy="259045"/>
    <xdr:sp macro="" textlink="">
      <xdr:nvSpPr>
        <xdr:cNvPr id="438" name="n_2mainValue【試験研究機関】&#10;有形固定資産減価償却率"/>
        <xdr:cNvSpPr txBox="1"/>
      </xdr:nvSpPr>
      <xdr:spPr>
        <a:xfrm>
          <a:off x="12960994" y="692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0" name="正方形/長方形 439"/>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1" name="正方形/長方形 440"/>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2" name="正方形/長方形 441"/>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3" name="正方形/長方形 442"/>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58" name="直線コネクタ 457"/>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59"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60" name="直線コネクタ 459"/>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61"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2" name="直線コネクタ 461"/>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41419</xdr:rowOff>
    </xdr:from>
    <xdr:ext cx="469744" cy="259045"/>
    <xdr:sp macro="" textlink="">
      <xdr:nvSpPr>
        <xdr:cNvPr id="463" name="【試験研究機関】&#10;一人当たり面積平均値テキスト"/>
        <xdr:cNvSpPr txBox="1"/>
      </xdr:nvSpPr>
      <xdr:spPr>
        <a:xfrm>
          <a:off x="20002500" y="648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64" name="フローチャート: 判断 463"/>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65" name="フローチャート: 判断 464"/>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466" name="フローチャート: 判断 465"/>
        <xdr:cNvSpPr/>
      </xdr:nvSpPr>
      <xdr:spPr>
        <a:xfrm>
          <a:off x="18345150" y="677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114554</xdr:rowOff>
    </xdr:from>
    <xdr:to>
      <xdr:col>116</xdr:col>
      <xdr:colOff>114300</xdr:colOff>
      <xdr:row>41</xdr:row>
      <xdr:rowOff>44704</xdr:rowOff>
    </xdr:to>
    <xdr:sp macro="" textlink="">
      <xdr:nvSpPr>
        <xdr:cNvPr id="472" name="楕円 471"/>
        <xdr:cNvSpPr/>
      </xdr:nvSpPr>
      <xdr:spPr>
        <a:xfrm>
          <a:off x="19900900" y="6724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92981</xdr:rowOff>
    </xdr:from>
    <xdr:ext cx="469744" cy="259045"/>
    <xdr:sp macro="" textlink="">
      <xdr:nvSpPr>
        <xdr:cNvPr id="473" name="【試験研究機関】&#10;一人当たり面積該当値テキスト"/>
        <xdr:cNvSpPr txBox="1"/>
      </xdr:nvSpPr>
      <xdr:spPr>
        <a:xfrm>
          <a:off x="20002500" y="67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114554</xdr:rowOff>
    </xdr:from>
    <xdr:to>
      <xdr:col>112</xdr:col>
      <xdr:colOff>38100</xdr:colOff>
      <xdr:row>41</xdr:row>
      <xdr:rowOff>44704</xdr:rowOff>
    </xdr:to>
    <xdr:sp macro="" textlink="">
      <xdr:nvSpPr>
        <xdr:cNvPr id="474" name="楕円 473"/>
        <xdr:cNvSpPr/>
      </xdr:nvSpPr>
      <xdr:spPr>
        <a:xfrm>
          <a:off x="19157950" y="67249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165354</xdr:rowOff>
    </xdr:from>
    <xdr:to>
      <xdr:col>116</xdr:col>
      <xdr:colOff>63500</xdr:colOff>
      <xdr:row>40</xdr:row>
      <xdr:rowOff>165354</xdr:rowOff>
    </xdr:to>
    <xdr:cxnSp macro="">
      <xdr:nvCxnSpPr>
        <xdr:cNvPr id="475" name="直線コネクタ 474"/>
        <xdr:cNvCxnSpPr/>
      </xdr:nvCxnSpPr>
      <xdr:spPr>
        <a:xfrm>
          <a:off x="19202400" y="677570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114554</xdr:rowOff>
    </xdr:from>
    <xdr:to>
      <xdr:col>107</xdr:col>
      <xdr:colOff>101600</xdr:colOff>
      <xdr:row>41</xdr:row>
      <xdr:rowOff>44704</xdr:rowOff>
    </xdr:to>
    <xdr:sp macro="" textlink="">
      <xdr:nvSpPr>
        <xdr:cNvPr id="476" name="楕円 475"/>
        <xdr:cNvSpPr/>
      </xdr:nvSpPr>
      <xdr:spPr>
        <a:xfrm>
          <a:off x="18345150" y="6724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165354</xdr:rowOff>
    </xdr:from>
    <xdr:to>
      <xdr:col>111</xdr:col>
      <xdr:colOff>177800</xdr:colOff>
      <xdr:row>40</xdr:row>
      <xdr:rowOff>165354</xdr:rowOff>
    </xdr:to>
    <xdr:cxnSp macro="">
      <xdr:nvCxnSpPr>
        <xdr:cNvPr id="477" name="直線コネクタ 476"/>
        <xdr:cNvCxnSpPr/>
      </xdr:nvCxnSpPr>
      <xdr:spPr>
        <a:xfrm>
          <a:off x="18395950" y="67757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76979</xdr:rowOff>
    </xdr:from>
    <xdr:ext cx="469744" cy="259045"/>
    <xdr:sp macro="" textlink="">
      <xdr:nvSpPr>
        <xdr:cNvPr id="478" name="n_1aveValue【試験研究機関】&#10;一人当たり面積"/>
        <xdr:cNvSpPr txBox="1"/>
      </xdr:nvSpPr>
      <xdr:spPr>
        <a:xfrm>
          <a:off x="18980227" y="68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86123</xdr:rowOff>
    </xdr:from>
    <xdr:ext cx="469744" cy="259045"/>
    <xdr:sp macro="" textlink="">
      <xdr:nvSpPr>
        <xdr:cNvPr id="479" name="n_2aveValue【試験研究機関】&#10;一人当たり面積"/>
        <xdr:cNvSpPr txBox="1"/>
      </xdr:nvSpPr>
      <xdr:spPr>
        <a:xfrm>
          <a:off x="18180127" y="68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61231</xdr:rowOff>
    </xdr:from>
    <xdr:ext cx="469744" cy="259045"/>
    <xdr:sp macro="" textlink="">
      <xdr:nvSpPr>
        <xdr:cNvPr id="480" name="n_1mainValue【試験研究機関】&#10;一人当たり面積"/>
        <xdr:cNvSpPr txBox="1"/>
      </xdr:nvSpPr>
      <xdr:spPr>
        <a:xfrm>
          <a:off x="18980227" y="65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61231</xdr:rowOff>
    </xdr:from>
    <xdr:ext cx="469744" cy="259045"/>
    <xdr:sp macro="" textlink="">
      <xdr:nvSpPr>
        <xdr:cNvPr id="481" name="n_2mainValue【試験研究機関】&#10;一人当たり面積"/>
        <xdr:cNvSpPr txBox="1"/>
      </xdr:nvSpPr>
      <xdr:spPr>
        <a:xfrm>
          <a:off x="18180127" y="65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3" name="正方形/長方形 48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4" name="正方形/長方形 48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5" name="正方形/長方形 48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6" name="正方形/長方形 48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34290</xdr:rowOff>
    </xdr:from>
    <xdr:to>
      <xdr:col>85</xdr:col>
      <xdr:colOff>126364</xdr:colOff>
      <xdr:row>62</xdr:row>
      <xdr:rowOff>160020</xdr:rowOff>
    </xdr:to>
    <xdr:cxnSp macro="">
      <xdr:nvCxnSpPr>
        <xdr:cNvPr id="502" name="直線コネクタ 501"/>
        <xdr:cNvCxnSpPr/>
      </xdr:nvCxnSpPr>
      <xdr:spPr>
        <a:xfrm flipV="1">
          <a:off x="14698345" y="9121140"/>
          <a:ext cx="1269"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163847</xdr:rowOff>
    </xdr:from>
    <xdr:ext cx="405111" cy="259045"/>
    <xdr:sp macro="" textlink="">
      <xdr:nvSpPr>
        <xdr:cNvPr id="503" name="【警察施設】&#10;有形固定資産減価償却率最小値テキスト"/>
        <xdr:cNvSpPr txBox="1"/>
      </xdr:nvSpPr>
      <xdr:spPr>
        <a:xfrm>
          <a:off x="147447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04" name="直線コネクタ 503"/>
        <xdr:cNvCxnSpPr/>
      </xdr:nvCxnSpPr>
      <xdr:spPr>
        <a:xfrm>
          <a:off x="146113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152417</xdr:rowOff>
    </xdr:from>
    <xdr:ext cx="405111" cy="259045"/>
    <xdr:sp macro="" textlink="">
      <xdr:nvSpPr>
        <xdr:cNvPr id="505" name="【警察施設】&#10;有形固定資産減価償却率最大値テキスト"/>
        <xdr:cNvSpPr txBox="1"/>
      </xdr:nvSpPr>
      <xdr:spPr>
        <a:xfrm>
          <a:off x="1474470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06" name="直線コネクタ 505"/>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102379</xdr:rowOff>
    </xdr:from>
    <xdr:ext cx="405111" cy="259045"/>
    <xdr:sp macro="" textlink="">
      <xdr:nvSpPr>
        <xdr:cNvPr id="507" name="【警察施設】&#10;有形固定資産減価償却率平均値テキスト"/>
        <xdr:cNvSpPr txBox="1"/>
      </xdr:nvSpPr>
      <xdr:spPr>
        <a:xfrm>
          <a:off x="14744700" y="9354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508" name="フローチャート: 判断 507"/>
        <xdr:cNvSpPr/>
      </xdr:nvSpPr>
      <xdr:spPr>
        <a:xfrm>
          <a:off x="14649450" y="9496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58928</xdr:rowOff>
    </xdr:from>
    <xdr:to>
      <xdr:col>81</xdr:col>
      <xdr:colOff>101600</xdr:colOff>
      <xdr:row>60</xdr:row>
      <xdr:rowOff>160528</xdr:rowOff>
    </xdr:to>
    <xdr:sp macro="" textlink="">
      <xdr:nvSpPr>
        <xdr:cNvPr id="509" name="フローチャート: 判断 508"/>
        <xdr:cNvSpPr/>
      </xdr:nvSpPr>
      <xdr:spPr>
        <a:xfrm>
          <a:off x="13887450" y="99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10" name="フローチャート: 判断 509"/>
        <xdr:cNvSpPr/>
      </xdr:nvSpPr>
      <xdr:spPr>
        <a:xfrm>
          <a:off x="130937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16" name="楕円 515"/>
        <xdr:cNvSpPr/>
      </xdr:nvSpPr>
      <xdr:spPr>
        <a:xfrm>
          <a:off x="14649450" y="10351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24147</xdr:rowOff>
    </xdr:from>
    <xdr:ext cx="405111" cy="259045"/>
    <xdr:sp macro="" textlink="">
      <xdr:nvSpPr>
        <xdr:cNvPr id="517" name="【警察施設】&#10;有形固定資産減価償却率該当値テキスト"/>
        <xdr:cNvSpPr txBox="1"/>
      </xdr:nvSpPr>
      <xdr:spPr>
        <a:xfrm>
          <a:off x="14744700"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72644</xdr:rowOff>
    </xdr:from>
    <xdr:to>
      <xdr:col>81</xdr:col>
      <xdr:colOff>101600</xdr:colOff>
      <xdr:row>63</xdr:row>
      <xdr:rowOff>2794</xdr:rowOff>
    </xdr:to>
    <xdr:sp macro="" textlink="">
      <xdr:nvSpPr>
        <xdr:cNvPr id="518" name="楕円 517"/>
        <xdr:cNvSpPr/>
      </xdr:nvSpPr>
      <xdr:spPr>
        <a:xfrm>
          <a:off x="13887450" y="10315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123444</xdr:rowOff>
    </xdr:from>
    <xdr:to>
      <xdr:col>85</xdr:col>
      <xdr:colOff>127000</xdr:colOff>
      <xdr:row>62</xdr:row>
      <xdr:rowOff>160020</xdr:rowOff>
    </xdr:to>
    <xdr:cxnSp macro="">
      <xdr:nvCxnSpPr>
        <xdr:cNvPr id="519" name="直線コネクタ 518"/>
        <xdr:cNvCxnSpPr/>
      </xdr:nvCxnSpPr>
      <xdr:spPr>
        <a:xfrm>
          <a:off x="13938250" y="10365994"/>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157226</xdr:rowOff>
    </xdr:from>
    <xdr:to>
      <xdr:col>76</xdr:col>
      <xdr:colOff>165100</xdr:colOff>
      <xdr:row>64</xdr:row>
      <xdr:rowOff>87376</xdr:rowOff>
    </xdr:to>
    <xdr:sp macro="" textlink="">
      <xdr:nvSpPr>
        <xdr:cNvPr id="520" name="楕円 519"/>
        <xdr:cNvSpPr/>
      </xdr:nvSpPr>
      <xdr:spPr>
        <a:xfrm>
          <a:off x="13093700" y="10564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64</xdr:row>
      <xdr:rowOff>36576</xdr:rowOff>
    </xdr:to>
    <xdr:cxnSp macro="">
      <xdr:nvCxnSpPr>
        <xdr:cNvPr id="521" name="直線コネクタ 520"/>
        <xdr:cNvCxnSpPr/>
      </xdr:nvCxnSpPr>
      <xdr:spPr>
        <a:xfrm flipV="1">
          <a:off x="13144500" y="10365994"/>
          <a:ext cx="79375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5605</xdr:rowOff>
    </xdr:from>
    <xdr:ext cx="405111" cy="259045"/>
    <xdr:sp macro="" textlink="">
      <xdr:nvSpPr>
        <xdr:cNvPr id="522" name="n_1aveValue【警察施設】&#10;有形固定資産減価償却率"/>
        <xdr:cNvSpPr txBox="1"/>
      </xdr:nvSpPr>
      <xdr:spPr>
        <a:xfrm>
          <a:off x="13742044"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78757</xdr:rowOff>
    </xdr:from>
    <xdr:ext cx="405111" cy="259045"/>
    <xdr:sp macro="" textlink="">
      <xdr:nvSpPr>
        <xdr:cNvPr id="523" name="n_2aveValue【警察施設】&#10;有形固定資産減価償却率"/>
        <xdr:cNvSpPr txBox="1"/>
      </xdr:nvSpPr>
      <xdr:spPr>
        <a:xfrm>
          <a:off x="1296099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165371</xdr:rowOff>
    </xdr:from>
    <xdr:ext cx="405111" cy="259045"/>
    <xdr:sp macro="" textlink="">
      <xdr:nvSpPr>
        <xdr:cNvPr id="524" name="n_1mainValue【警察施設】&#10;有形固定資産減価償却率"/>
        <xdr:cNvSpPr txBox="1"/>
      </xdr:nvSpPr>
      <xdr:spPr>
        <a:xfrm>
          <a:off x="13742044" y="1040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78503</xdr:rowOff>
    </xdr:from>
    <xdr:ext cx="405111" cy="259045"/>
    <xdr:sp macro="" textlink="">
      <xdr:nvSpPr>
        <xdr:cNvPr id="525" name="n_2mainValue【警察施設】&#10;有形固定資産減価償却率"/>
        <xdr:cNvSpPr txBox="1"/>
      </xdr:nvSpPr>
      <xdr:spPr>
        <a:xfrm>
          <a:off x="1296099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7" name="正方形/長方形 526"/>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8" name="正方形/長方形 527"/>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9" name="正方形/長方形 528"/>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0" name="正方形/長方形 529"/>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47" name="直線コネクタ 546"/>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48"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49" name="直線コネクタ 548"/>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50"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51" name="直線コネクタ 550"/>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99712</xdr:rowOff>
    </xdr:from>
    <xdr:ext cx="469744" cy="259045"/>
    <xdr:sp macro="" textlink="">
      <xdr:nvSpPr>
        <xdr:cNvPr id="552" name="【警察施設】&#10;一人当たり面積平均値テキスト"/>
        <xdr:cNvSpPr txBox="1"/>
      </xdr:nvSpPr>
      <xdr:spPr>
        <a:xfrm>
          <a:off x="2000250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53" name="フローチャート: 判断 552"/>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54" name="フローチャート: 判断 553"/>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55" name="フローチャート: 判断 554"/>
        <xdr:cNvSpPr/>
      </xdr:nvSpPr>
      <xdr:spPr>
        <a:xfrm>
          <a:off x="183451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61" name="楕円 560"/>
        <xdr:cNvSpPr/>
      </xdr:nvSpPr>
      <xdr:spPr>
        <a:xfrm>
          <a:off x="1990090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110507</xdr:rowOff>
    </xdr:from>
    <xdr:ext cx="469744" cy="259045"/>
    <xdr:sp macro="" textlink="">
      <xdr:nvSpPr>
        <xdr:cNvPr id="562" name="【警察施設】&#10;一人当たり面積該当値テキスト"/>
        <xdr:cNvSpPr txBox="1"/>
      </xdr:nvSpPr>
      <xdr:spPr>
        <a:xfrm>
          <a:off x="2000250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141605</xdr:rowOff>
    </xdr:from>
    <xdr:to>
      <xdr:col>112</xdr:col>
      <xdr:colOff>38100</xdr:colOff>
      <xdr:row>63</xdr:row>
      <xdr:rowOff>71755</xdr:rowOff>
    </xdr:to>
    <xdr:sp macro="" textlink="">
      <xdr:nvSpPr>
        <xdr:cNvPr id="563" name="楕円 562"/>
        <xdr:cNvSpPr/>
      </xdr:nvSpPr>
      <xdr:spPr>
        <a:xfrm>
          <a:off x="19157950" y="103841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20955</xdr:rowOff>
    </xdr:to>
    <xdr:cxnSp macro="">
      <xdr:nvCxnSpPr>
        <xdr:cNvPr id="564" name="直線コネクタ 563"/>
        <xdr:cNvCxnSpPr/>
      </xdr:nvCxnSpPr>
      <xdr:spPr>
        <a:xfrm flipV="1">
          <a:off x="19202400" y="1041908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65" name="楕円 564"/>
        <xdr:cNvSpPr/>
      </xdr:nvSpPr>
      <xdr:spPr>
        <a:xfrm>
          <a:off x="1834515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20955</xdr:rowOff>
    </xdr:from>
    <xdr:to>
      <xdr:col>111</xdr:col>
      <xdr:colOff>177800</xdr:colOff>
      <xdr:row>63</xdr:row>
      <xdr:rowOff>22860</xdr:rowOff>
    </xdr:to>
    <xdr:cxnSp macro="">
      <xdr:nvCxnSpPr>
        <xdr:cNvPr id="566" name="直線コネクタ 565"/>
        <xdr:cNvCxnSpPr/>
      </xdr:nvCxnSpPr>
      <xdr:spPr>
        <a:xfrm flipV="1">
          <a:off x="18395950" y="1042860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140987</xdr:rowOff>
    </xdr:from>
    <xdr:ext cx="469744" cy="259045"/>
    <xdr:sp macro="" textlink="">
      <xdr:nvSpPr>
        <xdr:cNvPr id="567" name="n_1aveValue【警察施設】&#10;一人当たり面積"/>
        <xdr:cNvSpPr txBox="1"/>
      </xdr:nvSpPr>
      <xdr:spPr>
        <a:xfrm>
          <a:off x="189802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68" name="n_2aveValue【警察施設】&#10;一人当たり面積"/>
        <xdr:cNvSpPr txBox="1"/>
      </xdr:nvSpPr>
      <xdr:spPr>
        <a:xfrm>
          <a:off x="181801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88282</xdr:rowOff>
    </xdr:from>
    <xdr:ext cx="469744" cy="259045"/>
    <xdr:sp macro="" textlink="">
      <xdr:nvSpPr>
        <xdr:cNvPr id="569" name="n_1mainValue【警察施設】&#10;一人当たり面積"/>
        <xdr:cNvSpPr txBox="1"/>
      </xdr:nvSpPr>
      <xdr:spPr>
        <a:xfrm>
          <a:off x="189802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570" name="n_2mainValue【警察施設】&#10;一人当たり面積"/>
        <xdr:cNvSpPr txBox="1"/>
      </xdr:nvSpPr>
      <xdr:spPr>
        <a:xfrm>
          <a:off x="181801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2" name="正方形/長方形 571"/>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3" name="正方形/長方形 572"/>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4" name="正方形/長方形 573"/>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5" name="正方形/長方形 574"/>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9" name="テキスト ボックス 578"/>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0" name="直線コネクタ 579"/>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1" name="テキスト ボックス 580"/>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2" name="直線コネクタ 581"/>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3" name="テキスト ボックス 582"/>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4" name="直線コネクタ 583"/>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5" name="テキスト ボックス 584"/>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6" name="直線コネクタ 585"/>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7" name="テキスト ボックス 586"/>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91" name="直線コネクタ 590"/>
        <xdr:cNvCxnSpPr/>
      </xdr:nvCxnSpPr>
      <xdr:spPr>
        <a:xfrm flipV="1">
          <a:off x="14698345" y="13098780"/>
          <a:ext cx="1269" cy="113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92" name="【庁舎】&#10;有形固定資産減価償却率最小値テキスト"/>
        <xdr:cNvSpPr txBox="1"/>
      </xdr:nvSpPr>
      <xdr:spPr>
        <a:xfrm>
          <a:off x="14744700" y="142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93" name="直線コネクタ 592"/>
        <xdr:cNvCxnSpPr/>
      </xdr:nvCxnSpPr>
      <xdr:spPr>
        <a:xfrm>
          <a:off x="146113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594" name="【庁舎】&#10;有形固定資産減価償却率最大値テキスト"/>
        <xdr:cNvSpPr txBox="1"/>
      </xdr:nvSpPr>
      <xdr:spPr>
        <a:xfrm>
          <a:off x="14744700"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595" name="直線コネクタ 594"/>
        <xdr:cNvCxnSpPr/>
      </xdr:nvCxnSpPr>
      <xdr:spPr>
        <a:xfrm>
          <a:off x="146113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19321</xdr:rowOff>
    </xdr:from>
    <xdr:ext cx="405111" cy="259045"/>
    <xdr:sp macro="" textlink="">
      <xdr:nvSpPr>
        <xdr:cNvPr id="596" name="【庁舎】&#10;有形固定資産減価償却率平均値テキスト"/>
        <xdr:cNvSpPr txBox="1"/>
      </xdr:nvSpPr>
      <xdr:spPr>
        <a:xfrm>
          <a:off x="14744700" y="1339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97" name="フローチャート: 判断 596"/>
        <xdr:cNvSpPr/>
      </xdr:nvSpPr>
      <xdr:spPr>
        <a:xfrm>
          <a:off x="14649450" y="1354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598" name="フローチャート: 判断 597"/>
        <xdr:cNvSpPr/>
      </xdr:nvSpPr>
      <xdr:spPr>
        <a:xfrm>
          <a:off x="13887450" y="13655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140463</xdr:rowOff>
    </xdr:from>
    <xdr:to>
      <xdr:col>76</xdr:col>
      <xdr:colOff>165100</xdr:colOff>
      <xdr:row>84</xdr:row>
      <xdr:rowOff>70613</xdr:rowOff>
    </xdr:to>
    <xdr:sp macro="" textlink="">
      <xdr:nvSpPr>
        <xdr:cNvPr id="599" name="フローチャート: 判断 598"/>
        <xdr:cNvSpPr/>
      </xdr:nvSpPr>
      <xdr:spPr>
        <a:xfrm>
          <a:off x="130937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69596</xdr:rowOff>
    </xdr:from>
    <xdr:to>
      <xdr:col>85</xdr:col>
      <xdr:colOff>177800</xdr:colOff>
      <xdr:row>84</xdr:row>
      <xdr:rowOff>171196</xdr:rowOff>
    </xdr:to>
    <xdr:sp macro="" textlink="">
      <xdr:nvSpPr>
        <xdr:cNvPr id="605" name="楕円 604"/>
        <xdr:cNvSpPr/>
      </xdr:nvSpPr>
      <xdr:spPr>
        <a:xfrm>
          <a:off x="14649450" y="139443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48023</xdr:rowOff>
    </xdr:from>
    <xdr:ext cx="405111" cy="259045"/>
    <xdr:sp macro="" textlink="">
      <xdr:nvSpPr>
        <xdr:cNvPr id="606" name="【庁舎】&#10;有形固定資産減価償却率該当値テキスト"/>
        <xdr:cNvSpPr txBox="1"/>
      </xdr:nvSpPr>
      <xdr:spPr>
        <a:xfrm>
          <a:off x="14744700"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39878</xdr:rowOff>
    </xdr:from>
    <xdr:to>
      <xdr:col>81</xdr:col>
      <xdr:colOff>101600</xdr:colOff>
      <xdr:row>85</xdr:row>
      <xdr:rowOff>141478</xdr:rowOff>
    </xdr:to>
    <xdr:sp macro="" textlink="">
      <xdr:nvSpPr>
        <xdr:cNvPr id="607" name="楕円 606"/>
        <xdr:cNvSpPr/>
      </xdr:nvSpPr>
      <xdr:spPr>
        <a:xfrm>
          <a:off x="1388745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120396</xdr:rowOff>
    </xdr:from>
    <xdr:to>
      <xdr:col>85</xdr:col>
      <xdr:colOff>127000</xdr:colOff>
      <xdr:row>85</xdr:row>
      <xdr:rowOff>90678</xdr:rowOff>
    </xdr:to>
    <xdr:cxnSp macro="">
      <xdr:nvCxnSpPr>
        <xdr:cNvPr id="608" name="直線コネクタ 607"/>
        <xdr:cNvCxnSpPr/>
      </xdr:nvCxnSpPr>
      <xdr:spPr>
        <a:xfrm flipV="1">
          <a:off x="13938250" y="13995146"/>
          <a:ext cx="7620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154178</xdr:rowOff>
    </xdr:from>
    <xdr:to>
      <xdr:col>76</xdr:col>
      <xdr:colOff>165100</xdr:colOff>
      <xdr:row>86</xdr:row>
      <xdr:rowOff>84328</xdr:rowOff>
    </xdr:to>
    <xdr:sp macro="" textlink="">
      <xdr:nvSpPr>
        <xdr:cNvPr id="609" name="楕円 608"/>
        <xdr:cNvSpPr/>
      </xdr:nvSpPr>
      <xdr:spPr>
        <a:xfrm>
          <a:off x="1309370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90678</xdr:rowOff>
    </xdr:from>
    <xdr:to>
      <xdr:col>81</xdr:col>
      <xdr:colOff>50800</xdr:colOff>
      <xdr:row>86</xdr:row>
      <xdr:rowOff>33528</xdr:rowOff>
    </xdr:to>
    <xdr:cxnSp macro="">
      <xdr:nvCxnSpPr>
        <xdr:cNvPr id="610" name="直線コネクタ 609"/>
        <xdr:cNvCxnSpPr/>
      </xdr:nvCxnSpPr>
      <xdr:spPr>
        <a:xfrm flipV="1">
          <a:off x="13144500" y="14130528"/>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57421</xdr:rowOff>
    </xdr:from>
    <xdr:ext cx="405111" cy="259045"/>
    <xdr:sp macro="" textlink="">
      <xdr:nvSpPr>
        <xdr:cNvPr id="611" name="n_1aveValue【庁舎】&#10;有形固定資産減価償却率"/>
        <xdr:cNvSpPr txBox="1"/>
      </xdr:nvSpPr>
      <xdr:spPr>
        <a:xfrm>
          <a:off x="13742044" y="134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87140</xdr:rowOff>
    </xdr:from>
    <xdr:ext cx="405111" cy="259045"/>
    <xdr:sp macro="" textlink="">
      <xdr:nvSpPr>
        <xdr:cNvPr id="612" name="n_2aveValue【庁舎】&#10;有形固定資産減価償却率"/>
        <xdr:cNvSpPr txBox="1"/>
      </xdr:nvSpPr>
      <xdr:spPr>
        <a:xfrm>
          <a:off x="1296099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132605</xdr:rowOff>
    </xdr:from>
    <xdr:ext cx="405111" cy="259045"/>
    <xdr:sp macro="" textlink="">
      <xdr:nvSpPr>
        <xdr:cNvPr id="613" name="n_1mainValue【庁舎】&#10;有形固定資産減価償却率"/>
        <xdr:cNvSpPr txBox="1"/>
      </xdr:nvSpPr>
      <xdr:spPr>
        <a:xfrm>
          <a:off x="13742044" y="1417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75455</xdr:rowOff>
    </xdr:from>
    <xdr:ext cx="405111" cy="259045"/>
    <xdr:sp macro="" textlink="">
      <xdr:nvSpPr>
        <xdr:cNvPr id="614" name="n_2mainValue【庁舎】&#10;有形固定資産減価償却率"/>
        <xdr:cNvSpPr txBox="1"/>
      </xdr:nvSpPr>
      <xdr:spPr>
        <a:xfrm>
          <a:off x="12960994" y="1428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16" name="正方形/長方形 61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7" name="正方形/長方形 61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8" name="正方形/長方形 61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9" name="正方形/長方形 61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3" name="テキスト ボックス 622"/>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24" name="直線コネクタ 623"/>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5" name="テキスト ボックス 624"/>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6" name="直線コネクタ 625"/>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7" name="テキスト ボックス 626"/>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8" name="直線コネクタ 627"/>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9" name="テキスト ボックス 628"/>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0" name="直線コネクタ 629"/>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1" name="テキスト ボックス 630"/>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2" name="直線コネクタ 631"/>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3" name="テキスト ボックス 632"/>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4" name="直線コネクタ 633"/>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5" name="テキスト ボックス 634"/>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639" name="直線コネクタ 638"/>
        <xdr:cNvCxnSpPr/>
      </xdr:nvCxnSpPr>
      <xdr:spPr>
        <a:xfrm flipV="1">
          <a:off x="19949795" y="12883062"/>
          <a:ext cx="1269"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640" name="【庁舎】&#10;一人当たり面積最小値テキスト"/>
        <xdr:cNvSpPr txBox="1"/>
      </xdr:nvSpPr>
      <xdr:spPr>
        <a:xfrm>
          <a:off x="200025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641" name="直線コネクタ 640"/>
        <xdr:cNvCxnSpPr/>
      </xdr:nvCxnSpPr>
      <xdr:spPr>
        <a:xfrm>
          <a:off x="19881850" y="14442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642" name="【庁舎】&#10;一人当たり面積最大値テキスト"/>
        <xdr:cNvSpPr txBox="1"/>
      </xdr:nvSpPr>
      <xdr:spPr>
        <a:xfrm>
          <a:off x="20002500" y="126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643" name="直線コネクタ 642"/>
        <xdr:cNvCxnSpPr/>
      </xdr:nvCxnSpPr>
      <xdr:spPr>
        <a:xfrm>
          <a:off x="19881850" y="12883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119578</xdr:rowOff>
    </xdr:from>
    <xdr:ext cx="469744" cy="259045"/>
    <xdr:sp macro="" textlink="">
      <xdr:nvSpPr>
        <xdr:cNvPr id="644" name="【庁舎】&#10;一人当たり面積平均値テキスト"/>
        <xdr:cNvSpPr txBox="1"/>
      </xdr:nvSpPr>
      <xdr:spPr>
        <a:xfrm>
          <a:off x="20002500" y="13994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645" name="フローチャート: 判断 644"/>
        <xdr:cNvSpPr/>
      </xdr:nvSpPr>
      <xdr:spPr>
        <a:xfrm>
          <a:off x="19900900" y="14136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646" name="フローチャート: 判断 645"/>
        <xdr:cNvSpPr/>
      </xdr:nvSpPr>
      <xdr:spPr>
        <a:xfrm>
          <a:off x="19157950" y="14319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104866</xdr:rowOff>
    </xdr:from>
    <xdr:to>
      <xdr:col>107</xdr:col>
      <xdr:colOff>101600</xdr:colOff>
      <xdr:row>87</xdr:row>
      <xdr:rowOff>35016</xdr:rowOff>
    </xdr:to>
    <xdr:sp macro="" textlink="">
      <xdr:nvSpPr>
        <xdr:cNvPr id="647" name="フローチャート: 判断 646"/>
        <xdr:cNvSpPr/>
      </xdr:nvSpPr>
      <xdr:spPr>
        <a:xfrm>
          <a:off x="18345150" y="14309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168548</xdr:rowOff>
    </xdr:from>
    <xdr:to>
      <xdr:col>116</xdr:col>
      <xdr:colOff>114300</xdr:colOff>
      <xdr:row>86</xdr:row>
      <xdr:rowOff>98698</xdr:rowOff>
    </xdr:to>
    <xdr:sp macro="" textlink="">
      <xdr:nvSpPr>
        <xdr:cNvPr id="653" name="楕円 652"/>
        <xdr:cNvSpPr/>
      </xdr:nvSpPr>
      <xdr:spPr>
        <a:xfrm>
          <a:off x="19900900" y="14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146975</xdr:rowOff>
    </xdr:from>
    <xdr:ext cx="469744" cy="259045"/>
    <xdr:sp macro="" textlink="">
      <xdr:nvSpPr>
        <xdr:cNvPr id="654" name="【庁舎】&#10;一人当たり面積該当値テキスト"/>
        <xdr:cNvSpPr txBox="1"/>
      </xdr:nvSpPr>
      <xdr:spPr>
        <a:xfrm>
          <a:off x="20002500" y="1418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168548</xdr:rowOff>
    </xdr:from>
    <xdr:to>
      <xdr:col>112</xdr:col>
      <xdr:colOff>38100</xdr:colOff>
      <xdr:row>86</xdr:row>
      <xdr:rowOff>98698</xdr:rowOff>
    </xdr:to>
    <xdr:sp macro="" textlink="">
      <xdr:nvSpPr>
        <xdr:cNvPr id="655" name="楕円 654"/>
        <xdr:cNvSpPr/>
      </xdr:nvSpPr>
      <xdr:spPr>
        <a:xfrm>
          <a:off x="19157950" y="14202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47898</xdr:rowOff>
    </xdr:from>
    <xdr:to>
      <xdr:col>116</xdr:col>
      <xdr:colOff>63500</xdr:colOff>
      <xdr:row>86</xdr:row>
      <xdr:rowOff>47898</xdr:rowOff>
    </xdr:to>
    <xdr:cxnSp macro="">
      <xdr:nvCxnSpPr>
        <xdr:cNvPr id="656" name="直線コネクタ 655"/>
        <xdr:cNvCxnSpPr/>
      </xdr:nvCxnSpPr>
      <xdr:spPr>
        <a:xfrm>
          <a:off x="19202400" y="1425284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116295</xdr:rowOff>
    </xdr:from>
    <xdr:to>
      <xdr:col>107</xdr:col>
      <xdr:colOff>101600</xdr:colOff>
      <xdr:row>86</xdr:row>
      <xdr:rowOff>46445</xdr:rowOff>
    </xdr:to>
    <xdr:sp macro="" textlink="">
      <xdr:nvSpPr>
        <xdr:cNvPr id="657" name="楕円 656"/>
        <xdr:cNvSpPr/>
      </xdr:nvSpPr>
      <xdr:spPr>
        <a:xfrm>
          <a:off x="18345150" y="14156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167095</xdr:rowOff>
    </xdr:from>
    <xdr:to>
      <xdr:col>111</xdr:col>
      <xdr:colOff>177800</xdr:colOff>
      <xdr:row>86</xdr:row>
      <xdr:rowOff>47898</xdr:rowOff>
    </xdr:to>
    <xdr:cxnSp macro="">
      <xdr:nvCxnSpPr>
        <xdr:cNvPr id="658" name="直線コネクタ 657"/>
        <xdr:cNvCxnSpPr/>
      </xdr:nvCxnSpPr>
      <xdr:spPr>
        <a:xfrm>
          <a:off x="18395950" y="14206945"/>
          <a:ext cx="80645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35940</xdr:rowOff>
    </xdr:from>
    <xdr:ext cx="469744" cy="259045"/>
    <xdr:sp macro="" textlink="">
      <xdr:nvSpPr>
        <xdr:cNvPr id="659" name="n_1aveValue【庁舎】&#10;一人当たり面積"/>
        <xdr:cNvSpPr txBox="1"/>
      </xdr:nvSpPr>
      <xdr:spPr>
        <a:xfrm>
          <a:off x="189802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26143</xdr:rowOff>
    </xdr:from>
    <xdr:ext cx="469744" cy="259045"/>
    <xdr:sp macro="" textlink="">
      <xdr:nvSpPr>
        <xdr:cNvPr id="660" name="n_2aveValue【庁舎】&#10;一人当たり面積"/>
        <xdr:cNvSpPr txBox="1"/>
      </xdr:nvSpPr>
      <xdr:spPr>
        <a:xfrm>
          <a:off x="18180127" y="1439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115225</xdr:rowOff>
    </xdr:from>
    <xdr:ext cx="469744" cy="259045"/>
    <xdr:sp macro="" textlink="">
      <xdr:nvSpPr>
        <xdr:cNvPr id="661" name="n_1mainValue【庁舎】&#10;一人当たり面積"/>
        <xdr:cNvSpPr txBox="1"/>
      </xdr:nvSpPr>
      <xdr:spPr>
        <a:xfrm>
          <a:off x="18980227" y="1398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62972</xdr:rowOff>
    </xdr:from>
    <xdr:ext cx="469744" cy="259045"/>
    <xdr:sp macro="" textlink="">
      <xdr:nvSpPr>
        <xdr:cNvPr id="662" name="n_2mainValue【庁舎】&#10;一人当たり面積"/>
        <xdr:cNvSpPr txBox="1"/>
      </xdr:nvSpPr>
      <xdr:spPr>
        <a:xfrm>
          <a:off x="18180127" y="139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有形固定資産償却率は、体育館・プール、県民会館、保健所でグループ内平均を上回っており、陸上競技場・野球場・球技場、試験研究機関、警察施設、庁舎でグループ内平均を下回っています。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体育館・プールについては、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庁舎については、有形固定資産減価償却率はグループ内平均を下回っており、今後も、長寿命化を図ることで既存ストックの有効活用を図っています。</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p>
        <a:p>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70002_&#39321;&#24029;&#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192.6</v>
          </cell>
          <cell r="CN51">
            <v>197</v>
          </cell>
          <cell r="CV51">
            <v>199.2</v>
          </cell>
        </row>
        <row r="53">
          <cell r="CF53">
            <v>41.2</v>
          </cell>
          <cell r="CN53">
            <v>41.8</v>
          </cell>
          <cell r="CV53">
            <v>43.3</v>
          </cell>
        </row>
        <row r="55">
          <cell r="AN55" t="str">
            <v>グループ内平均値</v>
          </cell>
          <cell r="CF55">
            <v>244</v>
          </cell>
          <cell r="CN55">
            <v>245.1</v>
          </cell>
          <cell r="CV55">
            <v>246.9</v>
          </cell>
        </row>
        <row r="57">
          <cell r="CF57">
            <v>55</v>
          </cell>
          <cell r="CN57">
            <v>53.4</v>
          </cell>
          <cell r="CV57">
            <v>53.9</v>
          </cell>
        </row>
        <row r="72">
          <cell r="BP72" t="str">
            <v>H26</v>
          </cell>
          <cell r="BX72" t="str">
            <v>H27</v>
          </cell>
          <cell r="CF72" t="str">
            <v>H28</v>
          </cell>
          <cell r="CN72" t="str">
            <v>H29</v>
          </cell>
          <cell r="CV72" t="str">
            <v>H30</v>
          </cell>
        </row>
        <row r="73">
          <cell r="AN73" t="str">
            <v>当該団体値</v>
          </cell>
          <cell r="BP73">
            <v>191.7</v>
          </cell>
          <cell r="BX73">
            <v>190.2</v>
          </cell>
          <cell r="CF73">
            <v>192.6</v>
          </cell>
          <cell r="CN73">
            <v>197</v>
          </cell>
          <cell r="CV73">
            <v>199.2</v>
          </cell>
        </row>
        <row r="75">
          <cell r="BP75">
            <v>13.4</v>
          </cell>
          <cell r="BX75">
            <v>12</v>
          </cell>
          <cell r="CF75">
            <v>10.8</v>
          </cell>
          <cell r="CN75">
            <v>10.3</v>
          </cell>
          <cell r="CV75">
            <v>10</v>
          </cell>
        </row>
        <row r="77">
          <cell r="AN77" t="str">
            <v>グループ内平均値</v>
          </cell>
          <cell r="BP77">
            <v>208.1</v>
          </cell>
          <cell r="BX77">
            <v>239.1</v>
          </cell>
          <cell r="CF77">
            <v>244</v>
          </cell>
          <cell r="CN77">
            <v>245.1</v>
          </cell>
          <cell r="CV77">
            <v>246.9</v>
          </cell>
        </row>
        <row r="79">
          <cell r="BP79">
            <v>14.2</v>
          </cell>
          <cell r="BX79">
            <v>15.9</v>
          </cell>
          <cell r="CF79">
            <v>15.4</v>
          </cell>
          <cell r="CN79">
            <v>15.2</v>
          </cell>
          <cell r="CV79">
            <v>14.9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443508674</v>
      </c>
      <c r="BO4" s="425"/>
      <c r="BP4" s="425"/>
      <c r="BQ4" s="425"/>
      <c r="BR4" s="425"/>
      <c r="BS4" s="425"/>
      <c r="BT4" s="425"/>
      <c r="BU4" s="426"/>
      <c r="BV4" s="424">
        <v>460728318</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1.7</v>
      </c>
      <c r="CU4" s="587"/>
      <c r="CV4" s="587"/>
      <c r="CW4" s="587"/>
      <c r="CX4" s="587"/>
      <c r="CY4" s="587"/>
      <c r="CZ4" s="587"/>
      <c r="DA4" s="588"/>
      <c r="DB4" s="586">
        <v>2</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433090842</v>
      </c>
      <c r="BO5" s="431"/>
      <c r="BP5" s="431"/>
      <c r="BQ5" s="431"/>
      <c r="BR5" s="431"/>
      <c r="BS5" s="431"/>
      <c r="BT5" s="431"/>
      <c r="BU5" s="432"/>
      <c r="BV5" s="430">
        <v>451403627</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96.4</v>
      </c>
      <c r="CU5" s="410"/>
      <c r="CV5" s="410"/>
      <c r="CW5" s="410"/>
      <c r="CX5" s="410"/>
      <c r="CY5" s="410"/>
      <c r="CZ5" s="410"/>
      <c r="DA5" s="411"/>
      <c r="DB5" s="409">
        <v>96.7</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12850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10417832</v>
      </c>
      <c r="BO6" s="431"/>
      <c r="BP6" s="431"/>
      <c r="BQ6" s="431"/>
      <c r="BR6" s="431"/>
      <c r="BS6" s="431"/>
      <c r="BT6" s="431"/>
      <c r="BU6" s="432"/>
      <c r="BV6" s="430">
        <v>9324691</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104.9</v>
      </c>
      <c r="CU6" s="576"/>
      <c r="CV6" s="576"/>
      <c r="CW6" s="576"/>
      <c r="CX6" s="576"/>
      <c r="CY6" s="576"/>
      <c r="CZ6" s="576"/>
      <c r="DA6" s="577"/>
      <c r="DB6" s="575">
        <v>105.6</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1</v>
      </c>
      <c r="AJ7" s="456"/>
      <c r="AK7" s="456"/>
      <c r="AL7" s="456"/>
      <c r="AM7" s="456"/>
      <c r="AN7" s="456"/>
      <c r="AO7" s="456"/>
      <c r="AP7" s="457"/>
      <c r="AQ7" s="455">
        <v>9800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6058935</v>
      </c>
      <c r="BO7" s="431"/>
      <c r="BP7" s="431"/>
      <c r="BQ7" s="431"/>
      <c r="BR7" s="431"/>
      <c r="BS7" s="431"/>
      <c r="BT7" s="431"/>
      <c r="BU7" s="432"/>
      <c r="BV7" s="430">
        <v>4232954</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259125194</v>
      </c>
      <c r="CU7" s="431"/>
      <c r="CV7" s="431"/>
      <c r="CW7" s="431"/>
      <c r="CX7" s="431"/>
      <c r="CY7" s="431"/>
      <c r="CZ7" s="431"/>
      <c r="DA7" s="432"/>
      <c r="DB7" s="430">
        <v>259165008</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8100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4358897</v>
      </c>
      <c r="BO8" s="431"/>
      <c r="BP8" s="431"/>
      <c r="BQ8" s="431"/>
      <c r="BR8" s="431"/>
      <c r="BS8" s="431"/>
      <c r="BT8" s="431"/>
      <c r="BU8" s="432"/>
      <c r="BV8" s="430">
        <v>5091737</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0.48957000000000001</v>
      </c>
      <c r="CU8" s="573"/>
      <c r="CV8" s="573"/>
      <c r="CW8" s="573"/>
      <c r="CX8" s="573"/>
      <c r="CY8" s="573"/>
      <c r="CZ8" s="573"/>
      <c r="DA8" s="574"/>
      <c r="DB8" s="572">
        <v>0.48737999999999998</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976263</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9400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-732840</v>
      </c>
      <c r="BO9" s="431"/>
      <c r="BP9" s="431"/>
      <c r="BQ9" s="431"/>
      <c r="BR9" s="431"/>
      <c r="BS9" s="431"/>
      <c r="BT9" s="431"/>
      <c r="BU9" s="432"/>
      <c r="BV9" s="430">
        <v>-1037236</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19.7</v>
      </c>
      <c r="CU9" s="410"/>
      <c r="CV9" s="410"/>
      <c r="CW9" s="410"/>
      <c r="CX9" s="410"/>
      <c r="CY9" s="410"/>
      <c r="CZ9" s="410"/>
      <c r="DA9" s="411"/>
      <c r="DB9" s="409">
        <v>20</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995842</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8500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2497917</v>
      </c>
      <c r="BO10" s="431"/>
      <c r="BP10" s="431"/>
      <c r="BQ10" s="431"/>
      <c r="BR10" s="431"/>
      <c r="BS10" s="431"/>
      <c r="BT10" s="431"/>
      <c r="BU10" s="432"/>
      <c r="BV10" s="430">
        <v>3023784</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39</v>
      </c>
      <c r="AJ11" s="456"/>
      <c r="AK11" s="456"/>
      <c r="AL11" s="456"/>
      <c r="AM11" s="456"/>
      <c r="AN11" s="456"/>
      <c r="AO11" s="456"/>
      <c r="AP11" s="457"/>
      <c r="AQ11" s="455">
        <v>8000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987336</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6764613</v>
      </c>
      <c r="BO12" s="431"/>
      <c r="BP12" s="431"/>
      <c r="BQ12" s="431"/>
      <c r="BR12" s="431"/>
      <c r="BS12" s="431"/>
      <c r="BT12" s="431"/>
      <c r="BU12" s="432"/>
      <c r="BV12" s="430">
        <v>2008688</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128</v>
      </c>
      <c r="CU12" s="481"/>
      <c r="CV12" s="481"/>
      <c r="CW12" s="481"/>
      <c r="CX12" s="481"/>
      <c r="CY12" s="481"/>
      <c r="CZ12" s="481"/>
      <c r="DA12" s="482"/>
      <c r="DB12" s="480" t="s">
        <v>128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974869</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-4999536</v>
      </c>
      <c r="BO13" s="431"/>
      <c r="BP13" s="431"/>
      <c r="BQ13" s="431"/>
      <c r="BR13" s="431"/>
      <c r="BS13" s="431"/>
      <c r="BT13" s="431"/>
      <c r="BU13" s="432"/>
      <c r="BV13" s="430">
        <v>-22140</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10</v>
      </c>
      <c r="CU13" s="410"/>
      <c r="CV13" s="410"/>
      <c r="CW13" s="410"/>
      <c r="CX13" s="410"/>
      <c r="CY13" s="410"/>
      <c r="CZ13" s="410"/>
      <c r="DA13" s="411"/>
      <c r="DB13" s="409">
        <v>10.3</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993205</v>
      </c>
      <c r="S14" s="475"/>
      <c r="T14" s="475"/>
      <c r="U14" s="475"/>
      <c r="V14" s="476"/>
      <c r="W14" s="503"/>
      <c r="X14" s="504"/>
      <c r="Y14" s="505"/>
      <c r="Z14" s="452" t="s">
        <v>133</v>
      </c>
      <c r="AA14" s="453"/>
      <c r="AB14" s="453"/>
      <c r="AC14" s="453"/>
      <c r="AD14" s="453"/>
      <c r="AE14" s="453"/>
      <c r="AF14" s="453"/>
      <c r="AG14" s="453"/>
      <c r="AH14" s="454"/>
      <c r="AI14" s="455">
        <v>3723</v>
      </c>
      <c r="AJ14" s="456"/>
      <c r="AK14" s="456"/>
      <c r="AL14" s="456"/>
      <c r="AM14" s="457"/>
      <c r="AN14" s="455">
        <v>12166764</v>
      </c>
      <c r="AO14" s="456"/>
      <c r="AP14" s="456"/>
      <c r="AQ14" s="456"/>
      <c r="AR14" s="456"/>
      <c r="AS14" s="457"/>
      <c r="AT14" s="455">
        <v>3268</v>
      </c>
      <c r="AU14" s="456"/>
      <c r="AV14" s="456"/>
      <c r="AW14" s="456"/>
      <c r="AX14" s="456"/>
      <c r="AY14" s="458"/>
      <c r="AZ14" s="421" t="s">
        <v>134</v>
      </c>
      <c r="BA14" s="422"/>
      <c r="BB14" s="422"/>
      <c r="BC14" s="422"/>
      <c r="BD14" s="422"/>
      <c r="BE14" s="422"/>
      <c r="BF14" s="422"/>
      <c r="BG14" s="422"/>
      <c r="BH14" s="422"/>
      <c r="BI14" s="422"/>
      <c r="BJ14" s="422"/>
      <c r="BK14" s="422"/>
      <c r="BL14" s="422"/>
      <c r="BM14" s="423"/>
      <c r="BN14" s="424">
        <v>104393895</v>
      </c>
      <c r="BO14" s="425"/>
      <c r="BP14" s="425"/>
      <c r="BQ14" s="425"/>
      <c r="BR14" s="425"/>
      <c r="BS14" s="425"/>
      <c r="BT14" s="425"/>
      <c r="BU14" s="426"/>
      <c r="BV14" s="424">
        <v>103201372</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199.2</v>
      </c>
      <c r="CU14" s="436"/>
      <c r="CV14" s="436"/>
      <c r="CW14" s="436"/>
      <c r="CX14" s="436"/>
      <c r="CY14" s="436"/>
      <c r="CZ14" s="436"/>
      <c r="DA14" s="437"/>
      <c r="DB14" s="435">
        <v>197</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129</v>
      </c>
      <c r="N15" s="472"/>
      <c r="O15" s="472"/>
      <c r="P15" s="472"/>
      <c r="Q15" s="473"/>
      <c r="R15" s="474">
        <v>981673</v>
      </c>
      <c r="S15" s="475"/>
      <c r="T15" s="475"/>
      <c r="U15" s="475"/>
      <c r="V15" s="476"/>
      <c r="W15" s="503"/>
      <c r="X15" s="504"/>
      <c r="Y15" s="505"/>
      <c r="Z15" s="452" t="s">
        <v>136</v>
      </c>
      <c r="AA15" s="453"/>
      <c r="AB15" s="453"/>
      <c r="AC15" s="453"/>
      <c r="AD15" s="453"/>
      <c r="AE15" s="453"/>
      <c r="AF15" s="453"/>
      <c r="AG15" s="453"/>
      <c r="AH15" s="454"/>
      <c r="AI15" s="455" t="s">
        <v>128</v>
      </c>
      <c r="AJ15" s="456"/>
      <c r="AK15" s="456"/>
      <c r="AL15" s="456"/>
      <c r="AM15" s="457"/>
      <c r="AN15" s="455" t="s">
        <v>128</v>
      </c>
      <c r="AO15" s="456"/>
      <c r="AP15" s="456"/>
      <c r="AQ15" s="456"/>
      <c r="AR15" s="456"/>
      <c r="AS15" s="457"/>
      <c r="AT15" s="455" t="s">
        <v>128</v>
      </c>
      <c r="AU15" s="456"/>
      <c r="AV15" s="456"/>
      <c r="AW15" s="456"/>
      <c r="AX15" s="456"/>
      <c r="AY15" s="458"/>
      <c r="AZ15" s="427" t="s">
        <v>137</v>
      </c>
      <c r="BA15" s="428"/>
      <c r="BB15" s="428"/>
      <c r="BC15" s="428"/>
      <c r="BD15" s="428"/>
      <c r="BE15" s="428"/>
      <c r="BF15" s="428"/>
      <c r="BG15" s="428"/>
      <c r="BH15" s="428"/>
      <c r="BI15" s="428"/>
      <c r="BJ15" s="428"/>
      <c r="BK15" s="428"/>
      <c r="BL15" s="428"/>
      <c r="BM15" s="429"/>
      <c r="BN15" s="430">
        <v>211409553</v>
      </c>
      <c r="BO15" s="431"/>
      <c r="BP15" s="431"/>
      <c r="BQ15" s="431"/>
      <c r="BR15" s="431"/>
      <c r="BS15" s="431"/>
      <c r="BT15" s="431"/>
      <c r="BU15" s="432"/>
      <c r="BV15" s="430">
        <v>210934200</v>
      </c>
      <c r="BW15" s="431"/>
      <c r="BX15" s="431"/>
      <c r="BY15" s="431"/>
      <c r="BZ15" s="431"/>
      <c r="CA15" s="431"/>
      <c r="CB15" s="431"/>
      <c r="CC15" s="432"/>
      <c r="CD15" s="468" t="s">
        <v>138</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139</v>
      </c>
      <c r="M16" s="466"/>
      <c r="N16" s="466"/>
      <c r="O16" s="466"/>
      <c r="P16" s="466"/>
      <c r="Q16" s="467"/>
      <c r="R16" s="462" t="s">
        <v>140</v>
      </c>
      <c r="S16" s="463"/>
      <c r="T16" s="463"/>
      <c r="U16" s="463"/>
      <c r="V16" s="464"/>
      <c r="W16" s="503"/>
      <c r="X16" s="504"/>
      <c r="Y16" s="505"/>
      <c r="Z16" s="452" t="s">
        <v>141</v>
      </c>
      <c r="AA16" s="453"/>
      <c r="AB16" s="453"/>
      <c r="AC16" s="453"/>
      <c r="AD16" s="453"/>
      <c r="AE16" s="453"/>
      <c r="AF16" s="453"/>
      <c r="AG16" s="453"/>
      <c r="AH16" s="454"/>
      <c r="AI16" s="455">
        <v>14</v>
      </c>
      <c r="AJ16" s="456"/>
      <c r="AK16" s="456"/>
      <c r="AL16" s="456"/>
      <c r="AM16" s="457"/>
      <c r="AN16" s="455">
        <v>44002</v>
      </c>
      <c r="AO16" s="456"/>
      <c r="AP16" s="456"/>
      <c r="AQ16" s="456"/>
      <c r="AR16" s="456"/>
      <c r="AS16" s="457"/>
      <c r="AT16" s="455">
        <v>3143</v>
      </c>
      <c r="AU16" s="456"/>
      <c r="AV16" s="456"/>
      <c r="AW16" s="456"/>
      <c r="AX16" s="456"/>
      <c r="AY16" s="458"/>
      <c r="AZ16" s="427" t="s">
        <v>142</v>
      </c>
      <c r="BA16" s="428"/>
      <c r="BB16" s="428"/>
      <c r="BC16" s="428"/>
      <c r="BD16" s="428"/>
      <c r="BE16" s="428"/>
      <c r="BF16" s="428"/>
      <c r="BG16" s="428"/>
      <c r="BH16" s="428"/>
      <c r="BI16" s="428"/>
      <c r="BJ16" s="428"/>
      <c r="BK16" s="428"/>
      <c r="BL16" s="428"/>
      <c r="BM16" s="429"/>
      <c r="BN16" s="430">
        <v>130985429</v>
      </c>
      <c r="BO16" s="431"/>
      <c r="BP16" s="431"/>
      <c r="BQ16" s="431"/>
      <c r="BR16" s="431"/>
      <c r="BS16" s="431"/>
      <c r="BT16" s="431"/>
      <c r="BU16" s="432"/>
      <c r="BV16" s="430">
        <v>129545143</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143</v>
      </c>
      <c r="N17" s="460"/>
      <c r="O17" s="460"/>
      <c r="P17" s="460"/>
      <c r="Q17" s="461"/>
      <c r="R17" s="462" t="s">
        <v>144</v>
      </c>
      <c r="S17" s="463"/>
      <c r="T17" s="463"/>
      <c r="U17" s="463"/>
      <c r="V17" s="464"/>
      <c r="W17" s="503"/>
      <c r="X17" s="504"/>
      <c r="Y17" s="505"/>
      <c r="Z17" s="452" t="s">
        <v>145</v>
      </c>
      <c r="AA17" s="453"/>
      <c r="AB17" s="453"/>
      <c r="AC17" s="453"/>
      <c r="AD17" s="453"/>
      <c r="AE17" s="453"/>
      <c r="AF17" s="453"/>
      <c r="AG17" s="453"/>
      <c r="AH17" s="454"/>
      <c r="AI17" s="455">
        <v>1863</v>
      </c>
      <c r="AJ17" s="456"/>
      <c r="AK17" s="456"/>
      <c r="AL17" s="456"/>
      <c r="AM17" s="457"/>
      <c r="AN17" s="455">
        <v>5970915</v>
      </c>
      <c r="AO17" s="456"/>
      <c r="AP17" s="456"/>
      <c r="AQ17" s="456"/>
      <c r="AR17" s="456"/>
      <c r="AS17" s="457"/>
      <c r="AT17" s="455">
        <v>3205</v>
      </c>
      <c r="AU17" s="456"/>
      <c r="AV17" s="456"/>
      <c r="AW17" s="456"/>
      <c r="AX17" s="456"/>
      <c r="AY17" s="458"/>
      <c r="AZ17" s="427" t="s">
        <v>146</v>
      </c>
      <c r="BA17" s="428"/>
      <c r="BB17" s="428"/>
      <c r="BC17" s="428"/>
      <c r="BD17" s="428"/>
      <c r="BE17" s="428"/>
      <c r="BF17" s="428"/>
      <c r="BG17" s="428"/>
      <c r="BH17" s="428"/>
      <c r="BI17" s="428"/>
      <c r="BJ17" s="428"/>
      <c r="BK17" s="428"/>
      <c r="BL17" s="428"/>
      <c r="BM17" s="429"/>
      <c r="BN17" s="430">
        <v>250514667</v>
      </c>
      <c r="BO17" s="431"/>
      <c r="BP17" s="431"/>
      <c r="BQ17" s="431"/>
      <c r="BR17" s="431"/>
      <c r="BS17" s="431"/>
      <c r="BT17" s="431"/>
      <c r="BU17" s="432"/>
      <c r="BV17" s="430">
        <v>250973093</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147</v>
      </c>
      <c r="C18" s="448"/>
      <c r="D18" s="448"/>
      <c r="E18" s="448"/>
      <c r="F18" s="448"/>
      <c r="G18" s="448"/>
      <c r="H18" s="448"/>
      <c r="I18" s="448"/>
      <c r="J18" s="448"/>
      <c r="K18" s="449"/>
      <c r="L18" s="450">
        <v>1877</v>
      </c>
      <c r="M18" s="451"/>
      <c r="N18" s="451"/>
      <c r="O18" s="451"/>
      <c r="P18" s="451"/>
      <c r="Q18" s="451"/>
      <c r="R18" s="451"/>
      <c r="S18" s="451"/>
      <c r="T18" s="451"/>
      <c r="U18" s="451"/>
      <c r="V18" s="451"/>
      <c r="W18" s="503"/>
      <c r="X18" s="504"/>
      <c r="Y18" s="505"/>
      <c r="Z18" s="452" t="s">
        <v>148</v>
      </c>
      <c r="AA18" s="453"/>
      <c r="AB18" s="453"/>
      <c r="AC18" s="453"/>
      <c r="AD18" s="453"/>
      <c r="AE18" s="453"/>
      <c r="AF18" s="453"/>
      <c r="AG18" s="453"/>
      <c r="AH18" s="454"/>
      <c r="AI18" s="455">
        <v>7476</v>
      </c>
      <c r="AJ18" s="456"/>
      <c r="AK18" s="456"/>
      <c r="AL18" s="456"/>
      <c r="AM18" s="457"/>
      <c r="AN18" s="455">
        <v>27282897</v>
      </c>
      <c r="AO18" s="456"/>
      <c r="AP18" s="456"/>
      <c r="AQ18" s="456"/>
      <c r="AR18" s="456"/>
      <c r="AS18" s="457"/>
      <c r="AT18" s="455">
        <v>3649</v>
      </c>
      <c r="AU18" s="456"/>
      <c r="AV18" s="456"/>
      <c r="AW18" s="456"/>
      <c r="AX18" s="456"/>
      <c r="AY18" s="458"/>
      <c r="AZ18" s="438" t="s">
        <v>149</v>
      </c>
      <c r="BA18" s="439"/>
      <c r="BB18" s="439"/>
      <c r="BC18" s="439"/>
      <c r="BD18" s="439"/>
      <c r="BE18" s="439"/>
      <c r="BF18" s="439"/>
      <c r="BG18" s="439"/>
      <c r="BH18" s="439"/>
      <c r="BI18" s="439"/>
      <c r="BJ18" s="439"/>
      <c r="BK18" s="439"/>
      <c r="BL18" s="439"/>
      <c r="BM18" s="440"/>
      <c r="BN18" s="404">
        <v>303349319</v>
      </c>
      <c r="BO18" s="405"/>
      <c r="BP18" s="405"/>
      <c r="BQ18" s="405"/>
      <c r="BR18" s="405"/>
      <c r="BS18" s="405"/>
      <c r="BT18" s="405"/>
      <c r="BU18" s="406"/>
      <c r="BV18" s="404">
        <v>300597100</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150</v>
      </c>
      <c r="C19" s="448"/>
      <c r="D19" s="448"/>
      <c r="E19" s="448"/>
      <c r="F19" s="448"/>
      <c r="G19" s="448"/>
      <c r="H19" s="448"/>
      <c r="I19" s="448"/>
      <c r="J19" s="448"/>
      <c r="K19" s="449"/>
      <c r="L19" s="450">
        <v>526</v>
      </c>
      <c r="M19" s="451"/>
      <c r="N19" s="451"/>
      <c r="O19" s="451"/>
      <c r="P19" s="451"/>
      <c r="Q19" s="451"/>
      <c r="R19" s="451"/>
      <c r="S19" s="451"/>
      <c r="T19" s="451"/>
      <c r="U19" s="451"/>
      <c r="V19" s="451"/>
      <c r="W19" s="503"/>
      <c r="X19" s="504"/>
      <c r="Y19" s="505"/>
      <c r="Z19" s="452" t="s">
        <v>151</v>
      </c>
      <c r="AA19" s="453"/>
      <c r="AB19" s="453"/>
      <c r="AC19" s="453"/>
      <c r="AD19" s="453"/>
      <c r="AE19" s="453"/>
      <c r="AF19" s="453"/>
      <c r="AG19" s="453"/>
      <c r="AH19" s="454"/>
      <c r="AI19" s="455" t="s">
        <v>128</v>
      </c>
      <c r="AJ19" s="456"/>
      <c r="AK19" s="456"/>
      <c r="AL19" s="456"/>
      <c r="AM19" s="457"/>
      <c r="AN19" s="455" t="s">
        <v>128</v>
      </c>
      <c r="AO19" s="456"/>
      <c r="AP19" s="456"/>
      <c r="AQ19" s="456"/>
      <c r="AR19" s="456"/>
      <c r="AS19" s="457"/>
      <c r="AT19" s="455" t="s">
        <v>128</v>
      </c>
      <c r="AU19" s="456"/>
      <c r="AV19" s="456"/>
      <c r="AW19" s="456"/>
      <c r="AX19" s="456"/>
      <c r="AY19" s="458"/>
      <c r="AZ19" s="421" t="s">
        <v>152</v>
      </c>
      <c r="BA19" s="422"/>
      <c r="BB19" s="422"/>
      <c r="BC19" s="422"/>
      <c r="BD19" s="422"/>
      <c r="BE19" s="422"/>
      <c r="BF19" s="422"/>
      <c r="BG19" s="422"/>
      <c r="BH19" s="422"/>
      <c r="BI19" s="422"/>
      <c r="BJ19" s="422"/>
      <c r="BK19" s="422"/>
      <c r="BL19" s="422"/>
      <c r="BM19" s="423"/>
      <c r="BN19" s="424">
        <v>868659467</v>
      </c>
      <c r="BO19" s="425"/>
      <c r="BP19" s="425"/>
      <c r="BQ19" s="425"/>
      <c r="BR19" s="425"/>
      <c r="BS19" s="425"/>
      <c r="BT19" s="425"/>
      <c r="BU19" s="426"/>
      <c r="BV19" s="424">
        <v>868469529</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153</v>
      </c>
      <c r="C20" s="448"/>
      <c r="D20" s="448"/>
      <c r="E20" s="448"/>
      <c r="F20" s="448"/>
      <c r="G20" s="448"/>
      <c r="H20" s="448"/>
      <c r="I20" s="448"/>
      <c r="J20" s="448"/>
      <c r="K20" s="449"/>
      <c r="L20" s="450">
        <v>398551</v>
      </c>
      <c r="M20" s="451"/>
      <c r="N20" s="451"/>
      <c r="O20" s="451"/>
      <c r="P20" s="451"/>
      <c r="Q20" s="451"/>
      <c r="R20" s="451"/>
      <c r="S20" s="451"/>
      <c r="T20" s="451"/>
      <c r="U20" s="451"/>
      <c r="V20" s="451"/>
      <c r="W20" s="506"/>
      <c r="X20" s="507"/>
      <c r="Y20" s="508"/>
      <c r="Z20" s="452" t="s">
        <v>154</v>
      </c>
      <c r="AA20" s="453"/>
      <c r="AB20" s="453"/>
      <c r="AC20" s="453"/>
      <c r="AD20" s="453"/>
      <c r="AE20" s="453"/>
      <c r="AF20" s="453"/>
      <c r="AG20" s="453"/>
      <c r="AH20" s="454"/>
      <c r="AI20" s="455">
        <v>13062</v>
      </c>
      <c r="AJ20" s="456"/>
      <c r="AK20" s="456"/>
      <c r="AL20" s="456"/>
      <c r="AM20" s="457"/>
      <c r="AN20" s="455">
        <v>45420576</v>
      </c>
      <c r="AO20" s="456"/>
      <c r="AP20" s="456"/>
      <c r="AQ20" s="456"/>
      <c r="AR20" s="456"/>
      <c r="AS20" s="457"/>
      <c r="AT20" s="455">
        <v>3477</v>
      </c>
      <c r="AU20" s="456"/>
      <c r="AV20" s="456"/>
      <c r="AW20" s="456"/>
      <c r="AX20" s="456"/>
      <c r="AY20" s="458"/>
      <c r="AZ20" s="438" t="s">
        <v>155</v>
      </c>
      <c r="BA20" s="439"/>
      <c r="BB20" s="439"/>
      <c r="BC20" s="439"/>
      <c r="BD20" s="439"/>
      <c r="BE20" s="439"/>
      <c r="BF20" s="439"/>
      <c r="BG20" s="439"/>
      <c r="BH20" s="439"/>
      <c r="BI20" s="439"/>
      <c r="BJ20" s="439"/>
      <c r="BK20" s="439"/>
      <c r="BL20" s="439"/>
      <c r="BM20" s="440"/>
      <c r="BN20" s="404">
        <v>216876634</v>
      </c>
      <c r="BO20" s="405"/>
      <c r="BP20" s="405"/>
      <c r="BQ20" s="405"/>
      <c r="BR20" s="405"/>
      <c r="BS20" s="405"/>
      <c r="BT20" s="405"/>
      <c r="BU20" s="406"/>
      <c r="BV20" s="404">
        <v>223226308</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156</v>
      </c>
      <c r="X21" s="442"/>
      <c r="Y21" s="442"/>
      <c r="Z21" s="442"/>
      <c r="AA21" s="442"/>
      <c r="AB21" s="442"/>
      <c r="AC21" s="442"/>
      <c r="AD21" s="442"/>
      <c r="AE21" s="442"/>
      <c r="AF21" s="442"/>
      <c r="AG21" s="442"/>
      <c r="AH21" s="443"/>
      <c r="AI21" s="444">
        <v>98.4</v>
      </c>
      <c r="AJ21" s="445"/>
      <c r="AK21" s="445"/>
      <c r="AL21" s="445"/>
      <c r="AM21" s="445"/>
      <c r="AN21" s="445"/>
      <c r="AO21" s="445"/>
      <c r="AP21" s="445"/>
      <c r="AQ21" s="445"/>
      <c r="AR21" s="445"/>
      <c r="AS21" s="445"/>
      <c r="AT21" s="445"/>
      <c r="AU21" s="445"/>
      <c r="AV21" s="445"/>
      <c r="AW21" s="445"/>
      <c r="AX21" s="445"/>
      <c r="AY21" s="446"/>
      <c r="AZ21" s="421" t="s">
        <v>157</v>
      </c>
      <c r="BA21" s="422"/>
      <c r="BB21" s="422"/>
      <c r="BC21" s="422"/>
      <c r="BD21" s="422"/>
      <c r="BE21" s="422"/>
      <c r="BF21" s="422"/>
      <c r="BG21" s="422"/>
      <c r="BH21" s="422"/>
      <c r="BI21" s="422"/>
      <c r="BJ21" s="422"/>
      <c r="BK21" s="422"/>
      <c r="BL21" s="422"/>
      <c r="BM21" s="423"/>
      <c r="BN21" s="424">
        <v>37251597</v>
      </c>
      <c r="BO21" s="425"/>
      <c r="BP21" s="425"/>
      <c r="BQ21" s="425"/>
      <c r="BR21" s="425"/>
      <c r="BS21" s="425"/>
      <c r="BT21" s="425"/>
      <c r="BU21" s="426"/>
      <c r="BV21" s="424">
        <v>56788067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2241205</v>
      </c>
      <c r="BO22" s="431"/>
      <c r="BP22" s="431"/>
      <c r="BQ22" s="431"/>
      <c r="BR22" s="431"/>
      <c r="BS22" s="431"/>
      <c r="BT22" s="431"/>
      <c r="BU22" s="432"/>
      <c r="BV22" s="430">
        <v>2213752</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t="s">
        <v>128</v>
      </c>
      <c r="BO23" s="431"/>
      <c r="BP23" s="431"/>
      <c r="BQ23" s="431"/>
      <c r="BR23" s="431"/>
      <c r="BS23" s="431"/>
      <c r="BT23" s="431"/>
      <c r="BU23" s="432"/>
      <c r="BV23" s="430" t="s">
        <v>128</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160</v>
      </c>
      <c r="BA24" s="402"/>
      <c r="BB24" s="402"/>
      <c r="BC24" s="402"/>
      <c r="BD24" s="402"/>
      <c r="BE24" s="402"/>
      <c r="BF24" s="402"/>
      <c r="BG24" s="402"/>
      <c r="BH24" s="402"/>
      <c r="BI24" s="402"/>
      <c r="BJ24" s="402"/>
      <c r="BK24" s="402"/>
      <c r="BL24" s="402"/>
      <c r="BM24" s="403"/>
      <c r="BN24" s="404" t="s">
        <v>128</v>
      </c>
      <c r="BO24" s="405"/>
      <c r="BP24" s="405"/>
      <c r="BQ24" s="405"/>
      <c r="BR24" s="405"/>
      <c r="BS24" s="405"/>
      <c r="BT24" s="405"/>
      <c r="BU24" s="406"/>
      <c r="BV24" s="404" t="s">
        <v>128</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161</v>
      </c>
      <c r="BA25" s="413"/>
      <c r="BB25" s="413"/>
      <c r="BC25" s="414"/>
      <c r="BD25" s="421" t="s">
        <v>45</v>
      </c>
      <c r="BE25" s="422"/>
      <c r="BF25" s="422"/>
      <c r="BG25" s="422"/>
      <c r="BH25" s="422"/>
      <c r="BI25" s="422"/>
      <c r="BJ25" s="422"/>
      <c r="BK25" s="422"/>
      <c r="BL25" s="422"/>
      <c r="BM25" s="423"/>
      <c r="BN25" s="424">
        <v>12592354</v>
      </c>
      <c r="BO25" s="425"/>
      <c r="BP25" s="425"/>
      <c r="BQ25" s="425"/>
      <c r="BR25" s="425"/>
      <c r="BS25" s="425"/>
      <c r="BT25" s="425"/>
      <c r="BU25" s="426"/>
      <c r="BV25" s="424">
        <v>16859050</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162</v>
      </c>
      <c r="BE26" s="428"/>
      <c r="BF26" s="428"/>
      <c r="BG26" s="428"/>
      <c r="BH26" s="428"/>
      <c r="BI26" s="428"/>
      <c r="BJ26" s="428"/>
      <c r="BK26" s="428"/>
      <c r="BL26" s="428"/>
      <c r="BM26" s="429"/>
      <c r="BN26" s="430">
        <v>19901242</v>
      </c>
      <c r="BO26" s="431"/>
      <c r="BP26" s="431"/>
      <c r="BQ26" s="431"/>
      <c r="BR26" s="431"/>
      <c r="BS26" s="431"/>
      <c r="BT26" s="431"/>
      <c r="BU26" s="432"/>
      <c r="BV26" s="430">
        <v>20222335</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21806335</v>
      </c>
      <c r="BO27" s="405"/>
      <c r="BP27" s="405"/>
      <c r="BQ27" s="405"/>
      <c r="BR27" s="405"/>
      <c r="BS27" s="405"/>
      <c r="BT27" s="405"/>
      <c r="BU27" s="406"/>
      <c r="BV27" s="404">
        <v>21216446</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169</v>
      </c>
      <c r="D30" s="399"/>
      <c r="E30" s="400" t="s">
        <v>170</v>
      </c>
      <c r="F30" s="400"/>
      <c r="G30" s="400"/>
      <c r="H30" s="400"/>
      <c r="I30" s="400"/>
      <c r="J30" s="400"/>
      <c r="K30" s="400"/>
      <c r="L30" s="400"/>
      <c r="M30" s="400"/>
      <c r="N30" s="400"/>
      <c r="O30" s="400"/>
      <c r="P30" s="400"/>
      <c r="Q30" s="400"/>
      <c r="R30" s="400"/>
      <c r="S30" s="400"/>
      <c r="T30" s="175"/>
      <c r="U30" s="399" t="s">
        <v>169</v>
      </c>
      <c r="V30" s="399"/>
      <c r="W30" s="400" t="s">
        <v>170</v>
      </c>
      <c r="X30" s="400"/>
      <c r="Y30" s="400"/>
      <c r="Z30" s="400"/>
      <c r="AA30" s="400"/>
      <c r="AB30" s="400"/>
      <c r="AC30" s="400"/>
      <c r="AD30" s="400"/>
      <c r="AE30" s="400"/>
      <c r="AF30" s="400"/>
      <c r="AG30" s="400"/>
      <c r="AH30" s="400"/>
      <c r="AI30" s="400"/>
      <c r="AJ30" s="400"/>
      <c r="AK30" s="400"/>
      <c r="AL30" s="175"/>
      <c r="AM30" s="399" t="s">
        <v>169</v>
      </c>
      <c r="AN30" s="399"/>
      <c r="AO30" s="400" t="s">
        <v>170</v>
      </c>
      <c r="AP30" s="400"/>
      <c r="AQ30" s="400"/>
      <c r="AR30" s="400"/>
      <c r="AS30" s="400"/>
      <c r="AT30" s="400"/>
      <c r="AU30" s="400"/>
      <c r="AV30" s="400"/>
      <c r="AW30" s="400"/>
      <c r="AX30" s="400"/>
      <c r="AY30" s="400"/>
      <c r="AZ30" s="400"/>
      <c r="BA30" s="400"/>
      <c r="BB30" s="400"/>
      <c r="BC30" s="400"/>
      <c r="BD30" s="200"/>
      <c r="BE30" s="399" t="s">
        <v>169</v>
      </c>
      <c r="BF30" s="399"/>
      <c r="BG30" s="400" t="s">
        <v>170</v>
      </c>
      <c r="BH30" s="400"/>
      <c r="BI30" s="400"/>
      <c r="BJ30" s="400"/>
      <c r="BK30" s="400"/>
      <c r="BL30" s="400"/>
      <c r="BM30" s="400"/>
      <c r="BN30" s="400"/>
      <c r="BO30" s="400"/>
      <c r="BP30" s="400"/>
      <c r="BQ30" s="400"/>
      <c r="BR30" s="400"/>
      <c r="BS30" s="400"/>
      <c r="BT30" s="400"/>
      <c r="BU30" s="400"/>
      <c r="BV30" s="201"/>
      <c r="BW30" s="399" t="s">
        <v>169</v>
      </c>
      <c r="BX30" s="399"/>
      <c r="BY30" s="400" t="s">
        <v>171</v>
      </c>
      <c r="BZ30" s="400"/>
      <c r="CA30" s="400"/>
      <c r="CB30" s="400"/>
      <c r="CC30" s="400"/>
      <c r="CD30" s="400"/>
      <c r="CE30" s="400"/>
      <c r="CF30" s="400"/>
      <c r="CG30" s="400"/>
      <c r="CH30" s="400"/>
      <c r="CI30" s="400"/>
      <c r="CJ30" s="400"/>
      <c r="CK30" s="400"/>
      <c r="CL30" s="400"/>
      <c r="CM30" s="400"/>
      <c r="CN30" s="175"/>
      <c r="CO30" s="399" t="s">
        <v>169</v>
      </c>
      <c r="CP30" s="399"/>
      <c r="CQ30" s="400" t="s">
        <v>172</v>
      </c>
      <c r="CR30" s="400"/>
      <c r="CS30" s="400"/>
      <c r="CT30" s="400"/>
      <c r="CU30" s="400"/>
      <c r="CV30" s="400"/>
      <c r="CW30" s="400"/>
      <c r="CX30" s="400"/>
      <c r="CY30" s="400"/>
      <c r="CZ30" s="400"/>
      <c r="DA30" s="400"/>
      <c r="DB30" s="400"/>
      <c r="DC30" s="400"/>
      <c r="DD30" s="400"/>
      <c r="DE30" s="400"/>
      <c r="DF30" s="175"/>
      <c r="DG30" s="398" t="s">
        <v>173</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駐車場事業特別会計</v>
      </c>
      <c r="X31" s="395"/>
      <c r="Y31" s="395"/>
      <c r="Z31" s="395"/>
      <c r="AA31" s="395"/>
      <c r="AB31" s="395"/>
      <c r="AC31" s="395"/>
      <c r="AD31" s="395"/>
      <c r="AE31" s="395"/>
      <c r="AF31" s="395"/>
      <c r="AG31" s="395"/>
      <c r="AH31" s="395"/>
      <c r="AI31" s="395"/>
      <c r="AJ31" s="395"/>
      <c r="AK31" s="395"/>
      <c r="AL31" s="199"/>
      <c r="AM31" s="396">
        <f>IF(AO31="","",MAX(C31:D40,U31:V40)+1)</f>
        <v>13</v>
      </c>
      <c r="AN31" s="396"/>
      <c r="AO31" s="395" t="str">
        <f>IF('各会計、関係団体の財政状況及び健全化判断比率'!B30="","",'各会計、関係団体の財政状況及び健全化判断比率'!B30)</f>
        <v>香川県立病院事業会計</v>
      </c>
      <c r="AP31" s="395"/>
      <c r="AQ31" s="395"/>
      <c r="AR31" s="395"/>
      <c r="AS31" s="395"/>
      <c r="AT31" s="395"/>
      <c r="AU31" s="395"/>
      <c r="AV31" s="395"/>
      <c r="AW31" s="395"/>
      <c r="AX31" s="395"/>
      <c r="AY31" s="395"/>
      <c r="AZ31" s="395"/>
      <c r="BA31" s="395"/>
      <c r="BB31" s="395"/>
      <c r="BC31" s="395"/>
      <c r="BD31" s="199"/>
      <c r="BE31" s="396">
        <f>IF(BG31="","",MAX(C31:D40,U31:V40,AM31:AN40)+1)</f>
        <v>14</v>
      </c>
      <c r="BF31" s="396"/>
      <c r="BG31" s="395" t="str">
        <f>IF('各会計、関係団体の財政状況及び健全化判断比率'!B31="","",'各会計、関係団体の財政状況及び健全化判断比率'!B31)</f>
        <v>流域下水道事業特別会計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香川県広域水道企業団（水道事業会計）</v>
      </c>
      <c r="BZ31" s="395"/>
      <c r="CA31" s="395"/>
      <c r="CB31" s="395"/>
      <c r="CC31" s="395"/>
      <c r="CD31" s="395"/>
      <c r="CE31" s="395"/>
      <c r="CF31" s="395"/>
      <c r="CG31" s="395"/>
      <c r="CH31" s="395"/>
      <c r="CI31" s="395"/>
      <c r="CJ31" s="395"/>
      <c r="CK31" s="395"/>
      <c r="CL31" s="395"/>
      <c r="CM31" s="395"/>
      <c r="CN31" s="199"/>
      <c r="CO31" s="396">
        <f>IF(CQ31="","",MAX(C31:D40,U31:V40,AM31:AN40,BE31:BF40,BW31:BX40)+1)</f>
        <v>20</v>
      </c>
      <c r="CP31" s="396"/>
      <c r="CQ31" s="395" t="str">
        <f>IF('各会計、関係団体の財政状況及び健全化判断比率'!BS7="","",'各会計、関係団体の財政状況及び健全化判断比率'!BS7)</f>
        <v>公益財団法人　香川県環境保全公社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母子父子寡婦福祉資金特別会計</v>
      </c>
      <c r="F32" s="395"/>
      <c r="G32" s="395"/>
      <c r="H32" s="395"/>
      <c r="I32" s="395"/>
      <c r="J32" s="395"/>
      <c r="K32" s="395"/>
      <c r="L32" s="395"/>
      <c r="M32" s="395"/>
      <c r="N32" s="395"/>
      <c r="O32" s="395"/>
      <c r="P32" s="395"/>
      <c r="Q32" s="395"/>
      <c r="R32" s="395"/>
      <c r="S32" s="395"/>
      <c r="T32" s="199"/>
      <c r="U32" s="396">
        <f t="shared" ref="U32:U40" si="0">IF(W32="","",U31+1)</f>
        <v>12</v>
      </c>
      <c r="V32" s="396"/>
      <c r="W32" s="395" t="str">
        <f>IF('各会計、関係団体の財政状況及び健全化判断比率'!B29="","",'各会計、関係団体の財政状況及び健全化判断比率'!B29)</f>
        <v>国民健康保険事業特別会計</v>
      </c>
      <c r="X32" s="395"/>
      <c r="Y32" s="395"/>
      <c r="Z32" s="395"/>
      <c r="AA32" s="395"/>
      <c r="AB32" s="395"/>
      <c r="AC32" s="395"/>
      <c r="AD32" s="395"/>
      <c r="AE32" s="395"/>
      <c r="AF32" s="395"/>
      <c r="AG32" s="395"/>
      <c r="AH32" s="395"/>
      <c r="AI32" s="395"/>
      <c r="AJ32" s="395"/>
      <c r="AK32" s="395"/>
      <c r="AL32" s="199"/>
      <c r="AM32" s="396" t="str">
        <f t="shared" ref="AM32:AM40" si="1">IF(AO32="","",AM31+1)</f>
        <v/>
      </c>
      <c r="AN32" s="396"/>
      <c r="AO32" s="395"/>
      <c r="AP32" s="395"/>
      <c r="AQ32" s="395"/>
      <c r="AR32" s="395"/>
      <c r="AS32" s="395"/>
      <c r="AT32" s="395"/>
      <c r="AU32" s="395"/>
      <c r="AV32" s="395"/>
      <c r="AW32" s="395"/>
      <c r="AX32" s="395"/>
      <c r="AY32" s="395"/>
      <c r="AZ32" s="395"/>
      <c r="BA32" s="395"/>
      <c r="BB32" s="395"/>
      <c r="BC32" s="395"/>
      <c r="BD32" s="199"/>
      <c r="BE32" s="396">
        <f t="shared" ref="BE32:BE40" si="2">IF(BG32="","",BE31+1)</f>
        <v>15</v>
      </c>
      <c r="BF32" s="396"/>
      <c r="BG32" s="395" t="str">
        <f>IF('各会計、関係団体の財政状況及び健全化判断比率'!B32="","",'各会計、関係団体の財政状況及び健全化判断比率'!B32)</f>
        <v>臨海工業地帯造成事業特別会計</v>
      </c>
      <c r="BH32" s="395"/>
      <c r="BI32" s="395"/>
      <c r="BJ32" s="395"/>
      <c r="BK32" s="395"/>
      <c r="BL32" s="395"/>
      <c r="BM32" s="395"/>
      <c r="BN32" s="395"/>
      <c r="BO32" s="395"/>
      <c r="BP32" s="395"/>
      <c r="BQ32" s="395"/>
      <c r="BR32" s="395"/>
      <c r="BS32" s="395"/>
      <c r="BT32" s="395"/>
      <c r="BU32" s="395"/>
      <c r="BV32" s="199"/>
      <c r="BW32" s="396">
        <f t="shared" ref="BW32:BW40" si="3">IF(BY32="","",BW31+1)</f>
        <v>19</v>
      </c>
      <c r="BX32" s="396"/>
      <c r="BY32" s="395" t="str">
        <f>IF('各会計、関係団体の財政状況及び健全化判断比率'!B69="","",'各会計、関係団体の財政状況及び健全化判断比率'!B69)</f>
        <v>香川県広域水道企業団（工業用水道事業会計）</v>
      </c>
      <c r="BZ32" s="395"/>
      <c r="CA32" s="395"/>
      <c r="CB32" s="395"/>
      <c r="CC32" s="395"/>
      <c r="CD32" s="395"/>
      <c r="CE32" s="395"/>
      <c r="CF32" s="395"/>
      <c r="CG32" s="395"/>
      <c r="CH32" s="395"/>
      <c r="CI32" s="395"/>
      <c r="CJ32" s="395"/>
      <c r="CK32" s="395"/>
      <c r="CL32" s="395"/>
      <c r="CM32" s="395"/>
      <c r="CN32" s="199"/>
      <c r="CO32" s="396">
        <f t="shared" ref="CO32:CO40" si="4">IF(CQ32="","",CO31+1)</f>
        <v>21</v>
      </c>
      <c r="CP32" s="396"/>
      <c r="CQ32" s="395" t="str">
        <f>IF('各会計、関係団体の財政状況及び健全化判断比率'!BS8="","",'各会計、関係団体の財政状況及び健全化判断比率'!BS8)</f>
        <v>公益財団法人　香川県下水道公社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就農支援資金特別会計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t="str">
        <f t="shared" si="1"/>
        <v/>
      </c>
      <c r="AN33" s="396"/>
      <c r="AO33" s="395"/>
      <c r="AP33" s="395"/>
      <c r="AQ33" s="395"/>
      <c r="AR33" s="395"/>
      <c r="AS33" s="395"/>
      <c r="AT33" s="395"/>
      <c r="AU33" s="395"/>
      <c r="AV33" s="395"/>
      <c r="AW33" s="395"/>
      <c r="AX33" s="395"/>
      <c r="AY33" s="395"/>
      <c r="AZ33" s="395"/>
      <c r="BA33" s="395"/>
      <c r="BB33" s="395"/>
      <c r="BC33" s="395"/>
      <c r="BD33" s="199"/>
      <c r="BE33" s="396">
        <f t="shared" si="2"/>
        <v>16</v>
      </c>
      <c r="BF33" s="396"/>
      <c r="BG33" s="395" t="str">
        <f>IF('各会計、関係団体の財政状況及び健全化判断比率'!B33="","",'各会計、関係団体の財政状況及び健全化判断比率'!B33)</f>
        <v>番の州地区臨海工業用土地造成事業特別会計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22</v>
      </c>
      <c r="CP33" s="396"/>
      <c r="CQ33" s="395" t="str">
        <f>IF('各会計、関係団体の財政状況及び健全化判断比率'!BS9="","",'各会計、関係団体の財政状況及び健全化判断比率'!BS9)</f>
        <v>公益財団法人　香川県児童・青少年健全育成事業団</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中小企業高度化資金特別会計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f t="shared" si="2"/>
        <v>17</v>
      </c>
      <c r="BF34" s="396"/>
      <c r="BG34" s="395" t="str">
        <f>IF('各会計、関係団体の財政状況及び健全化判断比率'!B34="","",'各会計、関係団体の財政状況及び健全化判断比率'!B34)</f>
        <v>内陸工業団地造成事業特別会計</v>
      </c>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23</v>
      </c>
      <c r="CP34" s="396"/>
      <c r="CQ34" s="395" t="str">
        <f>IF('各会計、関係団体の財政状況及び健全化判断比率'!BS10="","",'各会計、関係団体の財政状況及び健全化判断比率'!BS10)</f>
        <v>公益財団法人　明治百年記念香川県青少年基金</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集中管理特別会計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24</v>
      </c>
      <c r="CP35" s="396"/>
      <c r="CQ35" s="395" t="str">
        <f>IF('各会計、関係団体の財政状況及び健全化判断比率'!BS11="","",'各会計、関係団体の財政状況及び健全化判断比率'!BS11)</f>
        <v>公益財団法人　香川県水産振興基金</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証紙特別会計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25</v>
      </c>
      <c r="CP36" s="396"/>
      <c r="CQ36" s="395" t="str">
        <f>IF('各会計、関係団体の財政状況及び健全化判断比率'!BS12="","",'各会計、関係団体の財政状況及び健全化判断比率'!BS12)</f>
        <v>公益財団法人　かがわ水と緑の財団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栗林公園特別会計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26</v>
      </c>
      <c r="CP37" s="396"/>
      <c r="CQ37" s="395" t="str">
        <f>IF('各会計、関係団体の財政状況及び健全化判断比率'!BS13="","",'各会計、関係団体の財政状況及び健全化判断比率'!BS13)</f>
        <v>公益財団法人　瀬戸大橋記念公園管理協会</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吉野川総合開発香川用水建設事業特別会計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27</v>
      </c>
      <c r="CP38" s="396"/>
      <c r="CQ38" s="395" t="str">
        <f>IF('各会計、関係団体の財政状況及び健全化判断比率'!BS14="","",'各会計、関係団体の財政状況及び健全化判断比率'!BS14)</f>
        <v>公益財団法人　置県百年記念香川県文化芸術振興財団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林業・木材産業改善資金特別会計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28</v>
      </c>
      <c r="CP39" s="396"/>
      <c r="CQ39" s="395" t="str">
        <f>IF('各会計、関係団体の財政状況及び健全化判断比率'!BS15="","",'各会計、関係団体の財政状況及び健全化判断比率'!BS15)</f>
        <v>公益財団法人　香川県国際交流協会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沿岸漁業改善資金特別会計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29</v>
      </c>
      <c r="CP40" s="396"/>
      <c r="CQ40" s="395" t="str">
        <f>IF('各会計、関係団体の財政状況及び健全化判断比率'!BS16="","",'各会計、関係団体の財政状況及び健全化判断比率'!BS16)</f>
        <v>公益財団法人　香川いのちのリレー財団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179</v>
      </c>
    </row>
    <row r="48" spans="1:119" x14ac:dyDescent="0.2">
      <c r="E48" s="159"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R1PlaC9UkyPBEcTGz4eWszQDhalfMm/8SjsK/4u6JkYagzWZfFJWdv4qFM02wD4mypMLzG0U3EyWpLd61IwRqw==" saltValue="G9aZRj4e18qQ2OzRzYDuj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181</v>
      </c>
      <c r="DD1" s="698"/>
      <c r="DE1" s="698"/>
      <c r="DF1" s="698"/>
      <c r="DG1" s="698"/>
      <c r="DH1" s="698"/>
      <c r="DI1" s="699"/>
      <c r="DK1" s="697" t="s">
        <v>182</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184</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185</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186</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187</v>
      </c>
      <c r="S4" s="668"/>
      <c r="T4" s="668"/>
      <c r="U4" s="668"/>
      <c r="V4" s="668"/>
      <c r="W4" s="668"/>
      <c r="X4" s="668"/>
      <c r="Y4" s="669"/>
      <c r="Z4" s="667" t="s">
        <v>188</v>
      </c>
      <c r="AA4" s="668"/>
      <c r="AB4" s="668"/>
      <c r="AC4" s="669"/>
      <c r="AD4" s="667" t="s">
        <v>189</v>
      </c>
      <c r="AE4" s="668"/>
      <c r="AF4" s="668"/>
      <c r="AG4" s="668"/>
      <c r="AH4" s="668"/>
      <c r="AI4" s="668"/>
      <c r="AJ4" s="668"/>
      <c r="AK4" s="669"/>
      <c r="AL4" s="667" t="s">
        <v>188</v>
      </c>
      <c r="AM4" s="668"/>
      <c r="AN4" s="668"/>
      <c r="AO4" s="669"/>
      <c r="AP4" s="700" t="s">
        <v>190</v>
      </c>
      <c r="AQ4" s="700"/>
      <c r="AR4" s="700"/>
      <c r="AS4" s="700"/>
      <c r="AT4" s="700"/>
      <c r="AU4" s="700"/>
      <c r="AV4" s="700"/>
      <c r="AW4" s="700"/>
      <c r="AX4" s="700"/>
      <c r="AY4" s="700"/>
      <c r="AZ4" s="700"/>
      <c r="BA4" s="700"/>
      <c r="BB4" s="700"/>
      <c r="BC4" s="700"/>
      <c r="BD4" s="700" t="s">
        <v>191</v>
      </c>
      <c r="BE4" s="700"/>
      <c r="BF4" s="700"/>
      <c r="BG4" s="700"/>
      <c r="BH4" s="700"/>
      <c r="BI4" s="700"/>
      <c r="BJ4" s="700"/>
      <c r="BK4" s="700"/>
      <c r="BL4" s="700" t="s">
        <v>188</v>
      </c>
      <c r="BM4" s="700"/>
      <c r="BN4" s="700"/>
      <c r="BO4" s="700"/>
      <c r="BP4" s="700" t="s">
        <v>192</v>
      </c>
      <c r="BQ4" s="700"/>
      <c r="BR4" s="700"/>
      <c r="BS4" s="700"/>
      <c r="BT4" s="700"/>
      <c r="BU4" s="700"/>
      <c r="BV4" s="700"/>
      <c r="BW4" s="700"/>
      <c r="BY4" s="667" t="s">
        <v>193</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194</v>
      </c>
      <c r="C5" s="665"/>
      <c r="D5" s="665"/>
      <c r="E5" s="665"/>
      <c r="F5" s="665"/>
      <c r="G5" s="665"/>
      <c r="H5" s="665"/>
      <c r="I5" s="665"/>
      <c r="J5" s="665"/>
      <c r="K5" s="665"/>
      <c r="L5" s="665"/>
      <c r="M5" s="665"/>
      <c r="N5" s="665"/>
      <c r="O5" s="665"/>
      <c r="P5" s="665"/>
      <c r="Q5" s="666"/>
      <c r="R5" s="676">
        <v>135053253</v>
      </c>
      <c r="S5" s="677"/>
      <c r="T5" s="677"/>
      <c r="U5" s="677"/>
      <c r="V5" s="677"/>
      <c r="W5" s="677"/>
      <c r="X5" s="677"/>
      <c r="Y5" s="678"/>
      <c r="Z5" s="695">
        <v>30.5</v>
      </c>
      <c r="AA5" s="695"/>
      <c r="AB5" s="695"/>
      <c r="AC5" s="695"/>
      <c r="AD5" s="696">
        <v>112600672</v>
      </c>
      <c r="AE5" s="696"/>
      <c r="AF5" s="696"/>
      <c r="AG5" s="696"/>
      <c r="AH5" s="696"/>
      <c r="AI5" s="696"/>
      <c r="AJ5" s="696"/>
      <c r="AK5" s="696"/>
      <c r="AL5" s="679">
        <v>47.2</v>
      </c>
      <c r="AM5" s="680"/>
      <c r="AN5" s="680"/>
      <c r="AO5" s="683"/>
      <c r="AP5" s="664" t="s">
        <v>195</v>
      </c>
      <c r="AQ5" s="665"/>
      <c r="AR5" s="665"/>
      <c r="AS5" s="665"/>
      <c r="AT5" s="665"/>
      <c r="AU5" s="665"/>
      <c r="AV5" s="665"/>
      <c r="AW5" s="665"/>
      <c r="AX5" s="665"/>
      <c r="AY5" s="665"/>
      <c r="AZ5" s="665"/>
      <c r="BA5" s="665"/>
      <c r="BB5" s="665"/>
      <c r="BC5" s="666"/>
      <c r="BD5" s="595">
        <v>135048658</v>
      </c>
      <c r="BE5" s="596"/>
      <c r="BF5" s="596"/>
      <c r="BG5" s="596"/>
      <c r="BH5" s="596"/>
      <c r="BI5" s="596"/>
      <c r="BJ5" s="596"/>
      <c r="BK5" s="597"/>
      <c r="BL5" s="684">
        <v>100</v>
      </c>
      <c r="BM5" s="684"/>
      <c r="BN5" s="684"/>
      <c r="BO5" s="684"/>
      <c r="BP5" s="685">
        <v>786119</v>
      </c>
      <c r="BQ5" s="685"/>
      <c r="BR5" s="685"/>
      <c r="BS5" s="685"/>
      <c r="BT5" s="685"/>
      <c r="BU5" s="685"/>
      <c r="BV5" s="685"/>
      <c r="BW5" s="688"/>
      <c r="BY5" s="667" t="s">
        <v>190</v>
      </c>
      <c r="BZ5" s="668"/>
      <c r="CA5" s="668"/>
      <c r="CB5" s="668"/>
      <c r="CC5" s="668"/>
      <c r="CD5" s="668"/>
      <c r="CE5" s="668"/>
      <c r="CF5" s="668"/>
      <c r="CG5" s="668"/>
      <c r="CH5" s="668"/>
      <c r="CI5" s="668"/>
      <c r="CJ5" s="668"/>
      <c r="CK5" s="668"/>
      <c r="CL5" s="669"/>
      <c r="CM5" s="667" t="s">
        <v>196</v>
      </c>
      <c r="CN5" s="668"/>
      <c r="CO5" s="668"/>
      <c r="CP5" s="668"/>
      <c r="CQ5" s="668"/>
      <c r="CR5" s="668"/>
      <c r="CS5" s="668"/>
      <c r="CT5" s="669"/>
      <c r="CU5" s="667" t="s">
        <v>188</v>
      </c>
      <c r="CV5" s="668"/>
      <c r="CW5" s="668"/>
      <c r="CX5" s="669"/>
      <c r="CY5" s="667" t="s">
        <v>197</v>
      </c>
      <c r="CZ5" s="668"/>
      <c r="DA5" s="668"/>
      <c r="DB5" s="668"/>
      <c r="DC5" s="668"/>
      <c r="DD5" s="668"/>
      <c r="DE5" s="668"/>
      <c r="DF5" s="668"/>
      <c r="DG5" s="668"/>
      <c r="DH5" s="668"/>
      <c r="DI5" s="668"/>
      <c r="DJ5" s="668"/>
      <c r="DK5" s="669"/>
      <c r="DL5" s="667" t="s">
        <v>198</v>
      </c>
      <c r="DM5" s="668"/>
      <c r="DN5" s="668"/>
      <c r="DO5" s="668"/>
      <c r="DP5" s="668"/>
      <c r="DQ5" s="668"/>
      <c r="DR5" s="668"/>
      <c r="DS5" s="668"/>
      <c r="DT5" s="668"/>
      <c r="DU5" s="668"/>
      <c r="DV5" s="668"/>
      <c r="DW5" s="668"/>
      <c r="DX5" s="669"/>
    </row>
    <row r="6" spans="2:138" ht="11.25" customHeight="1" x14ac:dyDescent="0.2">
      <c r="B6" s="592" t="s">
        <v>199</v>
      </c>
      <c r="C6" s="593"/>
      <c r="D6" s="593"/>
      <c r="E6" s="593"/>
      <c r="F6" s="593"/>
      <c r="G6" s="593"/>
      <c r="H6" s="593"/>
      <c r="I6" s="593"/>
      <c r="J6" s="593"/>
      <c r="K6" s="593"/>
      <c r="L6" s="593"/>
      <c r="M6" s="593"/>
      <c r="N6" s="593"/>
      <c r="O6" s="593"/>
      <c r="P6" s="593"/>
      <c r="Q6" s="594"/>
      <c r="R6" s="595">
        <v>17774798</v>
      </c>
      <c r="S6" s="596"/>
      <c r="T6" s="596"/>
      <c r="U6" s="596"/>
      <c r="V6" s="596"/>
      <c r="W6" s="596"/>
      <c r="X6" s="596"/>
      <c r="Y6" s="597"/>
      <c r="Z6" s="684">
        <v>4</v>
      </c>
      <c r="AA6" s="684"/>
      <c r="AB6" s="684"/>
      <c r="AC6" s="684"/>
      <c r="AD6" s="685">
        <v>17774798</v>
      </c>
      <c r="AE6" s="685"/>
      <c r="AF6" s="685"/>
      <c r="AG6" s="685"/>
      <c r="AH6" s="685"/>
      <c r="AI6" s="685"/>
      <c r="AJ6" s="685"/>
      <c r="AK6" s="685"/>
      <c r="AL6" s="598">
        <v>7.4</v>
      </c>
      <c r="AM6" s="686"/>
      <c r="AN6" s="686"/>
      <c r="AO6" s="687"/>
      <c r="AP6" s="592" t="s">
        <v>200</v>
      </c>
      <c r="AQ6" s="593"/>
      <c r="AR6" s="593"/>
      <c r="AS6" s="593"/>
      <c r="AT6" s="593"/>
      <c r="AU6" s="593"/>
      <c r="AV6" s="593"/>
      <c r="AW6" s="593"/>
      <c r="AX6" s="593"/>
      <c r="AY6" s="593"/>
      <c r="AZ6" s="593"/>
      <c r="BA6" s="593"/>
      <c r="BB6" s="593"/>
      <c r="BC6" s="594"/>
      <c r="BD6" s="595">
        <v>135048658</v>
      </c>
      <c r="BE6" s="596"/>
      <c r="BF6" s="596"/>
      <c r="BG6" s="596"/>
      <c r="BH6" s="596"/>
      <c r="BI6" s="596"/>
      <c r="BJ6" s="596"/>
      <c r="BK6" s="597"/>
      <c r="BL6" s="684">
        <v>100</v>
      </c>
      <c r="BM6" s="684"/>
      <c r="BN6" s="684"/>
      <c r="BO6" s="684"/>
      <c r="BP6" s="685">
        <v>786119</v>
      </c>
      <c r="BQ6" s="685"/>
      <c r="BR6" s="685"/>
      <c r="BS6" s="685"/>
      <c r="BT6" s="685"/>
      <c r="BU6" s="685"/>
      <c r="BV6" s="685"/>
      <c r="BW6" s="688"/>
      <c r="BY6" s="664" t="s">
        <v>201</v>
      </c>
      <c r="BZ6" s="665"/>
      <c r="CA6" s="665"/>
      <c r="CB6" s="665"/>
      <c r="CC6" s="665"/>
      <c r="CD6" s="665"/>
      <c r="CE6" s="665"/>
      <c r="CF6" s="665"/>
      <c r="CG6" s="665"/>
      <c r="CH6" s="665"/>
      <c r="CI6" s="665"/>
      <c r="CJ6" s="665"/>
      <c r="CK6" s="665"/>
      <c r="CL6" s="666"/>
      <c r="CM6" s="595">
        <v>1159748</v>
      </c>
      <c r="CN6" s="596"/>
      <c r="CO6" s="596"/>
      <c r="CP6" s="596"/>
      <c r="CQ6" s="596"/>
      <c r="CR6" s="596"/>
      <c r="CS6" s="596"/>
      <c r="CT6" s="597"/>
      <c r="CU6" s="684">
        <v>0.3</v>
      </c>
      <c r="CV6" s="684"/>
      <c r="CW6" s="684"/>
      <c r="CX6" s="684"/>
      <c r="CY6" s="601">
        <v>5590</v>
      </c>
      <c r="CZ6" s="596"/>
      <c r="DA6" s="596"/>
      <c r="DB6" s="596"/>
      <c r="DC6" s="596"/>
      <c r="DD6" s="596"/>
      <c r="DE6" s="596"/>
      <c r="DF6" s="596"/>
      <c r="DG6" s="596"/>
      <c r="DH6" s="596"/>
      <c r="DI6" s="596"/>
      <c r="DJ6" s="596"/>
      <c r="DK6" s="597"/>
      <c r="DL6" s="601">
        <v>1154172</v>
      </c>
      <c r="DM6" s="596"/>
      <c r="DN6" s="596"/>
      <c r="DO6" s="596"/>
      <c r="DP6" s="596"/>
      <c r="DQ6" s="596"/>
      <c r="DR6" s="596"/>
      <c r="DS6" s="596"/>
      <c r="DT6" s="596"/>
      <c r="DU6" s="596"/>
      <c r="DV6" s="596"/>
      <c r="DW6" s="596"/>
      <c r="DX6" s="690"/>
    </row>
    <row r="7" spans="2:138" ht="11.25" customHeight="1" x14ac:dyDescent="0.2">
      <c r="B7" s="592" t="s">
        <v>202</v>
      </c>
      <c r="C7" s="593"/>
      <c r="D7" s="593"/>
      <c r="E7" s="593"/>
      <c r="F7" s="593"/>
      <c r="G7" s="593"/>
      <c r="H7" s="593"/>
      <c r="I7" s="593"/>
      <c r="J7" s="593"/>
      <c r="K7" s="593"/>
      <c r="L7" s="593"/>
      <c r="M7" s="593"/>
      <c r="N7" s="593"/>
      <c r="O7" s="593"/>
      <c r="P7" s="593"/>
      <c r="Q7" s="594"/>
      <c r="R7" s="595">
        <v>1554373</v>
      </c>
      <c r="S7" s="596"/>
      <c r="T7" s="596"/>
      <c r="U7" s="596"/>
      <c r="V7" s="596"/>
      <c r="W7" s="596"/>
      <c r="X7" s="596"/>
      <c r="Y7" s="597"/>
      <c r="Z7" s="684">
        <v>0.4</v>
      </c>
      <c r="AA7" s="684"/>
      <c r="AB7" s="684"/>
      <c r="AC7" s="684"/>
      <c r="AD7" s="685">
        <v>1554373</v>
      </c>
      <c r="AE7" s="685"/>
      <c r="AF7" s="685"/>
      <c r="AG7" s="685"/>
      <c r="AH7" s="685"/>
      <c r="AI7" s="685"/>
      <c r="AJ7" s="685"/>
      <c r="AK7" s="685"/>
      <c r="AL7" s="598">
        <v>0.7</v>
      </c>
      <c r="AM7" s="686"/>
      <c r="AN7" s="686"/>
      <c r="AO7" s="687"/>
      <c r="AP7" s="592" t="s">
        <v>203</v>
      </c>
      <c r="AQ7" s="593"/>
      <c r="AR7" s="593"/>
      <c r="AS7" s="593"/>
      <c r="AT7" s="593"/>
      <c r="AU7" s="593"/>
      <c r="AV7" s="593"/>
      <c r="AW7" s="593"/>
      <c r="AX7" s="593"/>
      <c r="AY7" s="593"/>
      <c r="AZ7" s="593"/>
      <c r="BA7" s="593"/>
      <c r="BB7" s="593"/>
      <c r="BC7" s="594"/>
      <c r="BD7" s="595">
        <v>40103856</v>
      </c>
      <c r="BE7" s="596"/>
      <c r="BF7" s="596"/>
      <c r="BG7" s="596"/>
      <c r="BH7" s="596"/>
      <c r="BI7" s="596"/>
      <c r="BJ7" s="596"/>
      <c r="BK7" s="597"/>
      <c r="BL7" s="684">
        <v>29.7</v>
      </c>
      <c r="BM7" s="684"/>
      <c r="BN7" s="684"/>
      <c r="BO7" s="684"/>
      <c r="BP7" s="685">
        <v>786119</v>
      </c>
      <c r="BQ7" s="685"/>
      <c r="BR7" s="685"/>
      <c r="BS7" s="685"/>
      <c r="BT7" s="685"/>
      <c r="BU7" s="685"/>
      <c r="BV7" s="685"/>
      <c r="BW7" s="688"/>
      <c r="BY7" s="592" t="s">
        <v>204</v>
      </c>
      <c r="BZ7" s="593"/>
      <c r="CA7" s="593"/>
      <c r="CB7" s="593"/>
      <c r="CC7" s="593"/>
      <c r="CD7" s="593"/>
      <c r="CE7" s="593"/>
      <c r="CF7" s="593"/>
      <c r="CG7" s="593"/>
      <c r="CH7" s="593"/>
      <c r="CI7" s="593"/>
      <c r="CJ7" s="593"/>
      <c r="CK7" s="593"/>
      <c r="CL7" s="594"/>
      <c r="CM7" s="595">
        <v>27367137</v>
      </c>
      <c r="CN7" s="596"/>
      <c r="CO7" s="596"/>
      <c r="CP7" s="596"/>
      <c r="CQ7" s="596"/>
      <c r="CR7" s="596"/>
      <c r="CS7" s="596"/>
      <c r="CT7" s="597"/>
      <c r="CU7" s="684">
        <v>6.3</v>
      </c>
      <c r="CV7" s="684"/>
      <c r="CW7" s="684"/>
      <c r="CX7" s="684"/>
      <c r="CY7" s="601">
        <v>2907986</v>
      </c>
      <c r="CZ7" s="596"/>
      <c r="DA7" s="596"/>
      <c r="DB7" s="596"/>
      <c r="DC7" s="596"/>
      <c r="DD7" s="596"/>
      <c r="DE7" s="596"/>
      <c r="DF7" s="596"/>
      <c r="DG7" s="596"/>
      <c r="DH7" s="596"/>
      <c r="DI7" s="596"/>
      <c r="DJ7" s="596"/>
      <c r="DK7" s="597"/>
      <c r="DL7" s="601">
        <v>22552787</v>
      </c>
      <c r="DM7" s="596"/>
      <c r="DN7" s="596"/>
      <c r="DO7" s="596"/>
      <c r="DP7" s="596"/>
      <c r="DQ7" s="596"/>
      <c r="DR7" s="596"/>
      <c r="DS7" s="596"/>
      <c r="DT7" s="596"/>
      <c r="DU7" s="596"/>
      <c r="DV7" s="596"/>
      <c r="DW7" s="596"/>
      <c r="DX7" s="690"/>
    </row>
    <row r="8" spans="2:138" ht="11.25" customHeight="1" x14ac:dyDescent="0.2">
      <c r="B8" s="592" t="s">
        <v>205</v>
      </c>
      <c r="C8" s="593"/>
      <c r="D8" s="593"/>
      <c r="E8" s="593"/>
      <c r="F8" s="593"/>
      <c r="G8" s="593"/>
      <c r="H8" s="593"/>
      <c r="I8" s="593"/>
      <c r="J8" s="593"/>
      <c r="K8" s="593"/>
      <c r="L8" s="593"/>
      <c r="M8" s="593"/>
      <c r="N8" s="593"/>
      <c r="O8" s="593"/>
      <c r="P8" s="593"/>
      <c r="Q8" s="594"/>
      <c r="R8" s="595" t="s">
        <v>206</v>
      </c>
      <c r="S8" s="596"/>
      <c r="T8" s="596"/>
      <c r="U8" s="596"/>
      <c r="V8" s="596"/>
      <c r="W8" s="596"/>
      <c r="X8" s="596"/>
      <c r="Y8" s="597"/>
      <c r="Z8" s="684" t="s">
        <v>207</v>
      </c>
      <c r="AA8" s="684"/>
      <c r="AB8" s="684"/>
      <c r="AC8" s="684"/>
      <c r="AD8" s="685" t="s">
        <v>206</v>
      </c>
      <c r="AE8" s="685"/>
      <c r="AF8" s="685"/>
      <c r="AG8" s="685"/>
      <c r="AH8" s="685"/>
      <c r="AI8" s="685"/>
      <c r="AJ8" s="685"/>
      <c r="AK8" s="685"/>
      <c r="AL8" s="598" t="s">
        <v>207</v>
      </c>
      <c r="AM8" s="686"/>
      <c r="AN8" s="686"/>
      <c r="AO8" s="687"/>
      <c r="AP8" s="592" t="s">
        <v>208</v>
      </c>
      <c r="AQ8" s="593"/>
      <c r="AR8" s="593"/>
      <c r="AS8" s="593"/>
      <c r="AT8" s="593"/>
      <c r="AU8" s="593"/>
      <c r="AV8" s="593"/>
      <c r="AW8" s="593"/>
      <c r="AX8" s="593"/>
      <c r="AY8" s="593"/>
      <c r="AZ8" s="593"/>
      <c r="BA8" s="593"/>
      <c r="BB8" s="593"/>
      <c r="BC8" s="594"/>
      <c r="BD8" s="595">
        <v>732300</v>
      </c>
      <c r="BE8" s="596"/>
      <c r="BF8" s="596"/>
      <c r="BG8" s="596"/>
      <c r="BH8" s="596"/>
      <c r="BI8" s="596"/>
      <c r="BJ8" s="596"/>
      <c r="BK8" s="597"/>
      <c r="BL8" s="684">
        <v>0.5</v>
      </c>
      <c r="BM8" s="684"/>
      <c r="BN8" s="684"/>
      <c r="BO8" s="684"/>
      <c r="BP8" s="685" t="s">
        <v>206</v>
      </c>
      <c r="BQ8" s="685"/>
      <c r="BR8" s="685"/>
      <c r="BS8" s="685"/>
      <c r="BT8" s="685"/>
      <c r="BU8" s="685"/>
      <c r="BV8" s="685"/>
      <c r="BW8" s="688"/>
      <c r="BY8" s="592" t="s">
        <v>209</v>
      </c>
      <c r="BZ8" s="593"/>
      <c r="CA8" s="593"/>
      <c r="CB8" s="593"/>
      <c r="CC8" s="593"/>
      <c r="CD8" s="593"/>
      <c r="CE8" s="593"/>
      <c r="CF8" s="593"/>
      <c r="CG8" s="593"/>
      <c r="CH8" s="593"/>
      <c r="CI8" s="593"/>
      <c r="CJ8" s="593"/>
      <c r="CK8" s="593"/>
      <c r="CL8" s="594"/>
      <c r="CM8" s="595">
        <v>63972891</v>
      </c>
      <c r="CN8" s="596"/>
      <c r="CO8" s="596"/>
      <c r="CP8" s="596"/>
      <c r="CQ8" s="596"/>
      <c r="CR8" s="596"/>
      <c r="CS8" s="596"/>
      <c r="CT8" s="597"/>
      <c r="CU8" s="684">
        <v>14.8</v>
      </c>
      <c r="CV8" s="684"/>
      <c r="CW8" s="684"/>
      <c r="CX8" s="684"/>
      <c r="CY8" s="601">
        <v>824282</v>
      </c>
      <c r="CZ8" s="596"/>
      <c r="DA8" s="596"/>
      <c r="DB8" s="596"/>
      <c r="DC8" s="596"/>
      <c r="DD8" s="596"/>
      <c r="DE8" s="596"/>
      <c r="DF8" s="596"/>
      <c r="DG8" s="596"/>
      <c r="DH8" s="596"/>
      <c r="DI8" s="596"/>
      <c r="DJ8" s="596"/>
      <c r="DK8" s="597"/>
      <c r="DL8" s="601">
        <v>57445765</v>
      </c>
      <c r="DM8" s="596"/>
      <c r="DN8" s="596"/>
      <c r="DO8" s="596"/>
      <c r="DP8" s="596"/>
      <c r="DQ8" s="596"/>
      <c r="DR8" s="596"/>
      <c r="DS8" s="596"/>
      <c r="DT8" s="596"/>
      <c r="DU8" s="596"/>
      <c r="DV8" s="596"/>
      <c r="DW8" s="596"/>
      <c r="DX8" s="690"/>
    </row>
    <row r="9" spans="2:138" ht="11.25" customHeight="1" x14ac:dyDescent="0.2">
      <c r="B9" s="592" t="s">
        <v>210</v>
      </c>
      <c r="C9" s="593"/>
      <c r="D9" s="593"/>
      <c r="E9" s="593"/>
      <c r="F9" s="593"/>
      <c r="G9" s="593"/>
      <c r="H9" s="593"/>
      <c r="I9" s="593"/>
      <c r="J9" s="593"/>
      <c r="K9" s="593"/>
      <c r="L9" s="593"/>
      <c r="M9" s="593"/>
      <c r="N9" s="593"/>
      <c r="O9" s="593"/>
      <c r="P9" s="593"/>
      <c r="Q9" s="594"/>
      <c r="R9" s="595" t="s">
        <v>207</v>
      </c>
      <c r="S9" s="596"/>
      <c r="T9" s="596"/>
      <c r="U9" s="596"/>
      <c r="V9" s="596"/>
      <c r="W9" s="596"/>
      <c r="X9" s="596"/>
      <c r="Y9" s="597"/>
      <c r="Z9" s="684" t="s">
        <v>207</v>
      </c>
      <c r="AA9" s="684"/>
      <c r="AB9" s="684"/>
      <c r="AC9" s="684"/>
      <c r="AD9" s="685" t="s">
        <v>207</v>
      </c>
      <c r="AE9" s="685"/>
      <c r="AF9" s="685"/>
      <c r="AG9" s="685"/>
      <c r="AH9" s="685"/>
      <c r="AI9" s="685"/>
      <c r="AJ9" s="685"/>
      <c r="AK9" s="685"/>
      <c r="AL9" s="598" t="s">
        <v>207</v>
      </c>
      <c r="AM9" s="686"/>
      <c r="AN9" s="686"/>
      <c r="AO9" s="687"/>
      <c r="AP9" s="592" t="s">
        <v>211</v>
      </c>
      <c r="AQ9" s="593"/>
      <c r="AR9" s="593"/>
      <c r="AS9" s="593"/>
      <c r="AT9" s="593"/>
      <c r="AU9" s="593"/>
      <c r="AV9" s="593"/>
      <c r="AW9" s="593"/>
      <c r="AX9" s="593"/>
      <c r="AY9" s="593"/>
      <c r="AZ9" s="593"/>
      <c r="BA9" s="593"/>
      <c r="BB9" s="593"/>
      <c r="BC9" s="594"/>
      <c r="BD9" s="595">
        <v>31407532</v>
      </c>
      <c r="BE9" s="596"/>
      <c r="BF9" s="596"/>
      <c r="BG9" s="596"/>
      <c r="BH9" s="596"/>
      <c r="BI9" s="596"/>
      <c r="BJ9" s="596"/>
      <c r="BK9" s="597"/>
      <c r="BL9" s="684">
        <v>23.3</v>
      </c>
      <c r="BM9" s="684"/>
      <c r="BN9" s="684"/>
      <c r="BO9" s="684"/>
      <c r="BP9" s="685" t="s">
        <v>207</v>
      </c>
      <c r="BQ9" s="685"/>
      <c r="BR9" s="685"/>
      <c r="BS9" s="685"/>
      <c r="BT9" s="685"/>
      <c r="BU9" s="685"/>
      <c r="BV9" s="685"/>
      <c r="BW9" s="688"/>
      <c r="BY9" s="592" t="s">
        <v>212</v>
      </c>
      <c r="BZ9" s="593"/>
      <c r="CA9" s="593"/>
      <c r="CB9" s="593"/>
      <c r="CC9" s="593"/>
      <c r="CD9" s="593"/>
      <c r="CE9" s="593"/>
      <c r="CF9" s="593"/>
      <c r="CG9" s="593"/>
      <c r="CH9" s="593"/>
      <c r="CI9" s="593"/>
      <c r="CJ9" s="593"/>
      <c r="CK9" s="593"/>
      <c r="CL9" s="594"/>
      <c r="CM9" s="595">
        <v>20514444</v>
      </c>
      <c r="CN9" s="596"/>
      <c r="CO9" s="596"/>
      <c r="CP9" s="596"/>
      <c r="CQ9" s="596"/>
      <c r="CR9" s="596"/>
      <c r="CS9" s="596"/>
      <c r="CT9" s="597"/>
      <c r="CU9" s="684">
        <v>4.7</v>
      </c>
      <c r="CV9" s="684"/>
      <c r="CW9" s="684"/>
      <c r="CX9" s="684"/>
      <c r="CY9" s="601">
        <v>2175287</v>
      </c>
      <c r="CZ9" s="596"/>
      <c r="DA9" s="596"/>
      <c r="DB9" s="596"/>
      <c r="DC9" s="596"/>
      <c r="DD9" s="596"/>
      <c r="DE9" s="596"/>
      <c r="DF9" s="596"/>
      <c r="DG9" s="596"/>
      <c r="DH9" s="596"/>
      <c r="DI9" s="596"/>
      <c r="DJ9" s="596"/>
      <c r="DK9" s="597"/>
      <c r="DL9" s="601">
        <v>10609318</v>
      </c>
      <c r="DM9" s="596"/>
      <c r="DN9" s="596"/>
      <c r="DO9" s="596"/>
      <c r="DP9" s="596"/>
      <c r="DQ9" s="596"/>
      <c r="DR9" s="596"/>
      <c r="DS9" s="596"/>
      <c r="DT9" s="596"/>
      <c r="DU9" s="596"/>
      <c r="DV9" s="596"/>
      <c r="DW9" s="596"/>
      <c r="DX9" s="690"/>
    </row>
    <row r="10" spans="2:138" ht="11.25" customHeight="1" x14ac:dyDescent="0.2">
      <c r="B10" s="592" t="s">
        <v>213</v>
      </c>
      <c r="C10" s="593"/>
      <c r="D10" s="593"/>
      <c r="E10" s="593"/>
      <c r="F10" s="593"/>
      <c r="G10" s="593"/>
      <c r="H10" s="593"/>
      <c r="I10" s="593"/>
      <c r="J10" s="593"/>
      <c r="K10" s="593"/>
      <c r="L10" s="593"/>
      <c r="M10" s="593"/>
      <c r="N10" s="593"/>
      <c r="O10" s="593"/>
      <c r="P10" s="593"/>
      <c r="Q10" s="594"/>
      <c r="R10" s="595">
        <v>72378</v>
      </c>
      <c r="S10" s="596"/>
      <c r="T10" s="596"/>
      <c r="U10" s="596"/>
      <c r="V10" s="596"/>
      <c r="W10" s="596"/>
      <c r="X10" s="596"/>
      <c r="Y10" s="597"/>
      <c r="Z10" s="684">
        <v>0</v>
      </c>
      <c r="AA10" s="684"/>
      <c r="AB10" s="684"/>
      <c r="AC10" s="684"/>
      <c r="AD10" s="685">
        <v>72378</v>
      </c>
      <c r="AE10" s="685"/>
      <c r="AF10" s="685"/>
      <c r="AG10" s="685"/>
      <c r="AH10" s="685"/>
      <c r="AI10" s="685"/>
      <c r="AJ10" s="685"/>
      <c r="AK10" s="685"/>
      <c r="AL10" s="598">
        <v>0</v>
      </c>
      <c r="AM10" s="686"/>
      <c r="AN10" s="686"/>
      <c r="AO10" s="687"/>
      <c r="AP10" s="592" t="s">
        <v>214</v>
      </c>
      <c r="AQ10" s="593"/>
      <c r="AR10" s="593"/>
      <c r="AS10" s="593"/>
      <c r="AT10" s="593"/>
      <c r="AU10" s="593"/>
      <c r="AV10" s="593"/>
      <c r="AW10" s="593"/>
      <c r="AX10" s="593"/>
      <c r="AY10" s="593"/>
      <c r="AZ10" s="593"/>
      <c r="BA10" s="593"/>
      <c r="BB10" s="593"/>
      <c r="BC10" s="594"/>
      <c r="BD10" s="595">
        <v>1673174</v>
      </c>
      <c r="BE10" s="596"/>
      <c r="BF10" s="596"/>
      <c r="BG10" s="596"/>
      <c r="BH10" s="596"/>
      <c r="BI10" s="596"/>
      <c r="BJ10" s="596"/>
      <c r="BK10" s="597"/>
      <c r="BL10" s="684">
        <v>1.2</v>
      </c>
      <c r="BM10" s="684"/>
      <c r="BN10" s="684"/>
      <c r="BO10" s="684"/>
      <c r="BP10" s="685" t="s">
        <v>207</v>
      </c>
      <c r="BQ10" s="685"/>
      <c r="BR10" s="685"/>
      <c r="BS10" s="685"/>
      <c r="BT10" s="685"/>
      <c r="BU10" s="685"/>
      <c r="BV10" s="685"/>
      <c r="BW10" s="688"/>
      <c r="BY10" s="592" t="s">
        <v>215</v>
      </c>
      <c r="BZ10" s="593"/>
      <c r="CA10" s="593"/>
      <c r="CB10" s="593"/>
      <c r="CC10" s="593"/>
      <c r="CD10" s="593"/>
      <c r="CE10" s="593"/>
      <c r="CF10" s="593"/>
      <c r="CG10" s="593"/>
      <c r="CH10" s="593"/>
      <c r="CI10" s="593"/>
      <c r="CJ10" s="593"/>
      <c r="CK10" s="593"/>
      <c r="CL10" s="594"/>
      <c r="CM10" s="595">
        <v>1165322</v>
      </c>
      <c r="CN10" s="596"/>
      <c r="CO10" s="596"/>
      <c r="CP10" s="596"/>
      <c r="CQ10" s="596"/>
      <c r="CR10" s="596"/>
      <c r="CS10" s="596"/>
      <c r="CT10" s="597"/>
      <c r="CU10" s="684">
        <v>0.3</v>
      </c>
      <c r="CV10" s="684"/>
      <c r="CW10" s="684"/>
      <c r="CX10" s="684"/>
      <c r="CY10" s="601">
        <v>1811</v>
      </c>
      <c r="CZ10" s="596"/>
      <c r="DA10" s="596"/>
      <c r="DB10" s="596"/>
      <c r="DC10" s="596"/>
      <c r="DD10" s="596"/>
      <c r="DE10" s="596"/>
      <c r="DF10" s="596"/>
      <c r="DG10" s="596"/>
      <c r="DH10" s="596"/>
      <c r="DI10" s="596"/>
      <c r="DJ10" s="596"/>
      <c r="DK10" s="597"/>
      <c r="DL10" s="601">
        <v>682531</v>
      </c>
      <c r="DM10" s="596"/>
      <c r="DN10" s="596"/>
      <c r="DO10" s="596"/>
      <c r="DP10" s="596"/>
      <c r="DQ10" s="596"/>
      <c r="DR10" s="596"/>
      <c r="DS10" s="596"/>
      <c r="DT10" s="596"/>
      <c r="DU10" s="596"/>
      <c r="DV10" s="596"/>
      <c r="DW10" s="596"/>
      <c r="DX10" s="690"/>
    </row>
    <row r="11" spans="2:138" ht="11.25" customHeight="1" x14ac:dyDescent="0.2">
      <c r="B11" s="592" t="s">
        <v>216</v>
      </c>
      <c r="C11" s="593"/>
      <c r="D11" s="593"/>
      <c r="E11" s="593"/>
      <c r="F11" s="593"/>
      <c r="G11" s="593"/>
      <c r="H11" s="593"/>
      <c r="I11" s="593"/>
      <c r="J11" s="593"/>
      <c r="K11" s="593"/>
      <c r="L11" s="593"/>
      <c r="M11" s="593"/>
      <c r="N11" s="593"/>
      <c r="O11" s="593"/>
      <c r="P11" s="593"/>
      <c r="Q11" s="594"/>
      <c r="R11" s="595">
        <v>9141</v>
      </c>
      <c r="S11" s="596"/>
      <c r="T11" s="596"/>
      <c r="U11" s="596"/>
      <c r="V11" s="596"/>
      <c r="W11" s="596"/>
      <c r="X11" s="596"/>
      <c r="Y11" s="597"/>
      <c r="Z11" s="684">
        <v>0</v>
      </c>
      <c r="AA11" s="684"/>
      <c r="AB11" s="684"/>
      <c r="AC11" s="684"/>
      <c r="AD11" s="685">
        <v>9141</v>
      </c>
      <c r="AE11" s="685"/>
      <c r="AF11" s="685"/>
      <c r="AG11" s="685"/>
      <c r="AH11" s="685"/>
      <c r="AI11" s="685"/>
      <c r="AJ11" s="685"/>
      <c r="AK11" s="685"/>
      <c r="AL11" s="598">
        <v>0</v>
      </c>
      <c r="AM11" s="686"/>
      <c r="AN11" s="686"/>
      <c r="AO11" s="687"/>
      <c r="AP11" s="592" t="s">
        <v>217</v>
      </c>
      <c r="AQ11" s="593"/>
      <c r="AR11" s="593"/>
      <c r="AS11" s="593"/>
      <c r="AT11" s="593"/>
      <c r="AU11" s="593"/>
      <c r="AV11" s="593"/>
      <c r="AW11" s="593"/>
      <c r="AX11" s="593"/>
      <c r="AY11" s="593"/>
      <c r="AZ11" s="593"/>
      <c r="BA11" s="593"/>
      <c r="BB11" s="593"/>
      <c r="BC11" s="594"/>
      <c r="BD11" s="595">
        <v>3676713</v>
      </c>
      <c r="BE11" s="596"/>
      <c r="BF11" s="596"/>
      <c r="BG11" s="596"/>
      <c r="BH11" s="596"/>
      <c r="BI11" s="596"/>
      <c r="BJ11" s="596"/>
      <c r="BK11" s="597"/>
      <c r="BL11" s="684">
        <v>2.7</v>
      </c>
      <c r="BM11" s="684"/>
      <c r="BN11" s="684"/>
      <c r="BO11" s="684"/>
      <c r="BP11" s="685">
        <v>786119</v>
      </c>
      <c r="BQ11" s="685"/>
      <c r="BR11" s="685"/>
      <c r="BS11" s="685"/>
      <c r="BT11" s="685"/>
      <c r="BU11" s="685"/>
      <c r="BV11" s="685"/>
      <c r="BW11" s="688"/>
      <c r="BY11" s="592" t="s">
        <v>218</v>
      </c>
      <c r="BZ11" s="593"/>
      <c r="CA11" s="593"/>
      <c r="CB11" s="593"/>
      <c r="CC11" s="593"/>
      <c r="CD11" s="593"/>
      <c r="CE11" s="593"/>
      <c r="CF11" s="593"/>
      <c r="CG11" s="593"/>
      <c r="CH11" s="593"/>
      <c r="CI11" s="593"/>
      <c r="CJ11" s="593"/>
      <c r="CK11" s="593"/>
      <c r="CL11" s="594"/>
      <c r="CM11" s="595">
        <v>19589728</v>
      </c>
      <c r="CN11" s="596"/>
      <c r="CO11" s="596"/>
      <c r="CP11" s="596"/>
      <c r="CQ11" s="596"/>
      <c r="CR11" s="596"/>
      <c r="CS11" s="596"/>
      <c r="CT11" s="597"/>
      <c r="CU11" s="684">
        <v>4.5</v>
      </c>
      <c r="CV11" s="684"/>
      <c r="CW11" s="684"/>
      <c r="CX11" s="684"/>
      <c r="CY11" s="601">
        <v>10718485</v>
      </c>
      <c r="CZ11" s="596"/>
      <c r="DA11" s="596"/>
      <c r="DB11" s="596"/>
      <c r="DC11" s="596"/>
      <c r="DD11" s="596"/>
      <c r="DE11" s="596"/>
      <c r="DF11" s="596"/>
      <c r="DG11" s="596"/>
      <c r="DH11" s="596"/>
      <c r="DI11" s="596"/>
      <c r="DJ11" s="596"/>
      <c r="DK11" s="597"/>
      <c r="DL11" s="601">
        <v>8335072</v>
      </c>
      <c r="DM11" s="596"/>
      <c r="DN11" s="596"/>
      <c r="DO11" s="596"/>
      <c r="DP11" s="596"/>
      <c r="DQ11" s="596"/>
      <c r="DR11" s="596"/>
      <c r="DS11" s="596"/>
      <c r="DT11" s="596"/>
      <c r="DU11" s="596"/>
      <c r="DV11" s="596"/>
      <c r="DW11" s="596"/>
      <c r="DX11" s="690"/>
    </row>
    <row r="12" spans="2:138" ht="11.25" customHeight="1" x14ac:dyDescent="0.2">
      <c r="B12" s="592" t="s">
        <v>219</v>
      </c>
      <c r="C12" s="593"/>
      <c r="D12" s="593"/>
      <c r="E12" s="593"/>
      <c r="F12" s="593"/>
      <c r="G12" s="593"/>
      <c r="H12" s="593"/>
      <c r="I12" s="593"/>
      <c r="J12" s="593"/>
      <c r="K12" s="593"/>
      <c r="L12" s="593"/>
      <c r="M12" s="593"/>
      <c r="N12" s="593"/>
      <c r="O12" s="593"/>
      <c r="P12" s="593"/>
      <c r="Q12" s="594"/>
      <c r="R12" s="595">
        <v>16138906</v>
      </c>
      <c r="S12" s="596"/>
      <c r="T12" s="596"/>
      <c r="U12" s="596"/>
      <c r="V12" s="596"/>
      <c r="W12" s="596"/>
      <c r="X12" s="596"/>
      <c r="Y12" s="597"/>
      <c r="Z12" s="684">
        <v>3.6</v>
      </c>
      <c r="AA12" s="684"/>
      <c r="AB12" s="684"/>
      <c r="AC12" s="684"/>
      <c r="AD12" s="685">
        <v>16138906</v>
      </c>
      <c r="AE12" s="685"/>
      <c r="AF12" s="685"/>
      <c r="AG12" s="685"/>
      <c r="AH12" s="685"/>
      <c r="AI12" s="685"/>
      <c r="AJ12" s="685"/>
      <c r="AK12" s="685"/>
      <c r="AL12" s="598">
        <v>6.8</v>
      </c>
      <c r="AM12" s="686"/>
      <c r="AN12" s="686"/>
      <c r="AO12" s="687"/>
      <c r="AP12" s="592" t="s">
        <v>220</v>
      </c>
      <c r="AQ12" s="593"/>
      <c r="AR12" s="593"/>
      <c r="AS12" s="593"/>
      <c r="AT12" s="593"/>
      <c r="AU12" s="593"/>
      <c r="AV12" s="593"/>
      <c r="AW12" s="593"/>
      <c r="AX12" s="593"/>
      <c r="AY12" s="593"/>
      <c r="AZ12" s="593"/>
      <c r="BA12" s="593"/>
      <c r="BB12" s="593"/>
      <c r="BC12" s="594"/>
      <c r="BD12" s="595">
        <v>554653</v>
      </c>
      <c r="BE12" s="596"/>
      <c r="BF12" s="596"/>
      <c r="BG12" s="596"/>
      <c r="BH12" s="596"/>
      <c r="BI12" s="596"/>
      <c r="BJ12" s="596"/>
      <c r="BK12" s="597"/>
      <c r="BL12" s="684">
        <v>0.4</v>
      </c>
      <c r="BM12" s="684"/>
      <c r="BN12" s="684"/>
      <c r="BO12" s="684"/>
      <c r="BP12" s="685" t="s">
        <v>207</v>
      </c>
      <c r="BQ12" s="685"/>
      <c r="BR12" s="685"/>
      <c r="BS12" s="685"/>
      <c r="BT12" s="685"/>
      <c r="BU12" s="685"/>
      <c r="BV12" s="685"/>
      <c r="BW12" s="688"/>
      <c r="BY12" s="592" t="s">
        <v>221</v>
      </c>
      <c r="BZ12" s="593"/>
      <c r="CA12" s="593"/>
      <c r="CB12" s="593"/>
      <c r="CC12" s="593"/>
      <c r="CD12" s="593"/>
      <c r="CE12" s="593"/>
      <c r="CF12" s="593"/>
      <c r="CG12" s="593"/>
      <c r="CH12" s="593"/>
      <c r="CI12" s="593"/>
      <c r="CJ12" s="593"/>
      <c r="CK12" s="593"/>
      <c r="CL12" s="594"/>
      <c r="CM12" s="595">
        <v>46371077</v>
      </c>
      <c r="CN12" s="596"/>
      <c r="CO12" s="596"/>
      <c r="CP12" s="596"/>
      <c r="CQ12" s="596"/>
      <c r="CR12" s="596"/>
      <c r="CS12" s="596"/>
      <c r="CT12" s="597"/>
      <c r="CU12" s="684">
        <v>10.7</v>
      </c>
      <c r="CV12" s="684"/>
      <c r="CW12" s="684"/>
      <c r="CX12" s="684"/>
      <c r="CY12" s="601">
        <v>170432</v>
      </c>
      <c r="CZ12" s="596"/>
      <c r="DA12" s="596"/>
      <c r="DB12" s="596"/>
      <c r="DC12" s="596"/>
      <c r="DD12" s="596"/>
      <c r="DE12" s="596"/>
      <c r="DF12" s="596"/>
      <c r="DG12" s="596"/>
      <c r="DH12" s="596"/>
      <c r="DI12" s="596"/>
      <c r="DJ12" s="596"/>
      <c r="DK12" s="597"/>
      <c r="DL12" s="601">
        <v>6963401</v>
      </c>
      <c r="DM12" s="596"/>
      <c r="DN12" s="596"/>
      <c r="DO12" s="596"/>
      <c r="DP12" s="596"/>
      <c r="DQ12" s="596"/>
      <c r="DR12" s="596"/>
      <c r="DS12" s="596"/>
      <c r="DT12" s="596"/>
      <c r="DU12" s="596"/>
      <c r="DV12" s="596"/>
      <c r="DW12" s="596"/>
      <c r="DX12" s="690"/>
    </row>
    <row r="13" spans="2:138" ht="11.25" customHeight="1" x14ac:dyDescent="0.2">
      <c r="B13" s="592" t="s">
        <v>222</v>
      </c>
      <c r="C13" s="593"/>
      <c r="D13" s="593"/>
      <c r="E13" s="593"/>
      <c r="F13" s="593"/>
      <c r="G13" s="593"/>
      <c r="H13" s="593"/>
      <c r="I13" s="593"/>
      <c r="J13" s="593"/>
      <c r="K13" s="593"/>
      <c r="L13" s="593"/>
      <c r="M13" s="593"/>
      <c r="N13" s="593"/>
      <c r="O13" s="593"/>
      <c r="P13" s="593"/>
      <c r="Q13" s="594"/>
      <c r="R13" s="595" t="s">
        <v>206</v>
      </c>
      <c r="S13" s="596"/>
      <c r="T13" s="596"/>
      <c r="U13" s="596"/>
      <c r="V13" s="596"/>
      <c r="W13" s="596"/>
      <c r="X13" s="596"/>
      <c r="Y13" s="597"/>
      <c r="Z13" s="684" t="s">
        <v>207</v>
      </c>
      <c r="AA13" s="684"/>
      <c r="AB13" s="684"/>
      <c r="AC13" s="684"/>
      <c r="AD13" s="685" t="s">
        <v>207</v>
      </c>
      <c r="AE13" s="685"/>
      <c r="AF13" s="685"/>
      <c r="AG13" s="685"/>
      <c r="AH13" s="685"/>
      <c r="AI13" s="685"/>
      <c r="AJ13" s="685"/>
      <c r="AK13" s="685"/>
      <c r="AL13" s="598" t="s">
        <v>206</v>
      </c>
      <c r="AM13" s="686"/>
      <c r="AN13" s="686"/>
      <c r="AO13" s="687"/>
      <c r="AP13" s="592" t="s">
        <v>223</v>
      </c>
      <c r="AQ13" s="593"/>
      <c r="AR13" s="593"/>
      <c r="AS13" s="593"/>
      <c r="AT13" s="593"/>
      <c r="AU13" s="593"/>
      <c r="AV13" s="593"/>
      <c r="AW13" s="593"/>
      <c r="AX13" s="593"/>
      <c r="AY13" s="593"/>
      <c r="AZ13" s="593"/>
      <c r="BA13" s="593"/>
      <c r="BB13" s="593"/>
      <c r="BC13" s="594"/>
      <c r="BD13" s="595">
        <v>1182536</v>
      </c>
      <c r="BE13" s="596"/>
      <c r="BF13" s="596"/>
      <c r="BG13" s="596"/>
      <c r="BH13" s="596"/>
      <c r="BI13" s="596"/>
      <c r="BJ13" s="596"/>
      <c r="BK13" s="597"/>
      <c r="BL13" s="684">
        <v>0.9</v>
      </c>
      <c r="BM13" s="684"/>
      <c r="BN13" s="684"/>
      <c r="BO13" s="684"/>
      <c r="BP13" s="685" t="s">
        <v>207</v>
      </c>
      <c r="BQ13" s="685"/>
      <c r="BR13" s="685"/>
      <c r="BS13" s="685"/>
      <c r="BT13" s="685"/>
      <c r="BU13" s="685"/>
      <c r="BV13" s="685"/>
      <c r="BW13" s="688"/>
      <c r="BY13" s="592" t="s">
        <v>224</v>
      </c>
      <c r="BZ13" s="593"/>
      <c r="CA13" s="593"/>
      <c r="CB13" s="593"/>
      <c r="CC13" s="593"/>
      <c r="CD13" s="593"/>
      <c r="CE13" s="593"/>
      <c r="CF13" s="593"/>
      <c r="CG13" s="593"/>
      <c r="CH13" s="593"/>
      <c r="CI13" s="593"/>
      <c r="CJ13" s="593"/>
      <c r="CK13" s="593"/>
      <c r="CL13" s="594"/>
      <c r="CM13" s="595">
        <v>49670533</v>
      </c>
      <c r="CN13" s="596"/>
      <c r="CO13" s="596"/>
      <c r="CP13" s="596"/>
      <c r="CQ13" s="596"/>
      <c r="CR13" s="596"/>
      <c r="CS13" s="596"/>
      <c r="CT13" s="597"/>
      <c r="CU13" s="684">
        <v>11.5</v>
      </c>
      <c r="CV13" s="684"/>
      <c r="CW13" s="684"/>
      <c r="CX13" s="684"/>
      <c r="CY13" s="601">
        <v>35689940</v>
      </c>
      <c r="CZ13" s="596"/>
      <c r="DA13" s="596"/>
      <c r="DB13" s="596"/>
      <c r="DC13" s="596"/>
      <c r="DD13" s="596"/>
      <c r="DE13" s="596"/>
      <c r="DF13" s="596"/>
      <c r="DG13" s="596"/>
      <c r="DH13" s="596"/>
      <c r="DI13" s="596"/>
      <c r="DJ13" s="596"/>
      <c r="DK13" s="597"/>
      <c r="DL13" s="601">
        <v>12590333</v>
      </c>
      <c r="DM13" s="596"/>
      <c r="DN13" s="596"/>
      <c r="DO13" s="596"/>
      <c r="DP13" s="596"/>
      <c r="DQ13" s="596"/>
      <c r="DR13" s="596"/>
      <c r="DS13" s="596"/>
      <c r="DT13" s="596"/>
      <c r="DU13" s="596"/>
      <c r="DV13" s="596"/>
      <c r="DW13" s="596"/>
      <c r="DX13" s="690"/>
    </row>
    <row r="14" spans="2:138" ht="11.25" customHeight="1" x14ac:dyDescent="0.2">
      <c r="B14" s="592" t="s">
        <v>225</v>
      </c>
      <c r="C14" s="593"/>
      <c r="D14" s="593"/>
      <c r="E14" s="593"/>
      <c r="F14" s="593"/>
      <c r="G14" s="593"/>
      <c r="H14" s="593"/>
      <c r="I14" s="593"/>
      <c r="J14" s="593"/>
      <c r="K14" s="593"/>
      <c r="L14" s="593"/>
      <c r="M14" s="593"/>
      <c r="N14" s="593"/>
      <c r="O14" s="593"/>
      <c r="P14" s="593"/>
      <c r="Q14" s="594"/>
      <c r="R14" s="595">
        <v>409354</v>
      </c>
      <c r="S14" s="596"/>
      <c r="T14" s="596"/>
      <c r="U14" s="596"/>
      <c r="V14" s="596"/>
      <c r="W14" s="596"/>
      <c r="X14" s="596"/>
      <c r="Y14" s="597"/>
      <c r="Z14" s="684">
        <v>0.1</v>
      </c>
      <c r="AA14" s="684"/>
      <c r="AB14" s="684"/>
      <c r="AC14" s="684"/>
      <c r="AD14" s="685">
        <v>409354</v>
      </c>
      <c r="AE14" s="685"/>
      <c r="AF14" s="685"/>
      <c r="AG14" s="685"/>
      <c r="AH14" s="685"/>
      <c r="AI14" s="685"/>
      <c r="AJ14" s="685"/>
      <c r="AK14" s="685"/>
      <c r="AL14" s="598">
        <v>0.2</v>
      </c>
      <c r="AM14" s="686"/>
      <c r="AN14" s="686"/>
      <c r="AO14" s="687"/>
      <c r="AP14" s="592" t="s">
        <v>226</v>
      </c>
      <c r="AQ14" s="593"/>
      <c r="AR14" s="593"/>
      <c r="AS14" s="593"/>
      <c r="AT14" s="593"/>
      <c r="AU14" s="593"/>
      <c r="AV14" s="593"/>
      <c r="AW14" s="593"/>
      <c r="AX14" s="593"/>
      <c r="AY14" s="593"/>
      <c r="AZ14" s="593"/>
      <c r="BA14" s="593"/>
      <c r="BB14" s="593"/>
      <c r="BC14" s="594"/>
      <c r="BD14" s="595">
        <v>876948</v>
      </c>
      <c r="BE14" s="596"/>
      <c r="BF14" s="596"/>
      <c r="BG14" s="596"/>
      <c r="BH14" s="596"/>
      <c r="BI14" s="596"/>
      <c r="BJ14" s="596"/>
      <c r="BK14" s="597"/>
      <c r="BL14" s="684">
        <v>0.6</v>
      </c>
      <c r="BM14" s="684"/>
      <c r="BN14" s="684"/>
      <c r="BO14" s="684"/>
      <c r="BP14" s="685" t="s">
        <v>207</v>
      </c>
      <c r="BQ14" s="685"/>
      <c r="BR14" s="685"/>
      <c r="BS14" s="685"/>
      <c r="BT14" s="685"/>
      <c r="BU14" s="685"/>
      <c r="BV14" s="685"/>
      <c r="BW14" s="688"/>
      <c r="BY14" s="592" t="s">
        <v>227</v>
      </c>
      <c r="BZ14" s="593"/>
      <c r="CA14" s="593"/>
      <c r="CB14" s="593"/>
      <c r="CC14" s="593"/>
      <c r="CD14" s="593"/>
      <c r="CE14" s="593"/>
      <c r="CF14" s="593"/>
      <c r="CG14" s="593"/>
      <c r="CH14" s="593"/>
      <c r="CI14" s="593"/>
      <c r="CJ14" s="593"/>
      <c r="CK14" s="593"/>
      <c r="CL14" s="594"/>
      <c r="CM14" s="595">
        <v>25933649</v>
      </c>
      <c r="CN14" s="596"/>
      <c r="CO14" s="596"/>
      <c r="CP14" s="596"/>
      <c r="CQ14" s="596"/>
      <c r="CR14" s="596"/>
      <c r="CS14" s="596"/>
      <c r="CT14" s="597"/>
      <c r="CU14" s="684">
        <v>6</v>
      </c>
      <c r="CV14" s="684"/>
      <c r="CW14" s="684"/>
      <c r="CX14" s="684"/>
      <c r="CY14" s="601">
        <v>2718720</v>
      </c>
      <c r="CZ14" s="596"/>
      <c r="DA14" s="596"/>
      <c r="DB14" s="596"/>
      <c r="DC14" s="596"/>
      <c r="DD14" s="596"/>
      <c r="DE14" s="596"/>
      <c r="DF14" s="596"/>
      <c r="DG14" s="596"/>
      <c r="DH14" s="596"/>
      <c r="DI14" s="596"/>
      <c r="DJ14" s="596"/>
      <c r="DK14" s="597"/>
      <c r="DL14" s="601">
        <v>22649946</v>
      </c>
      <c r="DM14" s="596"/>
      <c r="DN14" s="596"/>
      <c r="DO14" s="596"/>
      <c r="DP14" s="596"/>
      <c r="DQ14" s="596"/>
      <c r="DR14" s="596"/>
      <c r="DS14" s="596"/>
      <c r="DT14" s="596"/>
      <c r="DU14" s="596"/>
      <c r="DV14" s="596"/>
      <c r="DW14" s="596"/>
      <c r="DX14" s="690"/>
    </row>
    <row r="15" spans="2:138" ht="11.25" customHeight="1" x14ac:dyDescent="0.2">
      <c r="B15" s="592" t="s">
        <v>228</v>
      </c>
      <c r="C15" s="593"/>
      <c r="D15" s="593"/>
      <c r="E15" s="593"/>
      <c r="F15" s="593"/>
      <c r="G15" s="593"/>
      <c r="H15" s="593"/>
      <c r="I15" s="593"/>
      <c r="J15" s="593"/>
      <c r="K15" s="593"/>
      <c r="L15" s="593"/>
      <c r="M15" s="593"/>
      <c r="N15" s="593"/>
      <c r="O15" s="593"/>
      <c r="P15" s="593"/>
      <c r="Q15" s="594"/>
      <c r="R15" s="595">
        <v>109275729</v>
      </c>
      <c r="S15" s="596"/>
      <c r="T15" s="596"/>
      <c r="U15" s="596"/>
      <c r="V15" s="596"/>
      <c r="W15" s="596"/>
      <c r="X15" s="596"/>
      <c r="Y15" s="597"/>
      <c r="Z15" s="684">
        <v>24.6</v>
      </c>
      <c r="AA15" s="684"/>
      <c r="AB15" s="684"/>
      <c r="AC15" s="684"/>
      <c r="AD15" s="685">
        <v>107015658</v>
      </c>
      <c r="AE15" s="685"/>
      <c r="AF15" s="685"/>
      <c r="AG15" s="685"/>
      <c r="AH15" s="685"/>
      <c r="AI15" s="685"/>
      <c r="AJ15" s="685"/>
      <c r="AK15" s="685"/>
      <c r="AL15" s="598">
        <v>44.8</v>
      </c>
      <c r="AM15" s="686"/>
      <c r="AN15" s="686"/>
      <c r="AO15" s="687"/>
      <c r="AP15" s="592" t="s">
        <v>229</v>
      </c>
      <c r="AQ15" s="593"/>
      <c r="AR15" s="593"/>
      <c r="AS15" s="593"/>
      <c r="AT15" s="593"/>
      <c r="AU15" s="593"/>
      <c r="AV15" s="593"/>
      <c r="AW15" s="593"/>
      <c r="AX15" s="593"/>
      <c r="AY15" s="593"/>
      <c r="AZ15" s="593"/>
      <c r="BA15" s="593"/>
      <c r="BB15" s="593"/>
      <c r="BC15" s="594"/>
      <c r="BD15" s="595">
        <v>28609889</v>
      </c>
      <c r="BE15" s="596"/>
      <c r="BF15" s="596"/>
      <c r="BG15" s="596"/>
      <c r="BH15" s="596"/>
      <c r="BI15" s="596"/>
      <c r="BJ15" s="596"/>
      <c r="BK15" s="597"/>
      <c r="BL15" s="684">
        <v>21.2</v>
      </c>
      <c r="BM15" s="684"/>
      <c r="BN15" s="684"/>
      <c r="BO15" s="684"/>
      <c r="BP15" s="685" t="s">
        <v>207</v>
      </c>
      <c r="BQ15" s="685"/>
      <c r="BR15" s="685"/>
      <c r="BS15" s="685"/>
      <c r="BT15" s="685"/>
      <c r="BU15" s="685"/>
      <c r="BV15" s="685"/>
      <c r="BW15" s="688"/>
      <c r="BY15" s="592" t="s">
        <v>230</v>
      </c>
      <c r="BZ15" s="593"/>
      <c r="CA15" s="593"/>
      <c r="CB15" s="593"/>
      <c r="CC15" s="593"/>
      <c r="CD15" s="593"/>
      <c r="CE15" s="593"/>
      <c r="CF15" s="593"/>
      <c r="CG15" s="593"/>
      <c r="CH15" s="593"/>
      <c r="CI15" s="593"/>
      <c r="CJ15" s="593"/>
      <c r="CK15" s="593"/>
      <c r="CL15" s="594"/>
      <c r="CM15" s="595" t="s">
        <v>206</v>
      </c>
      <c r="CN15" s="596"/>
      <c r="CO15" s="596"/>
      <c r="CP15" s="596"/>
      <c r="CQ15" s="596"/>
      <c r="CR15" s="596"/>
      <c r="CS15" s="596"/>
      <c r="CT15" s="597"/>
      <c r="CU15" s="684" t="s">
        <v>206</v>
      </c>
      <c r="CV15" s="684"/>
      <c r="CW15" s="684"/>
      <c r="CX15" s="684"/>
      <c r="CY15" s="601" t="s">
        <v>207</v>
      </c>
      <c r="CZ15" s="596"/>
      <c r="DA15" s="596"/>
      <c r="DB15" s="596"/>
      <c r="DC15" s="596"/>
      <c r="DD15" s="596"/>
      <c r="DE15" s="596"/>
      <c r="DF15" s="596"/>
      <c r="DG15" s="596"/>
      <c r="DH15" s="596"/>
      <c r="DI15" s="596"/>
      <c r="DJ15" s="596"/>
      <c r="DK15" s="597"/>
      <c r="DL15" s="601" t="s">
        <v>207</v>
      </c>
      <c r="DM15" s="596"/>
      <c r="DN15" s="596"/>
      <c r="DO15" s="596"/>
      <c r="DP15" s="596"/>
      <c r="DQ15" s="596"/>
      <c r="DR15" s="596"/>
      <c r="DS15" s="596"/>
      <c r="DT15" s="596"/>
      <c r="DU15" s="596"/>
      <c r="DV15" s="596"/>
      <c r="DW15" s="596"/>
      <c r="DX15" s="690"/>
    </row>
    <row r="16" spans="2:138" ht="11.25" customHeight="1" x14ac:dyDescent="0.2">
      <c r="B16" s="592" t="s">
        <v>231</v>
      </c>
      <c r="C16" s="593"/>
      <c r="D16" s="593"/>
      <c r="E16" s="593"/>
      <c r="F16" s="593"/>
      <c r="G16" s="593"/>
      <c r="H16" s="593"/>
      <c r="I16" s="593"/>
      <c r="J16" s="593"/>
      <c r="K16" s="593"/>
      <c r="L16" s="593"/>
      <c r="M16" s="593"/>
      <c r="N16" s="593"/>
      <c r="O16" s="593"/>
      <c r="P16" s="593"/>
      <c r="Q16" s="594"/>
      <c r="R16" s="595">
        <v>107015658</v>
      </c>
      <c r="S16" s="596"/>
      <c r="T16" s="596"/>
      <c r="U16" s="596"/>
      <c r="V16" s="596"/>
      <c r="W16" s="596"/>
      <c r="X16" s="596"/>
      <c r="Y16" s="597"/>
      <c r="Z16" s="598">
        <v>24.1</v>
      </c>
      <c r="AA16" s="686"/>
      <c r="AB16" s="686"/>
      <c r="AC16" s="689"/>
      <c r="AD16" s="601">
        <v>107015658</v>
      </c>
      <c r="AE16" s="596"/>
      <c r="AF16" s="596"/>
      <c r="AG16" s="596"/>
      <c r="AH16" s="596"/>
      <c r="AI16" s="596"/>
      <c r="AJ16" s="596"/>
      <c r="AK16" s="597"/>
      <c r="AL16" s="598">
        <v>44.8</v>
      </c>
      <c r="AM16" s="686"/>
      <c r="AN16" s="686"/>
      <c r="AO16" s="687"/>
      <c r="AP16" s="592" t="s">
        <v>232</v>
      </c>
      <c r="AQ16" s="593"/>
      <c r="AR16" s="593"/>
      <c r="AS16" s="593"/>
      <c r="AT16" s="593"/>
      <c r="AU16" s="593"/>
      <c r="AV16" s="593"/>
      <c r="AW16" s="593"/>
      <c r="AX16" s="593"/>
      <c r="AY16" s="593"/>
      <c r="AZ16" s="593"/>
      <c r="BA16" s="593"/>
      <c r="BB16" s="593"/>
      <c r="BC16" s="594"/>
      <c r="BD16" s="595">
        <v>897551</v>
      </c>
      <c r="BE16" s="596"/>
      <c r="BF16" s="596"/>
      <c r="BG16" s="596"/>
      <c r="BH16" s="596"/>
      <c r="BI16" s="596"/>
      <c r="BJ16" s="596"/>
      <c r="BK16" s="597"/>
      <c r="BL16" s="684">
        <v>0.7</v>
      </c>
      <c r="BM16" s="684"/>
      <c r="BN16" s="684"/>
      <c r="BO16" s="684"/>
      <c r="BP16" s="685" t="s">
        <v>206</v>
      </c>
      <c r="BQ16" s="685"/>
      <c r="BR16" s="685"/>
      <c r="BS16" s="685"/>
      <c r="BT16" s="685"/>
      <c r="BU16" s="685"/>
      <c r="BV16" s="685"/>
      <c r="BW16" s="688"/>
      <c r="BY16" s="592" t="s">
        <v>233</v>
      </c>
      <c r="BZ16" s="593"/>
      <c r="CA16" s="593"/>
      <c r="CB16" s="593"/>
      <c r="CC16" s="593"/>
      <c r="CD16" s="593"/>
      <c r="CE16" s="593"/>
      <c r="CF16" s="593"/>
      <c r="CG16" s="593"/>
      <c r="CH16" s="593"/>
      <c r="CI16" s="593"/>
      <c r="CJ16" s="593"/>
      <c r="CK16" s="593"/>
      <c r="CL16" s="594"/>
      <c r="CM16" s="595">
        <v>93880554</v>
      </c>
      <c r="CN16" s="596"/>
      <c r="CO16" s="596"/>
      <c r="CP16" s="596"/>
      <c r="CQ16" s="596"/>
      <c r="CR16" s="596"/>
      <c r="CS16" s="596"/>
      <c r="CT16" s="597"/>
      <c r="CU16" s="684">
        <v>21.7</v>
      </c>
      <c r="CV16" s="684"/>
      <c r="CW16" s="684"/>
      <c r="CX16" s="684"/>
      <c r="CY16" s="601">
        <v>3092493</v>
      </c>
      <c r="CZ16" s="596"/>
      <c r="DA16" s="596"/>
      <c r="DB16" s="596"/>
      <c r="DC16" s="596"/>
      <c r="DD16" s="596"/>
      <c r="DE16" s="596"/>
      <c r="DF16" s="596"/>
      <c r="DG16" s="596"/>
      <c r="DH16" s="596"/>
      <c r="DI16" s="596"/>
      <c r="DJ16" s="596"/>
      <c r="DK16" s="597"/>
      <c r="DL16" s="601">
        <v>68745385</v>
      </c>
      <c r="DM16" s="596"/>
      <c r="DN16" s="596"/>
      <c r="DO16" s="596"/>
      <c r="DP16" s="596"/>
      <c r="DQ16" s="596"/>
      <c r="DR16" s="596"/>
      <c r="DS16" s="596"/>
      <c r="DT16" s="596"/>
      <c r="DU16" s="596"/>
      <c r="DV16" s="596"/>
      <c r="DW16" s="596"/>
      <c r="DX16" s="690"/>
    </row>
    <row r="17" spans="2:128" ht="11.25" customHeight="1" x14ac:dyDescent="0.2">
      <c r="B17" s="592" t="s">
        <v>234</v>
      </c>
      <c r="C17" s="593"/>
      <c r="D17" s="593"/>
      <c r="E17" s="593"/>
      <c r="F17" s="593"/>
      <c r="G17" s="593"/>
      <c r="H17" s="593"/>
      <c r="I17" s="593"/>
      <c r="J17" s="593"/>
      <c r="K17" s="593"/>
      <c r="L17" s="593"/>
      <c r="M17" s="593"/>
      <c r="N17" s="593"/>
      <c r="O17" s="593"/>
      <c r="P17" s="593"/>
      <c r="Q17" s="594"/>
      <c r="R17" s="595">
        <v>2251543</v>
      </c>
      <c r="S17" s="596"/>
      <c r="T17" s="596"/>
      <c r="U17" s="596"/>
      <c r="V17" s="596"/>
      <c r="W17" s="596"/>
      <c r="X17" s="596"/>
      <c r="Y17" s="597"/>
      <c r="Z17" s="598">
        <v>0.5</v>
      </c>
      <c r="AA17" s="686"/>
      <c r="AB17" s="686"/>
      <c r="AC17" s="689"/>
      <c r="AD17" s="601" t="s">
        <v>207</v>
      </c>
      <c r="AE17" s="596"/>
      <c r="AF17" s="596"/>
      <c r="AG17" s="596"/>
      <c r="AH17" s="596"/>
      <c r="AI17" s="596"/>
      <c r="AJ17" s="596"/>
      <c r="AK17" s="597"/>
      <c r="AL17" s="598" t="s">
        <v>128</v>
      </c>
      <c r="AM17" s="686"/>
      <c r="AN17" s="686"/>
      <c r="AO17" s="687"/>
      <c r="AP17" s="592" t="s">
        <v>235</v>
      </c>
      <c r="AQ17" s="593"/>
      <c r="AR17" s="593"/>
      <c r="AS17" s="593"/>
      <c r="AT17" s="593"/>
      <c r="AU17" s="593"/>
      <c r="AV17" s="593"/>
      <c r="AW17" s="593"/>
      <c r="AX17" s="593"/>
      <c r="AY17" s="593"/>
      <c r="AZ17" s="593"/>
      <c r="BA17" s="593"/>
      <c r="BB17" s="593"/>
      <c r="BC17" s="594"/>
      <c r="BD17" s="595">
        <v>27712338</v>
      </c>
      <c r="BE17" s="596"/>
      <c r="BF17" s="596"/>
      <c r="BG17" s="596"/>
      <c r="BH17" s="596"/>
      <c r="BI17" s="596"/>
      <c r="BJ17" s="596"/>
      <c r="BK17" s="597"/>
      <c r="BL17" s="684">
        <v>20.5</v>
      </c>
      <c r="BM17" s="684"/>
      <c r="BN17" s="684"/>
      <c r="BO17" s="684"/>
      <c r="BP17" s="685" t="s">
        <v>207</v>
      </c>
      <c r="BQ17" s="685"/>
      <c r="BR17" s="685"/>
      <c r="BS17" s="685"/>
      <c r="BT17" s="685"/>
      <c r="BU17" s="685"/>
      <c r="BV17" s="685"/>
      <c r="BW17" s="688"/>
      <c r="BY17" s="592" t="s">
        <v>236</v>
      </c>
      <c r="BZ17" s="593"/>
      <c r="CA17" s="593"/>
      <c r="CB17" s="593"/>
      <c r="CC17" s="593"/>
      <c r="CD17" s="593"/>
      <c r="CE17" s="593"/>
      <c r="CF17" s="593"/>
      <c r="CG17" s="593"/>
      <c r="CH17" s="593"/>
      <c r="CI17" s="593"/>
      <c r="CJ17" s="593"/>
      <c r="CK17" s="593"/>
      <c r="CL17" s="594"/>
      <c r="CM17" s="595">
        <v>1552834</v>
      </c>
      <c r="CN17" s="596"/>
      <c r="CO17" s="596"/>
      <c r="CP17" s="596"/>
      <c r="CQ17" s="596"/>
      <c r="CR17" s="596"/>
      <c r="CS17" s="596"/>
      <c r="CT17" s="597"/>
      <c r="CU17" s="684">
        <v>0.4</v>
      </c>
      <c r="CV17" s="684"/>
      <c r="CW17" s="684"/>
      <c r="CX17" s="684"/>
      <c r="CY17" s="601" t="s">
        <v>207</v>
      </c>
      <c r="CZ17" s="596"/>
      <c r="DA17" s="596"/>
      <c r="DB17" s="596"/>
      <c r="DC17" s="596"/>
      <c r="DD17" s="596"/>
      <c r="DE17" s="596"/>
      <c r="DF17" s="596"/>
      <c r="DG17" s="596"/>
      <c r="DH17" s="596"/>
      <c r="DI17" s="596"/>
      <c r="DJ17" s="596"/>
      <c r="DK17" s="597"/>
      <c r="DL17" s="601">
        <v>253861</v>
      </c>
      <c r="DM17" s="596"/>
      <c r="DN17" s="596"/>
      <c r="DO17" s="596"/>
      <c r="DP17" s="596"/>
      <c r="DQ17" s="596"/>
      <c r="DR17" s="596"/>
      <c r="DS17" s="596"/>
      <c r="DT17" s="596"/>
      <c r="DU17" s="596"/>
      <c r="DV17" s="596"/>
      <c r="DW17" s="596"/>
      <c r="DX17" s="690"/>
    </row>
    <row r="18" spans="2:128" ht="11.25" customHeight="1" x14ac:dyDescent="0.2">
      <c r="B18" s="592" t="s">
        <v>237</v>
      </c>
      <c r="C18" s="593"/>
      <c r="D18" s="593"/>
      <c r="E18" s="593"/>
      <c r="F18" s="593"/>
      <c r="G18" s="593"/>
      <c r="H18" s="593"/>
      <c r="I18" s="593"/>
      <c r="J18" s="593"/>
      <c r="K18" s="593"/>
      <c r="L18" s="593"/>
      <c r="M18" s="593"/>
      <c r="N18" s="593"/>
      <c r="O18" s="593"/>
      <c r="P18" s="593"/>
      <c r="Q18" s="594"/>
      <c r="R18" s="595">
        <v>8528</v>
      </c>
      <c r="S18" s="596"/>
      <c r="T18" s="596"/>
      <c r="U18" s="596"/>
      <c r="V18" s="596"/>
      <c r="W18" s="596"/>
      <c r="X18" s="596"/>
      <c r="Y18" s="597"/>
      <c r="Z18" s="598">
        <v>0</v>
      </c>
      <c r="AA18" s="686"/>
      <c r="AB18" s="686"/>
      <c r="AC18" s="689"/>
      <c r="AD18" s="601" t="s">
        <v>206</v>
      </c>
      <c r="AE18" s="596"/>
      <c r="AF18" s="596"/>
      <c r="AG18" s="596"/>
      <c r="AH18" s="596"/>
      <c r="AI18" s="596"/>
      <c r="AJ18" s="596"/>
      <c r="AK18" s="597"/>
      <c r="AL18" s="598" t="s">
        <v>207</v>
      </c>
      <c r="AM18" s="686"/>
      <c r="AN18" s="686"/>
      <c r="AO18" s="687"/>
      <c r="AP18" s="592" t="s">
        <v>238</v>
      </c>
      <c r="AQ18" s="593"/>
      <c r="AR18" s="593"/>
      <c r="AS18" s="593"/>
      <c r="AT18" s="593"/>
      <c r="AU18" s="593"/>
      <c r="AV18" s="593"/>
      <c r="AW18" s="593"/>
      <c r="AX18" s="593"/>
      <c r="AY18" s="593"/>
      <c r="AZ18" s="593"/>
      <c r="BA18" s="593"/>
      <c r="BB18" s="593"/>
      <c r="BC18" s="594"/>
      <c r="BD18" s="595">
        <v>38273776</v>
      </c>
      <c r="BE18" s="596"/>
      <c r="BF18" s="596"/>
      <c r="BG18" s="596"/>
      <c r="BH18" s="596"/>
      <c r="BI18" s="596"/>
      <c r="BJ18" s="596"/>
      <c r="BK18" s="597"/>
      <c r="BL18" s="684">
        <v>28.3</v>
      </c>
      <c r="BM18" s="684"/>
      <c r="BN18" s="684"/>
      <c r="BO18" s="684"/>
      <c r="BP18" s="685" t="s">
        <v>207</v>
      </c>
      <c r="BQ18" s="685"/>
      <c r="BR18" s="685"/>
      <c r="BS18" s="685"/>
      <c r="BT18" s="685"/>
      <c r="BU18" s="685"/>
      <c r="BV18" s="685"/>
      <c r="BW18" s="688"/>
      <c r="BY18" s="592" t="s">
        <v>239</v>
      </c>
      <c r="BZ18" s="593"/>
      <c r="CA18" s="593"/>
      <c r="CB18" s="593"/>
      <c r="CC18" s="593"/>
      <c r="CD18" s="593"/>
      <c r="CE18" s="593"/>
      <c r="CF18" s="593"/>
      <c r="CG18" s="593"/>
      <c r="CH18" s="593"/>
      <c r="CI18" s="593"/>
      <c r="CJ18" s="593"/>
      <c r="CK18" s="593"/>
      <c r="CL18" s="594"/>
      <c r="CM18" s="595">
        <v>60246463</v>
      </c>
      <c r="CN18" s="596"/>
      <c r="CO18" s="596"/>
      <c r="CP18" s="596"/>
      <c r="CQ18" s="596"/>
      <c r="CR18" s="596"/>
      <c r="CS18" s="596"/>
      <c r="CT18" s="597"/>
      <c r="CU18" s="684">
        <v>13.9</v>
      </c>
      <c r="CV18" s="684"/>
      <c r="CW18" s="684"/>
      <c r="CX18" s="684"/>
      <c r="CY18" s="601" t="s">
        <v>206</v>
      </c>
      <c r="CZ18" s="596"/>
      <c r="DA18" s="596"/>
      <c r="DB18" s="596"/>
      <c r="DC18" s="596"/>
      <c r="DD18" s="596"/>
      <c r="DE18" s="596"/>
      <c r="DF18" s="596"/>
      <c r="DG18" s="596"/>
      <c r="DH18" s="596"/>
      <c r="DI18" s="596"/>
      <c r="DJ18" s="596"/>
      <c r="DK18" s="597"/>
      <c r="DL18" s="601">
        <v>59693161</v>
      </c>
      <c r="DM18" s="596"/>
      <c r="DN18" s="596"/>
      <c r="DO18" s="596"/>
      <c r="DP18" s="596"/>
      <c r="DQ18" s="596"/>
      <c r="DR18" s="596"/>
      <c r="DS18" s="596"/>
      <c r="DT18" s="596"/>
      <c r="DU18" s="596"/>
      <c r="DV18" s="596"/>
      <c r="DW18" s="596"/>
      <c r="DX18" s="690"/>
    </row>
    <row r="19" spans="2:128" ht="11.25" customHeight="1" x14ac:dyDescent="0.2">
      <c r="B19" s="592" t="s">
        <v>240</v>
      </c>
      <c r="C19" s="593"/>
      <c r="D19" s="593"/>
      <c r="E19" s="593"/>
      <c r="F19" s="593"/>
      <c r="G19" s="593"/>
      <c r="H19" s="593"/>
      <c r="I19" s="593"/>
      <c r="J19" s="593"/>
      <c r="K19" s="593"/>
      <c r="L19" s="593"/>
      <c r="M19" s="593"/>
      <c r="N19" s="593"/>
      <c r="O19" s="593"/>
      <c r="P19" s="593"/>
      <c r="Q19" s="594"/>
      <c r="R19" s="595">
        <v>262513134</v>
      </c>
      <c r="S19" s="596"/>
      <c r="T19" s="596"/>
      <c r="U19" s="596"/>
      <c r="V19" s="596"/>
      <c r="W19" s="596"/>
      <c r="X19" s="596"/>
      <c r="Y19" s="597"/>
      <c r="Z19" s="598">
        <v>59.2</v>
      </c>
      <c r="AA19" s="686"/>
      <c r="AB19" s="686"/>
      <c r="AC19" s="689"/>
      <c r="AD19" s="601">
        <v>237800482</v>
      </c>
      <c r="AE19" s="596"/>
      <c r="AF19" s="596"/>
      <c r="AG19" s="596"/>
      <c r="AH19" s="596"/>
      <c r="AI19" s="596"/>
      <c r="AJ19" s="596"/>
      <c r="AK19" s="597"/>
      <c r="AL19" s="598">
        <v>99.6</v>
      </c>
      <c r="AM19" s="686"/>
      <c r="AN19" s="686"/>
      <c r="AO19" s="687"/>
      <c r="AP19" s="592" t="s">
        <v>241</v>
      </c>
      <c r="AQ19" s="593"/>
      <c r="AR19" s="593"/>
      <c r="AS19" s="593"/>
      <c r="AT19" s="593"/>
      <c r="AU19" s="593"/>
      <c r="AV19" s="593"/>
      <c r="AW19" s="593"/>
      <c r="AX19" s="593"/>
      <c r="AY19" s="593"/>
      <c r="AZ19" s="593"/>
      <c r="BA19" s="593"/>
      <c r="BB19" s="593"/>
      <c r="BC19" s="594"/>
      <c r="BD19" s="595">
        <v>2438876</v>
      </c>
      <c r="BE19" s="596"/>
      <c r="BF19" s="596"/>
      <c r="BG19" s="596"/>
      <c r="BH19" s="596"/>
      <c r="BI19" s="596"/>
      <c r="BJ19" s="596"/>
      <c r="BK19" s="597"/>
      <c r="BL19" s="684">
        <v>1.8</v>
      </c>
      <c r="BM19" s="684"/>
      <c r="BN19" s="684"/>
      <c r="BO19" s="684"/>
      <c r="BP19" s="685" t="s">
        <v>207</v>
      </c>
      <c r="BQ19" s="685"/>
      <c r="BR19" s="685"/>
      <c r="BS19" s="685"/>
      <c r="BT19" s="685"/>
      <c r="BU19" s="685"/>
      <c r="BV19" s="685"/>
      <c r="BW19" s="688"/>
      <c r="BY19" s="592" t="s">
        <v>242</v>
      </c>
      <c r="BZ19" s="593"/>
      <c r="CA19" s="593"/>
      <c r="CB19" s="593"/>
      <c r="CC19" s="593"/>
      <c r="CD19" s="593"/>
      <c r="CE19" s="593"/>
      <c r="CF19" s="593"/>
      <c r="CG19" s="593"/>
      <c r="CH19" s="593"/>
      <c r="CI19" s="593"/>
      <c r="CJ19" s="593"/>
      <c r="CK19" s="593"/>
      <c r="CL19" s="594"/>
      <c r="CM19" s="595" t="s">
        <v>207</v>
      </c>
      <c r="CN19" s="596"/>
      <c r="CO19" s="596"/>
      <c r="CP19" s="596"/>
      <c r="CQ19" s="596"/>
      <c r="CR19" s="596"/>
      <c r="CS19" s="596"/>
      <c r="CT19" s="597"/>
      <c r="CU19" s="684" t="s">
        <v>128</v>
      </c>
      <c r="CV19" s="684"/>
      <c r="CW19" s="684"/>
      <c r="CX19" s="684"/>
      <c r="CY19" s="601" t="s">
        <v>207</v>
      </c>
      <c r="CZ19" s="596"/>
      <c r="DA19" s="596"/>
      <c r="DB19" s="596"/>
      <c r="DC19" s="596"/>
      <c r="DD19" s="596"/>
      <c r="DE19" s="596"/>
      <c r="DF19" s="596"/>
      <c r="DG19" s="596"/>
      <c r="DH19" s="596"/>
      <c r="DI19" s="596"/>
      <c r="DJ19" s="596"/>
      <c r="DK19" s="597"/>
      <c r="DL19" s="601" t="s">
        <v>207</v>
      </c>
      <c r="DM19" s="596"/>
      <c r="DN19" s="596"/>
      <c r="DO19" s="596"/>
      <c r="DP19" s="596"/>
      <c r="DQ19" s="596"/>
      <c r="DR19" s="596"/>
      <c r="DS19" s="596"/>
      <c r="DT19" s="596"/>
      <c r="DU19" s="596"/>
      <c r="DV19" s="596"/>
      <c r="DW19" s="596"/>
      <c r="DX19" s="690"/>
    </row>
    <row r="20" spans="2:128" ht="11.25" customHeight="1" x14ac:dyDescent="0.2">
      <c r="B20" s="592" t="s">
        <v>243</v>
      </c>
      <c r="C20" s="593"/>
      <c r="D20" s="593"/>
      <c r="E20" s="593"/>
      <c r="F20" s="593"/>
      <c r="G20" s="593"/>
      <c r="H20" s="593"/>
      <c r="I20" s="593"/>
      <c r="J20" s="593"/>
      <c r="K20" s="593"/>
      <c r="L20" s="593"/>
      <c r="M20" s="593"/>
      <c r="N20" s="593"/>
      <c r="O20" s="593"/>
      <c r="P20" s="593"/>
      <c r="Q20" s="594"/>
      <c r="R20" s="595">
        <v>332964</v>
      </c>
      <c r="S20" s="596"/>
      <c r="T20" s="596"/>
      <c r="U20" s="596"/>
      <c r="V20" s="596"/>
      <c r="W20" s="596"/>
      <c r="X20" s="596"/>
      <c r="Y20" s="597"/>
      <c r="Z20" s="598">
        <v>0.1</v>
      </c>
      <c r="AA20" s="686"/>
      <c r="AB20" s="686"/>
      <c r="AC20" s="689"/>
      <c r="AD20" s="601">
        <v>332964</v>
      </c>
      <c r="AE20" s="596"/>
      <c r="AF20" s="596"/>
      <c r="AG20" s="596"/>
      <c r="AH20" s="596"/>
      <c r="AI20" s="596"/>
      <c r="AJ20" s="596"/>
      <c r="AK20" s="597"/>
      <c r="AL20" s="598">
        <v>0.1</v>
      </c>
      <c r="AM20" s="686"/>
      <c r="AN20" s="686"/>
      <c r="AO20" s="687"/>
      <c r="AP20" s="691" t="s">
        <v>244</v>
      </c>
      <c r="AQ20" s="692"/>
      <c r="AR20" s="692"/>
      <c r="AS20" s="692"/>
      <c r="AT20" s="692"/>
      <c r="AU20" s="692"/>
      <c r="AV20" s="692"/>
      <c r="AW20" s="692"/>
      <c r="AX20" s="692"/>
      <c r="AY20" s="692"/>
      <c r="AZ20" s="692"/>
      <c r="BA20" s="692"/>
      <c r="BB20" s="692"/>
      <c r="BC20" s="693"/>
      <c r="BD20" s="595">
        <v>1038906</v>
      </c>
      <c r="BE20" s="596"/>
      <c r="BF20" s="596"/>
      <c r="BG20" s="596"/>
      <c r="BH20" s="596"/>
      <c r="BI20" s="596"/>
      <c r="BJ20" s="596"/>
      <c r="BK20" s="597"/>
      <c r="BL20" s="684">
        <v>0.8</v>
      </c>
      <c r="BM20" s="684"/>
      <c r="BN20" s="684"/>
      <c r="BO20" s="684"/>
      <c r="BP20" s="685" t="s">
        <v>206</v>
      </c>
      <c r="BQ20" s="685"/>
      <c r="BR20" s="685"/>
      <c r="BS20" s="685"/>
      <c r="BT20" s="685"/>
      <c r="BU20" s="685"/>
      <c r="BV20" s="685"/>
      <c r="BW20" s="688"/>
      <c r="BY20" s="691" t="s">
        <v>245</v>
      </c>
      <c r="BZ20" s="692"/>
      <c r="CA20" s="692"/>
      <c r="CB20" s="692"/>
      <c r="CC20" s="692"/>
      <c r="CD20" s="692"/>
      <c r="CE20" s="692"/>
      <c r="CF20" s="692"/>
      <c r="CG20" s="692"/>
      <c r="CH20" s="692"/>
      <c r="CI20" s="692"/>
      <c r="CJ20" s="692"/>
      <c r="CK20" s="692"/>
      <c r="CL20" s="693"/>
      <c r="CM20" s="595" t="s">
        <v>207</v>
      </c>
      <c r="CN20" s="596"/>
      <c r="CO20" s="596"/>
      <c r="CP20" s="596"/>
      <c r="CQ20" s="596"/>
      <c r="CR20" s="596"/>
      <c r="CS20" s="596"/>
      <c r="CT20" s="597"/>
      <c r="CU20" s="684" t="s">
        <v>206</v>
      </c>
      <c r="CV20" s="684"/>
      <c r="CW20" s="684"/>
      <c r="CX20" s="684"/>
      <c r="CY20" s="601" t="s">
        <v>207</v>
      </c>
      <c r="CZ20" s="596"/>
      <c r="DA20" s="596"/>
      <c r="DB20" s="596"/>
      <c r="DC20" s="596"/>
      <c r="DD20" s="596"/>
      <c r="DE20" s="596"/>
      <c r="DF20" s="596"/>
      <c r="DG20" s="596"/>
      <c r="DH20" s="596"/>
      <c r="DI20" s="596"/>
      <c r="DJ20" s="596"/>
      <c r="DK20" s="597"/>
      <c r="DL20" s="601" t="s">
        <v>206</v>
      </c>
      <c r="DM20" s="596"/>
      <c r="DN20" s="596"/>
      <c r="DO20" s="596"/>
      <c r="DP20" s="596"/>
      <c r="DQ20" s="596"/>
      <c r="DR20" s="596"/>
      <c r="DS20" s="596"/>
      <c r="DT20" s="596"/>
      <c r="DU20" s="596"/>
      <c r="DV20" s="596"/>
      <c r="DW20" s="596"/>
      <c r="DX20" s="690"/>
    </row>
    <row r="21" spans="2:128" ht="11.25" customHeight="1" x14ac:dyDescent="0.2">
      <c r="B21" s="592" t="s">
        <v>246</v>
      </c>
      <c r="C21" s="593"/>
      <c r="D21" s="593"/>
      <c r="E21" s="593"/>
      <c r="F21" s="593"/>
      <c r="G21" s="593"/>
      <c r="H21" s="593"/>
      <c r="I21" s="593"/>
      <c r="J21" s="593"/>
      <c r="K21" s="593"/>
      <c r="L21" s="593"/>
      <c r="M21" s="593"/>
      <c r="N21" s="593"/>
      <c r="O21" s="593"/>
      <c r="P21" s="593"/>
      <c r="Q21" s="594"/>
      <c r="R21" s="595">
        <v>2681929</v>
      </c>
      <c r="S21" s="596"/>
      <c r="T21" s="596"/>
      <c r="U21" s="596"/>
      <c r="V21" s="596"/>
      <c r="W21" s="596"/>
      <c r="X21" s="596"/>
      <c r="Y21" s="597"/>
      <c r="Z21" s="598">
        <v>0.6</v>
      </c>
      <c r="AA21" s="686"/>
      <c r="AB21" s="686"/>
      <c r="AC21" s="689"/>
      <c r="AD21" s="601" t="s">
        <v>206</v>
      </c>
      <c r="AE21" s="596"/>
      <c r="AF21" s="596"/>
      <c r="AG21" s="596"/>
      <c r="AH21" s="596"/>
      <c r="AI21" s="596"/>
      <c r="AJ21" s="596"/>
      <c r="AK21" s="597"/>
      <c r="AL21" s="598" t="s">
        <v>207</v>
      </c>
      <c r="AM21" s="686"/>
      <c r="AN21" s="686"/>
      <c r="AO21" s="687"/>
      <c r="AP21" s="691" t="s">
        <v>247</v>
      </c>
      <c r="AQ21" s="692"/>
      <c r="AR21" s="692"/>
      <c r="AS21" s="692"/>
      <c r="AT21" s="692"/>
      <c r="AU21" s="692"/>
      <c r="AV21" s="692"/>
      <c r="AW21" s="692"/>
      <c r="AX21" s="692"/>
      <c r="AY21" s="692"/>
      <c r="AZ21" s="692"/>
      <c r="BA21" s="692"/>
      <c r="BB21" s="692"/>
      <c r="BC21" s="693"/>
      <c r="BD21" s="595">
        <v>334548</v>
      </c>
      <c r="BE21" s="596"/>
      <c r="BF21" s="596"/>
      <c r="BG21" s="596"/>
      <c r="BH21" s="596"/>
      <c r="BI21" s="596"/>
      <c r="BJ21" s="596"/>
      <c r="BK21" s="597"/>
      <c r="BL21" s="684">
        <v>0.2</v>
      </c>
      <c r="BM21" s="684"/>
      <c r="BN21" s="684"/>
      <c r="BO21" s="684"/>
      <c r="BP21" s="685" t="s">
        <v>206</v>
      </c>
      <c r="BQ21" s="685"/>
      <c r="BR21" s="685"/>
      <c r="BS21" s="685"/>
      <c r="BT21" s="685"/>
      <c r="BU21" s="685"/>
      <c r="BV21" s="685"/>
      <c r="BW21" s="688"/>
      <c r="BY21" s="691" t="s">
        <v>248</v>
      </c>
      <c r="BZ21" s="692"/>
      <c r="CA21" s="692"/>
      <c r="CB21" s="692"/>
      <c r="CC21" s="692"/>
      <c r="CD21" s="692"/>
      <c r="CE21" s="692"/>
      <c r="CF21" s="692"/>
      <c r="CG21" s="692"/>
      <c r="CH21" s="692"/>
      <c r="CI21" s="692"/>
      <c r="CJ21" s="692"/>
      <c r="CK21" s="692"/>
      <c r="CL21" s="693"/>
      <c r="CM21" s="595">
        <v>338008</v>
      </c>
      <c r="CN21" s="596"/>
      <c r="CO21" s="596"/>
      <c r="CP21" s="596"/>
      <c r="CQ21" s="596"/>
      <c r="CR21" s="596"/>
      <c r="CS21" s="596"/>
      <c r="CT21" s="597"/>
      <c r="CU21" s="684">
        <v>0.1</v>
      </c>
      <c r="CV21" s="684"/>
      <c r="CW21" s="684"/>
      <c r="CX21" s="684"/>
      <c r="CY21" s="601" t="s">
        <v>206</v>
      </c>
      <c r="CZ21" s="596"/>
      <c r="DA21" s="596"/>
      <c r="DB21" s="596"/>
      <c r="DC21" s="596"/>
      <c r="DD21" s="596"/>
      <c r="DE21" s="596"/>
      <c r="DF21" s="596"/>
      <c r="DG21" s="596"/>
      <c r="DH21" s="596"/>
      <c r="DI21" s="596"/>
      <c r="DJ21" s="596"/>
      <c r="DK21" s="597"/>
      <c r="DL21" s="601">
        <v>338008</v>
      </c>
      <c r="DM21" s="596"/>
      <c r="DN21" s="596"/>
      <c r="DO21" s="596"/>
      <c r="DP21" s="596"/>
      <c r="DQ21" s="596"/>
      <c r="DR21" s="596"/>
      <c r="DS21" s="596"/>
      <c r="DT21" s="596"/>
      <c r="DU21" s="596"/>
      <c r="DV21" s="596"/>
      <c r="DW21" s="596"/>
      <c r="DX21" s="690"/>
    </row>
    <row r="22" spans="2:128" ht="11.25" customHeight="1" x14ac:dyDescent="0.2">
      <c r="B22" s="592" t="s">
        <v>249</v>
      </c>
      <c r="C22" s="593"/>
      <c r="D22" s="593"/>
      <c r="E22" s="593"/>
      <c r="F22" s="593"/>
      <c r="G22" s="593"/>
      <c r="H22" s="593"/>
      <c r="I22" s="593"/>
      <c r="J22" s="593"/>
      <c r="K22" s="593"/>
      <c r="L22" s="593"/>
      <c r="M22" s="593"/>
      <c r="N22" s="593"/>
      <c r="O22" s="593"/>
      <c r="P22" s="593"/>
      <c r="Q22" s="594"/>
      <c r="R22" s="595">
        <v>4905679</v>
      </c>
      <c r="S22" s="596"/>
      <c r="T22" s="596"/>
      <c r="U22" s="596"/>
      <c r="V22" s="596"/>
      <c r="W22" s="596"/>
      <c r="X22" s="596"/>
      <c r="Y22" s="597"/>
      <c r="Z22" s="598">
        <v>1.1000000000000001</v>
      </c>
      <c r="AA22" s="686"/>
      <c r="AB22" s="686"/>
      <c r="AC22" s="689"/>
      <c r="AD22" s="601">
        <v>71031</v>
      </c>
      <c r="AE22" s="596"/>
      <c r="AF22" s="596"/>
      <c r="AG22" s="596"/>
      <c r="AH22" s="596"/>
      <c r="AI22" s="596"/>
      <c r="AJ22" s="596"/>
      <c r="AK22" s="597"/>
      <c r="AL22" s="598">
        <v>0</v>
      </c>
      <c r="AM22" s="686"/>
      <c r="AN22" s="686"/>
      <c r="AO22" s="687"/>
      <c r="AP22" s="691" t="s">
        <v>250</v>
      </c>
      <c r="AQ22" s="692"/>
      <c r="AR22" s="692"/>
      <c r="AS22" s="692"/>
      <c r="AT22" s="692"/>
      <c r="AU22" s="692"/>
      <c r="AV22" s="692"/>
      <c r="AW22" s="692"/>
      <c r="AX22" s="692"/>
      <c r="AY22" s="692"/>
      <c r="AZ22" s="692"/>
      <c r="BA22" s="692"/>
      <c r="BB22" s="692"/>
      <c r="BC22" s="693"/>
      <c r="BD22" s="595">
        <v>1424209</v>
      </c>
      <c r="BE22" s="596"/>
      <c r="BF22" s="596"/>
      <c r="BG22" s="596"/>
      <c r="BH22" s="596"/>
      <c r="BI22" s="596"/>
      <c r="BJ22" s="596"/>
      <c r="BK22" s="597"/>
      <c r="BL22" s="684">
        <v>1.1000000000000001</v>
      </c>
      <c r="BM22" s="684"/>
      <c r="BN22" s="684"/>
      <c r="BO22" s="684"/>
      <c r="BP22" s="685" t="s">
        <v>206</v>
      </c>
      <c r="BQ22" s="685"/>
      <c r="BR22" s="685"/>
      <c r="BS22" s="685"/>
      <c r="BT22" s="685"/>
      <c r="BU22" s="685"/>
      <c r="BV22" s="685"/>
      <c r="BW22" s="688"/>
      <c r="BY22" s="691" t="s">
        <v>251</v>
      </c>
      <c r="BZ22" s="692"/>
      <c r="CA22" s="692"/>
      <c r="CB22" s="692"/>
      <c r="CC22" s="692"/>
      <c r="CD22" s="692"/>
      <c r="CE22" s="692"/>
      <c r="CF22" s="692"/>
      <c r="CG22" s="692"/>
      <c r="CH22" s="692"/>
      <c r="CI22" s="692"/>
      <c r="CJ22" s="692"/>
      <c r="CK22" s="692"/>
      <c r="CL22" s="693"/>
      <c r="CM22" s="595">
        <v>705263</v>
      </c>
      <c r="CN22" s="596"/>
      <c r="CO22" s="596"/>
      <c r="CP22" s="596"/>
      <c r="CQ22" s="596"/>
      <c r="CR22" s="596"/>
      <c r="CS22" s="596"/>
      <c r="CT22" s="597"/>
      <c r="CU22" s="684">
        <v>0.2</v>
      </c>
      <c r="CV22" s="684"/>
      <c r="CW22" s="684"/>
      <c r="CX22" s="684"/>
      <c r="CY22" s="601" t="s">
        <v>207</v>
      </c>
      <c r="CZ22" s="596"/>
      <c r="DA22" s="596"/>
      <c r="DB22" s="596"/>
      <c r="DC22" s="596"/>
      <c r="DD22" s="596"/>
      <c r="DE22" s="596"/>
      <c r="DF22" s="596"/>
      <c r="DG22" s="596"/>
      <c r="DH22" s="596"/>
      <c r="DI22" s="596"/>
      <c r="DJ22" s="596"/>
      <c r="DK22" s="597"/>
      <c r="DL22" s="601">
        <v>705263</v>
      </c>
      <c r="DM22" s="596"/>
      <c r="DN22" s="596"/>
      <c r="DO22" s="596"/>
      <c r="DP22" s="596"/>
      <c r="DQ22" s="596"/>
      <c r="DR22" s="596"/>
      <c r="DS22" s="596"/>
      <c r="DT22" s="596"/>
      <c r="DU22" s="596"/>
      <c r="DV22" s="596"/>
      <c r="DW22" s="596"/>
      <c r="DX22" s="690"/>
    </row>
    <row r="23" spans="2:128" ht="11.25" customHeight="1" x14ac:dyDescent="0.2">
      <c r="B23" s="592" t="s">
        <v>252</v>
      </c>
      <c r="C23" s="593"/>
      <c r="D23" s="593"/>
      <c r="E23" s="593"/>
      <c r="F23" s="593"/>
      <c r="G23" s="593"/>
      <c r="H23" s="593"/>
      <c r="I23" s="593"/>
      <c r="J23" s="593"/>
      <c r="K23" s="593"/>
      <c r="L23" s="593"/>
      <c r="M23" s="593"/>
      <c r="N23" s="593"/>
      <c r="O23" s="593"/>
      <c r="P23" s="593"/>
      <c r="Q23" s="594"/>
      <c r="R23" s="595">
        <v>1597434</v>
      </c>
      <c r="S23" s="596"/>
      <c r="T23" s="596"/>
      <c r="U23" s="596"/>
      <c r="V23" s="596"/>
      <c r="W23" s="596"/>
      <c r="X23" s="596"/>
      <c r="Y23" s="597"/>
      <c r="Z23" s="598">
        <v>0.4</v>
      </c>
      <c r="AA23" s="686"/>
      <c r="AB23" s="686"/>
      <c r="AC23" s="689"/>
      <c r="AD23" s="601">
        <v>351952</v>
      </c>
      <c r="AE23" s="596"/>
      <c r="AF23" s="596"/>
      <c r="AG23" s="596"/>
      <c r="AH23" s="596"/>
      <c r="AI23" s="596"/>
      <c r="AJ23" s="596"/>
      <c r="AK23" s="597"/>
      <c r="AL23" s="598">
        <v>0.1</v>
      </c>
      <c r="AM23" s="686"/>
      <c r="AN23" s="686"/>
      <c r="AO23" s="687"/>
      <c r="AP23" s="691" t="s">
        <v>253</v>
      </c>
      <c r="AQ23" s="692"/>
      <c r="AR23" s="692"/>
      <c r="AS23" s="692"/>
      <c r="AT23" s="692"/>
      <c r="AU23" s="692"/>
      <c r="AV23" s="692"/>
      <c r="AW23" s="692"/>
      <c r="AX23" s="692"/>
      <c r="AY23" s="692"/>
      <c r="AZ23" s="692"/>
      <c r="BA23" s="692"/>
      <c r="BB23" s="692"/>
      <c r="BC23" s="693"/>
      <c r="BD23" s="595">
        <v>9667564</v>
      </c>
      <c r="BE23" s="596"/>
      <c r="BF23" s="596"/>
      <c r="BG23" s="596"/>
      <c r="BH23" s="596"/>
      <c r="BI23" s="596"/>
      <c r="BJ23" s="596"/>
      <c r="BK23" s="597"/>
      <c r="BL23" s="684">
        <v>7.2</v>
      </c>
      <c r="BM23" s="684"/>
      <c r="BN23" s="684"/>
      <c r="BO23" s="684"/>
      <c r="BP23" s="685" t="s">
        <v>128</v>
      </c>
      <c r="BQ23" s="685"/>
      <c r="BR23" s="685"/>
      <c r="BS23" s="685"/>
      <c r="BT23" s="685"/>
      <c r="BU23" s="685"/>
      <c r="BV23" s="685"/>
      <c r="BW23" s="688"/>
      <c r="BY23" s="691" t="s">
        <v>254</v>
      </c>
      <c r="BZ23" s="692"/>
      <c r="CA23" s="692"/>
      <c r="CB23" s="692"/>
      <c r="CC23" s="692"/>
      <c r="CD23" s="692"/>
      <c r="CE23" s="692"/>
      <c r="CF23" s="692"/>
      <c r="CG23" s="692"/>
      <c r="CH23" s="692"/>
      <c r="CI23" s="692"/>
      <c r="CJ23" s="692"/>
      <c r="CK23" s="692"/>
      <c r="CL23" s="693"/>
      <c r="CM23" s="595">
        <v>520599</v>
      </c>
      <c r="CN23" s="596"/>
      <c r="CO23" s="596"/>
      <c r="CP23" s="596"/>
      <c r="CQ23" s="596"/>
      <c r="CR23" s="596"/>
      <c r="CS23" s="596"/>
      <c r="CT23" s="597"/>
      <c r="CU23" s="684">
        <v>0.1</v>
      </c>
      <c r="CV23" s="684"/>
      <c r="CW23" s="684"/>
      <c r="CX23" s="684"/>
      <c r="CY23" s="601" t="s">
        <v>207</v>
      </c>
      <c r="CZ23" s="596"/>
      <c r="DA23" s="596"/>
      <c r="DB23" s="596"/>
      <c r="DC23" s="596"/>
      <c r="DD23" s="596"/>
      <c r="DE23" s="596"/>
      <c r="DF23" s="596"/>
      <c r="DG23" s="596"/>
      <c r="DH23" s="596"/>
      <c r="DI23" s="596"/>
      <c r="DJ23" s="596"/>
      <c r="DK23" s="597"/>
      <c r="DL23" s="601">
        <v>520599</v>
      </c>
      <c r="DM23" s="596"/>
      <c r="DN23" s="596"/>
      <c r="DO23" s="596"/>
      <c r="DP23" s="596"/>
      <c r="DQ23" s="596"/>
      <c r="DR23" s="596"/>
      <c r="DS23" s="596"/>
      <c r="DT23" s="596"/>
      <c r="DU23" s="596"/>
      <c r="DV23" s="596"/>
      <c r="DW23" s="596"/>
      <c r="DX23" s="690"/>
    </row>
    <row r="24" spans="2:128" ht="11.25" customHeight="1" x14ac:dyDescent="0.2">
      <c r="B24" s="592" t="s">
        <v>255</v>
      </c>
      <c r="C24" s="593"/>
      <c r="D24" s="593"/>
      <c r="E24" s="593"/>
      <c r="F24" s="593"/>
      <c r="G24" s="593"/>
      <c r="H24" s="593"/>
      <c r="I24" s="593"/>
      <c r="J24" s="593"/>
      <c r="K24" s="593"/>
      <c r="L24" s="593"/>
      <c r="M24" s="593"/>
      <c r="N24" s="593"/>
      <c r="O24" s="593"/>
      <c r="P24" s="593"/>
      <c r="Q24" s="594"/>
      <c r="R24" s="595">
        <v>44813581</v>
      </c>
      <c r="S24" s="596"/>
      <c r="T24" s="596"/>
      <c r="U24" s="596"/>
      <c r="V24" s="596"/>
      <c r="W24" s="596"/>
      <c r="X24" s="596"/>
      <c r="Y24" s="597"/>
      <c r="Z24" s="598">
        <v>10.1</v>
      </c>
      <c r="AA24" s="686"/>
      <c r="AB24" s="686"/>
      <c r="AC24" s="689"/>
      <c r="AD24" s="601" t="s">
        <v>206</v>
      </c>
      <c r="AE24" s="596"/>
      <c r="AF24" s="596"/>
      <c r="AG24" s="596"/>
      <c r="AH24" s="596"/>
      <c r="AI24" s="596"/>
      <c r="AJ24" s="596"/>
      <c r="AK24" s="597"/>
      <c r="AL24" s="598" t="s">
        <v>207</v>
      </c>
      <c r="AM24" s="686"/>
      <c r="AN24" s="686"/>
      <c r="AO24" s="687"/>
      <c r="AP24" s="691" t="s">
        <v>256</v>
      </c>
      <c r="AQ24" s="692"/>
      <c r="AR24" s="692"/>
      <c r="AS24" s="692"/>
      <c r="AT24" s="692"/>
      <c r="AU24" s="692"/>
      <c r="AV24" s="692"/>
      <c r="AW24" s="692"/>
      <c r="AX24" s="692"/>
      <c r="AY24" s="692"/>
      <c r="AZ24" s="692"/>
      <c r="BA24" s="692"/>
      <c r="BB24" s="692"/>
      <c r="BC24" s="693"/>
      <c r="BD24" s="595">
        <v>13157022</v>
      </c>
      <c r="BE24" s="596"/>
      <c r="BF24" s="596"/>
      <c r="BG24" s="596"/>
      <c r="BH24" s="596"/>
      <c r="BI24" s="596"/>
      <c r="BJ24" s="596"/>
      <c r="BK24" s="597"/>
      <c r="BL24" s="684">
        <v>9.6999999999999993</v>
      </c>
      <c r="BM24" s="684"/>
      <c r="BN24" s="684"/>
      <c r="BO24" s="684"/>
      <c r="BP24" s="685" t="s">
        <v>207</v>
      </c>
      <c r="BQ24" s="685"/>
      <c r="BR24" s="685"/>
      <c r="BS24" s="685"/>
      <c r="BT24" s="685"/>
      <c r="BU24" s="685"/>
      <c r="BV24" s="685"/>
      <c r="BW24" s="688"/>
      <c r="BY24" s="691" t="s">
        <v>257</v>
      </c>
      <c r="BZ24" s="692"/>
      <c r="CA24" s="692"/>
      <c r="CB24" s="692"/>
      <c r="CC24" s="692"/>
      <c r="CD24" s="692"/>
      <c r="CE24" s="692"/>
      <c r="CF24" s="692"/>
      <c r="CG24" s="692"/>
      <c r="CH24" s="692"/>
      <c r="CI24" s="692"/>
      <c r="CJ24" s="692"/>
      <c r="CK24" s="692"/>
      <c r="CL24" s="693"/>
      <c r="CM24" s="595" t="s">
        <v>206</v>
      </c>
      <c r="CN24" s="596"/>
      <c r="CO24" s="596"/>
      <c r="CP24" s="596"/>
      <c r="CQ24" s="596"/>
      <c r="CR24" s="596"/>
      <c r="CS24" s="596"/>
      <c r="CT24" s="597"/>
      <c r="CU24" s="684" t="s">
        <v>128</v>
      </c>
      <c r="CV24" s="684"/>
      <c r="CW24" s="684"/>
      <c r="CX24" s="684"/>
      <c r="CY24" s="601" t="s">
        <v>206</v>
      </c>
      <c r="CZ24" s="596"/>
      <c r="DA24" s="596"/>
      <c r="DB24" s="596"/>
      <c r="DC24" s="596"/>
      <c r="DD24" s="596"/>
      <c r="DE24" s="596"/>
      <c r="DF24" s="596"/>
      <c r="DG24" s="596"/>
      <c r="DH24" s="596"/>
      <c r="DI24" s="596"/>
      <c r="DJ24" s="596"/>
      <c r="DK24" s="597"/>
      <c r="DL24" s="601" t="s">
        <v>128</v>
      </c>
      <c r="DM24" s="596"/>
      <c r="DN24" s="596"/>
      <c r="DO24" s="596"/>
      <c r="DP24" s="596"/>
      <c r="DQ24" s="596"/>
      <c r="DR24" s="596"/>
      <c r="DS24" s="596"/>
      <c r="DT24" s="596"/>
      <c r="DU24" s="596"/>
      <c r="DV24" s="596"/>
      <c r="DW24" s="596"/>
      <c r="DX24" s="690"/>
    </row>
    <row r="25" spans="2:128" ht="11.25" customHeight="1" x14ac:dyDescent="0.2">
      <c r="B25" s="592" t="s">
        <v>258</v>
      </c>
      <c r="C25" s="593"/>
      <c r="D25" s="593"/>
      <c r="E25" s="593"/>
      <c r="F25" s="593"/>
      <c r="G25" s="593"/>
      <c r="H25" s="593"/>
      <c r="I25" s="593"/>
      <c r="J25" s="593"/>
      <c r="K25" s="593"/>
      <c r="L25" s="593"/>
      <c r="M25" s="593"/>
      <c r="N25" s="593"/>
      <c r="O25" s="593"/>
      <c r="P25" s="593"/>
      <c r="Q25" s="594"/>
      <c r="R25" s="595" t="s">
        <v>207</v>
      </c>
      <c r="S25" s="596"/>
      <c r="T25" s="596"/>
      <c r="U25" s="596"/>
      <c r="V25" s="596"/>
      <c r="W25" s="596"/>
      <c r="X25" s="596"/>
      <c r="Y25" s="597"/>
      <c r="Z25" s="598" t="s">
        <v>206</v>
      </c>
      <c r="AA25" s="686"/>
      <c r="AB25" s="686"/>
      <c r="AC25" s="689"/>
      <c r="AD25" s="601" t="s">
        <v>207</v>
      </c>
      <c r="AE25" s="596"/>
      <c r="AF25" s="596"/>
      <c r="AG25" s="596"/>
      <c r="AH25" s="596"/>
      <c r="AI25" s="596"/>
      <c r="AJ25" s="596"/>
      <c r="AK25" s="597"/>
      <c r="AL25" s="598" t="s">
        <v>128</v>
      </c>
      <c r="AM25" s="686"/>
      <c r="AN25" s="686"/>
      <c r="AO25" s="687"/>
      <c r="AP25" s="691" t="s">
        <v>259</v>
      </c>
      <c r="AQ25" s="692"/>
      <c r="AR25" s="692"/>
      <c r="AS25" s="692"/>
      <c r="AT25" s="692"/>
      <c r="AU25" s="692"/>
      <c r="AV25" s="692"/>
      <c r="AW25" s="692"/>
      <c r="AX25" s="692"/>
      <c r="AY25" s="692"/>
      <c r="AZ25" s="692"/>
      <c r="BA25" s="692"/>
      <c r="BB25" s="692"/>
      <c r="BC25" s="693"/>
      <c r="BD25" s="595">
        <v>12</v>
      </c>
      <c r="BE25" s="596"/>
      <c r="BF25" s="596"/>
      <c r="BG25" s="596"/>
      <c r="BH25" s="596"/>
      <c r="BI25" s="596"/>
      <c r="BJ25" s="596"/>
      <c r="BK25" s="597"/>
      <c r="BL25" s="684">
        <v>0</v>
      </c>
      <c r="BM25" s="684"/>
      <c r="BN25" s="684"/>
      <c r="BO25" s="684"/>
      <c r="BP25" s="685" t="s">
        <v>207</v>
      </c>
      <c r="BQ25" s="685"/>
      <c r="BR25" s="685"/>
      <c r="BS25" s="685"/>
      <c r="BT25" s="685"/>
      <c r="BU25" s="685"/>
      <c r="BV25" s="685"/>
      <c r="BW25" s="688"/>
      <c r="BY25" s="691" t="s">
        <v>260</v>
      </c>
      <c r="BZ25" s="692"/>
      <c r="CA25" s="692"/>
      <c r="CB25" s="692"/>
      <c r="CC25" s="692"/>
      <c r="CD25" s="692"/>
      <c r="CE25" s="692"/>
      <c r="CF25" s="692"/>
      <c r="CG25" s="692"/>
      <c r="CH25" s="692"/>
      <c r="CI25" s="692"/>
      <c r="CJ25" s="692"/>
      <c r="CK25" s="692"/>
      <c r="CL25" s="693"/>
      <c r="CM25" s="595" t="s">
        <v>207</v>
      </c>
      <c r="CN25" s="596"/>
      <c r="CO25" s="596"/>
      <c r="CP25" s="596"/>
      <c r="CQ25" s="596"/>
      <c r="CR25" s="596"/>
      <c r="CS25" s="596"/>
      <c r="CT25" s="597"/>
      <c r="CU25" s="684" t="s">
        <v>206</v>
      </c>
      <c r="CV25" s="684"/>
      <c r="CW25" s="684"/>
      <c r="CX25" s="684"/>
      <c r="CY25" s="601" t="s">
        <v>207</v>
      </c>
      <c r="CZ25" s="596"/>
      <c r="DA25" s="596"/>
      <c r="DB25" s="596"/>
      <c r="DC25" s="596"/>
      <c r="DD25" s="596"/>
      <c r="DE25" s="596"/>
      <c r="DF25" s="596"/>
      <c r="DG25" s="596"/>
      <c r="DH25" s="596"/>
      <c r="DI25" s="596"/>
      <c r="DJ25" s="596"/>
      <c r="DK25" s="597"/>
      <c r="DL25" s="601" t="s">
        <v>206</v>
      </c>
      <c r="DM25" s="596"/>
      <c r="DN25" s="596"/>
      <c r="DO25" s="596"/>
      <c r="DP25" s="596"/>
      <c r="DQ25" s="596"/>
      <c r="DR25" s="596"/>
      <c r="DS25" s="596"/>
      <c r="DT25" s="596"/>
      <c r="DU25" s="596"/>
      <c r="DV25" s="596"/>
      <c r="DW25" s="596"/>
      <c r="DX25" s="690"/>
    </row>
    <row r="26" spans="2:128" ht="11.25" customHeight="1" x14ac:dyDescent="0.2">
      <c r="B26" s="592" t="s">
        <v>261</v>
      </c>
      <c r="C26" s="593"/>
      <c r="D26" s="593"/>
      <c r="E26" s="593"/>
      <c r="F26" s="593"/>
      <c r="G26" s="593"/>
      <c r="H26" s="593"/>
      <c r="I26" s="593"/>
      <c r="J26" s="593"/>
      <c r="K26" s="593"/>
      <c r="L26" s="593"/>
      <c r="M26" s="593"/>
      <c r="N26" s="593"/>
      <c r="O26" s="593"/>
      <c r="P26" s="593"/>
      <c r="Q26" s="594"/>
      <c r="R26" s="595">
        <v>855941</v>
      </c>
      <c r="S26" s="596"/>
      <c r="T26" s="596"/>
      <c r="U26" s="596"/>
      <c r="V26" s="596"/>
      <c r="W26" s="596"/>
      <c r="X26" s="596"/>
      <c r="Y26" s="597"/>
      <c r="Z26" s="598">
        <v>0.2</v>
      </c>
      <c r="AA26" s="686"/>
      <c r="AB26" s="686"/>
      <c r="AC26" s="689"/>
      <c r="AD26" s="601">
        <v>123659</v>
      </c>
      <c r="AE26" s="596"/>
      <c r="AF26" s="596"/>
      <c r="AG26" s="596"/>
      <c r="AH26" s="596"/>
      <c r="AI26" s="596"/>
      <c r="AJ26" s="596"/>
      <c r="AK26" s="597"/>
      <c r="AL26" s="598">
        <v>0.1</v>
      </c>
      <c r="AM26" s="686"/>
      <c r="AN26" s="686"/>
      <c r="AO26" s="687"/>
      <c r="AP26" s="691" t="s">
        <v>262</v>
      </c>
      <c r="AQ26" s="692"/>
      <c r="AR26" s="692"/>
      <c r="AS26" s="692"/>
      <c r="AT26" s="692"/>
      <c r="AU26" s="692"/>
      <c r="AV26" s="692"/>
      <c r="AW26" s="692"/>
      <c r="AX26" s="692"/>
      <c r="AY26" s="692"/>
      <c r="AZ26" s="692"/>
      <c r="BA26" s="692"/>
      <c r="BB26" s="692"/>
      <c r="BC26" s="693"/>
      <c r="BD26" s="595" t="s">
        <v>207</v>
      </c>
      <c r="BE26" s="596"/>
      <c r="BF26" s="596"/>
      <c r="BG26" s="596"/>
      <c r="BH26" s="596"/>
      <c r="BI26" s="596"/>
      <c r="BJ26" s="596"/>
      <c r="BK26" s="597"/>
      <c r="BL26" s="684" t="s">
        <v>207</v>
      </c>
      <c r="BM26" s="684"/>
      <c r="BN26" s="684"/>
      <c r="BO26" s="684"/>
      <c r="BP26" s="685" t="s">
        <v>207</v>
      </c>
      <c r="BQ26" s="685"/>
      <c r="BR26" s="685"/>
      <c r="BS26" s="685"/>
      <c r="BT26" s="685"/>
      <c r="BU26" s="685"/>
      <c r="BV26" s="685"/>
      <c r="BW26" s="688"/>
      <c r="BY26" s="691" t="s">
        <v>263</v>
      </c>
      <c r="BZ26" s="692"/>
      <c r="CA26" s="692"/>
      <c r="CB26" s="692"/>
      <c r="CC26" s="692"/>
      <c r="CD26" s="692"/>
      <c r="CE26" s="692"/>
      <c r="CF26" s="692"/>
      <c r="CG26" s="692"/>
      <c r="CH26" s="692"/>
      <c r="CI26" s="692"/>
      <c r="CJ26" s="692"/>
      <c r="CK26" s="692"/>
      <c r="CL26" s="693"/>
      <c r="CM26" s="595">
        <v>18883338</v>
      </c>
      <c r="CN26" s="596"/>
      <c r="CO26" s="596"/>
      <c r="CP26" s="596"/>
      <c r="CQ26" s="596"/>
      <c r="CR26" s="596"/>
      <c r="CS26" s="596"/>
      <c r="CT26" s="597"/>
      <c r="CU26" s="684">
        <v>4.4000000000000004</v>
      </c>
      <c r="CV26" s="684"/>
      <c r="CW26" s="684"/>
      <c r="CX26" s="684"/>
      <c r="CY26" s="601" t="s">
        <v>207</v>
      </c>
      <c r="CZ26" s="596"/>
      <c r="DA26" s="596"/>
      <c r="DB26" s="596"/>
      <c r="DC26" s="596"/>
      <c r="DD26" s="596"/>
      <c r="DE26" s="596"/>
      <c r="DF26" s="596"/>
      <c r="DG26" s="596"/>
      <c r="DH26" s="596"/>
      <c r="DI26" s="596"/>
      <c r="DJ26" s="596"/>
      <c r="DK26" s="597"/>
      <c r="DL26" s="601">
        <v>18883338</v>
      </c>
      <c r="DM26" s="596"/>
      <c r="DN26" s="596"/>
      <c r="DO26" s="596"/>
      <c r="DP26" s="596"/>
      <c r="DQ26" s="596"/>
      <c r="DR26" s="596"/>
      <c r="DS26" s="596"/>
      <c r="DT26" s="596"/>
      <c r="DU26" s="596"/>
      <c r="DV26" s="596"/>
      <c r="DW26" s="596"/>
      <c r="DX26" s="690"/>
    </row>
    <row r="27" spans="2:128" ht="11.25" customHeight="1" x14ac:dyDescent="0.2">
      <c r="B27" s="592" t="s">
        <v>264</v>
      </c>
      <c r="C27" s="593"/>
      <c r="D27" s="593"/>
      <c r="E27" s="593"/>
      <c r="F27" s="593"/>
      <c r="G27" s="593"/>
      <c r="H27" s="593"/>
      <c r="I27" s="593"/>
      <c r="J27" s="593"/>
      <c r="K27" s="593"/>
      <c r="L27" s="593"/>
      <c r="M27" s="593"/>
      <c r="N27" s="593"/>
      <c r="O27" s="593"/>
      <c r="P27" s="593"/>
      <c r="Q27" s="594"/>
      <c r="R27" s="595">
        <v>96087</v>
      </c>
      <c r="S27" s="596"/>
      <c r="T27" s="596"/>
      <c r="U27" s="596"/>
      <c r="V27" s="596"/>
      <c r="W27" s="596"/>
      <c r="X27" s="596"/>
      <c r="Y27" s="597"/>
      <c r="Z27" s="598">
        <v>0</v>
      </c>
      <c r="AA27" s="686"/>
      <c r="AB27" s="686"/>
      <c r="AC27" s="689"/>
      <c r="AD27" s="601" t="s">
        <v>207</v>
      </c>
      <c r="AE27" s="596"/>
      <c r="AF27" s="596"/>
      <c r="AG27" s="596"/>
      <c r="AH27" s="596"/>
      <c r="AI27" s="596"/>
      <c r="AJ27" s="596"/>
      <c r="AK27" s="597"/>
      <c r="AL27" s="598" t="s">
        <v>207</v>
      </c>
      <c r="AM27" s="686"/>
      <c r="AN27" s="686"/>
      <c r="AO27" s="687"/>
      <c r="AP27" s="691" t="s">
        <v>265</v>
      </c>
      <c r="AQ27" s="692"/>
      <c r="AR27" s="692"/>
      <c r="AS27" s="692"/>
      <c r="AT27" s="692"/>
      <c r="AU27" s="692"/>
      <c r="AV27" s="692"/>
      <c r="AW27" s="692"/>
      <c r="AX27" s="692"/>
      <c r="AY27" s="692"/>
      <c r="AZ27" s="692"/>
      <c r="BA27" s="692"/>
      <c r="BB27" s="692"/>
      <c r="BC27" s="693"/>
      <c r="BD27" s="595" t="s">
        <v>207</v>
      </c>
      <c r="BE27" s="596"/>
      <c r="BF27" s="596"/>
      <c r="BG27" s="596"/>
      <c r="BH27" s="596"/>
      <c r="BI27" s="596"/>
      <c r="BJ27" s="596"/>
      <c r="BK27" s="597"/>
      <c r="BL27" s="684" t="s">
        <v>206</v>
      </c>
      <c r="BM27" s="684"/>
      <c r="BN27" s="684"/>
      <c r="BO27" s="684"/>
      <c r="BP27" s="685" t="s">
        <v>207</v>
      </c>
      <c r="BQ27" s="685"/>
      <c r="BR27" s="685"/>
      <c r="BS27" s="685"/>
      <c r="BT27" s="685"/>
      <c r="BU27" s="685"/>
      <c r="BV27" s="685"/>
      <c r="BW27" s="688"/>
      <c r="BY27" s="691" t="s">
        <v>266</v>
      </c>
      <c r="BZ27" s="692"/>
      <c r="CA27" s="692"/>
      <c r="CB27" s="692"/>
      <c r="CC27" s="692"/>
      <c r="CD27" s="692"/>
      <c r="CE27" s="692"/>
      <c r="CF27" s="692"/>
      <c r="CG27" s="692"/>
      <c r="CH27" s="692"/>
      <c r="CI27" s="692"/>
      <c r="CJ27" s="692"/>
      <c r="CK27" s="692"/>
      <c r="CL27" s="693"/>
      <c r="CM27" s="595">
        <v>232254</v>
      </c>
      <c r="CN27" s="596"/>
      <c r="CO27" s="596"/>
      <c r="CP27" s="596"/>
      <c r="CQ27" s="596"/>
      <c r="CR27" s="596"/>
      <c r="CS27" s="596"/>
      <c r="CT27" s="597"/>
      <c r="CU27" s="684">
        <v>0.1</v>
      </c>
      <c r="CV27" s="684"/>
      <c r="CW27" s="684"/>
      <c r="CX27" s="684"/>
      <c r="CY27" s="601" t="s">
        <v>207</v>
      </c>
      <c r="CZ27" s="596"/>
      <c r="DA27" s="596"/>
      <c r="DB27" s="596"/>
      <c r="DC27" s="596"/>
      <c r="DD27" s="596"/>
      <c r="DE27" s="596"/>
      <c r="DF27" s="596"/>
      <c r="DG27" s="596"/>
      <c r="DH27" s="596"/>
      <c r="DI27" s="596"/>
      <c r="DJ27" s="596"/>
      <c r="DK27" s="597"/>
      <c r="DL27" s="601">
        <v>232254</v>
      </c>
      <c r="DM27" s="596"/>
      <c r="DN27" s="596"/>
      <c r="DO27" s="596"/>
      <c r="DP27" s="596"/>
      <c r="DQ27" s="596"/>
      <c r="DR27" s="596"/>
      <c r="DS27" s="596"/>
      <c r="DT27" s="596"/>
      <c r="DU27" s="596"/>
      <c r="DV27" s="596"/>
      <c r="DW27" s="596"/>
      <c r="DX27" s="690"/>
    </row>
    <row r="28" spans="2:128" ht="11.25" customHeight="1" x14ac:dyDescent="0.2">
      <c r="B28" s="592" t="s">
        <v>267</v>
      </c>
      <c r="C28" s="593"/>
      <c r="D28" s="593"/>
      <c r="E28" s="593"/>
      <c r="F28" s="593"/>
      <c r="G28" s="593"/>
      <c r="H28" s="593"/>
      <c r="I28" s="593"/>
      <c r="J28" s="593"/>
      <c r="K28" s="593"/>
      <c r="L28" s="593"/>
      <c r="M28" s="593"/>
      <c r="N28" s="593"/>
      <c r="O28" s="593"/>
      <c r="P28" s="593"/>
      <c r="Q28" s="594"/>
      <c r="R28" s="595">
        <v>12203132</v>
      </c>
      <c r="S28" s="596"/>
      <c r="T28" s="596"/>
      <c r="U28" s="596"/>
      <c r="V28" s="596"/>
      <c r="W28" s="596"/>
      <c r="X28" s="596"/>
      <c r="Y28" s="597"/>
      <c r="Z28" s="598">
        <v>2.8</v>
      </c>
      <c r="AA28" s="686"/>
      <c r="AB28" s="686"/>
      <c r="AC28" s="689"/>
      <c r="AD28" s="601" t="s">
        <v>207</v>
      </c>
      <c r="AE28" s="596"/>
      <c r="AF28" s="596"/>
      <c r="AG28" s="596"/>
      <c r="AH28" s="596"/>
      <c r="AI28" s="596"/>
      <c r="AJ28" s="596"/>
      <c r="AK28" s="597"/>
      <c r="AL28" s="598" t="s">
        <v>206</v>
      </c>
      <c r="AM28" s="686"/>
      <c r="AN28" s="686"/>
      <c r="AO28" s="687"/>
      <c r="AP28" s="691" t="s">
        <v>268</v>
      </c>
      <c r="AQ28" s="692"/>
      <c r="AR28" s="692"/>
      <c r="AS28" s="692"/>
      <c r="AT28" s="692"/>
      <c r="AU28" s="692"/>
      <c r="AV28" s="692"/>
      <c r="AW28" s="692"/>
      <c r="AX28" s="692"/>
      <c r="AY28" s="692"/>
      <c r="AZ28" s="692"/>
      <c r="BA28" s="692"/>
      <c r="BB28" s="692"/>
      <c r="BC28" s="693"/>
      <c r="BD28" s="595">
        <v>4595</v>
      </c>
      <c r="BE28" s="596"/>
      <c r="BF28" s="596"/>
      <c r="BG28" s="596"/>
      <c r="BH28" s="596"/>
      <c r="BI28" s="596"/>
      <c r="BJ28" s="596"/>
      <c r="BK28" s="597"/>
      <c r="BL28" s="684">
        <v>0</v>
      </c>
      <c r="BM28" s="684"/>
      <c r="BN28" s="684"/>
      <c r="BO28" s="684"/>
      <c r="BP28" s="685" t="s">
        <v>207</v>
      </c>
      <c r="BQ28" s="685"/>
      <c r="BR28" s="685"/>
      <c r="BS28" s="685"/>
      <c r="BT28" s="685"/>
      <c r="BU28" s="685"/>
      <c r="BV28" s="685"/>
      <c r="BW28" s="688"/>
      <c r="BY28" s="691" t="s">
        <v>269</v>
      </c>
      <c r="BZ28" s="692"/>
      <c r="CA28" s="692"/>
      <c r="CB28" s="692"/>
      <c r="CC28" s="692"/>
      <c r="CD28" s="692"/>
      <c r="CE28" s="692"/>
      <c r="CF28" s="692"/>
      <c r="CG28" s="692"/>
      <c r="CH28" s="692"/>
      <c r="CI28" s="692"/>
      <c r="CJ28" s="692"/>
      <c r="CK28" s="692"/>
      <c r="CL28" s="693"/>
      <c r="CM28" s="595" t="s">
        <v>206</v>
      </c>
      <c r="CN28" s="596"/>
      <c r="CO28" s="596"/>
      <c r="CP28" s="596"/>
      <c r="CQ28" s="596"/>
      <c r="CR28" s="596"/>
      <c r="CS28" s="596"/>
      <c r="CT28" s="597"/>
      <c r="CU28" s="684" t="s">
        <v>207</v>
      </c>
      <c r="CV28" s="684"/>
      <c r="CW28" s="684"/>
      <c r="CX28" s="684"/>
      <c r="CY28" s="601" t="s">
        <v>206</v>
      </c>
      <c r="CZ28" s="596"/>
      <c r="DA28" s="596"/>
      <c r="DB28" s="596"/>
      <c r="DC28" s="596"/>
      <c r="DD28" s="596"/>
      <c r="DE28" s="596"/>
      <c r="DF28" s="596"/>
      <c r="DG28" s="596"/>
      <c r="DH28" s="596"/>
      <c r="DI28" s="596"/>
      <c r="DJ28" s="596"/>
      <c r="DK28" s="597"/>
      <c r="DL28" s="601" t="s">
        <v>207</v>
      </c>
      <c r="DM28" s="596"/>
      <c r="DN28" s="596"/>
      <c r="DO28" s="596"/>
      <c r="DP28" s="596"/>
      <c r="DQ28" s="596"/>
      <c r="DR28" s="596"/>
      <c r="DS28" s="596"/>
      <c r="DT28" s="596"/>
      <c r="DU28" s="596"/>
      <c r="DV28" s="596"/>
      <c r="DW28" s="596"/>
      <c r="DX28" s="690"/>
    </row>
    <row r="29" spans="2:128" ht="11.25" customHeight="1" x14ac:dyDescent="0.2">
      <c r="B29" s="592" t="s">
        <v>270</v>
      </c>
      <c r="C29" s="593"/>
      <c r="D29" s="593"/>
      <c r="E29" s="593"/>
      <c r="F29" s="593"/>
      <c r="G29" s="593"/>
      <c r="H29" s="593"/>
      <c r="I29" s="593"/>
      <c r="J29" s="593"/>
      <c r="K29" s="593"/>
      <c r="L29" s="593"/>
      <c r="M29" s="593"/>
      <c r="N29" s="593"/>
      <c r="O29" s="593"/>
      <c r="P29" s="593"/>
      <c r="Q29" s="594"/>
      <c r="R29" s="595">
        <v>9324691</v>
      </c>
      <c r="S29" s="596"/>
      <c r="T29" s="596"/>
      <c r="U29" s="596"/>
      <c r="V29" s="596"/>
      <c r="W29" s="596"/>
      <c r="X29" s="596"/>
      <c r="Y29" s="597"/>
      <c r="Z29" s="598">
        <v>2.1</v>
      </c>
      <c r="AA29" s="686"/>
      <c r="AB29" s="686"/>
      <c r="AC29" s="689"/>
      <c r="AD29" s="601" t="s">
        <v>206</v>
      </c>
      <c r="AE29" s="596"/>
      <c r="AF29" s="596"/>
      <c r="AG29" s="596"/>
      <c r="AH29" s="596"/>
      <c r="AI29" s="596"/>
      <c r="AJ29" s="596"/>
      <c r="AK29" s="597"/>
      <c r="AL29" s="598" t="s">
        <v>207</v>
      </c>
      <c r="AM29" s="686"/>
      <c r="AN29" s="686"/>
      <c r="AO29" s="687"/>
      <c r="AP29" s="691" t="s">
        <v>271</v>
      </c>
      <c r="AQ29" s="692"/>
      <c r="AR29" s="692"/>
      <c r="AS29" s="692"/>
      <c r="AT29" s="692"/>
      <c r="AU29" s="692"/>
      <c r="AV29" s="692"/>
      <c r="AW29" s="692"/>
      <c r="AX29" s="692"/>
      <c r="AY29" s="692"/>
      <c r="AZ29" s="692"/>
      <c r="BA29" s="692"/>
      <c r="BB29" s="692"/>
      <c r="BC29" s="693"/>
      <c r="BD29" s="595">
        <v>4595</v>
      </c>
      <c r="BE29" s="596"/>
      <c r="BF29" s="596"/>
      <c r="BG29" s="596"/>
      <c r="BH29" s="596"/>
      <c r="BI29" s="596"/>
      <c r="BJ29" s="596"/>
      <c r="BK29" s="597"/>
      <c r="BL29" s="684">
        <v>0</v>
      </c>
      <c r="BM29" s="684"/>
      <c r="BN29" s="684"/>
      <c r="BO29" s="684"/>
      <c r="BP29" s="685" t="s">
        <v>207</v>
      </c>
      <c r="BQ29" s="685"/>
      <c r="BR29" s="685"/>
      <c r="BS29" s="685"/>
      <c r="BT29" s="685"/>
      <c r="BU29" s="685"/>
      <c r="BV29" s="685"/>
      <c r="BW29" s="688"/>
      <c r="BY29" s="691" t="s">
        <v>272</v>
      </c>
      <c r="BZ29" s="692"/>
      <c r="CA29" s="692"/>
      <c r="CB29" s="692"/>
      <c r="CC29" s="692"/>
      <c r="CD29" s="692"/>
      <c r="CE29" s="692"/>
      <c r="CF29" s="692"/>
      <c r="CG29" s="692"/>
      <c r="CH29" s="692"/>
      <c r="CI29" s="692"/>
      <c r="CJ29" s="692"/>
      <c r="CK29" s="692"/>
      <c r="CL29" s="693"/>
      <c r="CM29" s="595">
        <v>987000</v>
      </c>
      <c r="CN29" s="596"/>
      <c r="CO29" s="596"/>
      <c r="CP29" s="596"/>
      <c r="CQ29" s="596"/>
      <c r="CR29" s="596"/>
      <c r="CS29" s="596"/>
      <c r="CT29" s="597"/>
      <c r="CU29" s="684">
        <v>0.2</v>
      </c>
      <c r="CV29" s="684"/>
      <c r="CW29" s="684"/>
      <c r="CX29" s="684"/>
      <c r="CY29" s="601" t="s">
        <v>207</v>
      </c>
      <c r="CZ29" s="596"/>
      <c r="DA29" s="596"/>
      <c r="DB29" s="596"/>
      <c r="DC29" s="596"/>
      <c r="DD29" s="596"/>
      <c r="DE29" s="596"/>
      <c r="DF29" s="596"/>
      <c r="DG29" s="596"/>
      <c r="DH29" s="596"/>
      <c r="DI29" s="596"/>
      <c r="DJ29" s="596"/>
      <c r="DK29" s="597"/>
      <c r="DL29" s="601">
        <v>987000</v>
      </c>
      <c r="DM29" s="596"/>
      <c r="DN29" s="596"/>
      <c r="DO29" s="596"/>
      <c r="DP29" s="596"/>
      <c r="DQ29" s="596"/>
      <c r="DR29" s="596"/>
      <c r="DS29" s="596"/>
      <c r="DT29" s="596"/>
      <c r="DU29" s="596"/>
      <c r="DV29" s="596"/>
      <c r="DW29" s="596"/>
      <c r="DX29" s="690"/>
    </row>
    <row r="30" spans="2:128" ht="11.25" customHeight="1" x14ac:dyDescent="0.2">
      <c r="B30" s="592" t="s">
        <v>273</v>
      </c>
      <c r="C30" s="593"/>
      <c r="D30" s="593"/>
      <c r="E30" s="593"/>
      <c r="F30" s="593"/>
      <c r="G30" s="593"/>
      <c r="H30" s="593"/>
      <c r="I30" s="593"/>
      <c r="J30" s="593"/>
      <c r="K30" s="593"/>
      <c r="L30" s="593"/>
      <c r="M30" s="593"/>
      <c r="N30" s="593"/>
      <c r="O30" s="593"/>
      <c r="P30" s="593"/>
      <c r="Q30" s="594"/>
      <c r="R30" s="595">
        <v>50217102</v>
      </c>
      <c r="S30" s="596"/>
      <c r="T30" s="596"/>
      <c r="U30" s="596"/>
      <c r="V30" s="596"/>
      <c r="W30" s="596"/>
      <c r="X30" s="596"/>
      <c r="Y30" s="597"/>
      <c r="Z30" s="598">
        <v>11.3</v>
      </c>
      <c r="AA30" s="686"/>
      <c r="AB30" s="686"/>
      <c r="AC30" s="689"/>
      <c r="AD30" s="601">
        <v>49494</v>
      </c>
      <c r="AE30" s="596"/>
      <c r="AF30" s="596"/>
      <c r="AG30" s="596"/>
      <c r="AH30" s="596"/>
      <c r="AI30" s="596"/>
      <c r="AJ30" s="596"/>
      <c r="AK30" s="597"/>
      <c r="AL30" s="598">
        <v>0</v>
      </c>
      <c r="AM30" s="686"/>
      <c r="AN30" s="686"/>
      <c r="AO30" s="687"/>
      <c r="AP30" s="691" t="s">
        <v>274</v>
      </c>
      <c r="AQ30" s="692"/>
      <c r="AR30" s="692"/>
      <c r="AS30" s="692"/>
      <c r="AT30" s="692"/>
      <c r="AU30" s="692"/>
      <c r="AV30" s="692"/>
      <c r="AW30" s="692"/>
      <c r="AX30" s="692"/>
      <c r="AY30" s="692"/>
      <c r="AZ30" s="692"/>
      <c r="BA30" s="692"/>
      <c r="BB30" s="692"/>
      <c r="BC30" s="693"/>
      <c r="BD30" s="595">
        <v>4595</v>
      </c>
      <c r="BE30" s="596"/>
      <c r="BF30" s="596"/>
      <c r="BG30" s="596"/>
      <c r="BH30" s="596"/>
      <c r="BI30" s="596"/>
      <c r="BJ30" s="596"/>
      <c r="BK30" s="597"/>
      <c r="BL30" s="684">
        <v>0</v>
      </c>
      <c r="BM30" s="684"/>
      <c r="BN30" s="684"/>
      <c r="BO30" s="684"/>
      <c r="BP30" s="685" t="s">
        <v>206</v>
      </c>
      <c r="BQ30" s="685"/>
      <c r="BR30" s="685"/>
      <c r="BS30" s="685"/>
      <c r="BT30" s="685"/>
      <c r="BU30" s="685"/>
      <c r="BV30" s="685"/>
      <c r="BW30" s="688"/>
      <c r="BY30" s="691" t="s">
        <v>275</v>
      </c>
      <c r="BZ30" s="694"/>
      <c r="CA30" s="694"/>
      <c r="CB30" s="694"/>
      <c r="CC30" s="694"/>
      <c r="CD30" s="694"/>
      <c r="CE30" s="694"/>
      <c r="CF30" s="694"/>
      <c r="CG30" s="694"/>
      <c r="CH30" s="694"/>
      <c r="CI30" s="694"/>
      <c r="CJ30" s="694"/>
      <c r="CK30" s="694"/>
      <c r="CL30" s="693"/>
      <c r="CM30" s="595" t="s">
        <v>206</v>
      </c>
      <c r="CN30" s="596"/>
      <c r="CO30" s="596"/>
      <c r="CP30" s="596"/>
      <c r="CQ30" s="596"/>
      <c r="CR30" s="596"/>
      <c r="CS30" s="596"/>
      <c r="CT30" s="597"/>
      <c r="CU30" s="684" t="s">
        <v>207</v>
      </c>
      <c r="CV30" s="684"/>
      <c r="CW30" s="684"/>
      <c r="CX30" s="684"/>
      <c r="CY30" s="601" t="s">
        <v>206</v>
      </c>
      <c r="CZ30" s="596"/>
      <c r="DA30" s="596"/>
      <c r="DB30" s="596"/>
      <c r="DC30" s="596"/>
      <c r="DD30" s="596"/>
      <c r="DE30" s="596"/>
      <c r="DF30" s="596"/>
      <c r="DG30" s="596"/>
      <c r="DH30" s="596"/>
      <c r="DI30" s="596"/>
      <c r="DJ30" s="596"/>
      <c r="DK30" s="597"/>
      <c r="DL30" s="601" t="s">
        <v>207</v>
      </c>
      <c r="DM30" s="596"/>
      <c r="DN30" s="596"/>
      <c r="DO30" s="596"/>
      <c r="DP30" s="596"/>
      <c r="DQ30" s="596"/>
      <c r="DR30" s="596"/>
      <c r="DS30" s="596"/>
      <c r="DT30" s="596"/>
      <c r="DU30" s="596"/>
      <c r="DV30" s="596"/>
      <c r="DW30" s="596"/>
      <c r="DX30" s="690"/>
    </row>
    <row r="31" spans="2:128" ht="11.25" customHeight="1" x14ac:dyDescent="0.2">
      <c r="B31" s="592" t="s">
        <v>276</v>
      </c>
      <c r="C31" s="593"/>
      <c r="D31" s="593"/>
      <c r="E31" s="593"/>
      <c r="F31" s="593"/>
      <c r="G31" s="593"/>
      <c r="H31" s="593"/>
      <c r="I31" s="593"/>
      <c r="J31" s="593"/>
      <c r="K31" s="593"/>
      <c r="L31" s="593"/>
      <c r="M31" s="593"/>
      <c r="N31" s="593"/>
      <c r="O31" s="593"/>
      <c r="P31" s="593"/>
      <c r="Q31" s="594"/>
      <c r="R31" s="595">
        <v>53967000</v>
      </c>
      <c r="S31" s="596"/>
      <c r="T31" s="596"/>
      <c r="U31" s="596"/>
      <c r="V31" s="596"/>
      <c r="W31" s="596"/>
      <c r="X31" s="596"/>
      <c r="Y31" s="597"/>
      <c r="Z31" s="598">
        <v>12.2</v>
      </c>
      <c r="AA31" s="686"/>
      <c r="AB31" s="686"/>
      <c r="AC31" s="689"/>
      <c r="AD31" s="601" t="s">
        <v>207</v>
      </c>
      <c r="AE31" s="596"/>
      <c r="AF31" s="596"/>
      <c r="AG31" s="596"/>
      <c r="AH31" s="596"/>
      <c r="AI31" s="596"/>
      <c r="AJ31" s="596"/>
      <c r="AK31" s="597"/>
      <c r="AL31" s="598" t="s">
        <v>207</v>
      </c>
      <c r="AM31" s="686"/>
      <c r="AN31" s="686"/>
      <c r="AO31" s="687"/>
      <c r="AP31" s="691" t="s">
        <v>277</v>
      </c>
      <c r="AQ31" s="692"/>
      <c r="AR31" s="692"/>
      <c r="AS31" s="692"/>
      <c r="AT31" s="692"/>
      <c r="AU31" s="692"/>
      <c r="AV31" s="692"/>
      <c r="AW31" s="692"/>
      <c r="AX31" s="692"/>
      <c r="AY31" s="692"/>
      <c r="AZ31" s="692"/>
      <c r="BA31" s="692"/>
      <c r="BB31" s="692"/>
      <c r="BC31" s="693"/>
      <c r="BD31" s="595" t="s">
        <v>207</v>
      </c>
      <c r="BE31" s="596"/>
      <c r="BF31" s="596"/>
      <c r="BG31" s="596"/>
      <c r="BH31" s="596"/>
      <c r="BI31" s="596"/>
      <c r="BJ31" s="596"/>
      <c r="BK31" s="597"/>
      <c r="BL31" s="684" t="s">
        <v>207</v>
      </c>
      <c r="BM31" s="684"/>
      <c r="BN31" s="684"/>
      <c r="BO31" s="684"/>
      <c r="BP31" s="685" t="s">
        <v>206</v>
      </c>
      <c r="BQ31" s="685"/>
      <c r="BR31" s="685"/>
      <c r="BS31" s="685"/>
      <c r="BT31" s="685"/>
      <c r="BU31" s="685"/>
      <c r="BV31" s="685"/>
      <c r="BW31" s="688"/>
      <c r="BY31" s="592" t="s">
        <v>278</v>
      </c>
      <c r="BZ31" s="593"/>
      <c r="CA31" s="593"/>
      <c r="CB31" s="593"/>
      <c r="CC31" s="593"/>
      <c r="CD31" s="593"/>
      <c r="CE31" s="593"/>
      <c r="CF31" s="593"/>
      <c r="CG31" s="593"/>
      <c r="CH31" s="593"/>
      <c r="CI31" s="593"/>
      <c r="CJ31" s="593"/>
      <c r="CK31" s="593"/>
      <c r="CL31" s="594"/>
      <c r="CM31" s="595" t="s">
        <v>128</v>
      </c>
      <c r="CN31" s="596"/>
      <c r="CO31" s="596"/>
      <c r="CP31" s="596"/>
      <c r="CQ31" s="596"/>
      <c r="CR31" s="596"/>
      <c r="CS31" s="596"/>
      <c r="CT31" s="597"/>
      <c r="CU31" s="684" t="s">
        <v>206</v>
      </c>
      <c r="CV31" s="684"/>
      <c r="CW31" s="684"/>
      <c r="CX31" s="684"/>
      <c r="CY31" s="601" t="s">
        <v>207</v>
      </c>
      <c r="CZ31" s="596"/>
      <c r="DA31" s="596"/>
      <c r="DB31" s="596"/>
      <c r="DC31" s="596"/>
      <c r="DD31" s="596"/>
      <c r="DE31" s="596"/>
      <c r="DF31" s="596"/>
      <c r="DG31" s="596"/>
      <c r="DH31" s="596"/>
      <c r="DI31" s="596"/>
      <c r="DJ31" s="596"/>
      <c r="DK31" s="597"/>
      <c r="DL31" s="601" t="s">
        <v>206</v>
      </c>
      <c r="DM31" s="596"/>
      <c r="DN31" s="596"/>
      <c r="DO31" s="596"/>
      <c r="DP31" s="596"/>
      <c r="DQ31" s="596"/>
      <c r="DR31" s="596"/>
      <c r="DS31" s="596"/>
      <c r="DT31" s="596"/>
      <c r="DU31" s="596"/>
      <c r="DV31" s="596"/>
      <c r="DW31" s="596"/>
      <c r="DX31" s="690"/>
    </row>
    <row r="32" spans="2:128" ht="11.25" customHeight="1" x14ac:dyDescent="0.2">
      <c r="B32" s="592" t="s">
        <v>279</v>
      </c>
      <c r="C32" s="593"/>
      <c r="D32" s="593"/>
      <c r="E32" s="593"/>
      <c r="F32" s="593"/>
      <c r="G32" s="593"/>
      <c r="H32" s="593"/>
      <c r="I32" s="593"/>
      <c r="J32" s="593"/>
      <c r="K32" s="593"/>
      <c r="L32" s="593"/>
      <c r="M32" s="593"/>
      <c r="N32" s="593"/>
      <c r="O32" s="593"/>
      <c r="P32" s="593"/>
      <c r="Q32" s="594"/>
      <c r="R32" s="595" t="s">
        <v>207</v>
      </c>
      <c r="S32" s="596"/>
      <c r="T32" s="596"/>
      <c r="U32" s="596"/>
      <c r="V32" s="596"/>
      <c r="W32" s="596"/>
      <c r="X32" s="596"/>
      <c r="Y32" s="597"/>
      <c r="Z32" s="598" t="s">
        <v>207</v>
      </c>
      <c r="AA32" s="686"/>
      <c r="AB32" s="686"/>
      <c r="AC32" s="689"/>
      <c r="AD32" s="601" t="s">
        <v>206</v>
      </c>
      <c r="AE32" s="596"/>
      <c r="AF32" s="596"/>
      <c r="AG32" s="596"/>
      <c r="AH32" s="596"/>
      <c r="AI32" s="596"/>
      <c r="AJ32" s="596"/>
      <c r="AK32" s="597"/>
      <c r="AL32" s="598" t="s">
        <v>207</v>
      </c>
      <c r="AM32" s="686"/>
      <c r="AN32" s="686"/>
      <c r="AO32" s="687"/>
      <c r="AP32" s="691" t="s">
        <v>280</v>
      </c>
      <c r="AQ32" s="692"/>
      <c r="AR32" s="692"/>
      <c r="AS32" s="692"/>
      <c r="AT32" s="692"/>
      <c r="AU32" s="692"/>
      <c r="AV32" s="692"/>
      <c r="AW32" s="692"/>
      <c r="AX32" s="692"/>
      <c r="AY32" s="692"/>
      <c r="AZ32" s="692"/>
      <c r="BA32" s="692"/>
      <c r="BB32" s="692"/>
      <c r="BC32" s="693"/>
      <c r="BD32" s="595" t="s">
        <v>207</v>
      </c>
      <c r="BE32" s="596"/>
      <c r="BF32" s="596"/>
      <c r="BG32" s="596"/>
      <c r="BH32" s="596"/>
      <c r="BI32" s="596"/>
      <c r="BJ32" s="596"/>
      <c r="BK32" s="597"/>
      <c r="BL32" s="684" t="s">
        <v>206</v>
      </c>
      <c r="BM32" s="684"/>
      <c r="BN32" s="684"/>
      <c r="BO32" s="684"/>
      <c r="BP32" s="685" t="s">
        <v>207</v>
      </c>
      <c r="BQ32" s="685"/>
      <c r="BR32" s="685"/>
      <c r="BS32" s="685"/>
      <c r="BT32" s="685"/>
      <c r="BU32" s="685"/>
      <c r="BV32" s="685"/>
      <c r="BW32" s="688"/>
      <c r="BY32" s="607" t="s">
        <v>281</v>
      </c>
      <c r="BZ32" s="608"/>
      <c r="CA32" s="608"/>
      <c r="CB32" s="608"/>
      <c r="CC32" s="608"/>
      <c r="CD32" s="608"/>
      <c r="CE32" s="608"/>
      <c r="CF32" s="608"/>
      <c r="CG32" s="608"/>
      <c r="CH32" s="608"/>
      <c r="CI32" s="608"/>
      <c r="CJ32" s="608"/>
      <c r="CK32" s="608"/>
      <c r="CL32" s="609"/>
      <c r="CM32" s="595">
        <v>433090842</v>
      </c>
      <c r="CN32" s="596"/>
      <c r="CO32" s="596"/>
      <c r="CP32" s="596"/>
      <c r="CQ32" s="596"/>
      <c r="CR32" s="596"/>
      <c r="CS32" s="596"/>
      <c r="CT32" s="597"/>
      <c r="CU32" s="684">
        <v>100</v>
      </c>
      <c r="CV32" s="684"/>
      <c r="CW32" s="684"/>
      <c r="CX32" s="684"/>
      <c r="CY32" s="601">
        <v>58305026</v>
      </c>
      <c r="CZ32" s="596"/>
      <c r="DA32" s="596"/>
      <c r="DB32" s="596"/>
      <c r="DC32" s="596"/>
      <c r="DD32" s="596"/>
      <c r="DE32" s="596"/>
      <c r="DF32" s="596"/>
      <c r="DG32" s="596"/>
      <c r="DH32" s="596"/>
      <c r="DI32" s="596"/>
      <c r="DJ32" s="596"/>
      <c r="DK32" s="597"/>
      <c r="DL32" s="601">
        <v>293342194</v>
      </c>
      <c r="DM32" s="596"/>
      <c r="DN32" s="596"/>
      <c r="DO32" s="596"/>
      <c r="DP32" s="596"/>
      <c r="DQ32" s="596"/>
      <c r="DR32" s="596"/>
      <c r="DS32" s="596"/>
      <c r="DT32" s="596"/>
      <c r="DU32" s="596"/>
      <c r="DV32" s="596"/>
      <c r="DW32" s="596"/>
      <c r="DX32" s="690"/>
    </row>
    <row r="33" spans="2:128" ht="11.25" customHeight="1" x14ac:dyDescent="0.2">
      <c r="B33" s="592" t="s">
        <v>282</v>
      </c>
      <c r="C33" s="593"/>
      <c r="D33" s="593"/>
      <c r="E33" s="593"/>
      <c r="F33" s="593"/>
      <c r="G33" s="593"/>
      <c r="H33" s="593"/>
      <c r="I33" s="593"/>
      <c r="J33" s="593"/>
      <c r="K33" s="593"/>
      <c r="L33" s="593"/>
      <c r="M33" s="593"/>
      <c r="N33" s="593"/>
      <c r="O33" s="593"/>
      <c r="P33" s="593"/>
      <c r="Q33" s="594"/>
      <c r="R33" s="595">
        <v>21100000</v>
      </c>
      <c r="S33" s="596"/>
      <c r="T33" s="596"/>
      <c r="U33" s="596"/>
      <c r="V33" s="596"/>
      <c r="W33" s="596"/>
      <c r="X33" s="596"/>
      <c r="Y33" s="597"/>
      <c r="Z33" s="598">
        <v>4.8</v>
      </c>
      <c r="AA33" s="686"/>
      <c r="AB33" s="686"/>
      <c r="AC33" s="689"/>
      <c r="AD33" s="601" t="s">
        <v>206</v>
      </c>
      <c r="AE33" s="596"/>
      <c r="AF33" s="596"/>
      <c r="AG33" s="596"/>
      <c r="AH33" s="596"/>
      <c r="AI33" s="596"/>
      <c r="AJ33" s="596"/>
      <c r="AK33" s="597"/>
      <c r="AL33" s="598" t="s">
        <v>207</v>
      </c>
      <c r="AM33" s="686"/>
      <c r="AN33" s="686"/>
      <c r="AO33" s="687"/>
      <c r="AP33" s="592" t="s">
        <v>154</v>
      </c>
      <c r="AQ33" s="593"/>
      <c r="AR33" s="593"/>
      <c r="AS33" s="593"/>
      <c r="AT33" s="593"/>
      <c r="AU33" s="593"/>
      <c r="AV33" s="593"/>
      <c r="AW33" s="593"/>
      <c r="AX33" s="593"/>
      <c r="AY33" s="593"/>
      <c r="AZ33" s="593"/>
      <c r="BA33" s="593"/>
      <c r="BB33" s="593"/>
      <c r="BC33" s="594"/>
      <c r="BD33" s="595">
        <v>135053253</v>
      </c>
      <c r="BE33" s="596"/>
      <c r="BF33" s="596"/>
      <c r="BG33" s="596"/>
      <c r="BH33" s="596"/>
      <c r="BI33" s="596"/>
      <c r="BJ33" s="596"/>
      <c r="BK33" s="597"/>
      <c r="BL33" s="684">
        <v>100</v>
      </c>
      <c r="BM33" s="684"/>
      <c r="BN33" s="684"/>
      <c r="BO33" s="684"/>
      <c r="BP33" s="685">
        <v>786119</v>
      </c>
      <c r="BQ33" s="685"/>
      <c r="BR33" s="685"/>
      <c r="BS33" s="685"/>
      <c r="BT33" s="685"/>
      <c r="BU33" s="685"/>
      <c r="BV33" s="685"/>
      <c r="BW33" s="688"/>
      <c r="BY33" s="667" t="s">
        <v>283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284</v>
      </c>
      <c r="C34" s="608"/>
      <c r="D34" s="608"/>
      <c r="E34" s="608"/>
      <c r="F34" s="608"/>
      <c r="G34" s="608"/>
      <c r="H34" s="608"/>
      <c r="I34" s="608"/>
      <c r="J34" s="608"/>
      <c r="K34" s="608"/>
      <c r="L34" s="608"/>
      <c r="M34" s="608"/>
      <c r="N34" s="608"/>
      <c r="O34" s="608"/>
      <c r="P34" s="608"/>
      <c r="Q34" s="609"/>
      <c r="R34" s="595">
        <v>443508674</v>
      </c>
      <c r="S34" s="596"/>
      <c r="T34" s="596"/>
      <c r="U34" s="596"/>
      <c r="V34" s="596"/>
      <c r="W34" s="596"/>
      <c r="X34" s="596"/>
      <c r="Y34" s="597"/>
      <c r="Z34" s="684">
        <v>100</v>
      </c>
      <c r="AA34" s="684"/>
      <c r="AB34" s="684"/>
      <c r="AC34" s="684"/>
      <c r="AD34" s="685">
        <v>238729582</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190</v>
      </c>
      <c r="BZ34" s="668"/>
      <c r="CA34" s="668"/>
      <c r="CB34" s="668"/>
      <c r="CC34" s="668"/>
      <c r="CD34" s="668"/>
      <c r="CE34" s="668"/>
      <c r="CF34" s="668"/>
      <c r="CG34" s="668"/>
      <c r="CH34" s="668"/>
      <c r="CI34" s="668"/>
      <c r="CJ34" s="668"/>
      <c r="CK34" s="668"/>
      <c r="CL34" s="669"/>
      <c r="CM34" s="667" t="s">
        <v>285</v>
      </c>
      <c r="CN34" s="668"/>
      <c r="CO34" s="668"/>
      <c r="CP34" s="668"/>
      <c r="CQ34" s="668"/>
      <c r="CR34" s="668"/>
      <c r="CS34" s="668"/>
      <c r="CT34" s="669"/>
      <c r="CU34" s="667" t="s">
        <v>286</v>
      </c>
      <c r="CV34" s="668"/>
      <c r="CW34" s="668"/>
      <c r="CX34" s="669"/>
      <c r="CY34" s="667" t="s">
        <v>287</v>
      </c>
      <c r="CZ34" s="668"/>
      <c r="DA34" s="668"/>
      <c r="DB34" s="668"/>
      <c r="DC34" s="668"/>
      <c r="DD34" s="668"/>
      <c r="DE34" s="668"/>
      <c r="DF34" s="669"/>
      <c r="DG34" s="673" t="s">
        <v>288</v>
      </c>
      <c r="DH34" s="674"/>
      <c r="DI34" s="674"/>
      <c r="DJ34" s="674"/>
      <c r="DK34" s="674"/>
      <c r="DL34" s="674"/>
      <c r="DM34" s="674"/>
      <c r="DN34" s="674"/>
      <c r="DO34" s="674"/>
      <c r="DP34" s="674"/>
      <c r="DQ34" s="675"/>
      <c r="DR34" s="667" t="s">
        <v>289</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290</v>
      </c>
      <c r="BZ35" s="665"/>
      <c r="CA35" s="665"/>
      <c r="CB35" s="665"/>
      <c r="CC35" s="665"/>
      <c r="CD35" s="665"/>
      <c r="CE35" s="665"/>
      <c r="CF35" s="665"/>
      <c r="CG35" s="665"/>
      <c r="CH35" s="665"/>
      <c r="CI35" s="665"/>
      <c r="CJ35" s="665"/>
      <c r="CK35" s="665"/>
      <c r="CL35" s="666"/>
      <c r="CM35" s="676">
        <v>194425435</v>
      </c>
      <c r="CN35" s="677"/>
      <c r="CO35" s="677"/>
      <c r="CP35" s="677"/>
      <c r="CQ35" s="677"/>
      <c r="CR35" s="677"/>
      <c r="CS35" s="677"/>
      <c r="CT35" s="678"/>
      <c r="CU35" s="679">
        <v>44.9</v>
      </c>
      <c r="CV35" s="680"/>
      <c r="CW35" s="680"/>
      <c r="CX35" s="681"/>
      <c r="CY35" s="682">
        <v>169449395</v>
      </c>
      <c r="CZ35" s="677"/>
      <c r="DA35" s="677"/>
      <c r="DB35" s="677"/>
      <c r="DC35" s="677"/>
      <c r="DD35" s="677"/>
      <c r="DE35" s="677"/>
      <c r="DF35" s="678"/>
      <c r="DG35" s="682">
        <v>168454289</v>
      </c>
      <c r="DH35" s="677"/>
      <c r="DI35" s="677"/>
      <c r="DJ35" s="677"/>
      <c r="DK35" s="677"/>
      <c r="DL35" s="677"/>
      <c r="DM35" s="677"/>
      <c r="DN35" s="677"/>
      <c r="DO35" s="677"/>
      <c r="DP35" s="677"/>
      <c r="DQ35" s="678"/>
      <c r="DR35" s="679">
        <v>64.8</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291</v>
      </c>
      <c r="BZ36" s="593"/>
      <c r="CA36" s="593"/>
      <c r="CB36" s="593"/>
      <c r="CC36" s="593"/>
      <c r="CD36" s="593"/>
      <c r="CE36" s="593"/>
      <c r="CF36" s="593"/>
      <c r="CG36" s="593"/>
      <c r="CH36" s="593"/>
      <c r="CI36" s="593"/>
      <c r="CJ36" s="593"/>
      <c r="CK36" s="593"/>
      <c r="CL36" s="594"/>
      <c r="CM36" s="595">
        <v>124322449</v>
      </c>
      <c r="CN36" s="602"/>
      <c r="CO36" s="602"/>
      <c r="CP36" s="602"/>
      <c r="CQ36" s="602"/>
      <c r="CR36" s="602"/>
      <c r="CS36" s="602"/>
      <c r="CT36" s="603"/>
      <c r="CU36" s="598">
        <v>28.7</v>
      </c>
      <c r="CV36" s="599"/>
      <c r="CW36" s="599"/>
      <c r="CX36" s="600"/>
      <c r="CY36" s="601">
        <v>104543670</v>
      </c>
      <c r="CZ36" s="602"/>
      <c r="DA36" s="602"/>
      <c r="DB36" s="602"/>
      <c r="DC36" s="602"/>
      <c r="DD36" s="602"/>
      <c r="DE36" s="602"/>
      <c r="DF36" s="603"/>
      <c r="DG36" s="601">
        <v>103548564</v>
      </c>
      <c r="DH36" s="602"/>
      <c r="DI36" s="602"/>
      <c r="DJ36" s="602"/>
      <c r="DK36" s="602"/>
      <c r="DL36" s="602"/>
      <c r="DM36" s="602"/>
      <c r="DN36" s="602"/>
      <c r="DO36" s="602"/>
      <c r="DP36" s="602"/>
      <c r="DQ36" s="603"/>
      <c r="DR36" s="598">
        <v>39.9</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292</v>
      </c>
      <c r="AQ37" s="668"/>
      <c r="AR37" s="668"/>
      <c r="AS37" s="668"/>
      <c r="AT37" s="668"/>
      <c r="AU37" s="668"/>
      <c r="AV37" s="668"/>
      <c r="AW37" s="668"/>
      <c r="AX37" s="668"/>
      <c r="AY37" s="668"/>
      <c r="AZ37" s="668"/>
      <c r="BA37" s="668"/>
      <c r="BB37" s="668"/>
      <c r="BC37" s="669"/>
      <c r="BD37" s="667" t="s">
        <v>293</v>
      </c>
      <c r="BE37" s="668"/>
      <c r="BF37" s="668"/>
      <c r="BG37" s="668"/>
      <c r="BH37" s="668"/>
      <c r="BI37" s="668"/>
      <c r="BJ37" s="668"/>
      <c r="BK37" s="668"/>
      <c r="BL37" s="668"/>
      <c r="BM37" s="669"/>
      <c r="BN37" s="667" t="s">
        <v>294</v>
      </c>
      <c r="BO37" s="668"/>
      <c r="BP37" s="668"/>
      <c r="BQ37" s="668"/>
      <c r="BR37" s="668"/>
      <c r="BS37" s="668"/>
      <c r="BT37" s="668"/>
      <c r="BU37" s="668"/>
      <c r="BV37" s="668"/>
      <c r="BW37" s="669"/>
      <c r="BY37" s="592" t="s">
        <v>295</v>
      </c>
      <c r="BZ37" s="593"/>
      <c r="CA37" s="593"/>
      <c r="CB37" s="593"/>
      <c r="CC37" s="593"/>
      <c r="CD37" s="593"/>
      <c r="CE37" s="593"/>
      <c r="CF37" s="593"/>
      <c r="CG37" s="593"/>
      <c r="CH37" s="593"/>
      <c r="CI37" s="593"/>
      <c r="CJ37" s="593"/>
      <c r="CK37" s="593"/>
      <c r="CL37" s="594"/>
      <c r="CM37" s="595">
        <v>90074533</v>
      </c>
      <c r="CN37" s="596"/>
      <c r="CO37" s="596"/>
      <c r="CP37" s="596"/>
      <c r="CQ37" s="596"/>
      <c r="CR37" s="596"/>
      <c r="CS37" s="596"/>
      <c r="CT37" s="597"/>
      <c r="CU37" s="598">
        <v>20.8</v>
      </c>
      <c r="CV37" s="599"/>
      <c r="CW37" s="599"/>
      <c r="CX37" s="600"/>
      <c r="CY37" s="601">
        <v>73465188</v>
      </c>
      <c r="CZ37" s="602"/>
      <c r="DA37" s="602"/>
      <c r="DB37" s="602"/>
      <c r="DC37" s="602"/>
      <c r="DD37" s="602"/>
      <c r="DE37" s="602"/>
      <c r="DF37" s="603"/>
      <c r="DG37" s="601">
        <v>73449953</v>
      </c>
      <c r="DH37" s="602"/>
      <c r="DI37" s="602"/>
      <c r="DJ37" s="602"/>
      <c r="DK37" s="602"/>
      <c r="DL37" s="602"/>
      <c r="DM37" s="602"/>
      <c r="DN37" s="602"/>
      <c r="DO37" s="602"/>
      <c r="DP37" s="602"/>
      <c r="DQ37" s="603"/>
      <c r="DR37" s="598">
        <v>28.3</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296</v>
      </c>
      <c r="AQ38" s="656"/>
      <c r="AR38" s="656"/>
      <c r="AS38" s="656"/>
      <c r="AT38" s="661" t="s">
        <v>297</v>
      </c>
      <c r="AU38" s="223"/>
      <c r="AV38" s="223"/>
      <c r="AW38" s="223"/>
      <c r="AX38" s="664" t="s">
        <v>154</v>
      </c>
      <c r="AY38" s="665"/>
      <c r="AZ38" s="665"/>
      <c r="BA38" s="665"/>
      <c r="BB38" s="665"/>
      <c r="BC38" s="666"/>
      <c r="BD38" s="670">
        <v>99.5</v>
      </c>
      <c r="BE38" s="671"/>
      <c r="BF38" s="671"/>
      <c r="BG38" s="671"/>
      <c r="BH38" s="671"/>
      <c r="BI38" s="671">
        <v>98.8</v>
      </c>
      <c r="BJ38" s="671"/>
      <c r="BK38" s="671"/>
      <c r="BL38" s="671"/>
      <c r="BM38" s="672"/>
      <c r="BN38" s="670">
        <v>99.4</v>
      </c>
      <c r="BO38" s="671"/>
      <c r="BP38" s="671"/>
      <c r="BQ38" s="671"/>
      <c r="BR38" s="671"/>
      <c r="BS38" s="671">
        <v>98.7</v>
      </c>
      <c r="BT38" s="671"/>
      <c r="BU38" s="671"/>
      <c r="BV38" s="671"/>
      <c r="BW38" s="672"/>
      <c r="BY38" s="592" t="s">
        <v>298</v>
      </c>
      <c r="BZ38" s="593"/>
      <c r="CA38" s="593"/>
      <c r="CB38" s="593"/>
      <c r="CC38" s="593"/>
      <c r="CD38" s="593"/>
      <c r="CE38" s="593"/>
      <c r="CF38" s="593"/>
      <c r="CG38" s="593"/>
      <c r="CH38" s="593"/>
      <c r="CI38" s="593"/>
      <c r="CJ38" s="593"/>
      <c r="CK38" s="593"/>
      <c r="CL38" s="594"/>
      <c r="CM38" s="595">
        <v>9926900</v>
      </c>
      <c r="CN38" s="602"/>
      <c r="CO38" s="602"/>
      <c r="CP38" s="602"/>
      <c r="CQ38" s="602"/>
      <c r="CR38" s="602"/>
      <c r="CS38" s="602"/>
      <c r="CT38" s="603"/>
      <c r="CU38" s="598">
        <v>2.2999999999999998</v>
      </c>
      <c r="CV38" s="599"/>
      <c r="CW38" s="599"/>
      <c r="CX38" s="600"/>
      <c r="CY38" s="601">
        <v>5282941</v>
      </c>
      <c r="CZ38" s="602"/>
      <c r="DA38" s="602"/>
      <c r="DB38" s="602"/>
      <c r="DC38" s="602"/>
      <c r="DD38" s="602"/>
      <c r="DE38" s="602"/>
      <c r="DF38" s="603"/>
      <c r="DG38" s="601">
        <v>5282941</v>
      </c>
      <c r="DH38" s="602"/>
      <c r="DI38" s="602"/>
      <c r="DJ38" s="602"/>
      <c r="DK38" s="602"/>
      <c r="DL38" s="602"/>
      <c r="DM38" s="602"/>
      <c r="DN38" s="602"/>
      <c r="DO38" s="602"/>
      <c r="DP38" s="602"/>
      <c r="DQ38" s="603"/>
      <c r="DR38" s="598">
        <v>2</v>
      </c>
      <c r="DS38" s="599"/>
      <c r="DT38" s="599"/>
      <c r="DU38" s="599"/>
      <c r="DV38" s="599"/>
      <c r="DW38" s="599"/>
      <c r="DX38" s="632"/>
    </row>
    <row r="39" spans="2:128" ht="11.25" customHeight="1" x14ac:dyDescent="0.2">
      <c r="AP39" s="657"/>
      <c r="AQ39" s="658"/>
      <c r="AR39" s="658"/>
      <c r="AS39" s="658"/>
      <c r="AT39" s="662"/>
      <c r="AU39" s="212" t="s">
        <v>299</v>
      </c>
      <c r="AV39" s="212"/>
      <c r="AW39" s="212"/>
      <c r="AX39" s="592" t="s">
        <v>300</v>
      </c>
      <c r="AY39" s="593"/>
      <c r="AZ39" s="593"/>
      <c r="BA39" s="593"/>
      <c r="BB39" s="593"/>
      <c r="BC39" s="594"/>
      <c r="BD39" s="653">
        <v>99</v>
      </c>
      <c r="BE39" s="634"/>
      <c r="BF39" s="634"/>
      <c r="BG39" s="634"/>
      <c r="BH39" s="634"/>
      <c r="BI39" s="634">
        <v>97.1</v>
      </c>
      <c r="BJ39" s="634"/>
      <c r="BK39" s="634"/>
      <c r="BL39" s="634"/>
      <c r="BM39" s="654"/>
      <c r="BN39" s="653">
        <v>99</v>
      </c>
      <c r="BO39" s="634"/>
      <c r="BP39" s="634"/>
      <c r="BQ39" s="634"/>
      <c r="BR39" s="634"/>
      <c r="BS39" s="634">
        <v>97.1</v>
      </c>
      <c r="BT39" s="634"/>
      <c r="BU39" s="634"/>
      <c r="BV39" s="634"/>
      <c r="BW39" s="654"/>
      <c r="BY39" s="592" t="s">
        <v>301</v>
      </c>
      <c r="BZ39" s="593"/>
      <c r="CA39" s="593"/>
      <c r="CB39" s="593"/>
      <c r="CC39" s="593"/>
      <c r="CD39" s="593"/>
      <c r="CE39" s="593"/>
      <c r="CF39" s="593"/>
      <c r="CG39" s="593"/>
      <c r="CH39" s="593"/>
      <c r="CI39" s="593"/>
      <c r="CJ39" s="593"/>
      <c r="CK39" s="593"/>
      <c r="CL39" s="594"/>
      <c r="CM39" s="595">
        <v>60176086</v>
      </c>
      <c r="CN39" s="596"/>
      <c r="CO39" s="596"/>
      <c r="CP39" s="596"/>
      <c r="CQ39" s="596"/>
      <c r="CR39" s="596"/>
      <c r="CS39" s="596"/>
      <c r="CT39" s="597"/>
      <c r="CU39" s="598">
        <v>13.9</v>
      </c>
      <c r="CV39" s="599"/>
      <c r="CW39" s="599"/>
      <c r="CX39" s="600"/>
      <c r="CY39" s="601">
        <v>59622784</v>
      </c>
      <c r="CZ39" s="602"/>
      <c r="DA39" s="602"/>
      <c r="DB39" s="602"/>
      <c r="DC39" s="602"/>
      <c r="DD39" s="602"/>
      <c r="DE39" s="602"/>
      <c r="DF39" s="603"/>
      <c r="DG39" s="601">
        <v>59622784</v>
      </c>
      <c r="DH39" s="602"/>
      <c r="DI39" s="602"/>
      <c r="DJ39" s="602"/>
      <c r="DK39" s="602"/>
      <c r="DL39" s="602"/>
      <c r="DM39" s="602"/>
      <c r="DN39" s="602"/>
      <c r="DO39" s="602"/>
      <c r="DP39" s="602"/>
      <c r="DQ39" s="603"/>
      <c r="DR39" s="598">
        <v>22.9</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302</v>
      </c>
      <c r="AY40" s="608"/>
      <c r="AZ40" s="608"/>
      <c r="BA40" s="608"/>
      <c r="BB40" s="608"/>
      <c r="BC40" s="609"/>
      <c r="BD40" s="650">
        <v>99.9</v>
      </c>
      <c r="BE40" s="651"/>
      <c r="BF40" s="651"/>
      <c r="BG40" s="651"/>
      <c r="BH40" s="651"/>
      <c r="BI40" s="651">
        <v>99.7</v>
      </c>
      <c r="BJ40" s="651"/>
      <c r="BK40" s="651"/>
      <c r="BL40" s="651"/>
      <c r="BM40" s="652"/>
      <c r="BN40" s="650">
        <v>99.9</v>
      </c>
      <c r="BO40" s="651"/>
      <c r="BP40" s="651"/>
      <c r="BQ40" s="651"/>
      <c r="BR40" s="651"/>
      <c r="BS40" s="651">
        <v>99.7</v>
      </c>
      <c r="BT40" s="651"/>
      <c r="BU40" s="651"/>
      <c r="BV40" s="651"/>
      <c r="BW40" s="652"/>
      <c r="BY40" s="626" t="s">
        <v>303</v>
      </c>
      <c r="BZ40" s="627"/>
      <c r="CA40" s="592" t="s">
        <v>304</v>
      </c>
      <c r="CB40" s="593"/>
      <c r="CC40" s="593"/>
      <c r="CD40" s="593"/>
      <c r="CE40" s="593"/>
      <c r="CF40" s="593"/>
      <c r="CG40" s="593"/>
      <c r="CH40" s="593"/>
      <c r="CI40" s="593"/>
      <c r="CJ40" s="593"/>
      <c r="CK40" s="593"/>
      <c r="CL40" s="594"/>
      <c r="CM40" s="595">
        <v>60172300</v>
      </c>
      <c r="CN40" s="602"/>
      <c r="CO40" s="602"/>
      <c r="CP40" s="602"/>
      <c r="CQ40" s="602"/>
      <c r="CR40" s="602"/>
      <c r="CS40" s="602"/>
      <c r="CT40" s="603"/>
      <c r="CU40" s="598">
        <v>13.9</v>
      </c>
      <c r="CV40" s="599"/>
      <c r="CW40" s="599"/>
      <c r="CX40" s="600"/>
      <c r="CY40" s="601">
        <v>59618998</v>
      </c>
      <c r="CZ40" s="602"/>
      <c r="DA40" s="602"/>
      <c r="DB40" s="602"/>
      <c r="DC40" s="602"/>
      <c r="DD40" s="602"/>
      <c r="DE40" s="602"/>
      <c r="DF40" s="603"/>
      <c r="DG40" s="601">
        <v>59618998</v>
      </c>
      <c r="DH40" s="602"/>
      <c r="DI40" s="602"/>
      <c r="DJ40" s="602"/>
      <c r="DK40" s="602"/>
      <c r="DL40" s="602"/>
      <c r="DM40" s="602"/>
      <c r="DN40" s="602"/>
      <c r="DO40" s="602"/>
      <c r="DP40" s="602"/>
      <c r="DQ40" s="603"/>
      <c r="DR40" s="598">
        <v>22.9</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305</v>
      </c>
      <c r="AQ41" s="644"/>
      <c r="AR41" s="644"/>
      <c r="AS41" s="644"/>
      <c r="AT41" s="644"/>
      <c r="AU41" s="644"/>
      <c r="AV41" s="644"/>
      <c r="AW41" s="645"/>
      <c r="AX41" s="646" t="s">
        <v>306</v>
      </c>
      <c r="AY41" s="646"/>
      <c r="AZ41" s="646"/>
      <c r="BA41" s="646"/>
      <c r="BB41" s="646"/>
      <c r="BC41" s="646"/>
      <c r="BD41" s="647">
        <v>1529623</v>
      </c>
      <c r="BE41" s="648"/>
      <c r="BF41" s="648"/>
      <c r="BG41" s="648"/>
      <c r="BH41" s="648"/>
      <c r="BI41" s="648"/>
      <c r="BJ41" s="648"/>
      <c r="BK41" s="648"/>
      <c r="BL41" s="648"/>
      <c r="BM41" s="649"/>
      <c r="BN41" s="647" t="s">
        <v>307</v>
      </c>
      <c r="BO41" s="648"/>
      <c r="BP41" s="648"/>
      <c r="BQ41" s="648"/>
      <c r="BR41" s="648"/>
      <c r="BS41" s="648"/>
      <c r="BT41" s="648"/>
      <c r="BU41" s="648"/>
      <c r="BV41" s="648"/>
      <c r="BW41" s="649"/>
      <c r="BY41" s="628"/>
      <c r="BZ41" s="629"/>
      <c r="CA41" s="592" t="s">
        <v>308</v>
      </c>
      <c r="CB41" s="593"/>
      <c r="CC41" s="593"/>
      <c r="CD41" s="593"/>
      <c r="CE41" s="593"/>
      <c r="CF41" s="593"/>
      <c r="CG41" s="593"/>
      <c r="CH41" s="593"/>
      <c r="CI41" s="593"/>
      <c r="CJ41" s="593"/>
      <c r="CK41" s="593"/>
      <c r="CL41" s="594"/>
      <c r="CM41" s="595">
        <v>53777062</v>
      </c>
      <c r="CN41" s="596"/>
      <c r="CO41" s="596"/>
      <c r="CP41" s="596"/>
      <c r="CQ41" s="596"/>
      <c r="CR41" s="596"/>
      <c r="CS41" s="596"/>
      <c r="CT41" s="597"/>
      <c r="CU41" s="598">
        <v>12.4</v>
      </c>
      <c r="CV41" s="599"/>
      <c r="CW41" s="599"/>
      <c r="CX41" s="600"/>
      <c r="CY41" s="601">
        <v>53224216</v>
      </c>
      <c r="CZ41" s="602"/>
      <c r="DA41" s="602"/>
      <c r="DB41" s="602"/>
      <c r="DC41" s="602"/>
      <c r="DD41" s="602"/>
      <c r="DE41" s="602"/>
      <c r="DF41" s="603"/>
      <c r="DG41" s="601">
        <v>53224216</v>
      </c>
      <c r="DH41" s="602"/>
      <c r="DI41" s="602"/>
      <c r="DJ41" s="602"/>
      <c r="DK41" s="602"/>
      <c r="DL41" s="602"/>
      <c r="DM41" s="602"/>
      <c r="DN41" s="602"/>
      <c r="DO41" s="602"/>
      <c r="DP41" s="602"/>
      <c r="DQ41" s="603"/>
      <c r="DR41" s="598">
        <v>20.5</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309</v>
      </c>
      <c r="AQ42" s="637"/>
      <c r="AR42" s="637"/>
      <c r="AS42" s="637"/>
      <c r="AT42" s="637"/>
      <c r="AU42" s="637"/>
      <c r="AV42" s="637"/>
      <c r="AW42" s="638"/>
      <c r="AX42" s="639" t="s">
        <v>310</v>
      </c>
      <c r="AY42" s="639"/>
      <c r="AZ42" s="639"/>
      <c r="BA42" s="639"/>
      <c r="BB42" s="639"/>
      <c r="BC42" s="639"/>
      <c r="BD42" s="640">
        <v>1529623</v>
      </c>
      <c r="BE42" s="641"/>
      <c r="BF42" s="641"/>
      <c r="BG42" s="641"/>
      <c r="BH42" s="641"/>
      <c r="BI42" s="641"/>
      <c r="BJ42" s="641"/>
      <c r="BK42" s="641"/>
      <c r="BL42" s="641"/>
      <c r="BM42" s="642"/>
      <c r="BN42" s="640" t="s">
        <v>307</v>
      </c>
      <c r="BO42" s="641"/>
      <c r="BP42" s="641"/>
      <c r="BQ42" s="641"/>
      <c r="BR42" s="641"/>
      <c r="BS42" s="641"/>
      <c r="BT42" s="641"/>
      <c r="BU42" s="641"/>
      <c r="BV42" s="641"/>
      <c r="BW42" s="642"/>
      <c r="BY42" s="628"/>
      <c r="BZ42" s="629"/>
      <c r="CA42" s="592" t="s">
        <v>311</v>
      </c>
      <c r="CB42" s="593"/>
      <c r="CC42" s="593"/>
      <c r="CD42" s="593"/>
      <c r="CE42" s="593"/>
      <c r="CF42" s="593"/>
      <c r="CG42" s="593"/>
      <c r="CH42" s="593"/>
      <c r="CI42" s="593"/>
      <c r="CJ42" s="593"/>
      <c r="CK42" s="593"/>
      <c r="CL42" s="594"/>
      <c r="CM42" s="595">
        <v>6395238</v>
      </c>
      <c r="CN42" s="602"/>
      <c r="CO42" s="602"/>
      <c r="CP42" s="602"/>
      <c r="CQ42" s="602"/>
      <c r="CR42" s="602"/>
      <c r="CS42" s="602"/>
      <c r="CT42" s="603"/>
      <c r="CU42" s="598">
        <v>1.5</v>
      </c>
      <c r="CV42" s="599"/>
      <c r="CW42" s="599"/>
      <c r="CX42" s="600"/>
      <c r="CY42" s="601">
        <v>6394782</v>
      </c>
      <c r="CZ42" s="602"/>
      <c r="DA42" s="602"/>
      <c r="DB42" s="602"/>
      <c r="DC42" s="602"/>
      <c r="DD42" s="602"/>
      <c r="DE42" s="602"/>
      <c r="DF42" s="603"/>
      <c r="DG42" s="601">
        <v>6394782</v>
      </c>
      <c r="DH42" s="602"/>
      <c r="DI42" s="602"/>
      <c r="DJ42" s="602"/>
      <c r="DK42" s="602"/>
      <c r="DL42" s="602"/>
      <c r="DM42" s="602"/>
      <c r="DN42" s="602"/>
      <c r="DO42" s="602"/>
      <c r="DP42" s="602"/>
      <c r="DQ42" s="603"/>
      <c r="DR42" s="598">
        <v>2.5</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312</v>
      </c>
      <c r="CB43" s="593"/>
      <c r="CC43" s="593"/>
      <c r="CD43" s="593"/>
      <c r="CE43" s="593"/>
      <c r="CF43" s="593"/>
      <c r="CG43" s="593"/>
      <c r="CH43" s="593"/>
      <c r="CI43" s="593"/>
      <c r="CJ43" s="593"/>
      <c r="CK43" s="593"/>
      <c r="CL43" s="594"/>
      <c r="CM43" s="595">
        <v>3786</v>
      </c>
      <c r="CN43" s="596"/>
      <c r="CO43" s="596"/>
      <c r="CP43" s="596"/>
      <c r="CQ43" s="596"/>
      <c r="CR43" s="596"/>
      <c r="CS43" s="596"/>
      <c r="CT43" s="597"/>
      <c r="CU43" s="598">
        <v>0</v>
      </c>
      <c r="CV43" s="599"/>
      <c r="CW43" s="599"/>
      <c r="CX43" s="600"/>
      <c r="CY43" s="601">
        <v>3786</v>
      </c>
      <c r="CZ43" s="602"/>
      <c r="DA43" s="602"/>
      <c r="DB43" s="602"/>
      <c r="DC43" s="602"/>
      <c r="DD43" s="602"/>
      <c r="DE43" s="602"/>
      <c r="DF43" s="603"/>
      <c r="DG43" s="601">
        <v>3786</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313</v>
      </c>
      <c r="BZ44" s="593"/>
      <c r="CA44" s="593"/>
      <c r="CB44" s="593"/>
      <c r="CC44" s="593"/>
      <c r="CD44" s="593"/>
      <c r="CE44" s="593"/>
      <c r="CF44" s="593"/>
      <c r="CG44" s="593"/>
      <c r="CH44" s="593"/>
      <c r="CI44" s="593"/>
      <c r="CJ44" s="593"/>
      <c r="CK44" s="593"/>
      <c r="CL44" s="594"/>
      <c r="CM44" s="595">
        <v>178807547</v>
      </c>
      <c r="CN44" s="602"/>
      <c r="CO44" s="602"/>
      <c r="CP44" s="602"/>
      <c r="CQ44" s="602"/>
      <c r="CR44" s="602"/>
      <c r="CS44" s="602"/>
      <c r="CT44" s="603"/>
      <c r="CU44" s="598">
        <v>41.3</v>
      </c>
      <c r="CV44" s="599"/>
      <c r="CW44" s="599"/>
      <c r="CX44" s="600"/>
      <c r="CY44" s="601">
        <v>117488761</v>
      </c>
      <c r="CZ44" s="602"/>
      <c r="DA44" s="602"/>
      <c r="DB44" s="602"/>
      <c r="DC44" s="602"/>
      <c r="DD44" s="602"/>
      <c r="DE44" s="602"/>
      <c r="DF44" s="603"/>
      <c r="DG44" s="601">
        <v>82060378</v>
      </c>
      <c r="DH44" s="602"/>
      <c r="DI44" s="602"/>
      <c r="DJ44" s="602"/>
      <c r="DK44" s="602"/>
      <c r="DL44" s="602"/>
      <c r="DM44" s="602"/>
      <c r="DN44" s="602"/>
      <c r="DO44" s="602"/>
      <c r="DP44" s="602"/>
      <c r="DQ44" s="603"/>
      <c r="DR44" s="598">
        <v>31.6</v>
      </c>
      <c r="DS44" s="599"/>
      <c r="DT44" s="599"/>
      <c r="DU44" s="599"/>
      <c r="DV44" s="599"/>
      <c r="DW44" s="599"/>
      <c r="DX44" s="632"/>
    </row>
    <row r="45" spans="2:128" ht="11.25" customHeight="1" x14ac:dyDescent="0.2">
      <c r="B45" s="212" t="s">
        <v>314</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315</v>
      </c>
      <c r="BZ45" s="593"/>
      <c r="CA45" s="593"/>
      <c r="CB45" s="593"/>
      <c r="CC45" s="593"/>
      <c r="CD45" s="593"/>
      <c r="CE45" s="593"/>
      <c r="CF45" s="593"/>
      <c r="CG45" s="593"/>
      <c r="CH45" s="593"/>
      <c r="CI45" s="593"/>
      <c r="CJ45" s="593"/>
      <c r="CK45" s="593"/>
      <c r="CL45" s="594"/>
      <c r="CM45" s="595">
        <v>20153590</v>
      </c>
      <c r="CN45" s="596"/>
      <c r="CO45" s="596"/>
      <c r="CP45" s="596"/>
      <c r="CQ45" s="596"/>
      <c r="CR45" s="596"/>
      <c r="CS45" s="596"/>
      <c r="CT45" s="597"/>
      <c r="CU45" s="598">
        <v>4.7</v>
      </c>
      <c r="CV45" s="599"/>
      <c r="CW45" s="599"/>
      <c r="CX45" s="600"/>
      <c r="CY45" s="601">
        <v>12885280</v>
      </c>
      <c r="CZ45" s="602"/>
      <c r="DA45" s="602"/>
      <c r="DB45" s="602"/>
      <c r="DC45" s="602"/>
      <c r="DD45" s="602"/>
      <c r="DE45" s="602"/>
      <c r="DF45" s="603"/>
      <c r="DG45" s="601">
        <v>12270364</v>
      </c>
      <c r="DH45" s="602"/>
      <c r="DI45" s="602"/>
      <c r="DJ45" s="602"/>
      <c r="DK45" s="602"/>
      <c r="DL45" s="602"/>
      <c r="DM45" s="602"/>
      <c r="DN45" s="602"/>
      <c r="DO45" s="602"/>
      <c r="DP45" s="602"/>
      <c r="DQ45" s="603"/>
      <c r="DR45" s="598">
        <v>4.7</v>
      </c>
      <c r="DS45" s="599"/>
      <c r="DT45" s="599"/>
      <c r="DU45" s="599"/>
      <c r="DV45" s="599"/>
      <c r="DW45" s="599"/>
      <c r="DX45" s="632"/>
    </row>
    <row r="46" spans="2:128" ht="11.25" customHeight="1" x14ac:dyDescent="0.2">
      <c r="B46" s="226" t="s">
        <v>316</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317</v>
      </c>
      <c r="BZ46" s="593"/>
      <c r="CA46" s="593"/>
      <c r="CB46" s="593"/>
      <c r="CC46" s="593"/>
      <c r="CD46" s="593"/>
      <c r="CE46" s="593"/>
      <c r="CF46" s="593"/>
      <c r="CG46" s="593"/>
      <c r="CH46" s="593"/>
      <c r="CI46" s="593"/>
      <c r="CJ46" s="593"/>
      <c r="CK46" s="593"/>
      <c r="CL46" s="594"/>
      <c r="CM46" s="595">
        <v>7071931</v>
      </c>
      <c r="CN46" s="602"/>
      <c r="CO46" s="602"/>
      <c r="CP46" s="602"/>
      <c r="CQ46" s="602"/>
      <c r="CR46" s="602"/>
      <c r="CS46" s="602"/>
      <c r="CT46" s="603"/>
      <c r="CU46" s="598">
        <v>1.6</v>
      </c>
      <c r="CV46" s="599"/>
      <c r="CW46" s="599"/>
      <c r="CX46" s="600"/>
      <c r="CY46" s="601">
        <v>5187081</v>
      </c>
      <c r="CZ46" s="602"/>
      <c r="DA46" s="602"/>
      <c r="DB46" s="602"/>
      <c r="DC46" s="602"/>
      <c r="DD46" s="602"/>
      <c r="DE46" s="602"/>
      <c r="DF46" s="603"/>
      <c r="DG46" s="601">
        <v>5187081</v>
      </c>
      <c r="DH46" s="602"/>
      <c r="DI46" s="602"/>
      <c r="DJ46" s="602"/>
      <c r="DK46" s="602"/>
      <c r="DL46" s="602"/>
      <c r="DM46" s="602"/>
      <c r="DN46" s="602"/>
      <c r="DO46" s="602"/>
      <c r="DP46" s="602"/>
      <c r="DQ46" s="603"/>
      <c r="DR46" s="598">
        <v>2</v>
      </c>
      <c r="DS46" s="599"/>
      <c r="DT46" s="599"/>
      <c r="DU46" s="599"/>
      <c r="DV46" s="599"/>
      <c r="DW46" s="599"/>
      <c r="DX46" s="632"/>
    </row>
    <row r="47" spans="2:128" ht="11.25" customHeight="1" x14ac:dyDescent="0.2">
      <c r="B47" s="227" t="s">
        <v>318</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319</v>
      </c>
      <c r="BZ47" s="593"/>
      <c r="CA47" s="593"/>
      <c r="CB47" s="593"/>
      <c r="CC47" s="593"/>
      <c r="CD47" s="593"/>
      <c r="CE47" s="593"/>
      <c r="CF47" s="593"/>
      <c r="CG47" s="593"/>
      <c r="CH47" s="593"/>
      <c r="CI47" s="593"/>
      <c r="CJ47" s="593"/>
      <c r="CK47" s="593"/>
      <c r="CL47" s="594"/>
      <c r="CM47" s="595">
        <v>93959432</v>
      </c>
      <c r="CN47" s="596"/>
      <c r="CO47" s="596"/>
      <c r="CP47" s="596"/>
      <c r="CQ47" s="596"/>
      <c r="CR47" s="596"/>
      <c r="CS47" s="596"/>
      <c r="CT47" s="597"/>
      <c r="CU47" s="598">
        <v>21.7</v>
      </c>
      <c r="CV47" s="599"/>
      <c r="CW47" s="599"/>
      <c r="CX47" s="600"/>
      <c r="CY47" s="601">
        <v>84054952</v>
      </c>
      <c r="CZ47" s="602"/>
      <c r="DA47" s="602"/>
      <c r="DB47" s="602"/>
      <c r="DC47" s="602"/>
      <c r="DD47" s="602"/>
      <c r="DE47" s="602"/>
      <c r="DF47" s="603"/>
      <c r="DG47" s="601">
        <v>58806023</v>
      </c>
      <c r="DH47" s="602"/>
      <c r="DI47" s="602"/>
      <c r="DJ47" s="602"/>
      <c r="DK47" s="602"/>
      <c r="DL47" s="602"/>
      <c r="DM47" s="602"/>
      <c r="DN47" s="602"/>
      <c r="DO47" s="602"/>
      <c r="DP47" s="602"/>
      <c r="DQ47" s="603"/>
      <c r="DR47" s="598">
        <v>22.6</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320</v>
      </c>
      <c r="BZ48" s="593"/>
      <c r="CA48" s="593"/>
      <c r="CB48" s="593"/>
      <c r="CC48" s="593"/>
      <c r="CD48" s="593"/>
      <c r="CE48" s="593"/>
      <c r="CF48" s="593"/>
      <c r="CG48" s="593"/>
      <c r="CH48" s="593"/>
      <c r="CI48" s="593"/>
      <c r="CJ48" s="593"/>
      <c r="CK48" s="593"/>
      <c r="CL48" s="594"/>
      <c r="CM48" s="595">
        <v>7076319</v>
      </c>
      <c r="CN48" s="602"/>
      <c r="CO48" s="602"/>
      <c r="CP48" s="602"/>
      <c r="CQ48" s="602"/>
      <c r="CR48" s="602"/>
      <c r="CS48" s="602"/>
      <c r="CT48" s="603"/>
      <c r="CU48" s="598">
        <v>1.6</v>
      </c>
      <c r="CV48" s="599"/>
      <c r="CW48" s="599"/>
      <c r="CX48" s="600"/>
      <c r="CY48" s="601">
        <v>7026021</v>
      </c>
      <c r="CZ48" s="602"/>
      <c r="DA48" s="602"/>
      <c r="DB48" s="602"/>
      <c r="DC48" s="602"/>
      <c r="DD48" s="602"/>
      <c r="DE48" s="602"/>
      <c r="DF48" s="603"/>
      <c r="DG48" s="601">
        <v>5677471</v>
      </c>
      <c r="DH48" s="602"/>
      <c r="DI48" s="602"/>
      <c r="DJ48" s="602"/>
      <c r="DK48" s="602"/>
      <c r="DL48" s="602"/>
      <c r="DM48" s="602"/>
      <c r="DN48" s="602"/>
      <c r="DO48" s="602"/>
      <c r="DP48" s="602"/>
      <c r="DQ48" s="603"/>
      <c r="DR48" s="598">
        <v>2.2000000000000002</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321</v>
      </c>
      <c r="BZ49" s="593"/>
      <c r="CA49" s="593"/>
      <c r="CB49" s="593"/>
      <c r="CC49" s="593"/>
      <c r="CD49" s="593"/>
      <c r="CE49" s="593"/>
      <c r="CF49" s="593"/>
      <c r="CG49" s="593"/>
      <c r="CH49" s="593"/>
      <c r="CI49" s="593"/>
      <c r="CJ49" s="593"/>
      <c r="CK49" s="593"/>
      <c r="CL49" s="594"/>
      <c r="CM49" s="595">
        <v>7813218</v>
      </c>
      <c r="CN49" s="596"/>
      <c r="CO49" s="596"/>
      <c r="CP49" s="596"/>
      <c r="CQ49" s="596"/>
      <c r="CR49" s="596"/>
      <c r="CS49" s="596"/>
      <c r="CT49" s="597"/>
      <c r="CU49" s="598">
        <v>1.8</v>
      </c>
      <c r="CV49" s="599"/>
      <c r="CW49" s="599"/>
      <c r="CX49" s="600"/>
      <c r="CY49" s="601">
        <v>6529621</v>
      </c>
      <c r="CZ49" s="602"/>
      <c r="DA49" s="602"/>
      <c r="DB49" s="602"/>
      <c r="DC49" s="602"/>
      <c r="DD49" s="602"/>
      <c r="DE49" s="602"/>
      <c r="DF49" s="603"/>
      <c r="DG49" s="601" t="s">
        <v>128</v>
      </c>
      <c r="DH49" s="602"/>
      <c r="DI49" s="602"/>
      <c r="DJ49" s="602"/>
      <c r="DK49" s="602"/>
      <c r="DL49" s="602"/>
      <c r="DM49" s="602"/>
      <c r="DN49" s="602"/>
      <c r="DO49" s="602"/>
      <c r="DP49" s="602"/>
      <c r="DQ49" s="603"/>
      <c r="DR49" s="598" t="s">
        <v>207</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322</v>
      </c>
      <c r="BZ50" s="593"/>
      <c r="CA50" s="593"/>
      <c r="CB50" s="593"/>
      <c r="CC50" s="593"/>
      <c r="CD50" s="593"/>
      <c r="CE50" s="593"/>
      <c r="CF50" s="593"/>
      <c r="CG50" s="593"/>
      <c r="CH50" s="593"/>
      <c r="CI50" s="593"/>
      <c r="CJ50" s="593"/>
      <c r="CK50" s="593"/>
      <c r="CL50" s="594"/>
      <c r="CM50" s="595">
        <v>2810199</v>
      </c>
      <c r="CN50" s="602"/>
      <c r="CO50" s="602"/>
      <c r="CP50" s="602"/>
      <c r="CQ50" s="602"/>
      <c r="CR50" s="602"/>
      <c r="CS50" s="602"/>
      <c r="CT50" s="603"/>
      <c r="CU50" s="598">
        <v>0.6</v>
      </c>
      <c r="CV50" s="599"/>
      <c r="CW50" s="599"/>
      <c r="CX50" s="600"/>
      <c r="CY50" s="601">
        <v>1614394</v>
      </c>
      <c r="CZ50" s="602"/>
      <c r="DA50" s="602"/>
      <c r="DB50" s="602"/>
      <c r="DC50" s="602"/>
      <c r="DD50" s="602"/>
      <c r="DE50" s="602"/>
      <c r="DF50" s="603"/>
      <c r="DG50" s="601" t="s">
        <v>128</v>
      </c>
      <c r="DH50" s="602"/>
      <c r="DI50" s="602"/>
      <c r="DJ50" s="602"/>
      <c r="DK50" s="602"/>
      <c r="DL50" s="602"/>
      <c r="DM50" s="602"/>
      <c r="DN50" s="602"/>
      <c r="DO50" s="602"/>
      <c r="DP50" s="602"/>
      <c r="DQ50" s="603"/>
      <c r="DR50" s="598" t="s">
        <v>207</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323</v>
      </c>
      <c r="BZ51" s="593"/>
      <c r="CA51" s="593"/>
      <c r="CB51" s="593"/>
      <c r="CC51" s="593"/>
      <c r="CD51" s="593"/>
      <c r="CE51" s="593"/>
      <c r="CF51" s="593"/>
      <c r="CG51" s="593"/>
      <c r="CH51" s="593"/>
      <c r="CI51" s="593"/>
      <c r="CJ51" s="593"/>
      <c r="CK51" s="593"/>
      <c r="CL51" s="594"/>
      <c r="CM51" s="595">
        <v>39922858</v>
      </c>
      <c r="CN51" s="596"/>
      <c r="CO51" s="596"/>
      <c r="CP51" s="596"/>
      <c r="CQ51" s="596"/>
      <c r="CR51" s="596"/>
      <c r="CS51" s="596"/>
      <c r="CT51" s="597"/>
      <c r="CU51" s="598">
        <v>9.1999999999999993</v>
      </c>
      <c r="CV51" s="599"/>
      <c r="CW51" s="599"/>
      <c r="CX51" s="600"/>
      <c r="CY51" s="601">
        <v>191412</v>
      </c>
      <c r="CZ51" s="602"/>
      <c r="DA51" s="602"/>
      <c r="DB51" s="602"/>
      <c r="DC51" s="602"/>
      <c r="DD51" s="602"/>
      <c r="DE51" s="602"/>
      <c r="DF51" s="603"/>
      <c r="DG51" s="601">
        <v>119439</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324</v>
      </c>
      <c r="BZ52" s="593"/>
      <c r="CA52" s="593"/>
      <c r="CB52" s="593"/>
      <c r="CC52" s="593"/>
      <c r="CD52" s="593"/>
      <c r="CE52" s="593"/>
      <c r="CF52" s="593"/>
      <c r="CG52" s="593"/>
      <c r="CH52" s="593"/>
      <c r="CI52" s="593"/>
      <c r="CJ52" s="593"/>
      <c r="CK52" s="593"/>
      <c r="CL52" s="594"/>
      <c r="CM52" s="595" t="s">
        <v>206</v>
      </c>
      <c r="CN52" s="602"/>
      <c r="CO52" s="602"/>
      <c r="CP52" s="602"/>
      <c r="CQ52" s="602"/>
      <c r="CR52" s="602"/>
      <c r="CS52" s="602"/>
      <c r="CT52" s="603"/>
      <c r="CU52" s="598" t="s">
        <v>206</v>
      </c>
      <c r="CV52" s="599"/>
      <c r="CW52" s="599"/>
      <c r="CX52" s="600"/>
      <c r="CY52" s="601" t="s">
        <v>206</v>
      </c>
      <c r="CZ52" s="602"/>
      <c r="DA52" s="602"/>
      <c r="DB52" s="602"/>
      <c r="DC52" s="602"/>
      <c r="DD52" s="602"/>
      <c r="DE52" s="602"/>
      <c r="DF52" s="603"/>
      <c r="DG52" s="601" t="s">
        <v>128</v>
      </c>
      <c r="DH52" s="602"/>
      <c r="DI52" s="602"/>
      <c r="DJ52" s="602"/>
      <c r="DK52" s="602"/>
      <c r="DL52" s="602"/>
      <c r="DM52" s="602"/>
      <c r="DN52" s="602"/>
      <c r="DO52" s="602"/>
      <c r="DP52" s="602"/>
      <c r="DQ52" s="603"/>
      <c r="DR52" s="598" t="s">
        <v>207</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325</v>
      </c>
      <c r="BZ53" s="593"/>
      <c r="CA53" s="593"/>
      <c r="CB53" s="593"/>
      <c r="CC53" s="593"/>
      <c r="CD53" s="593"/>
      <c r="CE53" s="593"/>
      <c r="CF53" s="593"/>
      <c r="CG53" s="593"/>
      <c r="CH53" s="593"/>
      <c r="CI53" s="593"/>
      <c r="CJ53" s="593"/>
      <c r="CK53" s="593"/>
      <c r="CL53" s="594"/>
      <c r="CM53" s="595">
        <v>59857860</v>
      </c>
      <c r="CN53" s="596"/>
      <c r="CO53" s="596"/>
      <c r="CP53" s="596"/>
      <c r="CQ53" s="596"/>
      <c r="CR53" s="596"/>
      <c r="CS53" s="596"/>
      <c r="CT53" s="597"/>
      <c r="CU53" s="598">
        <v>13.8</v>
      </c>
      <c r="CV53" s="599"/>
      <c r="CW53" s="599"/>
      <c r="CX53" s="600"/>
      <c r="CY53" s="601">
        <v>6404038</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326</v>
      </c>
      <c r="BZ54" s="593"/>
      <c r="CA54" s="593"/>
      <c r="CB54" s="593"/>
      <c r="CC54" s="593"/>
      <c r="CD54" s="593"/>
      <c r="CE54" s="593"/>
      <c r="CF54" s="593"/>
      <c r="CG54" s="593"/>
      <c r="CH54" s="593"/>
      <c r="CI54" s="593"/>
      <c r="CJ54" s="593"/>
      <c r="CK54" s="593"/>
      <c r="CL54" s="594"/>
      <c r="CM54" s="595">
        <v>1078921</v>
      </c>
      <c r="CN54" s="596"/>
      <c r="CO54" s="596"/>
      <c r="CP54" s="596"/>
      <c r="CQ54" s="596"/>
      <c r="CR54" s="596"/>
      <c r="CS54" s="596"/>
      <c r="CT54" s="597"/>
      <c r="CU54" s="598">
        <v>0.2</v>
      </c>
      <c r="CV54" s="599"/>
      <c r="CW54" s="599"/>
      <c r="CX54" s="600"/>
      <c r="CY54" s="601">
        <v>105131</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303</v>
      </c>
      <c r="BZ55" s="627"/>
      <c r="CA55" s="592" t="s">
        <v>327</v>
      </c>
      <c r="CB55" s="593"/>
      <c r="CC55" s="593"/>
      <c r="CD55" s="593"/>
      <c r="CE55" s="593"/>
      <c r="CF55" s="593"/>
      <c r="CG55" s="593"/>
      <c r="CH55" s="593"/>
      <c r="CI55" s="593"/>
      <c r="CJ55" s="593"/>
      <c r="CK55" s="593"/>
      <c r="CL55" s="594"/>
      <c r="CM55" s="595">
        <v>58305026</v>
      </c>
      <c r="CN55" s="596"/>
      <c r="CO55" s="596"/>
      <c r="CP55" s="596"/>
      <c r="CQ55" s="596"/>
      <c r="CR55" s="596"/>
      <c r="CS55" s="596"/>
      <c r="CT55" s="597"/>
      <c r="CU55" s="598">
        <v>13.5</v>
      </c>
      <c r="CV55" s="599"/>
      <c r="CW55" s="599"/>
      <c r="CX55" s="600"/>
      <c r="CY55" s="601">
        <v>6150177</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328</v>
      </c>
      <c r="CB56" s="593"/>
      <c r="CC56" s="593"/>
      <c r="CD56" s="593"/>
      <c r="CE56" s="593"/>
      <c r="CF56" s="593"/>
      <c r="CG56" s="593"/>
      <c r="CH56" s="593"/>
      <c r="CI56" s="593"/>
      <c r="CJ56" s="593"/>
      <c r="CK56" s="593"/>
      <c r="CL56" s="594"/>
      <c r="CM56" s="595">
        <v>35110612</v>
      </c>
      <c r="CN56" s="596"/>
      <c r="CO56" s="596"/>
      <c r="CP56" s="596"/>
      <c r="CQ56" s="596"/>
      <c r="CR56" s="596"/>
      <c r="CS56" s="596"/>
      <c r="CT56" s="597"/>
      <c r="CU56" s="598">
        <v>8.1</v>
      </c>
      <c r="CV56" s="599"/>
      <c r="CW56" s="599"/>
      <c r="CX56" s="600"/>
      <c r="CY56" s="601">
        <v>1453445</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329</v>
      </c>
      <c r="CB57" s="593"/>
      <c r="CC57" s="593"/>
      <c r="CD57" s="593"/>
      <c r="CE57" s="593"/>
      <c r="CF57" s="593"/>
      <c r="CG57" s="593"/>
      <c r="CH57" s="593"/>
      <c r="CI57" s="593"/>
      <c r="CJ57" s="593"/>
      <c r="CK57" s="593"/>
      <c r="CL57" s="594"/>
      <c r="CM57" s="595">
        <v>20227359</v>
      </c>
      <c r="CN57" s="596"/>
      <c r="CO57" s="596"/>
      <c r="CP57" s="596"/>
      <c r="CQ57" s="596"/>
      <c r="CR57" s="596"/>
      <c r="CS57" s="596"/>
      <c r="CT57" s="597"/>
      <c r="CU57" s="598">
        <v>4.7</v>
      </c>
      <c r="CV57" s="599"/>
      <c r="CW57" s="599"/>
      <c r="CX57" s="600"/>
      <c r="CY57" s="601">
        <v>4359253</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330</v>
      </c>
      <c r="CB58" s="593"/>
      <c r="CC58" s="593"/>
      <c r="CD58" s="593"/>
      <c r="CE58" s="593"/>
      <c r="CF58" s="593"/>
      <c r="CG58" s="593"/>
      <c r="CH58" s="593"/>
      <c r="CI58" s="593"/>
      <c r="CJ58" s="593"/>
      <c r="CK58" s="593"/>
      <c r="CL58" s="594"/>
      <c r="CM58" s="595">
        <v>1552834</v>
      </c>
      <c r="CN58" s="596"/>
      <c r="CO58" s="596"/>
      <c r="CP58" s="596"/>
      <c r="CQ58" s="596"/>
      <c r="CR58" s="596"/>
      <c r="CS58" s="596"/>
      <c r="CT58" s="597"/>
      <c r="CU58" s="598">
        <v>0.4</v>
      </c>
      <c r="CV58" s="599"/>
      <c r="CW58" s="599"/>
      <c r="CX58" s="600"/>
      <c r="CY58" s="601">
        <v>253861</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331</v>
      </c>
      <c r="CB59" s="593"/>
      <c r="CC59" s="593"/>
      <c r="CD59" s="593"/>
      <c r="CE59" s="593"/>
      <c r="CF59" s="593"/>
      <c r="CG59" s="593"/>
      <c r="CH59" s="593"/>
      <c r="CI59" s="593"/>
      <c r="CJ59" s="593"/>
      <c r="CK59" s="593"/>
      <c r="CL59" s="594"/>
      <c r="CM59" s="595" t="s">
        <v>206</v>
      </c>
      <c r="CN59" s="596"/>
      <c r="CO59" s="596"/>
      <c r="CP59" s="596"/>
      <c r="CQ59" s="596"/>
      <c r="CR59" s="596"/>
      <c r="CS59" s="596"/>
      <c r="CT59" s="597"/>
      <c r="CU59" s="598" t="s">
        <v>207</v>
      </c>
      <c r="CV59" s="599"/>
      <c r="CW59" s="599"/>
      <c r="CX59" s="600"/>
      <c r="CY59" s="601" t="s">
        <v>207</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332</v>
      </c>
      <c r="BZ60" s="608"/>
      <c r="CA60" s="608"/>
      <c r="CB60" s="608"/>
      <c r="CC60" s="608"/>
      <c r="CD60" s="608"/>
      <c r="CE60" s="608"/>
      <c r="CF60" s="608"/>
      <c r="CG60" s="608"/>
      <c r="CH60" s="608"/>
      <c r="CI60" s="608"/>
      <c r="CJ60" s="608"/>
      <c r="CK60" s="608"/>
      <c r="CL60" s="609"/>
      <c r="CM60" s="610">
        <v>433090842</v>
      </c>
      <c r="CN60" s="611"/>
      <c r="CO60" s="611"/>
      <c r="CP60" s="611"/>
      <c r="CQ60" s="611"/>
      <c r="CR60" s="611"/>
      <c r="CS60" s="611"/>
      <c r="CT60" s="612"/>
      <c r="CU60" s="613">
        <v>100</v>
      </c>
      <c r="CV60" s="614"/>
      <c r="CW60" s="614"/>
      <c r="CX60" s="615"/>
      <c r="CY60" s="616">
        <v>293342194</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r9hx33HWTyCrjEfBPqnaIZn7Z1MO6lmOpDGdbT0LX2IsuLAh2r/6Xr/p/UAXcDx6qbZ3OlzoEDp5fJr0IkvbHw==" saltValue="yDaMr2pUL06kPOljwCGYU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333</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334</v>
      </c>
      <c r="DK2" s="1121"/>
      <c r="DL2" s="1121"/>
      <c r="DM2" s="1121"/>
      <c r="DN2" s="1121"/>
      <c r="DO2" s="1122"/>
      <c r="DP2" s="237"/>
      <c r="DQ2" s="1120" t="s">
        <v>335</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336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337</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338</v>
      </c>
      <c r="B5" s="991"/>
      <c r="C5" s="991"/>
      <c r="D5" s="991"/>
      <c r="E5" s="991"/>
      <c r="F5" s="991"/>
      <c r="G5" s="991"/>
      <c r="H5" s="991"/>
      <c r="I5" s="991"/>
      <c r="J5" s="991"/>
      <c r="K5" s="991"/>
      <c r="L5" s="991"/>
      <c r="M5" s="991"/>
      <c r="N5" s="991"/>
      <c r="O5" s="991"/>
      <c r="P5" s="992"/>
      <c r="Q5" s="996" t="s">
        <v>339</v>
      </c>
      <c r="R5" s="997"/>
      <c r="S5" s="997"/>
      <c r="T5" s="997"/>
      <c r="U5" s="998"/>
      <c r="V5" s="996" t="s">
        <v>340</v>
      </c>
      <c r="W5" s="997"/>
      <c r="X5" s="997"/>
      <c r="Y5" s="997"/>
      <c r="Z5" s="998"/>
      <c r="AA5" s="996" t="s">
        <v>341</v>
      </c>
      <c r="AB5" s="997"/>
      <c r="AC5" s="997"/>
      <c r="AD5" s="997"/>
      <c r="AE5" s="997"/>
      <c r="AF5" s="1123" t="s">
        <v>342</v>
      </c>
      <c r="AG5" s="997"/>
      <c r="AH5" s="997"/>
      <c r="AI5" s="997"/>
      <c r="AJ5" s="1012"/>
      <c r="AK5" s="997" t="s">
        <v>343</v>
      </c>
      <c r="AL5" s="997"/>
      <c r="AM5" s="997"/>
      <c r="AN5" s="997"/>
      <c r="AO5" s="998"/>
      <c r="AP5" s="996" t="s">
        <v>344</v>
      </c>
      <c r="AQ5" s="997"/>
      <c r="AR5" s="997"/>
      <c r="AS5" s="997"/>
      <c r="AT5" s="998"/>
      <c r="AU5" s="996" t="s">
        <v>345</v>
      </c>
      <c r="AV5" s="997"/>
      <c r="AW5" s="997"/>
      <c r="AX5" s="997"/>
      <c r="AY5" s="1012"/>
      <c r="AZ5" s="244"/>
      <c r="BA5" s="244"/>
      <c r="BB5" s="244"/>
      <c r="BC5" s="244"/>
      <c r="BD5" s="244"/>
      <c r="BE5" s="245"/>
      <c r="BF5" s="245"/>
      <c r="BG5" s="245"/>
      <c r="BH5" s="245"/>
      <c r="BI5" s="245"/>
      <c r="BJ5" s="245"/>
      <c r="BK5" s="245"/>
      <c r="BL5" s="245"/>
      <c r="BM5" s="245"/>
      <c r="BN5" s="245"/>
      <c r="BO5" s="245"/>
      <c r="BP5" s="245"/>
      <c r="BQ5" s="990" t="s">
        <v>346</v>
      </c>
      <c r="BR5" s="991"/>
      <c r="BS5" s="991"/>
      <c r="BT5" s="991"/>
      <c r="BU5" s="991"/>
      <c r="BV5" s="991"/>
      <c r="BW5" s="991"/>
      <c r="BX5" s="991"/>
      <c r="BY5" s="991"/>
      <c r="BZ5" s="991"/>
      <c r="CA5" s="991"/>
      <c r="CB5" s="991"/>
      <c r="CC5" s="991"/>
      <c r="CD5" s="991"/>
      <c r="CE5" s="991"/>
      <c r="CF5" s="991"/>
      <c r="CG5" s="992"/>
      <c r="CH5" s="996" t="s">
        <v>347</v>
      </c>
      <c r="CI5" s="997"/>
      <c r="CJ5" s="997"/>
      <c r="CK5" s="997"/>
      <c r="CL5" s="998"/>
      <c r="CM5" s="996" t="s">
        <v>348</v>
      </c>
      <c r="CN5" s="997"/>
      <c r="CO5" s="997"/>
      <c r="CP5" s="997"/>
      <c r="CQ5" s="998"/>
      <c r="CR5" s="996" t="s">
        <v>349</v>
      </c>
      <c r="CS5" s="997"/>
      <c r="CT5" s="997"/>
      <c r="CU5" s="997"/>
      <c r="CV5" s="998"/>
      <c r="CW5" s="996" t="s">
        <v>350</v>
      </c>
      <c r="CX5" s="997"/>
      <c r="CY5" s="997"/>
      <c r="CZ5" s="997"/>
      <c r="DA5" s="998"/>
      <c r="DB5" s="996" t="s">
        <v>351</v>
      </c>
      <c r="DC5" s="997"/>
      <c r="DD5" s="997"/>
      <c r="DE5" s="997"/>
      <c r="DF5" s="998"/>
      <c r="DG5" s="1108" t="s">
        <v>352</v>
      </c>
      <c r="DH5" s="1109"/>
      <c r="DI5" s="1109"/>
      <c r="DJ5" s="1109"/>
      <c r="DK5" s="1110"/>
      <c r="DL5" s="1108" t="s">
        <v>353</v>
      </c>
      <c r="DM5" s="1109"/>
      <c r="DN5" s="1109"/>
      <c r="DO5" s="1109"/>
      <c r="DP5" s="1110"/>
      <c r="DQ5" s="996" t="s">
        <v>354</v>
      </c>
      <c r="DR5" s="997"/>
      <c r="DS5" s="997"/>
      <c r="DT5" s="997"/>
      <c r="DU5" s="998"/>
      <c r="DV5" s="996" t="s">
        <v>345</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355</v>
      </c>
      <c r="C7" s="1052"/>
      <c r="D7" s="1052"/>
      <c r="E7" s="1052"/>
      <c r="F7" s="1052"/>
      <c r="G7" s="1052"/>
      <c r="H7" s="1052"/>
      <c r="I7" s="1052"/>
      <c r="J7" s="1052"/>
      <c r="K7" s="1052"/>
      <c r="L7" s="1052"/>
      <c r="M7" s="1052"/>
      <c r="N7" s="1052"/>
      <c r="O7" s="1052"/>
      <c r="P7" s="1053"/>
      <c r="Q7" s="1114">
        <v>467983</v>
      </c>
      <c r="R7" s="1115"/>
      <c r="S7" s="1115"/>
      <c r="T7" s="1115"/>
      <c r="U7" s="1115"/>
      <c r="V7" s="1115">
        <v>458064</v>
      </c>
      <c r="W7" s="1115"/>
      <c r="X7" s="1115"/>
      <c r="Y7" s="1115"/>
      <c r="Z7" s="1115"/>
      <c r="AA7" s="1115">
        <v>9918</v>
      </c>
      <c r="AB7" s="1115"/>
      <c r="AC7" s="1115"/>
      <c r="AD7" s="1115"/>
      <c r="AE7" s="1116"/>
      <c r="AF7" s="1117">
        <v>4180</v>
      </c>
      <c r="AG7" s="1118"/>
      <c r="AH7" s="1118"/>
      <c r="AI7" s="1118"/>
      <c r="AJ7" s="1119"/>
      <c r="AK7" s="1101">
        <v>11917</v>
      </c>
      <c r="AL7" s="1102"/>
      <c r="AM7" s="1102"/>
      <c r="AN7" s="1102"/>
      <c r="AO7" s="1102"/>
      <c r="AP7" s="1102">
        <v>856174</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570</v>
      </c>
      <c r="BT7" s="1106" t="s">
        <v>570</v>
      </c>
      <c r="BU7" s="1106" t="s">
        <v>570</v>
      </c>
      <c r="BV7" s="1106" t="s">
        <v>570</v>
      </c>
      <c r="BW7" s="1106" t="s">
        <v>570</v>
      </c>
      <c r="BX7" s="1106" t="s">
        <v>570</v>
      </c>
      <c r="BY7" s="1106" t="s">
        <v>570</v>
      </c>
      <c r="BZ7" s="1106" t="s">
        <v>570</v>
      </c>
      <c r="CA7" s="1106" t="s">
        <v>570</v>
      </c>
      <c r="CB7" s="1106" t="s">
        <v>570</v>
      </c>
      <c r="CC7" s="1106" t="s">
        <v>570</v>
      </c>
      <c r="CD7" s="1106" t="s">
        <v>570</v>
      </c>
      <c r="CE7" s="1106" t="s">
        <v>570</v>
      </c>
      <c r="CF7" s="1106" t="s">
        <v>570</v>
      </c>
      <c r="CG7" s="1107" t="s">
        <v>570</v>
      </c>
      <c r="CH7" s="1098">
        <v>37</v>
      </c>
      <c r="CI7" s="1099"/>
      <c r="CJ7" s="1099"/>
      <c r="CK7" s="1099"/>
      <c r="CL7" s="1100"/>
      <c r="CM7" s="1098">
        <v>1875</v>
      </c>
      <c r="CN7" s="1099"/>
      <c r="CO7" s="1099"/>
      <c r="CP7" s="1099"/>
      <c r="CQ7" s="1100"/>
      <c r="CR7" s="1098">
        <v>129</v>
      </c>
      <c r="CS7" s="1099"/>
      <c r="CT7" s="1099"/>
      <c r="CU7" s="1099"/>
      <c r="CV7" s="1100"/>
      <c r="CW7" s="1098">
        <v>0</v>
      </c>
      <c r="CX7" s="1099"/>
      <c r="CY7" s="1099"/>
      <c r="CZ7" s="1099"/>
      <c r="DA7" s="1100"/>
      <c r="DB7" s="1098">
        <v>0</v>
      </c>
      <c r="DC7" s="1099"/>
      <c r="DD7" s="1099"/>
      <c r="DE7" s="1099"/>
      <c r="DF7" s="1100"/>
      <c r="DG7" s="1098">
        <v>0</v>
      </c>
      <c r="DH7" s="1099"/>
      <c r="DI7" s="1099"/>
      <c r="DJ7" s="1099"/>
      <c r="DK7" s="1100"/>
      <c r="DL7" s="1098">
        <v>0</v>
      </c>
      <c r="DM7" s="1099"/>
      <c r="DN7" s="1099"/>
      <c r="DO7" s="1099"/>
      <c r="DP7" s="1100"/>
      <c r="DQ7" s="1098">
        <v>0</v>
      </c>
      <c r="DR7" s="1099"/>
      <c r="DS7" s="1099"/>
      <c r="DT7" s="1099"/>
      <c r="DU7" s="1100"/>
      <c r="DV7" s="1125"/>
      <c r="DW7" s="1126"/>
      <c r="DX7" s="1126"/>
      <c r="DY7" s="1126"/>
      <c r="DZ7" s="1127"/>
      <c r="EA7" s="242"/>
    </row>
    <row r="8" spans="1:131" s="243" customFormat="1" ht="26.25" customHeight="1" x14ac:dyDescent="0.2">
      <c r="A8" s="249">
        <v>2</v>
      </c>
      <c r="B8" s="1038" t="s">
        <v>356</v>
      </c>
      <c r="C8" s="1039"/>
      <c r="D8" s="1039"/>
      <c r="E8" s="1039"/>
      <c r="F8" s="1039"/>
      <c r="G8" s="1039"/>
      <c r="H8" s="1039"/>
      <c r="I8" s="1039"/>
      <c r="J8" s="1039"/>
      <c r="K8" s="1039"/>
      <c r="L8" s="1039"/>
      <c r="M8" s="1039"/>
      <c r="N8" s="1039"/>
      <c r="O8" s="1039"/>
      <c r="P8" s="1040"/>
      <c r="Q8" s="1045">
        <v>119</v>
      </c>
      <c r="R8" s="1042"/>
      <c r="S8" s="1042"/>
      <c r="T8" s="1042"/>
      <c r="U8" s="1042"/>
      <c r="V8" s="1042">
        <v>45</v>
      </c>
      <c r="W8" s="1042"/>
      <c r="X8" s="1042"/>
      <c r="Y8" s="1042"/>
      <c r="Z8" s="1042"/>
      <c r="AA8" s="1042">
        <v>74</v>
      </c>
      <c r="AB8" s="1042"/>
      <c r="AC8" s="1042"/>
      <c r="AD8" s="1042"/>
      <c r="AE8" s="1046"/>
      <c r="AF8" s="1093" t="s">
        <v>357</v>
      </c>
      <c r="AG8" s="1094"/>
      <c r="AH8" s="1094"/>
      <c r="AI8" s="1094"/>
      <c r="AJ8" s="1095"/>
      <c r="AK8" s="1096">
        <v>5</v>
      </c>
      <c r="AL8" s="1097"/>
      <c r="AM8" s="1097"/>
      <c r="AN8" s="1097"/>
      <c r="AO8" s="1097"/>
      <c r="AP8" s="1097">
        <v>274</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571</v>
      </c>
      <c r="BT8" s="1010" t="s">
        <v>571</v>
      </c>
      <c r="BU8" s="1010" t="s">
        <v>571</v>
      </c>
      <c r="BV8" s="1010" t="s">
        <v>571</v>
      </c>
      <c r="BW8" s="1010" t="s">
        <v>571</v>
      </c>
      <c r="BX8" s="1010" t="s">
        <v>571</v>
      </c>
      <c r="BY8" s="1010" t="s">
        <v>571</v>
      </c>
      <c r="BZ8" s="1010" t="s">
        <v>571</v>
      </c>
      <c r="CA8" s="1010" t="s">
        <v>571</v>
      </c>
      <c r="CB8" s="1010" t="s">
        <v>571</v>
      </c>
      <c r="CC8" s="1010" t="s">
        <v>571</v>
      </c>
      <c r="CD8" s="1010" t="s">
        <v>571</v>
      </c>
      <c r="CE8" s="1010" t="s">
        <v>571</v>
      </c>
      <c r="CF8" s="1010" t="s">
        <v>571</v>
      </c>
      <c r="CG8" s="1011" t="s">
        <v>571</v>
      </c>
      <c r="CH8" s="984">
        <v>-11</v>
      </c>
      <c r="CI8" s="985"/>
      <c r="CJ8" s="985"/>
      <c r="CK8" s="985"/>
      <c r="CL8" s="986"/>
      <c r="CM8" s="984">
        <v>323</v>
      </c>
      <c r="CN8" s="985"/>
      <c r="CO8" s="985"/>
      <c r="CP8" s="985"/>
      <c r="CQ8" s="986"/>
      <c r="CR8" s="984">
        <v>283</v>
      </c>
      <c r="CS8" s="985"/>
      <c r="CT8" s="985"/>
      <c r="CU8" s="985"/>
      <c r="CV8" s="986"/>
      <c r="CW8" s="984">
        <v>0</v>
      </c>
      <c r="CX8" s="985"/>
      <c r="CY8" s="985"/>
      <c r="CZ8" s="985"/>
      <c r="DA8" s="986"/>
      <c r="DB8" s="984">
        <v>0</v>
      </c>
      <c r="DC8" s="985"/>
      <c r="DD8" s="985"/>
      <c r="DE8" s="985"/>
      <c r="DF8" s="986"/>
      <c r="DG8" s="984">
        <v>0</v>
      </c>
      <c r="DH8" s="985"/>
      <c r="DI8" s="985"/>
      <c r="DJ8" s="985"/>
      <c r="DK8" s="986"/>
      <c r="DL8" s="984">
        <v>0</v>
      </c>
      <c r="DM8" s="985"/>
      <c r="DN8" s="985"/>
      <c r="DO8" s="985"/>
      <c r="DP8" s="986"/>
      <c r="DQ8" s="984">
        <v>0</v>
      </c>
      <c r="DR8" s="985"/>
      <c r="DS8" s="985"/>
      <c r="DT8" s="985"/>
      <c r="DU8" s="986"/>
      <c r="DV8" s="987"/>
      <c r="DW8" s="988"/>
      <c r="DX8" s="988"/>
      <c r="DY8" s="988"/>
      <c r="DZ8" s="989"/>
      <c r="EA8" s="242"/>
    </row>
    <row r="9" spans="1:131" s="243" customFormat="1" ht="26.25" customHeight="1" x14ac:dyDescent="0.2">
      <c r="A9" s="249">
        <v>3</v>
      </c>
      <c r="B9" s="1038" t="s">
        <v>358</v>
      </c>
      <c r="C9" s="1039"/>
      <c r="D9" s="1039"/>
      <c r="E9" s="1039"/>
      <c r="F9" s="1039"/>
      <c r="G9" s="1039"/>
      <c r="H9" s="1039"/>
      <c r="I9" s="1039"/>
      <c r="J9" s="1039"/>
      <c r="K9" s="1039"/>
      <c r="L9" s="1039"/>
      <c r="M9" s="1039"/>
      <c r="N9" s="1039"/>
      <c r="O9" s="1039"/>
      <c r="P9" s="1040"/>
      <c r="Q9" s="1045">
        <v>146</v>
      </c>
      <c r="R9" s="1042"/>
      <c r="S9" s="1042"/>
      <c r="T9" s="1042"/>
      <c r="U9" s="1042"/>
      <c r="V9" s="1042">
        <v>146</v>
      </c>
      <c r="W9" s="1042"/>
      <c r="X9" s="1042"/>
      <c r="Y9" s="1042"/>
      <c r="Z9" s="1042"/>
      <c r="AA9" s="1042" t="s">
        <v>601</v>
      </c>
      <c r="AB9" s="1042"/>
      <c r="AC9" s="1042"/>
      <c r="AD9" s="1042"/>
      <c r="AE9" s="1046"/>
      <c r="AF9" s="1093" t="s">
        <v>359</v>
      </c>
      <c r="AG9" s="1094"/>
      <c r="AH9" s="1094"/>
      <c r="AI9" s="1094"/>
      <c r="AJ9" s="1095"/>
      <c r="AK9" s="1096">
        <v>0</v>
      </c>
      <c r="AL9" s="1097"/>
      <c r="AM9" s="1097"/>
      <c r="AN9" s="1097"/>
      <c r="AO9" s="1097"/>
      <c r="AP9" s="1097">
        <v>24</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572</v>
      </c>
      <c r="BT9" s="1010" t="s">
        <v>572</v>
      </c>
      <c r="BU9" s="1010" t="s">
        <v>572</v>
      </c>
      <c r="BV9" s="1010" t="s">
        <v>572</v>
      </c>
      <c r="BW9" s="1010" t="s">
        <v>572</v>
      </c>
      <c r="BX9" s="1010" t="s">
        <v>572</v>
      </c>
      <c r="BY9" s="1010" t="s">
        <v>572</v>
      </c>
      <c r="BZ9" s="1010" t="s">
        <v>572</v>
      </c>
      <c r="CA9" s="1010" t="s">
        <v>572</v>
      </c>
      <c r="CB9" s="1010" t="s">
        <v>572</v>
      </c>
      <c r="CC9" s="1010" t="s">
        <v>572</v>
      </c>
      <c r="CD9" s="1010" t="s">
        <v>572</v>
      </c>
      <c r="CE9" s="1010" t="s">
        <v>572</v>
      </c>
      <c r="CF9" s="1010" t="s">
        <v>572</v>
      </c>
      <c r="CG9" s="1011" t="s">
        <v>572</v>
      </c>
      <c r="CH9" s="984">
        <v>-2</v>
      </c>
      <c r="CI9" s="985"/>
      <c r="CJ9" s="985"/>
      <c r="CK9" s="985"/>
      <c r="CL9" s="986"/>
      <c r="CM9" s="984">
        <v>610</v>
      </c>
      <c r="CN9" s="985"/>
      <c r="CO9" s="985"/>
      <c r="CP9" s="985"/>
      <c r="CQ9" s="986"/>
      <c r="CR9" s="984">
        <v>520</v>
      </c>
      <c r="CS9" s="985"/>
      <c r="CT9" s="985"/>
      <c r="CU9" s="985"/>
      <c r="CV9" s="986"/>
      <c r="CW9" s="984">
        <v>0</v>
      </c>
      <c r="CX9" s="985"/>
      <c r="CY9" s="985"/>
      <c r="CZ9" s="985"/>
      <c r="DA9" s="986"/>
      <c r="DB9" s="984">
        <v>0</v>
      </c>
      <c r="DC9" s="985"/>
      <c r="DD9" s="985"/>
      <c r="DE9" s="985"/>
      <c r="DF9" s="986"/>
      <c r="DG9" s="984">
        <v>0</v>
      </c>
      <c r="DH9" s="985"/>
      <c r="DI9" s="985"/>
      <c r="DJ9" s="985"/>
      <c r="DK9" s="986"/>
      <c r="DL9" s="984">
        <v>0</v>
      </c>
      <c r="DM9" s="985"/>
      <c r="DN9" s="985"/>
      <c r="DO9" s="985"/>
      <c r="DP9" s="986"/>
      <c r="DQ9" s="984">
        <v>0</v>
      </c>
      <c r="DR9" s="985"/>
      <c r="DS9" s="985"/>
      <c r="DT9" s="985"/>
      <c r="DU9" s="986"/>
      <c r="DV9" s="987"/>
      <c r="DW9" s="988"/>
      <c r="DX9" s="988"/>
      <c r="DY9" s="988"/>
      <c r="DZ9" s="989"/>
      <c r="EA9" s="242"/>
    </row>
    <row r="10" spans="1:131" s="243" customFormat="1" ht="26.25" customHeight="1" x14ac:dyDescent="0.2">
      <c r="A10" s="249">
        <v>4</v>
      </c>
      <c r="B10" s="1038" t="s">
        <v>360</v>
      </c>
      <c r="C10" s="1039"/>
      <c r="D10" s="1039"/>
      <c r="E10" s="1039"/>
      <c r="F10" s="1039"/>
      <c r="G10" s="1039"/>
      <c r="H10" s="1039"/>
      <c r="I10" s="1039"/>
      <c r="J10" s="1039"/>
      <c r="K10" s="1039"/>
      <c r="L10" s="1039"/>
      <c r="M10" s="1039"/>
      <c r="N10" s="1039"/>
      <c r="O10" s="1039"/>
      <c r="P10" s="1040"/>
      <c r="Q10" s="1045">
        <v>217</v>
      </c>
      <c r="R10" s="1042"/>
      <c r="S10" s="1042"/>
      <c r="T10" s="1042"/>
      <c r="U10" s="1042"/>
      <c r="V10" s="1042">
        <v>197</v>
      </c>
      <c r="W10" s="1042"/>
      <c r="X10" s="1042"/>
      <c r="Y10" s="1042"/>
      <c r="Z10" s="1042"/>
      <c r="AA10" s="1042">
        <v>20</v>
      </c>
      <c r="AB10" s="1042"/>
      <c r="AC10" s="1042"/>
      <c r="AD10" s="1042"/>
      <c r="AE10" s="1046"/>
      <c r="AF10" s="1093" t="s">
        <v>361</v>
      </c>
      <c r="AG10" s="1094"/>
      <c r="AH10" s="1094"/>
      <c r="AI10" s="1094"/>
      <c r="AJ10" s="1095"/>
      <c r="AK10" s="1096" t="s">
        <v>601</v>
      </c>
      <c r="AL10" s="1097"/>
      <c r="AM10" s="1097"/>
      <c r="AN10" s="1097"/>
      <c r="AO10" s="1097"/>
      <c r="AP10" s="1097">
        <v>12462</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573</v>
      </c>
      <c r="BT10" s="1010" t="s">
        <v>573</v>
      </c>
      <c r="BU10" s="1010" t="s">
        <v>573</v>
      </c>
      <c r="BV10" s="1010" t="s">
        <v>573</v>
      </c>
      <c r="BW10" s="1010" t="s">
        <v>573</v>
      </c>
      <c r="BX10" s="1010" t="s">
        <v>573</v>
      </c>
      <c r="BY10" s="1010" t="s">
        <v>573</v>
      </c>
      <c r="BZ10" s="1010" t="s">
        <v>573</v>
      </c>
      <c r="CA10" s="1010" t="s">
        <v>573</v>
      </c>
      <c r="CB10" s="1010" t="s">
        <v>573</v>
      </c>
      <c r="CC10" s="1010" t="s">
        <v>573</v>
      </c>
      <c r="CD10" s="1010" t="s">
        <v>573</v>
      </c>
      <c r="CE10" s="1010" t="s">
        <v>573</v>
      </c>
      <c r="CF10" s="1010" t="s">
        <v>573</v>
      </c>
      <c r="CG10" s="1011" t="s">
        <v>573</v>
      </c>
      <c r="CH10" s="984">
        <v>0</v>
      </c>
      <c r="CI10" s="985"/>
      <c r="CJ10" s="985"/>
      <c r="CK10" s="985"/>
      <c r="CL10" s="986"/>
      <c r="CM10" s="984">
        <v>500</v>
      </c>
      <c r="CN10" s="985"/>
      <c r="CO10" s="985"/>
      <c r="CP10" s="985"/>
      <c r="CQ10" s="986"/>
      <c r="CR10" s="984">
        <v>490</v>
      </c>
      <c r="CS10" s="985"/>
      <c r="CT10" s="985"/>
      <c r="CU10" s="985"/>
      <c r="CV10" s="986"/>
      <c r="CW10" s="984">
        <v>0</v>
      </c>
      <c r="CX10" s="985"/>
      <c r="CY10" s="985"/>
      <c r="CZ10" s="985"/>
      <c r="DA10" s="986"/>
      <c r="DB10" s="984">
        <v>0</v>
      </c>
      <c r="DC10" s="985"/>
      <c r="DD10" s="985"/>
      <c r="DE10" s="985"/>
      <c r="DF10" s="986"/>
      <c r="DG10" s="984">
        <v>0</v>
      </c>
      <c r="DH10" s="985"/>
      <c r="DI10" s="985"/>
      <c r="DJ10" s="985"/>
      <c r="DK10" s="986"/>
      <c r="DL10" s="984">
        <v>0</v>
      </c>
      <c r="DM10" s="985"/>
      <c r="DN10" s="985"/>
      <c r="DO10" s="985"/>
      <c r="DP10" s="986"/>
      <c r="DQ10" s="984">
        <v>0</v>
      </c>
      <c r="DR10" s="985"/>
      <c r="DS10" s="985"/>
      <c r="DT10" s="985"/>
      <c r="DU10" s="986"/>
      <c r="DV10" s="987"/>
      <c r="DW10" s="988"/>
      <c r="DX10" s="988"/>
      <c r="DY10" s="988"/>
      <c r="DZ10" s="989"/>
      <c r="EA10" s="242"/>
    </row>
    <row r="11" spans="1:131" s="243" customFormat="1" ht="26.25" customHeight="1" x14ac:dyDescent="0.2">
      <c r="A11" s="249">
        <v>5</v>
      </c>
      <c r="B11" s="1038" t="s">
        <v>362</v>
      </c>
      <c r="C11" s="1039"/>
      <c r="D11" s="1039"/>
      <c r="E11" s="1039"/>
      <c r="F11" s="1039"/>
      <c r="G11" s="1039"/>
      <c r="H11" s="1039"/>
      <c r="I11" s="1039"/>
      <c r="J11" s="1039"/>
      <c r="K11" s="1039"/>
      <c r="L11" s="1039"/>
      <c r="M11" s="1039"/>
      <c r="N11" s="1039"/>
      <c r="O11" s="1039"/>
      <c r="P11" s="1040"/>
      <c r="Q11" s="1045">
        <v>95696</v>
      </c>
      <c r="R11" s="1042"/>
      <c r="S11" s="1042"/>
      <c r="T11" s="1042"/>
      <c r="U11" s="1042"/>
      <c r="V11" s="1042">
        <v>95686</v>
      </c>
      <c r="W11" s="1042"/>
      <c r="X11" s="1042"/>
      <c r="Y11" s="1042"/>
      <c r="Z11" s="1042"/>
      <c r="AA11" s="1042">
        <v>10</v>
      </c>
      <c r="AB11" s="1042"/>
      <c r="AC11" s="1042"/>
      <c r="AD11" s="1042"/>
      <c r="AE11" s="1046"/>
      <c r="AF11" s="1093">
        <v>10</v>
      </c>
      <c r="AG11" s="1094"/>
      <c r="AH11" s="1094"/>
      <c r="AI11" s="1094"/>
      <c r="AJ11" s="1095"/>
      <c r="AK11" s="1096">
        <v>73</v>
      </c>
      <c r="AL11" s="1097"/>
      <c r="AM11" s="1097"/>
      <c r="AN11" s="1097"/>
      <c r="AO11" s="1097"/>
      <c r="AP11" s="1097" t="s">
        <v>602</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574</v>
      </c>
      <c r="BT11" s="1010" t="s">
        <v>574</v>
      </c>
      <c r="BU11" s="1010" t="s">
        <v>574</v>
      </c>
      <c r="BV11" s="1010" t="s">
        <v>574</v>
      </c>
      <c r="BW11" s="1010" t="s">
        <v>574</v>
      </c>
      <c r="BX11" s="1010" t="s">
        <v>574</v>
      </c>
      <c r="BY11" s="1010" t="s">
        <v>574</v>
      </c>
      <c r="BZ11" s="1010" t="s">
        <v>574</v>
      </c>
      <c r="CA11" s="1010" t="s">
        <v>574</v>
      </c>
      <c r="CB11" s="1010" t="s">
        <v>574</v>
      </c>
      <c r="CC11" s="1010" t="s">
        <v>574</v>
      </c>
      <c r="CD11" s="1010" t="s">
        <v>574</v>
      </c>
      <c r="CE11" s="1010" t="s">
        <v>574</v>
      </c>
      <c r="CF11" s="1010" t="s">
        <v>574</v>
      </c>
      <c r="CG11" s="1011" t="s">
        <v>574</v>
      </c>
      <c r="CH11" s="984">
        <v>0.28126800000000002</v>
      </c>
      <c r="CI11" s="985"/>
      <c r="CJ11" s="985"/>
      <c r="CK11" s="985"/>
      <c r="CL11" s="986"/>
      <c r="CM11" s="984">
        <v>1493.696555</v>
      </c>
      <c r="CN11" s="985"/>
      <c r="CO11" s="985"/>
      <c r="CP11" s="985"/>
      <c r="CQ11" s="986"/>
      <c r="CR11" s="984">
        <v>1204</v>
      </c>
      <c r="CS11" s="985"/>
      <c r="CT11" s="985"/>
      <c r="CU11" s="985"/>
      <c r="CV11" s="986"/>
      <c r="CW11" s="984">
        <v>0</v>
      </c>
      <c r="CX11" s="985"/>
      <c r="CY11" s="985"/>
      <c r="CZ11" s="985"/>
      <c r="DA11" s="986"/>
      <c r="DB11" s="984">
        <v>0</v>
      </c>
      <c r="DC11" s="985"/>
      <c r="DD11" s="985"/>
      <c r="DE11" s="985"/>
      <c r="DF11" s="986"/>
      <c r="DG11" s="984">
        <v>0</v>
      </c>
      <c r="DH11" s="985"/>
      <c r="DI11" s="985"/>
      <c r="DJ11" s="985"/>
      <c r="DK11" s="986"/>
      <c r="DL11" s="984">
        <v>0</v>
      </c>
      <c r="DM11" s="985"/>
      <c r="DN11" s="985"/>
      <c r="DO11" s="985"/>
      <c r="DP11" s="986"/>
      <c r="DQ11" s="984">
        <v>0</v>
      </c>
      <c r="DR11" s="985"/>
      <c r="DS11" s="985"/>
      <c r="DT11" s="985"/>
      <c r="DU11" s="986"/>
      <c r="DV11" s="987"/>
      <c r="DW11" s="988"/>
      <c r="DX11" s="988"/>
      <c r="DY11" s="988"/>
      <c r="DZ11" s="989"/>
      <c r="EA11" s="242"/>
    </row>
    <row r="12" spans="1:131" s="243" customFormat="1" ht="26.25" customHeight="1" x14ac:dyDescent="0.2">
      <c r="A12" s="249">
        <v>6</v>
      </c>
      <c r="B12" s="1038" t="s">
        <v>363</v>
      </c>
      <c r="C12" s="1039"/>
      <c r="D12" s="1039"/>
      <c r="E12" s="1039"/>
      <c r="F12" s="1039"/>
      <c r="G12" s="1039"/>
      <c r="H12" s="1039"/>
      <c r="I12" s="1039"/>
      <c r="J12" s="1039"/>
      <c r="K12" s="1039"/>
      <c r="L12" s="1039"/>
      <c r="M12" s="1039"/>
      <c r="N12" s="1039"/>
      <c r="O12" s="1039"/>
      <c r="P12" s="1040"/>
      <c r="Q12" s="1045">
        <v>3663</v>
      </c>
      <c r="R12" s="1042"/>
      <c r="S12" s="1042"/>
      <c r="T12" s="1042"/>
      <c r="U12" s="1042"/>
      <c r="V12" s="1042">
        <v>3495</v>
      </c>
      <c r="W12" s="1042"/>
      <c r="X12" s="1042"/>
      <c r="Y12" s="1042"/>
      <c r="Z12" s="1042"/>
      <c r="AA12" s="1042">
        <v>168</v>
      </c>
      <c r="AB12" s="1042"/>
      <c r="AC12" s="1042"/>
      <c r="AD12" s="1042"/>
      <c r="AE12" s="1046"/>
      <c r="AF12" s="1093">
        <v>168</v>
      </c>
      <c r="AG12" s="1094"/>
      <c r="AH12" s="1094"/>
      <c r="AI12" s="1094"/>
      <c r="AJ12" s="1095"/>
      <c r="AK12" s="1096" t="s">
        <v>601</v>
      </c>
      <c r="AL12" s="1097"/>
      <c r="AM12" s="1097"/>
      <c r="AN12" s="1097"/>
      <c r="AO12" s="1097"/>
      <c r="AP12" s="1097" t="s">
        <v>601</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575</v>
      </c>
      <c r="BT12" s="1010" t="s">
        <v>575</v>
      </c>
      <c r="BU12" s="1010" t="s">
        <v>575</v>
      </c>
      <c r="BV12" s="1010" t="s">
        <v>575</v>
      </c>
      <c r="BW12" s="1010" t="s">
        <v>575</v>
      </c>
      <c r="BX12" s="1010" t="s">
        <v>575</v>
      </c>
      <c r="BY12" s="1010" t="s">
        <v>575</v>
      </c>
      <c r="BZ12" s="1010" t="s">
        <v>575</v>
      </c>
      <c r="CA12" s="1010" t="s">
        <v>575</v>
      </c>
      <c r="CB12" s="1010" t="s">
        <v>575</v>
      </c>
      <c r="CC12" s="1010" t="s">
        <v>575</v>
      </c>
      <c r="CD12" s="1010" t="s">
        <v>575</v>
      </c>
      <c r="CE12" s="1010" t="s">
        <v>575</v>
      </c>
      <c r="CF12" s="1010" t="s">
        <v>575</v>
      </c>
      <c r="CG12" s="1011" t="s">
        <v>575</v>
      </c>
      <c r="CH12" s="984">
        <v>0</v>
      </c>
      <c r="CI12" s="985"/>
      <c r="CJ12" s="985"/>
      <c r="CK12" s="985"/>
      <c r="CL12" s="986"/>
      <c r="CM12" s="984">
        <v>17</v>
      </c>
      <c r="CN12" s="985"/>
      <c r="CO12" s="985"/>
      <c r="CP12" s="985"/>
      <c r="CQ12" s="986"/>
      <c r="CR12" s="984">
        <v>10</v>
      </c>
      <c r="CS12" s="985"/>
      <c r="CT12" s="985"/>
      <c r="CU12" s="985"/>
      <c r="CV12" s="986"/>
      <c r="CW12" s="984">
        <v>0</v>
      </c>
      <c r="CX12" s="985"/>
      <c r="CY12" s="985"/>
      <c r="CZ12" s="985"/>
      <c r="DA12" s="986"/>
      <c r="DB12" s="984">
        <v>0</v>
      </c>
      <c r="DC12" s="985"/>
      <c r="DD12" s="985"/>
      <c r="DE12" s="985"/>
      <c r="DF12" s="986"/>
      <c r="DG12" s="984">
        <v>0</v>
      </c>
      <c r="DH12" s="985"/>
      <c r="DI12" s="985"/>
      <c r="DJ12" s="985"/>
      <c r="DK12" s="986"/>
      <c r="DL12" s="984">
        <v>0</v>
      </c>
      <c r="DM12" s="985"/>
      <c r="DN12" s="985"/>
      <c r="DO12" s="985"/>
      <c r="DP12" s="986"/>
      <c r="DQ12" s="984">
        <v>0</v>
      </c>
      <c r="DR12" s="985"/>
      <c r="DS12" s="985"/>
      <c r="DT12" s="985"/>
      <c r="DU12" s="986"/>
      <c r="DV12" s="987"/>
      <c r="DW12" s="988"/>
      <c r="DX12" s="988"/>
      <c r="DY12" s="988"/>
      <c r="DZ12" s="989"/>
      <c r="EA12" s="242"/>
    </row>
    <row r="13" spans="1:131" s="243" customFormat="1" ht="26.25" customHeight="1" x14ac:dyDescent="0.2">
      <c r="A13" s="249">
        <v>7</v>
      </c>
      <c r="B13" s="1038" t="s">
        <v>364</v>
      </c>
      <c r="C13" s="1039"/>
      <c r="D13" s="1039"/>
      <c r="E13" s="1039"/>
      <c r="F13" s="1039"/>
      <c r="G13" s="1039"/>
      <c r="H13" s="1039"/>
      <c r="I13" s="1039"/>
      <c r="J13" s="1039"/>
      <c r="K13" s="1039"/>
      <c r="L13" s="1039"/>
      <c r="M13" s="1039"/>
      <c r="N13" s="1039"/>
      <c r="O13" s="1039"/>
      <c r="P13" s="1040"/>
      <c r="Q13" s="1045">
        <v>325</v>
      </c>
      <c r="R13" s="1042"/>
      <c r="S13" s="1042"/>
      <c r="T13" s="1042"/>
      <c r="U13" s="1042"/>
      <c r="V13" s="1042">
        <v>325</v>
      </c>
      <c r="W13" s="1042"/>
      <c r="X13" s="1042"/>
      <c r="Y13" s="1042"/>
      <c r="Z13" s="1042"/>
      <c r="AA13" s="1042" t="s">
        <v>601</v>
      </c>
      <c r="AB13" s="1042"/>
      <c r="AC13" s="1042"/>
      <c r="AD13" s="1042"/>
      <c r="AE13" s="1046"/>
      <c r="AF13" s="1093" t="s">
        <v>365</v>
      </c>
      <c r="AG13" s="1094"/>
      <c r="AH13" s="1094"/>
      <c r="AI13" s="1094"/>
      <c r="AJ13" s="1095"/>
      <c r="AK13" s="1096">
        <v>68</v>
      </c>
      <c r="AL13" s="1097"/>
      <c r="AM13" s="1097"/>
      <c r="AN13" s="1097"/>
      <c r="AO13" s="1097"/>
      <c r="AP13" s="1097" t="s">
        <v>601</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576</v>
      </c>
      <c r="BT13" s="1010" t="s">
        <v>576</v>
      </c>
      <c r="BU13" s="1010" t="s">
        <v>576</v>
      </c>
      <c r="BV13" s="1010" t="s">
        <v>576</v>
      </c>
      <c r="BW13" s="1010" t="s">
        <v>576</v>
      </c>
      <c r="BX13" s="1010" t="s">
        <v>576</v>
      </c>
      <c r="BY13" s="1010" t="s">
        <v>576</v>
      </c>
      <c r="BZ13" s="1010" t="s">
        <v>576</v>
      </c>
      <c r="CA13" s="1010" t="s">
        <v>576</v>
      </c>
      <c r="CB13" s="1010" t="s">
        <v>576</v>
      </c>
      <c r="CC13" s="1010" t="s">
        <v>576</v>
      </c>
      <c r="CD13" s="1010" t="s">
        <v>576</v>
      </c>
      <c r="CE13" s="1010" t="s">
        <v>576</v>
      </c>
      <c r="CF13" s="1010" t="s">
        <v>576</v>
      </c>
      <c r="CG13" s="1011" t="s">
        <v>576</v>
      </c>
      <c r="CH13" s="984">
        <v>0</v>
      </c>
      <c r="CI13" s="985"/>
      <c r="CJ13" s="985"/>
      <c r="CK13" s="985"/>
      <c r="CL13" s="986"/>
      <c r="CM13" s="984">
        <v>283</v>
      </c>
      <c r="CN13" s="985"/>
      <c r="CO13" s="985"/>
      <c r="CP13" s="985"/>
      <c r="CQ13" s="986"/>
      <c r="CR13" s="984">
        <v>263</v>
      </c>
      <c r="CS13" s="985"/>
      <c r="CT13" s="985"/>
      <c r="CU13" s="985"/>
      <c r="CV13" s="986"/>
      <c r="CW13" s="984">
        <v>0</v>
      </c>
      <c r="CX13" s="985"/>
      <c r="CY13" s="985"/>
      <c r="CZ13" s="985"/>
      <c r="DA13" s="986"/>
      <c r="DB13" s="984">
        <v>0</v>
      </c>
      <c r="DC13" s="985"/>
      <c r="DD13" s="985"/>
      <c r="DE13" s="985"/>
      <c r="DF13" s="986"/>
      <c r="DG13" s="984">
        <v>0</v>
      </c>
      <c r="DH13" s="985"/>
      <c r="DI13" s="985"/>
      <c r="DJ13" s="985"/>
      <c r="DK13" s="986"/>
      <c r="DL13" s="984">
        <v>0</v>
      </c>
      <c r="DM13" s="985"/>
      <c r="DN13" s="985"/>
      <c r="DO13" s="985"/>
      <c r="DP13" s="986"/>
      <c r="DQ13" s="984">
        <v>0</v>
      </c>
      <c r="DR13" s="985"/>
      <c r="DS13" s="985"/>
      <c r="DT13" s="985"/>
      <c r="DU13" s="986"/>
      <c r="DV13" s="987"/>
      <c r="DW13" s="988"/>
      <c r="DX13" s="988"/>
      <c r="DY13" s="988"/>
      <c r="DZ13" s="989"/>
      <c r="EA13" s="242"/>
    </row>
    <row r="14" spans="1:131" s="243" customFormat="1" ht="26.25" customHeight="1" x14ac:dyDescent="0.2">
      <c r="A14" s="249">
        <v>8</v>
      </c>
      <c r="B14" s="1038" t="s">
        <v>366</v>
      </c>
      <c r="C14" s="1039"/>
      <c r="D14" s="1039"/>
      <c r="E14" s="1039"/>
      <c r="F14" s="1039"/>
      <c r="G14" s="1039"/>
      <c r="H14" s="1039"/>
      <c r="I14" s="1039"/>
      <c r="J14" s="1039"/>
      <c r="K14" s="1039"/>
      <c r="L14" s="1039"/>
      <c r="M14" s="1039"/>
      <c r="N14" s="1039"/>
      <c r="O14" s="1039"/>
      <c r="P14" s="1040"/>
      <c r="Q14" s="1045">
        <v>1640</v>
      </c>
      <c r="R14" s="1042"/>
      <c r="S14" s="1042"/>
      <c r="T14" s="1042"/>
      <c r="U14" s="1042"/>
      <c r="V14" s="1042">
        <v>1640</v>
      </c>
      <c r="W14" s="1042"/>
      <c r="X14" s="1042"/>
      <c r="Y14" s="1042"/>
      <c r="Z14" s="1042"/>
      <c r="AA14" s="1042" t="s">
        <v>601</v>
      </c>
      <c r="AB14" s="1042"/>
      <c r="AC14" s="1042"/>
      <c r="AD14" s="1042"/>
      <c r="AE14" s="1046"/>
      <c r="AF14" s="1093" t="s">
        <v>367</v>
      </c>
      <c r="AG14" s="1094"/>
      <c r="AH14" s="1094"/>
      <c r="AI14" s="1094"/>
      <c r="AJ14" s="1095"/>
      <c r="AK14" s="1096">
        <v>908</v>
      </c>
      <c r="AL14" s="1097"/>
      <c r="AM14" s="1097"/>
      <c r="AN14" s="1097"/>
      <c r="AO14" s="1097"/>
      <c r="AP14" s="1097" t="s">
        <v>601</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577</v>
      </c>
      <c r="BT14" s="1010" t="s">
        <v>577</v>
      </c>
      <c r="BU14" s="1010" t="s">
        <v>577</v>
      </c>
      <c r="BV14" s="1010" t="s">
        <v>577</v>
      </c>
      <c r="BW14" s="1010" t="s">
        <v>577</v>
      </c>
      <c r="BX14" s="1010" t="s">
        <v>577</v>
      </c>
      <c r="BY14" s="1010" t="s">
        <v>577</v>
      </c>
      <c r="BZ14" s="1010" t="s">
        <v>577</v>
      </c>
      <c r="CA14" s="1010" t="s">
        <v>577</v>
      </c>
      <c r="CB14" s="1010" t="s">
        <v>577</v>
      </c>
      <c r="CC14" s="1010" t="s">
        <v>577</v>
      </c>
      <c r="CD14" s="1010" t="s">
        <v>577</v>
      </c>
      <c r="CE14" s="1010" t="s">
        <v>577</v>
      </c>
      <c r="CF14" s="1010" t="s">
        <v>577</v>
      </c>
      <c r="CG14" s="1011" t="s">
        <v>577</v>
      </c>
      <c r="CH14" s="984">
        <v>-32</v>
      </c>
      <c r="CI14" s="985"/>
      <c r="CJ14" s="985"/>
      <c r="CK14" s="985"/>
      <c r="CL14" s="986"/>
      <c r="CM14" s="984">
        <v>842</v>
      </c>
      <c r="CN14" s="985"/>
      <c r="CO14" s="985"/>
      <c r="CP14" s="985"/>
      <c r="CQ14" s="986"/>
      <c r="CR14" s="984">
        <v>805</v>
      </c>
      <c r="CS14" s="985"/>
      <c r="CT14" s="985"/>
      <c r="CU14" s="985"/>
      <c r="CV14" s="986"/>
      <c r="CW14" s="984">
        <v>0</v>
      </c>
      <c r="CX14" s="985"/>
      <c r="CY14" s="985"/>
      <c r="CZ14" s="985"/>
      <c r="DA14" s="986"/>
      <c r="DB14" s="984">
        <v>0</v>
      </c>
      <c r="DC14" s="985"/>
      <c r="DD14" s="985"/>
      <c r="DE14" s="985"/>
      <c r="DF14" s="986"/>
      <c r="DG14" s="984">
        <v>0</v>
      </c>
      <c r="DH14" s="985"/>
      <c r="DI14" s="985"/>
      <c r="DJ14" s="985"/>
      <c r="DK14" s="986"/>
      <c r="DL14" s="984">
        <v>0</v>
      </c>
      <c r="DM14" s="985"/>
      <c r="DN14" s="985"/>
      <c r="DO14" s="985"/>
      <c r="DP14" s="986"/>
      <c r="DQ14" s="984">
        <v>0</v>
      </c>
      <c r="DR14" s="985"/>
      <c r="DS14" s="985"/>
      <c r="DT14" s="985"/>
      <c r="DU14" s="986"/>
      <c r="DV14" s="987"/>
      <c r="DW14" s="988"/>
      <c r="DX14" s="988"/>
      <c r="DY14" s="988"/>
      <c r="DZ14" s="989"/>
      <c r="EA14" s="242"/>
    </row>
    <row r="15" spans="1:131" s="243" customFormat="1" ht="26.25" customHeight="1" x14ac:dyDescent="0.2">
      <c r="A15" s="249">
        <v>9</v>
      </c>
      <c r="B15" s="1038" t="s">
        <v>368</v>
      </c>
      <c r="C15" s="1039"/>
      <c r="D15" s="1039"/>
      <c r="E15" s="1039"/>
      <c r="F15" s="1039"/>
      <c r="G15" s="1039"/>
      <c r="H15" s="1039"/>
      <c r="I15" s="1039"/>
      <c r="J15" s="1039"/>
      <c r="K15" s="1039"/>
      <c r="L15" s="1039"/>
      <c r="M15" s="1039"/>
      <c r="N15" s="1039"/>
      <c r="O15" s="1039"/>
      <c r="P15" s="1040"/>
      <c r="Q15" s="1045">
        <v>64</v>
      </c>
      <c r="R15" s="1042"/>
      <c r="S15" s="1042"/>
      <c r="T15" s="1042"/>
      <c r="U15" s="1042"/>
      <c r="V15" s="1042" t="s">
        <v>604</v>
      </c>
      <c r="W15" s="1042"/>
      <c r="X15" s="1042"/>
      <c r="Y15" s="1042"/>
      <c r="Z15" s="1042"/>
      <c r="AA15" s="1042">
        <v>64</v>
      </c>
      <c r="AB15" s="1042"/>
      <c r="AC15" s="1042"/>
      <c r="AD15" s="1042"/>
      <c r="AE15" s="1046"/>
      <c r="AF15" s="1093" t="s">
        <v>359</v>
      </c>
      <c r="AG15" s="1094"/>
      <c r="AH15" s="1094"/>
      <c r="AI15" s="1094"/>
      <c r="AJ15" s="1095"/>
      <c r="AK15" s="1096">
        <v>0</v>
      </c>
      <c r="AL15" s="1097"/>
      <c r="AM15" s="1097"/>
      <c r="AN15" s="1097"/>
      <c r="AO15" s="1097"/>
      <c r="AP15" s="1097" t="s">
        <v>601</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578</v>
      </c>
      <c r="BT15" s="1010" t="s">
        <v>578</v>
      </c>
      <c r="BU15" s="1010" t="s">
        <v>578</v>
      </c>
      <c r="BV15" s="1010" t="s">
        <v>578</v>
      </c>
      <c r="BW15" s="1010" t="s">
        <v>578</v>
      </c>
      <c r="BX15" s="1010" t="s">
        <v>578</v>
      </c>
      <c r="BY15" s="1010" t="s">
        <v>578</v>
      </c>
      <c r="BZ15" s="1010" t="s">
        <v>578</v>
      </c>
      <c r="CA15" s="1010" t="s">
        <v>578</v>
      </c>
      <c r="CB15" s="1010" t="s">
        <v>578</v>
      </c>
      <c r="CC15" s="1010" t="s">
        <v>578</v>
      </c>
      <c r="CD15" s="1010" t="s">
        <v>578</v>
      </c>
      <c r="CE15" s="1010" t="s">
        <v>578</v>
      </c>
      <c r="CF15" s="1010" t="s">
        <v>578</v>
      </c>
      <c r="CG15" s="1011" t="s">
        <v>578</v>
      </c>
      <c r="CH15" s="984">
        <v>6</v>
      </c>
      <c r="CI15" s="985"/>
      <c r="CJ15" s="985"/>
      <c r="CK15" s="985"/>
      <c r="CL15" s="986"/>
      <c r="CM15" s="984">
        <v>878</v>
      </c>
      <c r="CN15" s="985"/>
      <c r="CO15" s="985"/>
      <c r="CP15" s="985"/>
      <c r="CQ15" s="986"/>
      <c r="CR15" s="984">
        <v>700</v>
      </c>
      <c r="CS15" s="985"/>
      <c r="CT15" s="985"/>
      <c r="CU15" s="985"/>
      <c r="CV15" s="986"/>
      <c r="CW15" s="984">
        <v>0</v>
      </c>
      <c r="CX15" s="985"/>
      <c r="CY15" s="985"/>
      <c r="CZ15" s="985"/>
      <c r="DA15" s="986"/>
      <c r="DB15" s="984">
        <v>0</v>
      </c>
      <c r="DC15" s="985"/>
      <c r="DD15" s="985"/>
      <c r="DE15" s="985"/>
      <c r="DF15" s="986"/>
      <c r="DG15" s="984">
        <v>0</v>
      </c>
      <c r="DH15" s="985"/>
      <c r="DI15" s="985"/>
      <c r="DJ15" s="985"/>
      <c r="DK15" s="986"/>
      <c r="DL15" s="984">
        <v>0</v>
      </c>
      <c r="DM15" s="985"/>
      <c r="DN15" s="985"/>
      <c r="DO15" s="985"/>
      <c r="DP15" s="986"/>
      <c r="DQ15" s="984">
        <v>0</v>
      </c>
      <c r="DR15" s="985"/>
      <c r="DS15" s="985"/>
      <c r="DT15" s="985"/>
      <c r="DU15" s="986"/>
      <c r="DV15" s="987"/>
      <c r="DW15" s="988"/>
      <c r="DX15" s="988"/>
      <c r="DY15" s="988"/>
      <c r="DZ15" s="989"/>
      <c r="EA15" s="242"/>
    </row>
    <row r="16" spans="1:131" s="243" customFormat="1" ht="26.25" customHeight="1" x14ac:dyDescent="0.2">
      <c r="A16" s="249">
        <v>10</v>
      </c>
      <c r="B16" s="1038" t="s">
        <v>369</v>
      </c>
      <c r="C16" s="1039"/>
      <c r="D16" s="1039"/>
      <c r="E16" s="1039"/>
      <c r="F16" s="1039"/>
      <c r="G16" s="1039"/>
      <c r="H16" s="1039"/>
      <c r="I16" s="1039"/>
      <c r="J16" s="1039"/>
      <c r="K16" s="1039"/>
      <c r="L16" s="1039"/>
      <c r="M16" s="1039"/>
      <c r="N16" s="1039"/>
      <c r="O16" s="1039"/>
      <c r="P16" s="1040"/>
      <c r="Q16" s="1045">
        <v>170</v>
      </c>
      <c r="R16" s="1042"/>
      <c r="S16" s="1042"/>
      <c r="T16" s="1042"/>
      <c r="U16" s="1042"/>
      <c r="V16" s="1042">
        <v>7</v>
      </c>
      <c r="W16" s="1042"/>
      <c r="X16" s="1042"/>
      <c r="Y16" s="1042"/>
      <c r="Z16" s="1042"/>
      <c r="AA16" s="1042">
        <v>163</v>
      </c>
      <c r="AB16" s="1042"/>
      <c r="AC16" s="1042"/>
      <c r="AD16" s="1042"/>
      <c r="AE16" s="1046"/>
      <c r="AF16" s="1093" t="s">
        <v>359</v>
      </c>
      <c r="AG16" s="1094"/>
      <c r="AH16" s="1094"/>
      <c r="AI16" s="1094"/>
      <c r="AJ16" s="1095"/>
      <c r="AK16" s="1096">
        <v>0</v>
      </c>
      <c r="AL16" s="1097"/>
      <c r="AM16" s="1097"/>
      <c r="AN16" s="1097"/>
      <c r="AO16" s="1097"/>
      <c r="AP16" s="1097" t="s">
        <v>601</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579</v>
      </c>
      <c r="BT16" s="1010" t="s">
        <v>579</v>
      </c>
      <c r="BU16" s="1010" t="s">
        <v>579</v>
      </c>
      <c r="BV16" s="1010" t="s">
        <v>579</v>
      </c>
      <c r="BW16" s="1010" t="s">
        <v>579</v>
      </c>
      <c r="BX16" s="1010" t="s">
        <v>579</v>
      </c>
      <c r="BY16" s="1010" t="s">
        <v>579</v>
      </c>
      <c r="BZ16" s="1010" t="s">
        <v>579</v>
      </c>
      <c r="CA16" s="1010" t="s">
        <v>579</v>
      </c>
      <c r="CB16" s="1010" t="s">
        <v>579</v>
      </c>
      <c r="CC16" s="1010" t="s">
        <v>579</v>
      </c>
      <c r="CD16" s="1010" t="s">
        <v>579</v>
      </c>
      <c r="CE16" s="1010" t="s">
        <v>579</v>
      </c>
      <c r="CF16" s="1010" t="s">
        <v>579</v>
      </c>
      <c r="CG16" s="1011" t="s">
        <v>579</v>
      </c>
      <c r="CH16" s="984">
        <v>0</v>
      </c>
      <c r="CI16" s="985"/>
      <c r="CJ16" s="985"/>
      <c r="CK16" s="985"/>
      <c r="CL16" s="986"/>
      <c r="CM16" s="984">
        <v>98</v>
      </c>
      <c r="CN16" s="985"/>
      <c r="CO16" s="985"/>
      <c r="CP16" s="985"/>
      <c r="CQ16" s="986"/>
      <c r="CR16" s="984">
        <v>59</v>
      </c>
      <c r="CS16" s="985"/>
      <c r="CT16" s="985"/>
      <c r="CU16" s="985"/>
      <c r="CV16" s="986"/>
      <c r="CW16" s="984">
        <v>4</v>
      </c>
      <c r="CX16" s="985"/>
      <c r="CY16" s="985"/>
      <c r="CZ16" s="985"/>
      <c r="DA16" s="986"/>
      <c r="DB16" s="984">
        <v>0</v>
      </c>
      <c r="DC16" s="985"/>
      <c r="DD16" s="985"/>
      <c r="DE16" s="985"/>
      <c r="DF16" s="986"/>
      <c r="DG16" s="984">
        <v>0</v>
      </c>
      <c r="DH16" s="985"/>
      <c r="DI16" s="985"/>
      <c r="DJ16" s="985"/>
      <c r="DK16" s="986"/>
      <c r="DL16" s="984">
        <v>0</v>
      </c>
      <c r="DM16" s="985"/>
      <c r="DN16" s="985"/>
      <c r="DO16" s="985"/>
      <c r="DP16" s="986"/>
      <c r="DQ16" s="984">
        <v>0</v>
      </c>
      <c r="DR16" s="985"/>
      <c r="DS16" s="985"/>
      <c r="DT16" s="985"/>
      <c r="DU16" s="986"/>
      <c r="DV16" s="987"/>
      <c r="DW16" s="988"/>
      <c r="DX16" s="988"/>
      <c r="DY16" s="988"/>
      <c r="DZ16" s="989"/>
      <c r="EA16" s="242"/>
    </row>
    <row r="17" spans="1:131" s="243" customFormat="1" ht="26.25" customHeight="1" x14ac:dyDescent="0.2">
      <c r="A17" s="249">
        <v>11</v>
      </c>
      <c r="B17" s="1038" t="s">
        <v>370</v>
      </c>
      <c r="C17" s="1039"/>
      <c r="D17" s="1039"/>
      <c r="E17" s="1039"/>
      <c r="F17" s="1039"/>
      <c r="G17" s="1039"/>
      <c r="H17" s="1039"/>
      <c r="I17" s="1039"/>
      <c r="J17" s="1039"/>
      <c r="K17" s="1039"/>
      <c r="L17" s="1039"/>
      <c r="M17" s="1039"/>
      <c r="N17" s="1039"/>
      <c r="O17" s="1039"/>
      <c r="P17" s="1040"/>
      <c r="Q17" s="1045">
        <v>840</v>
      </c>
      <c r="R17" s="1042"/>
      <c r="S17" s="1042"/>
      <c r="T17" s="1042"/>
      <c r="U17" s="1042"/>
      <c r="V17" s="1042">
        <v>840</v>
      </c>
      <c r="W17" s="1042"/>
      <c r="X17" s="1042"/>
      <c r="Y17" s="1042"/>
      <c r="Z17" s="1042"/>
      <c r="AA17" s="1042" t="s">
        <v>601</v>
      </c>
      <c r="AB17" s="1042"/>
      <c r="AC17" s="1042"/>
      <c r="AD17" s="1042"/>
      <c r="AE17" s="1046"/>
      <c r="AF17" s="1093" t="s">
        <v>367</v>
      </c>
      <c r="AG17" s="1094"/>
      <c r="AH17" s="1094"/>
      <c r="AI17" s="1094"/>
      <c r="AJ17" s="1095"/>
      <c r="AK17" s="1096">
        <v>603</v>
      </c>
      <c r="AL17" s="1097"/>
      <c r="AM17" s="1097"/>
      <c r="AN17" s="1097"/>
      <c r="AO17" s="1097"/>
      <c r="AP17" s="1097" t="s">
        <v>603</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580</v>
      </c>
      <c r="BT17" s="1010" t="s">
        <v>580</v>
      </c>
      <c r="BU17" s="1010" t="s">
        <v>580</v>
      </c>
      <c r="BV17" s="1010" t="s">
        <v>580</v>
      </c>
      <c r="BW17" s="1010" t="s">
        <v>580</v>
      </c>
      <c r="BX17" s="1010" t="s">
        <v>580</v>
      </c>
      <c r="BY17" s="1010" t="s">
        <v>580</v>
      </c>
      <c r="BZ17" s="1010" t="s">
        <v>580</v>
      </c>
      <c r="CA17" s="1010" t="s">
        <v>580</v>
      </c>
      <c r="CB17" s="1010" t="s">
        <v>580</v>
      </c>
      <c r="CC17" s="1010" t="s">
        <v>580</v>
      </c>
      <c r="CD17" s="1010" t="s">
        <v>580</v>
      </c>
      <c r="CE17" s="1010" t="s">
        <v>580</v>
      </c>
      <c r="CF17" s="1010" t="s">
        <v>580</v>
      </c>
      <c r="CG17" s="1011" t="s">
        <v>580</v>
      </c>
      <c r="CH17" s="984">
        <v>0</v>
      </c>
      <c r="CI17" s="985"/>
      <c r="CJ17" s="985"/>
      <c r="CK17" s="985"/>
      <c r="CL17" s="986"/>
      <c r="CM17" s="984">
        <v>10</v>
      </c>
      <c r="CN17" s="985"/>
      <c r="CO17" s="985"/>
      <c r="CP17" s="985"/>
      <c r="CQ17" s="986"/>
      <c r="CR17" s="984">
        <v>10</v>
      </c>
      <c r="CS17" s="985"/>
      <c r="CT17" s="985"/>
      <c r="CU17" s="985"/>
      <c r="CV17" s="986"/>
      <c r="CW17" s="984">
        <v>0</v>
      </c>
      <c r="CX17" s="985"/>
      <c r="CY17" s="985"/>
      <c r="CZ17" s="985"/>
      <c r="DA17" s="986"/>
      <c r="DB17" s="984">
        <v>0</v>
      </c>
      <c r="DC17" s="985"/>
      <c r="DD17" s="985"/>
      <c r="DE17" s="985"/>
      <c r="DF17" s="986"/>
      <c r="DG17" s="984">
        <v>0</v>
      </c>
      <c r="DH17" s="985"/>
      <c r="DI17" s="985"/>
      <c r="DJ17" s="985"/>
      <c r="DK17" s="986"/>
      <c r="DL17" s="984">
        <v>0</v>
      </c>
      <c r="DM17" s="985"/>
      <c r="DN17" s="985"/>
      <c r="DO17" s="985"/>
      <c r="DP17" s="986"/>
      <c r="DQ17" s="984">
        <v>0</v>
      </c>
      <c r="DR17" s="985"/>
      <c r="DS17" s="985"/>
      <c r="DT17" s="985"/>
      <c r="DU17" s="986"/>
      <c r="DV17" s="987"/>
      <c r="DW17" s="988"/>
      <c r="DX17" s="988"/>
      <c r="DY17" s="988"/>
      <c r="DZ17" s="989"/>
      <c r="EA17" s="242"/>
    </row>
    <row r="18" spans="1:131" s="243" customFormat="1" ht="26.25" customHeight="1" x14ac:dyDescent="0.2">
      <c r="A18" s="249">
        <v>12</v>
      </c>
      <c r="B18" s="1038" t="s">
        <v>371</v>
      </c>
      <c r="C18" s="1039"/>
      <c r="D18" s="1039"/>
      <c r="E18" s="1039"/>
      <c r="F18" s="1039"/>
      <c r="G18" s="1039"/>
      <c r="H18" s="1039"/>
      <c r="I18" s="1039"/>
      <c r="J18" s="1039"/>
      <c r="K18" s="1039"/>
      <c r="L18" s="1039"/>
      <c r="M18" s="1039"/>
      <c r="N18" s="1039"/>
      <c r="O18" s="1039"/>
      <c r="P18" s="1040"/>
      <c r="Q18" s="1045">
        <v>539</v>
      </c>
      <c r="R18" s="1042"/>
      <c r="S18" s="1042"/>
      <c r="T18" s="1042"/>
      <c r="U18" s="1042"/>
      <c r="V18" s="1042">
        <v>538</v>
      </c>
      <c r="W18" s="1042"/>
      <c r="X18" s="1042"/>
      <c r="Y18" s="1042"/>
      <c r="Z18" s="1042"/>
      <c r="AA18" s="1042">
        <v>1</v>
      </c>
      <c r="AB18" s="1042"/>
      <c r="AC18" s="1042"/>
      <c r="AD18" s="1042"/>
      <c r="AE18" s="1046"/>
      <c r="AF18" s="1093">
        <v>1</v>
      </c>
      <c r="AG18" s="1094"/>
      <c r="AH18" s="1094"/>
      <c r="AI18" s="1094"/>
      <c r="AJ18" s="1095"/>
      <c r="AK18" s="1096">
        <v>199</v>
      </c>
      <c r="AL18" s="1097"/>
      <c r="AM18" s="1097"/>
      <c r="AN18" s="1097"/>
      <c r="AO18" s="1097"/>
      <c r="AP18" s="1097" t="s">
        <v>601</v>
      </c>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581</v>
      </c>
      <c r="BT18" s="1010" t="s">
        <v>581</v>
      </c>
      <c r="BU18" s="1010" t="s">
        <v>581</v>
      </c>
      <c r="BV18" s="1010" t="s">
        <v>581</v>
      </c>
      <c r="BW18" s="1010" t="s">
        <v>581</v>
      </c>
      <c r="BX18" s="1010" t="s">
        <v>581</v>
      </c>
      <c r="BY18" s="1010" t="s">
        <v>581</v>
      </c>
      <c r="BZ18" s="1010" t="s">
        <v>581</v>
      </c>
      <c r="CA18" s="1010" t="s">
        <v>581</v>
      </c>
      <c r="CB18" s="1010" t="s">
        <v>581</v>
      </c>
      <c r="CC18" s="1010" t="s">
        <v>581</v>
      </c>
      <c r="CD18" s="1010" t="s">
        <v>581</v>
      </c>
      <c r="CE18" s="1010" t="s">
        <v>581</v>
      </c>
      <c r="CF18" s="1010" t="s">
        <v>581</v>
      </c>
      <c r="CG18" s="1011" t="s">
        <v>581</v>
      </c>
      <c r="CH18" s="984">
        <v>-3</v>
      </c>
      <c r="CI18" s="985"/>
      <c r="CJ18" s="985"/>
      <c r="CK18" s="985"/>
      <c r="CL18" s="986"/>
      <c r="CM18" s="984">
        <v>92</v>
      </c>
      <c r="CN18" s="985"/>
      <c r="CO18" s="985"/>
      <c r="CP18" s="985"/>
      <c r="CQ18" s="986"/>
      <c r="CR18" s="984">
        <v>50</v>
      </c>
      <c r="CS18" s="985"/>
      <c r="CT18" s="985"/>
      <c r="CU18" s="985"/>
      <c r="CV18" s="986"/>
      <c r="CW18" s="984">
        <v>8</v>
      </c>
      <c r="CX18" s="985"/>
      <c r="CY18" s="985"/>
      <c r="CZ18" s="985"/>
      <c r="DA18" s="986"/>
      <c r="DB18" s="984">
        <v>0</v>
      </c>
      <c r="DC18" s="985"/>
      <c r="DD18" s="985"/>
      <c r="DE18" s="985"/>
      <c r="DF18" s="986"/>
      <c r="DG18" s="984">
        <v>0</v>
      </c>
      <c r="DH18" s="985"/>
      <c r="DI18" s="985"/>
      <c r="DJ18" s="985"/>
      <c r="DK18" s="986"/>
      <c r="DL18" s="984">
        <v>0</v>
      </c>
      <c r="DM18" s="985"/>
      <c r="DN18" s="985"/>
      <c r="DO18" s="985"/>
      <c r="DP18" s="986"/>
      <c r="DQ18" s="984">
        <v>0</v>
      </c>
      <c r="DR18" s="985"/>
      <c r="DS18" s="985"/>
      <c r="DT18" s="985"/>
      <c r="DU18" s="986"/>
      <c r="DV18" s="987"/>
      <c r="DW18" s="988"/>
      <c r="DX18" s="988"/>
      <c r="DY18" s="988"/>
      <c r="DZ18" s="989"/>
      <c r="EA18" s="242"/>
    </row>
    <row r="19" spans="1:131" s="243" customFormat="1" ht="26.25" customHeight="1" x14ac:dyDescent="0.2">
      <c r="A19" s="249">
        <v>13</v>
      </c>
      <c r="B19" s="1038" t="s">
        <v>372</v>
      </c>
      <c r="C19" s="1039"/>
      <c r="D19" s="1039"/>
      <c r="E19" s="1039"/>
      <c r="F19" s="1039"/>
      <c r="G19" s="1039"/>
      <c r="H19" s="1039"/>
      <c r="I19" s="1039"/>
      <c r="J19" s="1039"/>
      <c r="K19" s="1039"/>
      <c r="L19" s="1039"/>
      <c r="M19" s="1039"/>
      <c r="N19" s="1039"/>
      <c r="O19" s="1039"/>
      <c r="P19" s="1040"/>
      <c r="Q19" s="1045">
        <v>112528</v>
      </c>
      <c r="R19" s="1042"/>
      <c r="S19" s="1042"/>
      <c r="T19" s="1042"/>
      <c r="U19" s="1042"/>
      <c r="V19" s="1042">
        <v>112528</v>
      </c>
      <c r="W19" s="1042"/>
      <c r="X19" s="1042"/>
      <c r="Y19" s="1042"/>
      <c r="Z19" s="1042"/>
      <c r="AA19" s="1042" t="s">
        <v>601</v>
      </c>
      <c r="AB19" s="1042"/>
      <c r="AC19" s="1042"/>
      <c r="AD19" s="1042"/>
      <c r="AE19" s="1046"/>
      <c r="AF19" s="1093" t="s">
        <v>359</v>
      </c>
      <c r="AG19" s="1094"/>
      <c r="AH19" s="1094"/>
      <c r="AI19" s="1094"/>
      <c r="AJ19" s="1095"/>
      <c r="AK19" s="1096">
        <v>59962</v>
      </c>
      <c r="AL19" s="1097"/>
      <c r="AM19" s="1097"/>
      <c r="AN19" s="1097"/>
      <c r="AO19" s="1097"/>
      <c r="AP19" s="1097" t="s">
        <v>602</v>
      </c>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582</v>
      </c>
      <c r="BT19" s="1010" t="s">
        <v>582</v>
      </c>
      <c r="BU19" s="1010" t="s">
        <v>582</v>
      </c>
      <c r="BV19" s="1010" t="s">
        <v>582</v>
      </c>
      <c r="BW19" s="1010" t="s">
        <v>582</v>
      </c>
      <c r="BX19" s="1010" t="s">
        <v>582</v>
      </c>
      <c r="BY19" s="1010" t="s">
        <v>582</v>
      </c>
      <c r="BZ19" s="1010" t="s">
        <v>582</v>
      </c>
      <c r="CA19" s="1010" t="s">
        <v>582</v>
      </c>
      <c r="CB19" s="1010" t="s">
        <v>582</v>
      </c>
      <c r="CC19" s="1010" t="s">
        <v>582</v>
      </c>
      <c r="CD19" s="1010" t="s">
        <v>582</v>
      </c>
      <c r="CE19" s="1010" t="s">
        <v>582</v>
      </c>
      <c r="CF19" s="1010" t="s">
        <v>582</v>
      </c>
      <c r="CG19" s="1011" t="s">
        <v>582</v>
      </c>
      <c r="CH19" s="984">
        <v>0.1</v>
      </c>
      <c r="CI19" s="985"/>
      <c r="CJ19" s="985"/>
      <c r="CK19" s="985"/>
      <c r="CL19" s="986"/>
      <c r="CM19" s="984">
        <v>699</v>
      </c>
      <c r="CN19" s="985"/>
      <c r="CO19" s="985"/>
      <c r="CP19" s="985"/>
      <c r="CQ19" s="986"/>
      <c r="CR19" s="984">
        <v>503</v>
      </c>
      <c r="CS19" s="985"/>
      <c r="CT19" s="985"/>
      <c r="CU19" s="985"/>
      <c r="CV19" s="986"/>
      <c r="CW19" s="984">
        <v>0</v>
      </c>
      <c r="CX19" s="985"/>
      <c r="CY19" s="985"/>
      <c r="CZ19" s="985"/>
      <c r="DA19" s="986"/>
      <c r="DB19" s="984">
        <v>0</v>
      </c>
      <c r="DC19" s="985"/>
      <c r="DD19" s="985"/>
      <c r="DE19" s="985"/>
      <c r="DF19" s="986"/>
      <c r="DG19" s="984">
        <v>0</v>
      </c>
      <c r="DH19" s="985"/>
      <c r="DI19" s="985"/>
      <c r="DJ19" s="985"/>
      <c r="DK19" s="986"/>
      <c r="DL19" s="984">
        <v>0</v>
      </c>
      <c r="DM19" s="985"/>
      <c r="DN19" s="985"/>
      <c r="DO19" s="985"/>
      <c r="DP19" s="986"/>
      <c r="DQ19" s="984">
        <v>0</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583</v>
      </c>
      <c r="BT20" s="1010" t="s">
        <v>583</v>
      </c>
      <c r="BU20" s="1010" t="s">
        <v>583</v>
      </c>
      <c r="BV20" s="1010" t="s">
        <v>583</v>
      </c>
      <c r="BW20" s="1010" t="s">
        <v>583</v>
      </c>
      <c r="BX20" s="1010" t="s">
        <v>583</v>
      </c>
      <c r="BY20" s="1010" t="s">
        <v>583</v>
      </c>
      <c r="BZ20" s="1010" t="s">
        <v>583</v>
      </c>
      <c r="CA20" s="1010" t="s">
        <v>583</v>
      </c>
      <c r="CB20" s="1010" t="s">
        <v>583</v>
      </c>
      <c r="CC20" s="1010" t="s">
        <v>583</v>
      </c>
      <c r="CD20" s="1010" t="s">
        <v>583</v>
      </c>
      <c r="CE20" s="1010" t="s">
        <v>583</v>
      </c>
      <c r="CF20" s="1010" t="s">
        <v>583</v>
      </c>
      <c r="CG20" s="1011" t="s">
        <v>583</v>
      </c>
      <c r="CH20" s="984">
        <v>-1</v>
      </c>
      <c r="CI20" s="985"/>
      <c r="CJ20" s="985"/>
      <c r="CK20" s="985"/>
      <c r="CL20" s="986"/>
      <c r="CM20" s="984">
        <v>165</v>
      </c>
      <c r="CN20" s="985"/>
      <c r="CO20" s="985"/>
      <c r="CP20" s="985"/>
      <c r="CQ20" s="986"/>
      <c r="CR20" s="984">
        <v>21</v>
      </c>
      <c r="CS20" s="985"/>
      <c r="CT20" s="985"/>
      <c r="CU20" s="985"/>
      <c r="CV20" s="986"/>
      <c r="CW20" s="984">
        <v>0</v>
      </c>
      <c r="CX20" s="985"/>
      <c r="CY20" s="985"/>
      <c r="CZ20" s="985"/>
      <c r="DA20" s="986"/>
      <c r="DB20" s="984">
        <v>0</v>
      </c>
      <c r="DC20" s="985"/>
      <c r="DD20" s="985"/>
      <c r="DE20" s="985"/>
      <c r="DF20" s="986"/>
      <c r="DG20" s="984">
        <v>0</v>
      </c>
      <c r="DH20" s="985"/>
      <c r="DI20" s="985"/>
      <c r="DJ20" s="985"/>
      <c r="DK20" s="986"/>
      <c r="DL20" s="984">
        <v>0</v>
      </c>
      <c r="DM20" s="985"/>
      <c r="DN20" s="985"/>
      <c r="DO20" s="985"/>
      <c r="DP20" s="986"/>
      <c r="DQ20" s="984">
        <v>0</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584</v>
      </c>
      <c r="BT21" s="1010" t="s">
        <v>584</v>
      </c>
      <c r="BU21" s="1010" t="s">
        <v>584</v>
      </c>
      <c r="BV21" s="1010" t="s">
        <v>584</v>
      </c>
      <c r="BW21" s="1010" t="s">
        <v>584</v>
      </c>
      <c r="BX21" s="1010" t="s">
        <v>584</v>
      </c>
      <c r="BY21" s="1010" t="s">
        <v>584</v>
      </c>
      <c r="BZ21" s="1010" t="s">
        <v>584</v>
      </c>
      <c r="CA21" s="1010" t="s">
        <v>584</v>
      </c>
      <c r="CB21" s="1010" t="s">
        <v>584</v>
      </c>
      <c r="CC21" s="1010" t="s">
        <v>584</v>
      </c>
      <c r="CD21" s="1010" t="s">
        <v>584</v>
      </c>
      <c r="CE21" s="1010" t="s">
        <v>584</v>
      </c>
      <c r="CF21" s="1010" t="s">
        <v>584</v>
      </c>
      <c r="CG21" s="1011" t="s">
        <v>584</v>
      </c>
      <c r="CH21" s="984">
        <v>-158</v>
      </c>
      <c r="CI21" s="985"/>
      <c r="CJ21" s="985"/>
      <c r="CK21" s="985"/>
      <c r="CL21" s="986"/>
      <c r="CM21" s="984">
        <v>6410</v>
      </c>
      <c r="CN21" s="985"/>
      <c r="CO21" s="985"/>
      <c r="CP21" s="985"/>
      <c r="CQ21" s="986"/>
      <c r="CR21" s="984">
        <v>2621</v>
      </c>
      <c r="CS21" s="985"/>
      <c r="CT21" s="985"/>
      <c r="CU21" s="985"/>
      <c r="CV21" s="986"/>
      <c r="CW21" s="984">
        <v>232</v>
      </c>
      <c r="CX21" s="985"/>
      <c r="CY21" s="985"/>
      <c r="CZ21" s="985"/>
      <c r="DA21" s="986"/>
      <c r="DB21" s="984">
        <v>11493</v>
      </c>
      <c r="DC21" s="985"/>
      <c r="DD21" s="985"/>
      <c r="DE21" s="985"/>
      <c r="DF21" s="986"/>
      <c r="DG21" s="984">
        <v>0</v>
      </c>
      <c r="DH21" s="985"/>
      <c r="DI21" s="985"/>
      <c r="DJ21" s="985"/>
      <c r="DK21" s="986"/>
      <c r="DL21" s="984">
        <v>0</v>
      </c>
      <c r="DM21" s="985"/>
      <c r="DN21" s="985"/>
      <c r="DO21" s="985"/>
      <c r="DP21" s="986"/>
      <c r="DQ21" s="984">
        <v>0</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373</v>
      </c>
      <c r="BA22" s="1029"/>
      <c r="BB22" s="1029"/>
      <c r="BC22" s="1029"/>
      <c r="BD22" s="1030"/>
      <c r="BE22" s="241"/>
      <c r="BF22" s="241"/>
      <c r="BG22" s="241"/>
      <c r="BH22" s="241"/>
      <c r="BI22" s="241"/>
      <c r="BJ22" s="241"/>
      <c r="BK22" s="241"/>
      <c r="BL22" s="241"/>
      <c r="BM22" s="241"/>
      <c r="BN22" s="241"/>
      <c r="BO22" s="241"/>
      <c r="BP22" s="241"/>
      <c r="BQ22" s="250">
        <v>16</v>
      </c>
      <c r="BR22" s="251"/>
      <c r="BS22" s="1009" t="s">
        <v>585</v>
      </c>
      <c r="BT22" s="1010" t="s">
        <v>585</v>
      </c>
      <c r="BU22" s="1010" t="s">
        <v>585</v>
      </c>
      <c r="BV22" s="1010" t="s">
        <v>585</v>
      </c>
      <c r="BW22" s="1010" t="s">
        <v>585</v>
      </c>
      <c r="BX22" s="1010" t="s">
        <v>585</v>
      </c>
      <c r="BY22" s="1010" t="s">
        <v>585</v>
      </c>
      <c r="BZ22" s="1010" t="s">
        <v>585</v>
      </c>
      <c r="CA22" s="1010" t="s">
        <v>585</v>
      </c>
      <c r="CB22" s="1010" t="s">
        <v>585</v>
      </c>
      <c r="CC22" s="1010" t="s">
        <v>585</v>
      </c>
      <c r="CD22" s="1010" t="s">
        <v>585</v>
      </c>
      <c r="CE22" s="1010" t="s">
        <v>585</v>
      </c>
      <c r="CF22" s="1010" t="s">
        <v>585</v>
      </c>
      <c r="CG22" s="1011" t="s">
        <v>585</v>
      </c>
      <c r="CH22" s="984">
        <v>2</v>
      </c>
      <c r="CI22" s="985"/>
      <c r="CJ22" s="985"/>
      <c r="CK22" s="985"/>
      <c r="CL22" s="986"/>
      <c r="CM22" s="984">
        <v>522</v>
      </c>
      <c r="CN22" s="985"/>
      <c r="CO22" s="985"/>
      <c r="CP22" s="985"/>
      <c r="CQ22" s="986"/>
      <c r="CR22" s="984">
        <v>428</v>
      </c>
      <c r="CS22" s="985"/>
      <c r="CT22" s="985"/>
      <c r="CU22" s="985"/>
      <c r="CV22" s="986"/>
      <c r="CW22" s="984">
        <v>20</v>
      </c>
      <c r="CX22" s="985"/>
      <c r="CY22" s="985"/>
      <c r="CZ22" s="985"/>
      <c r="DA22" s="986"/>
      <c r="DB22" s="984">
        <v>0</v>
      </c>
      <c r="DC22" s="985"/>
      <c r="DD22" s="985"/>
      <c r="DE22" s="985"/>
      <c r="DF22" s="986"/>
      <c r="DG22" s="984">
        <v>0</v>
      </c>
      <c r="DH22" s="985"/>
      <c r="DI22" s="985"/>
      <c r="DJ22" s="985"/>
      <c r="DK22" s="986"/>
      <c r="DL22" s="984">
        <v>0</v>
      </c>
      <c r="DM22" s="985"/>
      <c r="DN22" s="985"/>
      <c r="DO22" s="985"/>
      <c r="DP22" s="986"/>
      <c r="DQ22" s="984">
        <v>0</v>
      </c>
      <c r="DR22" s="985"/>
      <c r="DS22" s="985"/>
      <c r="DT22" s="985"/>
      <c r="DU22" s="986"/>
      <c r="DV22" s="987"/>
      <c r="DW22" s="988"/>
      <c r="DX22" s="988"/>
      <c r="DY22" s="988"/>
      <c r="DZ22" s="989"/>
      <c r="EA22" s="242"/>
    </row>
    <row r="23" spans="1:131" s="243" customFormat="1" ht="26.25" customHeight="1" thickBot="1" x14ac:dyDescent="0.25">
      <c r="A23" s="252" t="s">
        <v>374</v>
      </c>
      <c r="B23" s="939" t="s">
        <v>375</v>
      </c>
      <c r="C23" s="940"/>
      <c r="D23" s="940"/>
      <c r="E23" s="940"/>
      <c r="F23" s="940"/>
      <c r="G23" s="940"/>
      <c r="H23" s="940"/>
      <c r="I23" s="940"/>
      <c r="J23" s="940"/>
      <c r="K23" s="940"/>
      <c r="L23" s="940"/>
      <c r="M23" s="940"/>
      <c r="N23" s="940"/>
      <c r="O23" s="940"/>
      <c r="P23" s="941"/>
      <c r="Q23" s="1069">
        <v>443509</v>
      </c>
      <c r="R23" s="1070"/>
      <c r="S23" s="1070"/>
      <c r="T23" s="1070"/>
      <c r="U23" s="1070"/>
      <c r="V23" s="1070">
        <v>433091</v>
      </c>
      <c r="W23" s="1070"/>
      <c r="X23" s="1070"/>
      <c r="Y23" s="1070"/>
      <c r="Z23" s="1070"/>
      <c r="AA23" s="1070">
        <v>10418</v>
      </c>
      <c r="AB23" s="1070"/>
      <c r="AC23" s="1070"/>
      <c r="AD23" s="1070"/>
      <c r="AE23" s="1071"/>
      <c r="AF23" s="1072">
        <v>4359</v>
      </c>
      <c r="AG23" s="1070"/>
      <c r="AH23" s="1070"/>
      <c r="AI23" s="1070"/>
      <c r="AJ23" s="1073"/>
      <c r="AK23" s="1074"/>
      <c r="AL23" s="1075"/>
      <c r="AM23" s="1075"/>
      <c r="AN23" s="1075"/>
      <c r="AO23" s="1075"/>
      <c r="AP23" s="1070">
        <v>868659</v>
      </c>
      <c r="AQ23" s="1070"/>
      <c r="AR23" s="1070"/>
      <c r="AS23" s="1070"/>
      <c r="AT23" s="1070"/>
      <c r="AU23" s="1076"/>
      <c r="AV23" s="1076"/>
      <c r="AW23" s="1076"/>
      <c r="AX23" s="1076"/>
      <c r="AY23" s="1077"/>
      <c r="AZ23" s="1066" t="s">
        <v>359</v>
      </c>
      <c r="BA23" s="1067"/>
      <c r="BB23" s="1067"/>
      <c r="BC23" s="1067"/>
      <c r="BD23" s="1068"/>
      <c r="BE23" s="241"/>
      <c r="BF23" s="241"/>
      <c r="BG23" s="241"/>
      <c r="BH23" s="241"/>
      <c r="BI23" s="241"/>
      <c r="BJ23" s="241"/>
      <c r="BK23" s="241"/>
      <c r="BL23" s="241"/>
      <c r="BM23" s="241"/>
      <c r="BN23" s="241"/>
      <c r="BO23" s="241"/>
      <c r="BP23" s="241"/>
      <c r="BQ23" s="250">
        <v>17</v>
      </c>
      <c r="BR23" s="251" t="s">
        <v>569</v>
      </c>
      <c r="BS23" s="1009" t="s">
        <v>586</v>
      </c>
      <c r="BT23" s="1010" t="s">
        <v>587</v>
      </c>
      <c r="BU23" s="1010" t="s">
        <v>587</v>
      </c>
      <c r="BV23" s="1010" t="s">
        <v>587</v>
      </c>
      <c r="BW23" s="1010" t="s">
        <v>587</v>
      </c>
      <c r="BX23" s="1010" t="s">
        <v>587</v>
      </c>
      <c r="BY23" s="1010" t="s">
        <v>587</v>
      </c>
      <c r="BZ23" s="1010" t="s">
        <v>587</v>
      </c>
      <c r="CA23" s="1010" t="s">
        <v>587</v>
      </c>
      <c r="CB23" s="1010" t="s">
        <v>587</v>
      </c>
      <c r="CC23" s="1010" t="s">
        <v>587</v>
      </c>
      <c r="CD23" s="1010" t="s">
        <v>587</v>
      </c>
      <c r="CE23" s="1010" t="s">
        <v>587</v>
      </c>
      <c r="CF23" s="1010" t="s">
        <v>587</v>
      </c>
      <c r="CG23" s="1011" t="s">
        <v>587</v>
      </c>
      <c r="CH23" s="984">
        <v>0</v>
      </c>
      <c r="CI23" s="985"/>
      <c r="CJ23" s="985"/>
      <c r="CK23" s="985"/>
      <c r="CL23" s="986"/>
      <c r="CM23" s="984">
        <v>1511</v>
      </c>
      <c r="CN23" s="985"/>
      <c r="CO23" s="985"/>
      <c r="CP23" s="985"/>
      <c r="CQ23" s="986"/>
      <c r="CR23" s="984">
        <v>1266</v>
      </c>
      <c r="CS23" s="985"/>
      <c r="CT23" s="985"/>
      <c r="CU23" s="985"/>
      <c r="CV23" s="986"/>
      <c r="CW23" s="984">
        <v>14</v>
      </c>
      <c r="CX23" s="985"/>
      <c r="CY23" s="985"/>
      <c r="CZ23" s="985"/>
      <c r="DA23" s="986"/>
      <c r="DB23" s="984">
        <v>1</v>
      </c>
      <c r="DC23" s="985"/>
      <c r="DD23" s="985"/>
      <c r="DE23" s="985"/>
      <c r="DF23" s="986"/>
      <c r="DG23" s="984">
        <v>0</v>
      </c>
      <c r="DH23" s="985"/>
      <c r="DI23" s="985"/>
      <c r="DJ23" s="985"/>
      <c r="DK23" s="986"/>
      <c r="DL23" s="984">
        <v>16</v>
      </c>
      <c r="DM23" s="985"/>
      <c r="DN23" s="985"/>
      <c r="DO23" s="985"/>
      <c r="DP23" s="986"/>
      <c r="DQ23" s="984">
        <v>14</v>
      </c>
      <c r="DR23" s="985"/>
      <c r="DS23" s="985"/>
      <c r="DT23" s="985"/>
      <c r="DU23" s="986"/>
      <c r="DV23" s="987"/>
      <c r="DW23" s="988"/>
      <c r="DX23" s="988"/>
      <c r="DY23" s="988"/>
      <c r="DZ23" s="989"/>
      <c r="EA23" s="242"/>
    </row>
    <row r="24" spans="1:131" s="243" customFormat="1" ht="26.25" customHeight="1" x14ac:dyDescent="0.2">
      <c r="A24" s="1065" t="s">
        <v>376</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588</v>
      </c>
      <c r="BT24" s="1010" t="s">
        <v>588</v>
      </c>
      <c r="BU24" s="1010" t="s">
        <v>588</v>
      </c>
      <c r="BV24" s="1010" t="s">
        <v>588</v>
      </c>
      <c r="BW24" s="1010" t="s">
        <v>588</v>
      </c>
      <c r="BX24" s="1010" t="s">
        <v>588</v>
      </c>
      <c r="BY24" s="1010" t="s">
        <v>588</v>
      </c>
      <c r="BZ24" s="1010" t="s">
        <v>588</v>
      </c>
      <c r="CA24" s="1010" t="s">
        <v>588</v>
      </c>
      <c r="CB24" s="1010" t="s">
        <v>588</v>
      </c>
      <c r="CC24" s="1010" t="s">
        <v>588</v>
      </c>
      <c r="CD24" s="1010" t="s">
        <v>588</v>
      </c>
      <c r="CE24" s="1010" t="s">
        <v>588</v>
      </c>
      <c r="CF24" s="1010" t="s">
        <v>588</v>
      </c>
      <c r="CG24" s="1011" t="s">
        <v>588</v>
      </c>
      <c r="CH24" s="984">
        <v>0</v>
      </c>
      <c r="CI24" s="985"/>
      <c r="CJ24" s="985"/>
      <c r="CK24" s="985"/>
      <c r="CL24" s="986"/>
      <c r="CM24" s="984">
        <v>754</v>
      </c>
      <c r="CN24" s="985"/>
      <c r="CO24" s="985"/>
      <c r="CP24" s="985"/>
      <c r="CQ24" s="986"/>
      <c r="CR24" s="984">
        <v>0</v>
      </c>
      <c r="CS24" s="985"/>
      <c r="CT24" s="985"/>
      <c r="CU24" s="985"/>
      <c r="CV24" s="986"/>
      <c r="CW24" s="984">
        <v>0</v>
      </c>
      <c r="CX24" s="985"/>
      <c r="CY24" s="985"/>
      <c r="CZ24" s="985"/>
      <c r="DA24" s="986"/>
      <c r="DB24" s="984">
        <v>0</v>
      </c>
      <c r="DC24" s="985"/>
      <c r="DD24" s="985"/>
      <c r="DE24" s="985"/>
      <c r="DF24" s="986"/>
      <c r="DG24" s="984">
        <v>0</v>
      </c>
      <c r="DH24" s="985"/>
      <c r="DI24" s="985"/>
      <c r="DJ24" s="985"/>
      <c r="DK24" s="986"/>
      <c r="DL24" s="984">
        <v>0</v>
      </c>
      <c r="DM24" s="985"/>
      <c r="DN24" s="985"/>
      <c r="DO24" s="985"/>
      <c r="DP24" s="986"/>
      <c r="DQ24" s="984">
        <v>0</v>
      </c>
      <c r="DR24" s="985"/>
      <c r="DS24" s="985"/>
      <c r="DT24" s="985"/>
      <c r="DU24" s="986"/>
      <c r="DV24" s="987"/>
      <c r="DW24" s="988"/>
      <c r="DX24" s="988"/>
      <c r="DY24" s="988"/>
      <c r="DZ24" s="989"/>
      <c r="EA24" s="242"/>
    </row>
    <row r="25" spans="1:131" s="235" customFormat="1" ht="26.25" customHeight="1" thickBot="1" x14ac:dyDescent="0.25">
      <c r="A25" s="1064" t="s">
        <v>377</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589</v>
      </c>
      <c r="BT25" s="1010" t="s">
        <v>589</v>
      </c>
      <c r="BU25" s="1010" t="s">
        <v>589</v>
      </c>
      <c r="BV25" s="1010" t="s">
        <v>589</v>
      </c>
      <c r="BW25" s="1010" t="s">
        <v>589</v>
      </c>
      <c r="BX25" s="1010" t="s">
        <v>589</v>
      </c>
      <c r="BY25" s="1010" t="s">
        <v>589</v>
      </c>
      <c r="BZ25" s="1010" t="s">
        <v>589</v>
      </c>
      <c r="CA25" s="1010" t="s">
        <v>589</v>
      </c>
      <c r="CB25" s="1010" t="s">
        <v>589</v>
      </c>
      <c r="CC25" s="1010" t="s">
        <v>589</v>
      </c>
      <c r="CD25" s="1010" t="s">
        <v>589</v>
      </c>
      <c r="CE25" s="1010" t="s">
        <v>589</v>
      </c>
      <c r="CF25" s="1010" t="s">
        <v>589</v>
      </c>
      <c r="CG25" s="1011" t="s">
        <v>589</v>
      </c>
      <c r="CH25" s="984">
        <v>1</v>
      </c>
      <c r="CI25" s="985"/>
      <c r="CJ25" s="985"/>
      <c r="CK25" s="985"/>
      <c r="CL25" s="986"/>
      <c r="CM25" s="984">
        <v>13</v>
      </c>
      <c r="CN25" s="985"/>
      <c r="CO25" s="985"/>
      <c r="CP25" s="985"/>
      <c r="CQ25" s="986"/>
      <c r="CR25" s="984">
        <v>2</v>
      </c>
      <c r="CS25" s="985"/>
      <c r="CT25" s="985"/>
      <c r="CU25" s="985"/>
      <c r="CV25" s="986"/>
      <c r="CW25" s="984">
        <v>14</v>
      </c>
      <c r="CX25" s="985"/>
      <c r="CY25" s="985"/>
      <c r="CZ25" s="985"/>
      <c r="DA25" s="986"/>
      <c r="DB25" s="984">
        <v>0</v>
      </c>
      <c r="DC25" s="985"/>
      <c r="DD25" s="985"/>
      <c r="DE25" s="985"/>
      <c r="DF25" s="986"/>
      <c r="DG25" s="984">
        <v>0</v>
      </c>
      <c r="DH25" s="985"/>
      <c r="DI25" s="985"/>
      <c r="DJ25" s="985"/>
      <c r="DK25" s="986"/>
      <c r="DL25" s="984">
        <v>0</v>
      </c>
      <c r="DM25" s="985"/>
      <c r="DN25" s="985"/>
      <c r="DO25" s="985"/>
      <c r="DP25" s="986"/>
      <c r="DQ25" s="984">
        <v>0</v>
      </c>
      <c r="DR25" s="985"/>
      <c r="DS25" s="985"/>
      <c r="DT25" s="985"/>
      <c r="DU25" s="986"/>
      <c r="DV25" s="987"/>
      <c r="DW25" s="988"/>
      <c r="DX25" s="988"/>
      <c r="DY25" s="988"/>
      <c r="DZ25" s="989"/>
      <c r="EA25" s="234"/>
    </row>
    <row r="26" spans="1:131" s="235" customFormat="1" ht="26.25" customHeight="1" x14ac:dyDescent="0.2">
      <c r="A26" s="990" t="s">
        <v>338</v>
      </c>
      <c r="B26" s="991"/>
      <c r="C26" s="991"/>
      <c r="D26" s="991"/>
      <c r="E26" s="991"/>
      <c r="F26" s="991"/>
      <c r="G26" s="991"/>
      <c r="H26" s="991"/>
      <c r="I26" s="991"/>
      <c r="J26" s="991"/>
      <c r="K26" s="991"/>
      <c r="L26" s="991"/>
      <c r="M26" s="991"/>
      <c r="N26" s="991"/>
      <c r="O26" s="991"/>
      <c r="P26" s="992"/>
      <c r="Q26" s="996" t="s">
        <v>378</v>
      </c>
      <c r="R26" s="997"/>
      <c r="S26" s="997"/>
      <c r="T26" s="997"/>
      <c r="U26" s="998"/>
      <c r="V26" s="996" t="s">
        <v>379</v>
      </c>
      <c r="W26" s="997"/>
      <c r="X26" s="997"/>
      <c r="Y26" s="997"/>
      <c r="Z26" s="998"/>
      <c r="AA26" s="996" t="s">
        <v>380</v>
      </c>
      <c r="AB26" s="997"/>
      <c r="AC26" s="997"/>
      <c r="AD26" s="997"/>
      <c r="AE26" s="997"/>
      <c r="AF26" s="1060" t="s">
        <v>381</v>
      </c>
      <c r="AG26" s="1003"/>
      <c r="AH26" s="1003"/>
      <c r="AI26" s="1003"/>
      <c r="AJ26" s="1061"/>
      <c r="AK26" s="997" t="s">
        <v>382</v>
      </c>
      <c r="AL26" s="997"/>
      <c r="AM26" s="997"/>
      <c r="AN26" s="997"/>
      <c r="AO26" s="998"/>
      <c r="AP26" s="996" t="s">
        <v>383</v>
      </c>
      <c r="AQ26" s="997"/>
      <c r="AR26" s="997"/>
      <c r="AS26" s="997"/>
      <c r="AT26" s="998"/>
      <c r="AU26" s="996" t="s">
        <v>384</v>
      </c>
      <c r="AV26" s="997"/>
      <c r="AW26" s="997"/>
      <c r="AX26" s="997"/>
      <c r="AY26" s="998"/>
      <c r="AZ26" s="996" t="s">
        <v>385</v>
      </c>
      <c r="BA26" s="997"/>
      <c r="BB26" s="997"/>
      <c r="BC26" s="997"/>
      <c r="BD26" s="998"/>
      <c r="BE26" s="996" t="s">
        <v>345</v>
      </c>
      <c r="BF26" s="997"/>
      <c r="BG26" s="997"/>
      <c r="BH26" s="997"/>
      <c r="BI26" s="1012"/>
      <c r="BJ26" s="240"/>
      <c r="BK26" s="240"/>
      <c r="BL26" s="240"/>
      <c r="BM26" s="240"/>
      <c r="BN26" s="240"/>
      <c r="BO26" s="253"/>
      <c r="BP26" s="253"/>
      <c r="BQ26" s="250">
        <v>20</v>
      </c>
      <c r="BR26" s="251"/>
      <c r="BS26" s="1009" t="s">
        <v>590</v>
      </c>
      <c r="BT26" s="1010" t="s">
        <v>590</v>
      </c>
      <c r="BU26" s="1010" t="s">
        <v>590</v>
      </c>
      <c r="BV26" s="1010" t="s">
        <v>590</v>
      </c>
      <c r="BW26" s="1010" t="s">
        <v>590</v>
      </c>
      <c r="BX26" s="1010" t="s">
        <v>590</v>
      </c>
      <c r="BY26" s="1010" t="s">
        <v>590</v>
      </c>
      <c r="BZ26" s="1010" t="s">
        <v>590</v>
      </c>
      <c r="CA26" s="1010" t="s">
        <v>590</v>
      </c>
      <c r="CB26" s="1010" t="s">
        <v>590</v>
      </c>
      <c r="CC26" s="1010" t="s">
        <v>590</v>
      </c>
      <c r="CD26" s="1010" t="s">
        <v>590</v>
      </c>
      <c r="CE26" s="1010" t="s">
        <v>590</v>
      </c>
      <c r="CF26" s="1010" t="s">
        <v>590</v>
      </c>
      <c r="CG26" s="1011" t="s">
        <v>590</v>
      </c>
      <c r="CH26" s="984">
        <v>5</v>
      </c>
      <c r="CI26" s="985"/>
      <c r="CJ26" s="985"/>
      <c r="CK26" s="985"/>
      <c r="CL26" s="986"/>
      <c r="CM26" s="984">
        <v>556</v>
      </c>
      <c r="CN26" s="985"/>
      <c r="CO26" s="985"/>
      <c r="CP26" s="985"/>
      <c r="CQ26" s="986"/>
      <c r="CR26" s="984">
        <v>150</v>
      </c>
      <c r="CS26" s="985"/>
      <c r="CT26" s="985"/>
      <c r="CU26" s="985"/>
      <c r="CV26" s="986"/>
      <c r="CW26" s="984">
        <v>8</v>
      </c>
      <c r="CX26" s="985"/>
      <c r="CY26" s="985"/>
      <c r="CZ26" s="985"/>
      <c r="DA26" s="986"/>
      <c r="DB26" s="984">
        <v>0</v>
      </c>
      <c r="DC26" s="985"/>
      <c r="DD26" s="985"/>
      <c r="DE26" s="985"/>
      <c r="DF26" s="986"/>
      <c r="DG26" s="984">
        <v>0</v>
      </c>
      <c r="DH26" s="985"/>
      <c r="DI26" s="985"/>
      <c r="DJ26" s="985"/>
      <c r="DK26" s="986"/>
      <c r="DL26" s="984">
        <v>0</v>
      </c>
      <c r="DM26" s="985"/>
      <c r="DN26" s="985"/>
      <c r="DO26" s="985"/>
      <c r="DP26" s="986"/>
      <c r="DQ26" s="984">
        <v>0</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591</v>
      </c>
      <c r="BT27" s="1010" t="s">
        <v>591</v>
      </c>
      <c r="BU27" s="1010" t="s">
        <v>591</v>
      </c>
      <c r="BV27" s="1010" t="s">
        <v>591</v>
      </c>
      <c r="BW27" s="1010" t="s">
        <v>591</v>
      </c>
      <c r="BX27" s="1010" t="s">
        <v>591</v>
      </c>
      <c r="BY27" s="1010" t="s">
        <v>591</v>
      </c>
      <c r="BZ27" s="1010" t="s">
        <v>591</v>
      </c>
      <c r="CA27" s="1010" t="s">
        <v>591</v>
      </c>
      <c r="CB27" s="1010" t="s">
        <v>591</v>
      </c>
      <c r="CC27" s="1010" t="s">
        <v>591</v>
      </c>
      <c r="CD27" s="1010" t="s">
        <v>591</v>
      </c>
      <c r="CE27" s="1010" t="s">
        <v>591</v>
      </c>
      <c r="CF27" s="1010" t="s">
        <v>591</v>
      </c>
      <c r="CG27" s="1011" t="s">
        <v>591</v>
      </c>
      <c r="CH27" s="984">
        <v>0</v>
      </c>
      <c r="CI27" s="985"/>
      <c r="CJ27" s="985"/>
      <c r="CK27" s="985"/>
      <c r="CL27" s="986"/>
      <c r="CM27" s="984">
        <v>1259</v>
      </c>
      <c r="CN27" s="985"/>
      <c r="CO27" s="985"/>
      <c r="CP27" s="985"/>
      <c r="CQ27" s="986"/>
      <c r="CR27" s="984">
        <v>186</v>
      </c>
      <c r="CS27" s="985"/>
      <c r="CT27" s="985"/>
      <c r="CU27" s="985"/>
      <c r="CV27" s="986"/>
      <c r="CW27" s="984">
        <v>11</v>
      </c>
      <c r="CX27" s="985"/>
      <c r="CY27" s="985"/>
      <c r="CZ27" s="985"/>
      <c r="DA27" s="986"/>
      <c r="DB27" s="984">
        <v>0</v>
      </c>
      <c r="DC27" s="985"/>
      <c r="DD27" s="985"/>
      <c r="DE27" s="985"/>
      <c r="DF27" s="986"/>
      <c r="DG27" s="984">
        <v>0</v>
      </c>
      <c r="DH27" s="985"/>
      <c r="DI27" s="985"/>
      <c r="DJ27" s="985"/>
      <c r="DK27" s="986"/>
      <c r="DL27" s="984">
        <v>0</v>
      </c>
      <c r="DM27" s="985"/>
      <c r="DN27" s="985"/>
      <c r="DO27" s="985"/>
      <c r="DP27" s="986"/>
      <c r="DQ27" s="984">
        <v>0</v>
      </c>
      <c r="DR27" s="985"/>
      <c r="DS27" s="985"/>
      <c r="DT27" s="985"/>
      <c r="DU27" s="986"/>
      <c r="DV27" s="987"/>
      <c r="DW27" s="988"/>
      <c r="DX27" s="988"/>
      <c r="DY27" s="988"/>
      <c r="DZ27" s="989"/>
      <c r="EA27" s="234"/>
    </row>
    <row r="28" spans="1:131" s="235" customFormat="1" ht="26.25" customHeight="1" thickTop="1" x14ac:dyDescent="0.2">
      <c r="A28" s="254">
        <v>1</v>
      </c>
      <c r="B28" s="1051" t="s">
        <v>386</v>
      </c>
      <c r="C28" s="1052"/>
      <c r="D28" s="1052"/>
      <c r="E28" s="1052"/>
      <c r="F28" s="1052"/>
      <c r="G28" s="1052"/>
      <c r="H28" s="1052"/>
      <c r="I28" s="1052"/>
      <c r="J28" s="1052"/>
      <c r="K28" s="1052"/>
      <c r="L28" s="1052"/>
      <c r="M28" s="1052"/>
      <c r="N28" s="1052"/>
      <c r="O28" s="1052"/>
      <c r="P28" s="1053"/>
      <c r="Q28" s="1054">
        <v>428</v>
      </c>
      <c r="R28" s="1055"/>
      <c r="S28" s="1055"/>
      <c r="T28" s="1055"/>
      <c r="U28" s="1055"/>
      <c r="V28" s="1055">
        <v>388</v>
      </c>
      <c r="W28" s="1055"/>
      <c r="X28" s="1055"/>
      <c r="Y28" s="1055"/>
      <c r="Z28" s="1055"/>
      <c r="AA28" s="1055">
        <v>40</v>
      </c>
      <c r="AB28" s="1055"/>
      <c r="AC28" s="1055"/>
      <c r="AD28" s="1055"/>
      <c r="AE28" s="1056"/>
      <c r="AF28" s="1057" t="s">
        <v>387</v>
      </c>
      <c r="AG28" s="1055"/>
      <c r="AH28" s="1055"/>
      <c r="AI28" s="1055"/>
      <c r="AJ28" s="1058"/>
      <c r="AK28" s="1059">
        <v>209</v>
      </c>
      <c r="AL28" s="1047"/>
      <c r="AM28" s="1047"/>
      <c r="AN28" s="1047"/>
      <c r="AO28" s="1047"/>
      <c r="AP28" s="1047">
        <v>1133</v>
      </c>
      <c r="AQ28" s="1047"/>
      <c r="AR28" s="1047"/>
      <c r="AS28" s="1047"/>
      <c r="AT28" s="1047"/>
      <c r="AU28" s="1047">
        <v>670</v>
      </c>
      <c r="AV28" s="1047"/>
      <c r="AW28" s="1047"/>
      <c r="AX28" s="1047"/>
      <c r="AY28" s="1047"/>
      <c r="AZ28" s="1048" t="s">
        <v>503</v>
      </c>
      <c r="BA28" s="1048"/>
      <c r="BB28" s="1048"/>
      <c r="BC28" s="1048"/>
      <c r="BD28" s="1048"/>
      <c r="BE28" s="1049"/>
      <c r="BF28" s="1049"/>
      <c r="BG28" s="1049"/>
      <c r="BH28" s="1049"/>
      <c r="BI28" s="1050"/>
      <c r="BJ28" s="240"/>
      <c r="BK28" s="240"/>
      <c r="BL28" s="240"/>
      <c r="BM28" s="240"/>
      <c r="BN28" s="240"/>
      <c r="BO28" s="253"/>
      <c r="BP28" s="253"/>
      <c r="BQ28" s="250">
        <v>22</v>
      </c>
      <c r="BR28" s="251"/>
      <c r="BS28" s="1009" t="s">
        <v>592</v>
      </c>
      <c r="BT28" s="1010" t="s">
        <v>592</v>
      </c>
      <c r="BU28" s="1010" t="s">
        <v>592</v>
      </c>
      <c r="BV28" s="1010" t="s">
        <v>592</v>
      </c>
      <c r="BW28" s="1010" t="s">
        <v>592</v>
      </c>
      <c r="BX28" s="1010" t="s">
        <v>592</v>
      </c>
      <c r="BY28" s="1010" t="s">
        <v>592</v>
      </c>
      <c r="BZ28" s="1010" t="s">
        <v>592</v>
      </c>
      <c r="CA28" s="1010" t="s">
        <v>592</v>
      </c>
      <c r="CB28" s="1010" t="s">
        <v>592</v>
      </c>
      <c r="CC28" s="1010" t="s">
        <v>592</v>
      </c>
      <c r="CD28" s="1010" t="s">
        <v>592</v>
      </c>
      <c r="CE28" s="1010" t="s">
        <v>592</v>
      </c>
      <c r="CF28" s="1010" t="s">
        <v>592</v>
      </c>
      <c r="CG28" s="1011" t="s">
        <v>592</v>
      </c>
      <c r="CH28" s="984">
        <v>0</v>
      </c>
      <c r="CI28" s="985"/>
      <c r="CJ28" s="985"/>
      <c r="CK28" s="985"/>
      <c r="CL28" s="986"/>
      <c r="CM28" s="984">
        <v>288</v>
      </c>
      <c r="CN28" s="985"/>
      <c r="CO28" s="985"/>
      <c r="CP28" s="985"/>
      <c r="CQ28" s="986"/>
      <c r="CR28" s="984">
        <v>6</v>
      </c>
      <c r="CS28" s="985"/>
      <c r="CT28" s="985"/>
      <c r="CU28" s="985"/>
      <c r="CV28" s="986"/>
      <c r="CW28" s="984">
        <v>0</v>
      </c>
      <c r="CX28" s="985"/>
      <c r="CY28" s="985"/>
      <c r="CZ28" s="985"/>
      <c r="DA28" s="986"/>
      <c r="DB28" s="984">
        <v>0</v>
      </c>
      <c r="DC28" s="985"/>
      <c r="DD28" s="985"/>
      <c r="DE28" s="985"/>
      <c r="DF28" s="986"/>
      <c r="DG28" s="984">
        <v>0</v>
      </c>
      <c r="DH28" s="985"/>
      <c r="DI28" s="985"/>
      <c r="DJ28" s="985"/>
      <c r="DK28" s="986"/>
      <c r="DL28" s="984">
        <v>0</v>
      </c>
      <c r="DM28" s="985"/>
      <c r="DN28" s="985"/>
      <c r="DO28" s="985"/>
      <c r="DP28" s="986"/>
      <c r="DQ28" s="984">
        <v>0</v>
      </c>
      <c r="DR28" s="985"/>
      <c r="DS28" s="985"/>
      <c r="DT28" s="985"/>
      <c r="DU28" s="986"/>
      <c r="DV28" s="987"/>
      <c r="DW28" s="988"/>
      <c r="DX28" s="988"/>
      <c r="DY28" s="988"/>
      <c r="DZ28" s="989"/>
      <c r="EA28" s="234"/>
    </row>
    <row r="29" spans="1:131" s="235" customFormat="1" ht="26.25" customHeight="1" x14ac:dyDescent="0.2">
      <c r="A29" s="254">
        <v>2</v>
      </c>
      <c r="B29" s="1038" t="s">
        <v>388</v>
      </c>
      <c r="C29" s="1039"/>
      <c r="D29" s="1039"/>
      <c r="E29" s="1039"/>
      <c r="F29" s="1039"/>
      <c r="G29" s="1039"/>
      <c r="H29" s="1039"/>
      <c r="I29" s="1039"/>
      <c r="J29" s="1039"/>
      <c r="K29" s="1039"/>
      <c r="L29" s="1039"/>
      <c r="M29" s="1039"/>
      <c r="N29" s="1039"/>
      <c r="O29" s="1039"/>
      <c r="P29" s="1040"/>
      <c r="Q29" s="1045">
        <v>97467</v>
      </c>
      <c r="R29" s="1042"/>
      <c r="S29" s="1042"/>
      <c r="T29" s="1042"/>
      <c r="U29" s="1042"/>
      <c r="V29" s="1042">
        <v>95937</v>
      </c>
      <c r="W29" s="1042"/>
      <c r="X29" s="1042"/>
      <c r="Y29" s="1042"/>
      <c r="Z29" s="1042"/>
      <c r="AA29" s="1042">
        <v>1530</v>
      </c>
      <c r="AB29" s="1042"/>
      <c r="AC29" s="1042"/>
      <c r="AD29" s="1042"/>
      <c r="AE29" s="1046"/>
      <c r="AF29" s="1041" t="s">
        <v>359</v>
      </c>
      <c r="AG29" s="1042"/>
      <c r="AH29" s="1042"/>
      <c r="AI29" s="1042"/>
      <c r="AJ29" s="1043"/>
      <c r="AK29" s="975">
        <v>5685</v>
      </c>
      <c r="AL29" s="966"/>
      <c r="AM29" s="966"/>
      <c r="AN29" s="966"/>
      <c r="AO29" s="966"/>
      <c r="AP29" s="966" t="s">
        <v>601</v>
      </c>
      <c r="AQ29" s="966"/>
      <c r="AR29" s="966"/>
      <c r="AS29" s="966"/>
      <c r="AT29" s="966"/>
      <c r="AU29" s="966">
        <v>0</v>
      </c>
      <c r="AV29" s="966"/>
      <c r="AW29" s="966"/>
      <c r="AX29" s="966"/>
      <c r="AY29" s="966"/>
      <c r="AZ29" s="1044" t="s">
        <v>503</v>
      </c>
      <c r="BA29" s="1044"/>
      <c r="BB29" s="1044"/>
      <c r="BC29" s="1044"/>
      <c r="BD29" s="1044"/>
      <c r="BE29" s="1036"/>
      <c r="BF29" s="1036"/>
      <c r="BG29" s="1036"/>
      <c r="BH29" s="1036"/>
      <c r="BI29" s="1037"/>
      <c r="BJ29" s="240"/>
      <c r="BK29" s="240"/>
      <c r="BL29" s="240"/>
      <c r="BM29" s="240"/>
      <c r="BN29" s="240"/>
      <c r="BO29" s="253"/>
      <c r="BP29" s="253"/>
      <c r="BQ29" s="250">
        <v>23</v>
      </c>
      <c r="BR29" s="251"/>
      <c r="BS29" s="1009" t="s">
        <v>593</v>
      </c>
      <c r="BT29" s="1010" t="s">
        <v>593</v>
      </c>
      <c r="BU29" s="1010" t="s">
        <v>593</v>
      </c>
      <c r="BV29" s="1010" t="s">
        <v>593</v>
      </c>
      <c r="BW29" s="1010" t="s">
        <v>593</v>
      </c>
      <c r="BX29" s="1010" t="s">
        <v>593</v>
      </c>
      <c r="BY29" s="1010" t="s">
        <v>593</v>
      </c>
      <c r="BZ29" s="1010" t="s">
        <v>593</v>
      </c>
      <c r="CA29" s="1010" t="s">
        <v>593</v>
      </c>
      <c r="CB29" s="1010" t="s">
        <v>593</v>
      </c>
      <c r="CC29" s="1010" t="s">
        <v>593</v>
      </c>
      <c r="CD29" s="1010" t="s">
        <v>593</v>
      </c>
      <c r="CE29" s="1010" t="s">
        <v>593</v>
      </c>
      <c r="CF29" s="1010" t="s">
        <v>593</v>
      </c>
      <c r="CG29" s="1011" t="s">
        <v>593</v>
      </c>
      <c r="CH29" s="984">
        <v>-20</v>
      </c>
      <c r="CI29" s="985"/>
      <c r="CJ29" s="985"/>
      <c r="CK29" s="985"/>
      <c r="CL29" s="986"/>
      <c r="CM29" s="984">
        <v>-601</v>
      </c>
      <c r="CN29" s="985"/>
      <c r="CO29" s="985"/>
      <c r="CP29" s="985"/>
      <c r="CQ29" s="986"/>
      <c r="CR29" s="984">
        <v>32</v>
      </c>
      <c r="CS29" s="985"/>
      <c r="CT29" s="985"/>
      <c r="CU29" s="985"/>
      <c r="CV29" s="986"/>
      <c r="CW29" s="984">
        <v>0</v>
      </c>
      <c r="CX29" s="985"/>
      <c r="CY29" s="985"/>
      <c r="CZ29" s="985"/>
      <c r="DA29" s="986"/>
      <c r="DB29" s="984">
        <v>109</v>
      </c>
      <c r="DC29" s="985"/>
      <c r="DD29" s="985"/>
      <c r="DE29" s="985"/>
      <c r="DF29" s="986"/>
      <c r="DG29" s="984">
        <v>0</v>
      </c>
      <c r="DH29" s="985"/>
      <c r="DI29" s="985"/>
      <c r="DJ29" s="985"/>
      <c r="DK29" s="986"/>
      <c r="DL29" s="984">
        <v>0</v>
      </c>
      <c r="DM29" s="985"/>
      <c r="DN29" s="985"/>
      <c r="DO29" s="985"/>
      <c r="DP29" s="986"/>
      <c r="DQ29" s="984">
        <v>0</v>
      </c>
      <c r="DR29" s="985"/>
      <c r="DS29" s="985"/>
      <c r="DT29" s="985"/>
      <c r="DU29" s="986"/>
      <c r="DV29" s="987"/>
      <c r="DW29" s="988"/>
      <c r="DX29" s="988"/>
      <c r="DY29" s="988"/>
      <c r="DZ29" s="989"/>
      <c r="EA29" s="234"/>
    </row>
    <row r="30" spans="1:131" s="235" customFormat="1" ht="26.25" customHeight="1" x14ac:dyDescent="0.2">
      <c r="A30" s="254">
        <v>3</v>
      </c>
      <c r="B30" s="1038" t="s">
        <v>389</v>
      </c>
      <c r="C30" s="1039"/>
      <c r="D30" s="1039"/>
      <c r="E30" s="1039"/>
      <c r="F30" s="1039"/>
      <c r="G30" s="1039"/>
      <c r="H30" s="1039"/>
      <c r="I30" s="1039"/>
      <c r="J30" s="1039"/>
      <c r="K30" s="1039"/>
      <c r="L30" s="1039"/>
      <c r="M30" s="1039"/>
      <c r="N30" s="1039"/>
      <c r="O30" s="1039"/>
      <c r="P30" s="1040"/>
      <c r="Q30" s="1045">
        <v>25974</v>
      </c>
      <c r="R30" s="1042"/>
      <c r="S30" s="1042"/>
      <c r="T30" s="1042"/>
      <c r="U30" s="1042"/>
      <c r="V30" s="1042">
        <v>27150</v>
      </c>
      <c r="W30" s="1042"/>
      <c r="X30" s="1042"/>
      <c r="Y30" s="1042"/>
      <c r="Z30" s="1042"/>
      <c r="AA30" s="1042">
        <v>-1176</v>
      </c>
      <c r="AB30" s="1042"/>
      <c r="AC30" s="1042"/>
      <c r="AD30" s="1042"/>
      <c r="AE30" s="1046"/>
      <c r="AF30" s="1041">
        <v>3492</v>
      </c>
      <c r="AG30" s="1042"/>
      <c r="AH30" s="1042"/>
      <c r="AI30" s="1042"/>
      <c r="AJ30" s="1043"/>
      <c r="AK30" s="975">
        <v>2930</v>
      </c>
      <c r="AL30" s="966"/>
      <c r="AM30" s="966"/>
      <c r="AN30" s="966"/>
      <c r="AO30" s="966"/>
      <c r="AP30" s="966">
        <v>20604</v>
      </c>
      <c r="AQ30" s="966"/>
      <c r="AR30" s="966"/>
      <c r="AS30" s="966"/>
      <c r="AT30" s="966"/>
      <c r="AU30" s="966">
        <v>10838</v>
      </c>
      <c r="AV30" s="966"/>
      <c r="AW30" s="966"/>
      <c r="AX30" s="966"/>
      <c r="AY30" s="966"/>
      <c r="AZ30" s="1044" t="s">
        <v>503</v>
      </c>
      <c r="BA30" s="1044"/>
      <c r="BB30" s="1044"/>
      <c r="BC30" s="1044"/>
      <c r="BD30" s="1044"/>
      <c r="BE30" s="1036" t="s">
        <v>390</v>
      </c>
      <c r="BF30" s="1036"/>
      <c r="BG30" s="1036"/>
      <c r="BH30" s="1036"/>
      <c r="BI30" s="1037"/>
      <c r="BJ30" s="240"/>
      <c r="BK30" s="240"/>
      <c r="BL30" s="240"/>
      <c r="BM30" s="240"/>
      <c r="BN30" s="240"/>
      <c r="BO30" s="253"/>
      <c r="BP30" s="253"/>
      <c r="BQ30" s="250">
        <v>24</v>
      </c>
      <c r="BR30" s="251"/>
      <c r="BS30" s="1009" t="s">
        <v>594</v>
      </c>
      <c r="BT30" s="1010" t="s">
        <v>594</v>
      </c>
      <c r="BU30" s="1010" t="s">
        <v>594</v>
      </c>
      <c r="BV30" s="1010" t="s">
        <v>594</v>
      </c>
      <c r="BW30" s="1010" t="s">
        <v>594</v>
      </c>
      <c r="BX30" s="1010" t="s">
        <v>594</v>
      </c>
      <c r="BY30" s="1010" t="s">
        <v>594</v>
      </c>
      <c r="BZ30" s="1010" t="s">
        <v>594</v>
      </c>
      <c r="CA30" s="1010" t="s">
        <v>594</v>
      </c>
      <c r="CB30" s="1010" t="s">
        <v>594</v>
      </c>
      <c r="CC30" s="1010" t="s">
        <v>594</v>
      </c>
      <c r="CD30" s="1010" t="s">
        <v>594</v>
      </c>
      <c r="CE30" s="1010" t="s">
        <v>594</v>
      </c>
      <c r="CF30" s="1010" t="s">
        <v>594</v>
      </c>
      <c r="CG30" s="1011" t="s">
        <v>594</v>
      </c>
      <c r="CH30" s="984">
        <v>1</v>
      </c>
      <c r="CI30" s="985"/>
      <c r="CJ30" s="985"/>
      <c r="CK30" s="985"/>
      <c r="CL30" s="986"/>
      <c r="CM30" s="984">
        <v>98</v>
      </c>
      <c r="CN30" s="985"/>
      <c r="CO30" s="985"/>
      <c r="CP30" s="985"/>
      <c r="CQ30" s="986"/>
      <c r="CR30" s="984">
        <v>0</v>
      </c>
      <c r="CS30" s="985"/>
      <c r="CT30" s="985"/>
      <c r="CU30" s="985"/>
      <c r="CV30" s="986"/>
      <c r="CW30" s="984">
        <v>0</v>
      </c>
      <c r="CX30" s="985"/>
      <c r="CY30" s="985"/>
      <c r="CZ30" s="985"/>
      <c r="DA30" s="986"/>
      <c r="DB30" s="984">
        <v>0</v>
      </c>
      <c r="DC30" s="985"/>
      <c r="DD30" s="985"/>
      <c r="DE30" s="985"/>
      <c r="DF30" s="986"/>
      <c r="DG30" s="984">
        <v>0</v>
      </c>
      <c r="DH30" s="985"/>
      <c r="DI30" s="985"/>
      <c r="DJ30" s="985"/>
      <c r="DK30" s="986"/>
      <c r="DL30" s="984">
        <v>0</v>
      </c>
      <c r="DM30" s="985"/>
      <c r="DN30" s="985"/>
      <c r="DO30" s="985"/>
      <c r="DP30" s="986"/>
      <c r="DQ30" s="984">
        <v>0</v>
      </c>
      <c r="DR30" s="985"/>
      <c r="DS30" s="985"/>
      <c r="DT30" s="985"/>
      <c r="DU30" s="986"/>
      <c r="DV30" s="987"/>
      <c r="DW30" s="988"/>
      <c r="DX30" s="988"/>
      <c r="DY30" s="988"/>
      <c r="DZ30" s="989"/>
      <c r="EA30" s="234"/>
    </row>
    <row r="31" spans="1:131" s="235" customFormat="1" ht="26.25" customHeight="1" x14ac:dyDescent="0.2">
      <c r="A31" s="254">
        <v>4</v>
      </c>
      <c r="B31" s="1038" t="s">
        <v>391</v>
      </c>
      <c r="C31" s="1039"/>
      <c r="D31" s="1039"/>
      <c r="E31" s="1039"/>
      <c r="F31" s="1039"/>
      <c r="G31" s="1039"/>
      <c r="H31" s="1039"/>
      <c r="I31" s="1039"/>
      <c r="J31" s="1039"/>
      <c r="K31" s="1039"/>
      <c r="L31" s="1039"/>
      <c r="M31" s="1039"/>
      <c r="N31" s="1039"/>
      <c r="O31" s="1039"/>
      <c r="P31" s="1040"/>
      <c r="Q31" s="1045">
        <v>2469</v>
      </c>
      <c r="R31" s="1042"/>
      <c r="S31" s="1042"/>
      <c r="T31" s="1042"/>
      <c r="U31" s="1042"/>
      <c r="V31" s="1042">
        <v>2414</v>
      </c>
      <c r="W31" s="1042"/>
      <c r="X31" s="1042"/>
      <c r="Y31" s="1042"/>
      <c r="Z31" s="1042"/>
      <c r="AA31" s="1042">
        <v>55</v>
      </c>
      <c r="AB31" s="1042"/>
      <c r="AC31" s="1042"/>
      <c r="AD31" s="1042"/>
      <c r="AE31" s="1046"/>
      <c r="AF31" s="1041">
        <v>15</v>
      </c>
      <c r="AG31" s="1042"/>
      <c r="AH31" s="1042"/>
      <c r="AI31" s="1042"/>
      <c r="AJ31" s="1043"/>
      <c r="AK31" s="975">
        <v>498</v>
      </c>
      <c r="AL31" s="966"/>
      <c r="AM31" s="966"/>
      <c r="AN31" s="966"/>
      <c r="AO31" s="966"/>
      <c r="AP31" s="966">
        <v>3276</v>
      </c>
      <c r="AQ31" s="966"/>
      <c r="AR31" s="966"/>
      <c r="AS31" s="966"/>
      <c r="AT31" s="966"/>
      <c r="AU31" s="966">
        <v>1906</v>
      </c>
      <c r="AV31" s="966"/>
      <c r="AW31" s="966"/>
      <c r="AX31" s="966"/>
      <c r="AY31" s="966"/>
      <c r="AZ31" s="1044" t="s">
        <v>503</v>
      </c>
      <c r="BA31" s="1044"/>
      <c r="BB31" s="1044"/>
      <c r="BC31" s="1044"/>
      <c r="BD31" s="1044"/>
      <c r="BE31" s="1036" t="s">
        <v>392</v>
      </c>
      <c r="BF31" s="1036"/>
      <c r="BG31" s="1036"/>
      <c r="BH31" s="1036"/>
      <c r="BI31" s="1037"/>
      <c r="BJ31" s="240"/>
      <c r="BK31" s="240"/>
      <c r="BL31" s="240"/>
      <c r="BM31" s="240"/>
      <c r="BN31" s="240"/>
      <c r="BO31" s="253"/>
      <c r="BP31" s="253"/>
      <c r="BQ31" s="250">
        <v>25</v>
      </c>
      <c r="BR31" s="251"/>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34"/>
    </row>
    <row r="32" spans="1:131" s="235" customFormat="1" ht="26.25" customHeight="1" x14ac:dyDescent="0.2">
      <c r="A32" s="254">
        <v>5</v>
      </c>
      <c r="B32" s="1038" t="s">
        <v>393</v>
      </c>
      <c r="C32" s="1039"/>
      <c r="D32" s="1039"/>
      <c r="E32" s="1039"/>
      <c r="F32" s="1039"/>
      <c r="G32" s="1039"/>
      <c r="H32" s="1039"/>
      <c r="I32" s="1039"/>
      <c r="J32" s="1039"/>
      <c r="K32" s="1039"/>
      <c r="L32" s="1039"/>
      <c r="M32" s="1039"/>
      <c r="N32" s="1039"/>
      <c r="O32" s="1039"/>
      <c r="P32" s="1040"/>
      <c r="Q32" s="1045">
        <v>1507</v>
      </c>
      <c r="R32" s="1042"/>
      <c r="S32" s="1042"/>
      <c r="T32" s="1042"/>
      <c r="U32" s="1042"/>
      <c r="V32" s="1042">
        <v>1505</v>
      </c>
      <c r="W32" s="1042"/>
      <c r="X32" s="1042"/>
      <c r="Y32" s="1042"/>
      <c r="Z32" s="1042"/>
      <c r="AA32" s="1042">
        <v>2</v>
      </c>
      <c r="AB32" s="1042"/>
      <c r="AC32" s="1042"/>
      <c r="AD32" s="1042"/>
      <c r="AE32" s="1046"/>
      <c r="AF32" s="1041" t="s">
        <v>361</v>
      </c>
      <c r="AG32" s="1042"/>
      <c r="AH32" s="1042"/>
      <c r="AI32" s="1042"/>
      <c r="AJ32" s="1043"/>
      <c r="AK32" s="975">
        <v>678</v>
      </c>
      <c r="AL32" s="966"/>
      <c r="AM32" s="966"/>
      <c r="AN32" s="966"/>
      <c r="AO32" s="966"/>
      <c r="AP32" s="966">
        <v>5536</v>
      </c>
      <c r="AQ32" s="966"/>
      <c r="AR32" s="966"/>
      <c r="AS32" s="966"/>
      <c r="AT32" s="966"/>
      <c r="AU32" s="966">
        <v>3026</v>
      </c>
      <c r="AV32" s="966"/>
      <c r="AW32" s="966"/>
      <c r="AX32" s="966"/>
      <c r="AY32" s="966"/>
      <c r="AZ32" s="1044" t="s">
        <v>503</v>
      </c>
      <c r="BA32" s="1044"/>
      <c r="BB32" s="1044"/>
      <c r="BC32" s="1044"/>
      <c r="BD32" s="1044"/>
      <c r="BE32" s="1036" t="s">
        <v>394</v>
      </c>
      <c r="BF32" s="1036"/>
      <c r="BG32" s="1036"/>
      <c r="BH32" s="1036"/>
      <c r="BI32" s="1037"/>
      <c r="BJ32" s="240"/>
      <c r="BK32" s="240"/>
      <c r="BL32" s="240"/>
      <c r="BM32" s="240"/>
      <c r="BN32" s="240"/>
      <c r="BO32" s="253"/>
      <c r="BP32" s="253"/>
      <c r="BQ32" s="250">
        <v>26</v>
      </c>
      <c r="BR32" s="251"/>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34"/>
    </row>
    <row r="33" spans="1:131" s="235" customFormat="1" ht="26.25" customHeight="1" x14ac:dyDescent="0.2">
      <c r="A33" s="254">
        <v>6</v>
      </c>
      <c r="B33" s="1038" t="s">
        <v>395</v>
      </c>
      <c r="C33" s="1039"/>
      <c r="D33" s="1039"/>
      <c r="E33" s="1039"/>
      <c r="F33" s="1039"/>
      <c r="G33" s="1039"/>
      <c r="H33" s="1039"/>
      <c r="I33" s="1039"/>
      <c r="J33" s="1039"/>
      <c r="K33" s="1039"/>
      <c r="L33" s="1039"/>
      <c r="M33" s="1039"/>
      <c r="N33" s="1039"/>
      <c r="O33" s="1039"/>
      <c r="P33" s="1040"/>
      <c r="Q33" s="1045">
        <v>476</v>
      </c>
      <c r="R33" s="1042"/>
      <c r="S33" s="1042"/>
      <c r="T33" s="1042"/>
      <c r="U33" s="1042"/>
      <c r="V33" s="1042">
        <v>476</v>
      </c>
      <c r="W33" s="1042"/>
      <c r="X33" s="1042"/>
      <c r="Y33" s="1042"/>
      <c r="Z33" s="1042"/>
      <c r="AA33" s="1042" t="s">
        <v>601</v>
      </c>
      <c r="AB33" s="1042"/>
      <c r="AC33" s="1042"/>
      <c r="AD33" s="1042"/>
      <c r="AE33" s="1046"/>
      <c r="AF33" s="1041">
        <v>502</v>
      </c>
      <c r="AG33" s="1042"/>
      <c r="AH33" s="1042"/>
      <c r="AI33" s="1042"/>
      <c r="AJ33" s="1043"/>
      <c r="AK33" s="975">
        <v>78</v>
      </c>
      <c r="AL33" s="966"/>
      <c r="AM33" s="966"/>
      <c r="AN33" s="966"/>
      <c r="AO33" s="966"/>
      <c r="AP33" s="966" t="s">
        <v>601</v>
      </c>
      <c r="AQ33" s="966"/>
      <c r="AR33" s="966"/>
      <c r="AS33" s="966"/>
      <c r="AT33" s="966"/>
      <c r="AU33" s="966">
        <v>0</v>
      </c>
      <c r="AV33" s="966"/>
      <c r="AW33" s="966"/>
      <c r="AX33" s="966"/>
      <c r="AY33" s="966"/>
      <c r="AZ33" s="1044" t="s">
        <v>503</v>
      </c>
      <c r="BA33" s="1044"/>
      <c r="BB33" s="1044"/>
      <c r="BC33" s="1044"/>
      <c r="BD33" s="1044"/>
      <c r="BE33" s="1036" t="s">
        <v>396</v>
      </c>
      <c r="BF33" s="1036"/>
      <c r="BG33" s="1036"/>
      <c r="BH33" s="1036"/>
      <c r="BI33" s="1037"/>
      <c r="BJ33" s="240"/>
      <c r="BK33" s="240"/>
      <c r="BL33" s="240"/>
      <c r="BM33" s="240"/>
      <c r="BN33" s="240"/>
      <c r="BO33" s="253"/>
      <c r="BP33" s="253"/>
      <c r="BQ33" s="250">
        <v>27</v>
      </c>
      <c r="BR33" s="251"/>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34"/>
    </row>
    <row r="34" spans="1:131" s="235" customFormat="1" ht="26.25" customHeight="1" x14ac:dyDescent="0.2">
      <c r="A34" s="254">
        <v>7</v>
      </c>
      <c r="B34" s="1038" t="s">
        <v>397</v>
      </c>
      <c r="C34" s="1039"/>
      <c r="D34" s="1039"/>
      <c r="E34" s="1039"/>
      <c r="F34" s="1039"/>
      <c r="G34" s="1039"/>
      <c r="H34" s="1039"/>
      <c r="I34" s="1039"/>
      <c r="J34" s="1039"/>
      <c r="K34" s="1039"/>
      <c r="L34" s="1039"/>
      <c r="M34" s="1039"/>
      <c r="N34" s="1039"/>
      <c r="O34" s="1039"/>
      <c r="P34" s="1040"/>
      <c r="Q34" s="1045">
        <v>170</v>
      </c>
      <c r="R34" s="1042"/>
      <c r="S34" s="1042"/>
      <c r="T34" s="1042"/>
      <c r="U34" s="1042"/>
      <c r="V34" s="1042">
        <v>170</v>
      </c>
      <c r="W34" s="1042"/>
      <c r="X34" s="1042"/>
      <c r="Y34" s="1042"/>
      <c r="Z34" s="1042"/>
      <c r="AA34" s="1042" t="s">
        <v>601</v>
      </c>
      <c r="AB34" s="1042"/>
      <c r="AC34" s="1042"/>
      <c r="AD34" s="1042"/>
      <c r="AE34" s="1046"/>
      <c r="AF34" s="1041" t="s">
        <v>359</v>
      </c>
      <c r="AG34" s="1042"/>
      <c r="AH34" s="1042"/>
      <c r="AI34" s="1042"/>
      <c r="AJ34" s="1043"/>
      <c r="AK34" s="975">
        <v>129</v>
      </c>
      <c r="AL34" s="966"/>
      <c r="AM34" s="966"/>
      <c r="AN34" s="966"/>
      <c r="AO34" s="966"/>
      <c r="AP34" s="966">
        <v>83</v>
      </c>
      <c r="AQ34" s="966"/>
      <c r="AR34" s="966"/>
      <c r="AS34" s="966"/>
      <c r="AT34" s="966"/>
      <c r="AU34" s="966">
        <v>0</v>
      </c>
      <c r="AV34" s="966"/>
      <c r="AW34" s="966"/>
      <c r="AX34" s="966"/>
      <c r="AY34" s="966"/>
      <c r="AZ34" s="1044" t="s">
        <v>503</v>
      </c>
      <c r="BA34" s="1044"/>
      <c r="BB34" s="1044"/>
      <c r="BC34" s="1044"/>
      <c r="BD34" s="1044"/>
      <c r="BE34" s="1036" t="s">
        <v>396</v>
      </c>
      <c r="BF34" s="1036"/>
      <c r="BG34" s="1036"/>
      <c r="BH34" s="1036"/>
      <c r="BI34" s="1037"/>
      <c r="BJ34" s="240"/>
      <c r="BK34" s="240"/>
      <c r="BL34" s="240"/>
      <c r="BM34" s="240"/>
      <c r="BN34" s="240"/>
      <c r="BO34" s="253"/>
      <c r="BP34" s="253"/>
      <c r="BQ34" s="250">
        <v>28</v>
      </c>
      <c r="BR34" s="251"/>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398</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374</v>
      </c>
      <c r="B63" s="939" t="s">
        <v>399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4009</v>
      </c>
      <c r="AG63" s="954"/>
      <c r="AH63" s="954"/>
      <c r="AI63" s="954"/>
      <c r="AJ63" s="1024"/>
      <c r="AK63" s="1025"/>
      <c r="AL63" s="958"/>
      <c r="AM63" s="958"/>
      <c r="AN63" s="958"/>
      <c r="AO63" s="958"/>
      <c r="AP63" s="954">
        <v>30632</v>
      </c>
      <c r="AQ63" s="954"/>
      <c r="AR63" s="954"/>
      <c r="AS63" s="954"/>
      <c r="AT63" s="954"/>
      <c r="AU63" s="954">
        <v>16440</v>
      </c>
      <c r="AV63" s="954"/>
      <c r="AW63" s="954"/>
      <c r="AX63" s="954"/>
      <c r="AY63" s="954"/>
      <c r="AZ63" s="1019"/>
      <c r="BA63" s="1019"/>
      <c r="BB63" s="1019"/>
      <c r="BC63" s="1019"/>
      <c r="BD63" s="1019"/>
      <c r="BE63" s="955"/>
      <c r="BF63" s="955"/>
      <c r="BG63" s="955"/>
      <c r="BH63" s="955"/>
      <c r="BI63" s="956"/>
      <c r="BJ63" s="1020" t="s">
        <v>400</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401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402</v>
      </c>
      <c r="B66" s="991"/>
      <c r="C66" s="991"/>
      <c r="D66" s="991"/>
      <c r="E66" s="991"/>
      <c r="F66" s="991"/>
      <c r="G66" s="991"/>
      <c r="H66" s="991"/>
      <c r="I66" s="991"/>
      <c r="J66" s="991"/>
      <c r="K66" s="991"/>
      <c r="L66" s="991"/>
      <c r="M66" s="991"/>
      <c r="N66" s="991"/>
      <c r="O66" s="991"/>
      <c r="P66" s="992"/>
      <c r="Q66" s="996" t="s">
        <v>403</v>
      </c>
      <c r="R66" s="997"/>
      <c r="S66" s="997"/>
      <c r="T66" s="997"/>
      <c r="U66" s="998"/>
      <c r="V66" s="996" t="s">
        <v>404</v>
      </c>
      <c r="W66" s="997"/>
      <c r="X66" s="997"/>
      <c r="Y66" s="997"/>
      <c r="Z66" s="998"/>
      <c r="AA66" s="996" t="s">
        <v>405</v>
      </c>
      <c r="AB66" s="997"/>
      <c r="AC66" s="997"/>
      <c r="AD66" s="997"/>
      <c r="AE66" s="998"/>
      <c r="AF66" s="1002" t="s">
        <v>406</v>
      </c>
      <c r="AG66" s="1003"/>
      <c r="AH66" s="1003"/>
      <c r="AI66" s="1003"/>
      <c r="AJ66" s="1004"/>
      <c r="AK66" s="996" t="s">
        <v>407</v>
      </c>
      <c r="AL66" s="991"/>
      <c r="AM66" s="991"/>
      <c r="AN66" s="991"/>
      <c r="AO66" s="992"/>
      <c r="AP66" s="996" t="s">
        <v>408</v>
      </c>
      <c r="AQ66" s="997"/>
      <c r="AR66" s="997"/>
      <c r="AS66" s="997"/>
      <c r="AT66" s="998"/>
      <c r="AU66" s="996" t="s">
        <v>409</v>
      </c>
      <c r="AV66" s="997"/>
      <c r="AW66" s="997"/>
      <c r="AX66" s="997"/>
      <c r="AY66" s="998"/>
      <c r="AZ66" s="996" t="s">
        <v>345</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567</v>
      </c>
      <c r="C68" s="981"/>
      <c r="D68" s="981"/>
      <c r="E68" s="981"/>
      <c r="F68" s="981"/>
      <c r="G68" s="981"/>
      <c r="H68" s="981"/>
      <c r="I68" s="981"/>
      <c r="J68" s="981"/>
      <c r="K68" s="981"/>
      <c r="L68" s="981"/>
      <c r="M68" s="981"/>
      <c r="N68" s="981"/>
      <c r="O68" s="981"/>
      <c r="P68" s="982"/>
      <c r="Q68" s="983">
        <v>22618</v>
      </c>
      <c r="R68" s="977"/>
      <c r="S68" s="977"/>
      <c r="T68" s="977"/>
      <c r="U68" s="977"/>
      <c r="V68" s="977">
        <v>20172</v>
      </c>
      <c r="W68" s="977"/>
      <c r="X68" s="977"/>
      <c r="Y68" s="977"/>
      <c r="Z68" s="977"/>
      <c r="AA68" s="977">
        <v>2446</v>
      </c>
      <c r="AB68" s="977"/>
      <c r="AC68" s="977"/>
      <c r="AD68" s="977"/>
      <c r="AE68" s="977"/>
      <c r="AF68" s="977">
        <v>32681</v>
      </c>
      <c r="AG68" s="977"/>
      <c r="AH68" s="977"/>
      <c r="AI68" s="977"/>
      <c r="AJ68" s="977"/>
      <c r="AK68" s="977" t="s">
        <v>601</v>
      </c>
      <c r="AL68" s="977"/>
      <c r="AM68" s="977"/>
      <c r="AN68" s="977"/>
      <c r="AO68" s="977"/>
      <c r="AP68" s="977">
        <v>55385</v>
      </c>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t="s">
        <v>568</v>
      </c>
      <c r="C69" s="970"/>
      <c r="D69" s="970"/>
      <c r="E69" s="970"/>
      <c r="F69" s="970"/>
      <c r="G69" s="970"/>
      <c r="H69" s="970"/>
      <c r="I69" s="970"/>
      <c r="J69" s="970"/>
      <c r="K69" s="970"/>
      <c r="L69" s="970"/>
      <c r="M69" s="970"/>
      <c r="N69" s="970"/>
      <c r="O69" s="970"/>
      <c r="P69" s="971"/>
      <c r="Q69" s="972">
        <v>774</v>
      </c>
      <c r="R69" s="966"/>
      <c r="S69" s="966"/>
      <c r="T69" s="966"/>
      <c r="U69" s="966"/>
      <c r="V69" s="966">
        <v>612</v>
      </c>
      <c r="W69" s="966"/>
      <c r="X69" s="966"/>
      <c r="Y69" s="966"/>
      <c r="Z69" s="966"/>
      <c r="AA69" s="966">
        <v>162</v>
      </c>
      <c r="AB69" s="966"/>
      <c r="AC69" s="966"/>
      <c r="AD69" s="966"/>
      <c r="AE69" s="966"/>
      <c r="AF69" s="966">
        <v>1846</v>
      </c>
      <c r="AG69" s="966"/>
      <c r="AH69" s="966"/>
      <c r="AI69" s="966"/>
      <c r="AJ69" s="966"/>
      <c r="AK69" s="966" t="s">
        <v>601</v>
      </c>
      <c r="AL69" s="966"/>
      <c r="AM69" s="966"/>
      <c r="AN69" s="966"/>
      <c r="AO69" s="966"/>
      <c r="AP69" s="966">
        <v>870</v>
      </c>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374</v>
      </c>
      <c r="B88" s="939" t="s">
        <v>410</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34527</v>
      </c>
      <c r="AG88" s="954"/>
      <c r="AH88" s="954"/>
      <c r="AI88" s="954"/>
      <c r="AJ88" s="954"/>
      <c r="AK88" s="958"/>
      <c r="AL88" s="958"/>
      <c r="AM88" s="958"/>
      <c r="AN88" s="958"/>
      <c r="AO88" s="958"/>
      <c r="AP88" s="954">
        <v>56255</v>
      </c>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374</v>
      </c>
      <c r="BR102" s="939" t="s">
        <v>411</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9738</v>
      </c>
      <c r="CS102" s="946"/>
      <c r="CT102" s="946"/>
      <c r="CU102" s="946"/>
      <c r="CV102" s="947"/>
      <c r="CW102" s="945">
        <v>311</v>
      </c>
      <c r="CX102" s="946"/>
      <c r="CY102" s="946"/>
      <c r="CZ102" s="946"/>
      <c r="DA102" s="947"/>
      <c r="DB102" s="945">
        <v>11603</v>
      </c>
      <c r="DC102" s="946"/>
      <c r="DD102" s="946"/>
      <c r="DE102" s="946"/>
      <c r="DF102" s="947"/>
      <c r="DG102" s="945">
        <v>0</v>
      </c>
      <c r="DH102" s="946"/>
      <c r="DI102" s="946"/>
      <c r="DJ102" s="946"/>
      <c r="DK102" s="947"/>
      <c r="DL102" s="945">
        <v>16</v>
      </c>
      <c r="DM102" s="946"/>
      <c r="DN102" s="946"/>
      <c r="DO102" s="946"/>
      <c r="DP102" s="947"/>
      <c r="DQ102" s="945">
        <v>14</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412</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413</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414</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415</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416</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417</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418</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419</v>
      </c>
      <c r="AB109" s="889"/>
      <c r="AC109" s="889"/>
      <c r="AD109" s="889"/>
      <c r="AE109" s="890"/>
      <c r="AF109" s="891" t="s">
        <v>294</v>
      </c>
      <c r="AG109" s="889"/>
      <c r="AH109" s="889"/>
      <c r="AI109" s="889"/>
      <c r="AJ109" s="890"/>
      <c r="AK109" s="891" t="s">
        <v>293</v>
      </c>
      <c r="AL109" s="889"/>
      <c r="AM109" s="889"/>
      <c r="AN109" s="889"/>
      <c r="AO109" s="890"/>
      <c r="AP109" s="891" t="s">
        <v>420</v>
      </c>
      <c r="AQ109" s="889"/>
      <c r="AR109" s="889"/>
      <c r="AS109" s="889"/>
      <c r="AT109" s="920"/>
      <c r="AU109" s="888" t="s">
        <v>418</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419</v>
      </c>
      <c r="BR109" s="889"/>
      <c r="BS109" s="889"/>
      <c r="BT109" s="889"/>
      <c r="BU109" s="890"/>
      <c r="BV109" s="891" t="s">
        <v>294</v>
      </c>
      <c r="BW109" s="889"/>
      <c r="BX109" s="889"/>
      <c r="BY109" s="889"/>
      <c r="BZ109" s="890"/>
      <c r="CA109" s="891" t="s">
        <v>293</v>
      </c>
      <c r="CB109" s="889"/>
      <c r="CC109" s="889"/>
      <c r="CD109" s="889"/>
      <c r="CE109" s="890"/>
      <c r="CF109" s="927" t="s">
        <v>420</v>
      </c>
      <c r="CG109" s="927"/>
      <c r="CH109" s="927"/>
      <c r="CI109" s="927"/>
      <c r="CJ109" s="927"/>
      <c r="CK109" s="891" t="s">
        <v>421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419</v>
      </c>
      <c r="DH109" s="889"/>
      <c r="DI109" s="889"/>
      <c r="DJ109" s="889"/>
      <c r="DK109" s="890"/>
      <c r="DL109" s="891" t="s">
        <v>294</v>
      </c>
      <c r="DM109" s="889"/>
      <c r="DN109" s="889"/>
      <c r="DO109" s="889"/>
      <c r="DP109" s="890"/>
      <c r="DQ109" s="891" t="s">
        <v>293</v>
      </c>
      <c r="DR109" s="889"/>
      <c r="DS109" s="889"/>
      <c r="DT109" s="889"/>
      <c r="DU109" s="890"/>
      <c r="DV109" s="891" t="s">
        <v>420</v>
      </c>
      <c r="DW109" s="889"/>
      <c r="DX109" s="889"/>
      <c r="DY109" s="889"/>
      <c r="DZ109" s="920"/>
    </row>
    <row r="110" spans="1:131" s="234" customFormat="1" ht="26.25" customHeight="1" x14ac:dyDescent="0.2">
      <c r="A110" s="789" t="s">
        <v>422</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61934913</v>
      </c>
      <c r="AB110" s="882"/>
      <c r="AC110" s="882"/>
      <c r="AD110" s="882"/>
      <c r="AE110" s="883"/>
      <c r="AF110" s="884">
        <v>70061511</v>
      </c>
      <c r="AG110" s="882"/>
      <c r="AH110" s="882"/>
      <c r="AI110" s="882"/>
      <c r="AJ110" s="883"/>
      <c r="AK110" s="884">
        <v>60172300</v>
      </c>
      <c r="AL110" s="882"/>
      <c r="AM110" s="882"/>
      <c r="AN110" s="882"/>
      <c r="AO110" s="883"/>
      <c r="AP110" s="885">
        <v>27.6</v>
      </c>
      <c r="AQ110" s="886"/>
      <c r="AR110" s="886"/>
      <c r="AS110" s="886"/>
      <c r="AT110" s="887"/>
      <c r="AU110" s="921" t="s">
        <v>71</v>
      </c>
      <c r="AV110" s="922"/>
      <c r="AW110" s="922"/>
      <c r="AX110" s="922"/>
      <c r="AY110" s="922"/>
      <c r="AZ110" s="844" t="s">
        <v>423</v>
      </c>
      <c r="BA110" s="790"/>
      <c r="BB110" s="790"/>
      <c r="BC110" s="790"/>
      <c r="BD110" s="790"/>
      <c r="BE110" s="790"/>
      <c r="BF110" s="790"/>
      <c r="BG110" s="790"/>
      <c r="BH110" s="790"/>
      <c r="BI110" s="790"/>
      <c r="BJ110" s="790"/>
      <c r="BK110" s="790"/>
      <c r="BL110" s="790"/>
      <c r="BM110" s="790"/>
      <c r="BN110" s="790"/>
      <c r="BO110" s="790"/>
      <c r="BP110" s="791"/>
      <c r="BQ110" s="845">
        <v>867798040</v>
      </c>
      <c r="BR110" s="827"/>
      <c r="BS110" s="827"/>
      <c r="BT110" s="827"/>
      <c r="BU110" s="827"/>
      <c r="BV110" s="827">
        <v>868743321</v>
      </c>
      <c r="BW110" s="827"/>
      <c r="BX110" s="827"/>
      <c r="BY110" s="827"/>
      <c r="BZ110" s="827"/>
      <c r="CA110" s="827">
        <v>868933260</v>
      </c>
      <c r="CB110" s="827"/>
      <c r="CC110" s="827"/>
      <c r="CD110" s="827"/>
      <c r="CE110" s="827"/>
      <c r="CF110" s="854">
        <v>398.6</v>
      </c>
      <c r="CG110" s="855"/>
      <c r="CH110" s="855"/>
      <c r="CI110" s="855"/>
      <c r="CJ110" s="855"/>
      <c r="CK110" s="917" t="s">
        <v>424</v>
      </c>
      <c r="CL110" s="801"/>
      <c r="CM110" s="878" t="s">
        <v>425</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400</v>
      </c>
      <c r="DH110" s="827"/>
      <c r="DI110" s="827"/>
      <c r="DJ110" s="827"/>
      <c r="DK110" s="827"/>
      <c r="DL110" s="827" t="s">
        <v>400</v>
      </c>
      <c r="DM110" s="827"/>
      <c r="DN110" s="827"/>
      <c r="DO110" s="827"/>
      <c r="DP110" s="827"/>
      <c r="DQ110" s="827" t="s">
        <v>400</v>
      </c>
      <c r="DR110" s="827"/>
      <c r="DS110" s="827"/>
      <c r="DT110" s="827"/>
      <c r="DU110" s="827"/>
      <c r="DV110" s="828" t="s">
        <v>387</v>
      </c>
      <c r="DW110" s="828"/>
      <c r="DX110" s="828"/>
      <c r="DY110" s="828"/>
      <c r="DZ110" s="829"/>
    </row>
    <row r="111" spans="1:131" s="234" customFormat="1" ht="26.25" customHeight="1" x14ac:dyDescent="0.2">
      <c r="A111" s="756" t="s">
        <v>426</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400</v>
      </c>
      <c r="AB111" s="911"/>
      <c r="AC111" s="911"/>
      <c r="AD111" s="911"/>
      <c r="AE111" s="912"/>
      <c r="AF111" s="913" t="s">
        <v>400</v>
      </c>
      <c r="AG111" s="911"/>
      <c r="AH111" s="911"/>
      <c r="AI111" s="911"/>
      <c r="AJ111" s="912"/>
      <c r="AK111" s="913" t="s">
        <v>387</v>
      </c>
      <c r="AL111" s="911"/>
      <c r="AM111" s="911"/>
      <c r="AN111" s="911"/>
      <c r="AO111" s="912"/>
      <c r="AP111" s="914" t="s">
        <v>400</v>
      </c>
      <c r="AQ111" s="915"/>
      <c r="AR111" s="915"/>
      <c r="AS111" s="915"/>
      <c r="AT111" s="916"/>
      <c r="AU111" s="923"/>
      <c r="AV111" s="924"/>
      <c r="AW111" s="924"/>
      <c r="AX111" s="924"/>
      <c r="AY111" s="924"/>
      <c r="AZ111" s="797" t="s">
        <v>427</v>
      </c>
      <c r="BA111" s="732"/>
      <c r="BB111" s="732"/>
      <c r="BC111" s="732"/>
      <c r="BD111" s="732"/>
      <c r="BE111" s="732"/>
      <c r="BF111" s="732"/>
      <c r="BG111" s="732"/>
      <c r="BH111" s="732"/>
      <c r="BI111" s="732"/>
      <c r="BJ111" s="732"/>
      <c r="BK111" s="732"/>
      <c r="BL111" s="732"/>
      <c r="BM111" s="732"/>
      <c r="BN111" s="732"/>
      <c r="BO111" s="732"/>
      <c r="BP111" s="733"/>
      <c r="BQ111" s="798">
        <v>1819079</v>
      </c>
      <c r="BR111" s="799"/>
      <c r="BS111" s="799"/>
      <c r="BT111" s="799"/>
      <c r="BU111" s="799"/>
      <c r="BV111" s="799">
        <v>1327188</v>
      </c>
      <c r="BW111" s="799"/>
      <c r="BX111" s="799"/>
      <c r="BY111" s="799"/>
      <c r="BZ111" s="799"/>
      <c r="CA111" s="799">
        <v>1004466</v>
      </c>
      <c r="CB111" s="799"/>
      <c r="CC111" s="799"/>
      <c r="CD111" s="799"/>
      <c r="CE111" s="799"/>
      <c r="CF111" s="863">
        <v>0.5</v>
      </c>
      <c r="CG111" s="864"/>
      <c r="CH111" s="864"/>
      <c r="CI111" s="864"/>
      <c r="CJ111" s="864"/>
      <c r="CK111" s="918"/>
      <c r="CL111" s="803"/>
      <c r="CM111" s="806" t="s">
        <v>428</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359</v>
      </c>
      <c r="DH111" s="799"/>
      <c r="DI111" s="799"/>
      <c r="DJ111" s="799"/>
      <c r="DK111" s="799"/>
      <c r="DL111" s="799" t="s">
        <v>400</v>
      </c>
      <c r="DM111" s="799"/>
      <c r="DN111" s="799"/>
      <c r="DO111" s="799"/>
      <c r="DP111" s="799"/>
      <c r="DQ111" s="799" t="s">
        <v>400</v>
      </c>
      <c r="DR111" s="799"/>
      <c r="DS111" s="799"/>
      <c r="DT111" s="799"/>
      <c r="DU111" s="799"/>
      <c r="DV111" s="776" t="s">
        <v>361</v>
      </c>
      <c r="DW111" s="776"/>
      <c r="DX111" s="776"/>
      <c r="DY111" s="776"/>
      <c r="DZ111" s="777"/>
    </row>
    <row r="112" spans="1:131" s="234" customFormat="1" ht="26.25" customHeight="1" x14ac:dyDescent="0.2">
      <c r="A112" s="903" t="s">
        <v>429</v>
      </c>
      <c r="B112" s="904"/>
      <c r="C112" s="732" t="s">
        <v>430</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t="s">
        <v>431</v>
      </c>
      <c r="AB112" s="762"/>
      <c r="AC112" s="762"/>
      <c r="AD112" s="762"/>
      <c r="AE112" s="763"/>
      <c r="AF112" s="764" t="s">
        <v>387</v>
      </c>
      <c r="AG112" s="762"/>
      <c r="AH112" s="762"/>
      <c r="AI112" s="762"/>
      <c r="AJ112" s="763"/>
      <c r="AK112" s="764" t="s">
        <v>361</v>
      </c>
      <c r="AL112" s="762"/>
      <c r="AM112" s="762"/>
      <c r="AN112" s="762"/>
      <c r="AO112" s="763"/>
      <c r="AP112" s="809" t="s">
        <v>387</v>
      </c>
      <c r="AQ112" s="810"/>
      <c r="AR112" s="810"/>
      <c r="AS112" s="810"/>
      <c r="AT112" s="811"/>
      <c r="AU112" s="923"/>
      <c r="AV112" s="924"/>
      <c r="AW112" s="924"/>
      <c r="AX112" s="924"/>
      <c r="AY112" s="924"/>
      <c r="AZ112" s="797" t="s">
        <v>432</v>
      </c>
      <c r="BA112" s="732"/>
      <c r="BB112" s="732"/>
      <c r="BC112" s="732"/>
      <c r="BD112" s="732"/>
      <c r="BE112" s="732"/>
      <c r="BF112" s="732"/>
      <c r="BG112" s="732"/>
      <c r="BH112" s="732"/>
      <c r="BI112" s="732"/>
      <c r="BJ112" s="732"/>
      <c r="BK112" s="732"/>
      <c r="BL112" s="732"/>
      <c r="BM112" s="732"/>
      <c r="BN112" s="732"/>
      <c r="BO112" s="732"/>
      <c r="BP112" s="733"/>
      <c r="BQ112" s="798">
        <v>17709191</v>
      </c>
      <c r="BR112" s="799"/>
      <c r="BS112" s="799"/>
      <c r="BT112" s="799"/>
      <c r="BU112" s="799"/>
      <c r="BV112" s="799">
        <v>17531695</v>
      </c>
      <c r="BW112" s="799"/>
      <c r="BX112" s="799"/>
      <c r="BY112" s="799"/>
      <c r="BZ112" s="799"/>
      <c r="CA112" s="799">
        <v>16939485</v>
      </c>
      <c r="CB112" s="799"/>
      <c r="CC112" s="799"/>
      <c r="CD112" s="799"/>
      <c r="CE112" s="799"/>
      <c r="CF112" s="863">
        <v>7.8</v>
      </c>
      <c r="CG112" s="864"/>
      <c r="CH112" s="864"/>
      <c r="CI112" s="864"/>
      <c r="CJ112" s="864"/>
      <c r="CK112" s="918"/>
      <c r="CL112" s="803"/>
      <c r="CM112" s="806" t="s">
        <v>433</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891153</v>
      </c>
      <c r="DH112" s="799"/>
      <c r="DI112" s="799"/>
      <c r="DJ112" s="799"/>
      <c r="DK112" s="799"/>
      <c r="DL112" s="799">
        <v>540623</v>
      </c>
      <c r="DM112" s="799"/>
      <c r="DN112" s="799"/>
      <c r="DO112" s="799"/>
      <c r="DP112" s="799"/>
      <c r="DQ112" s="799">
        <v>282183</v>
      </c>
      <c r="DR112" s="799"/>
      <c r="DS112" s="799"/>
      <c r="DT112" s="799"/>
      <c r="DU112" s="799"/>
      <c r="DV112" s="776">
        <v>0.1</v>
      </c>
      <c r="DW112" s="776"/>
      <c r="DX112" s="776"/>
      <c r="DY112" s="776"/>
      <c r="DZ112" s="777"/>
    </row>
    <row r="113" spans="1:130" s="234" customFormat="1" ht="26.25" customHeight="1" x14ac:dyDescent="0.2">
      <c r="A113" s="905"/>
      <c r="B113" s="906"/>
      <c r="C113" s="732" t="s">
        <v>434</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2168776</v>
      </c>
      <c r="AB113" s="762"/>
      <c r="AC113" s="762"/>
      <c r="AD113" s="762"/>
      <c r="AE113" s="763"/>
      <c r="AF113" s="764">
        <v>2243716</v>
      </c>
      <c r="AG113" s="762"/>
      <c r="AH113" s="762"/>
      <c r="AI113" s="762"/>
      <c r="AJ113" s="763"/>
      <c r="AK113" s="764">
        <v>2048816</v>
      </c>
      <c r="AL113" s="762"/>
      <c r="AM113" s="762"/>
      <c r="AN113" s="762"/>
      <c r="AO113" s="763"/>
      <c r="AP113" s="809">
        <v>0.9</v>
      </c>
      <c r="AQ113" s="810"/>
      <c r="AR113" s="810"/>
      <c r="AS113" s="810"/>
      <c r="AT113" s="811"/>
      <c r="AU113" s="923"/>
      <c r="AV113" s="924"/>
      <c r="AW113" s="924"/>
      <c r="AX113" s="924"/>
      <c r="AY113" s="924"/>
      <c r="AZ113" s="797" t="s">
        <v>435</v>
      </c>
      <c r="BA113" s="732"/>
      <c r="BB113" s="732"/>
      <c r="BC113" s="732"/>
      <c r="BD113" s="732"/>
      <c r="BE113" s="732"/>
      <c r="BF113" s="732"/>
      <c r="BG113" s="732"/>
      <c r="BH113" s="732"/>
      <c r="BI113" s="732"/>
      <c r="BJ113" s="732"/>
      <c r="BK113" s="732"/>
      <c r="BL113" s="732"/>
      <c r="BM113" s="732"/>
      <c r="BN113" s="732"/>
      <c r="BO113" s="732"/>
      <c r="BP113" s="733"/>
      <c r="BQ113" s="798" t="s">
        <v>400</v>
      </c>
      <c r="BR113" s="799"/>
      <c r="BS113" s="799"/>
      <c r="BT113" s="799"/>
      <c r="BU113" s="799"/>
      <c r="BV113" s="799" t="s">
        <v>359</v>
      </c>
      <c r="BW113" s="799"/>
      <c r="BX113" s="799"/>
      <c r="BY113" s="799"/>
      <c r="BZ113" s="799"/>
      <c r="CA113" s="799" t="s">
        <v>400</v>
      </c>
      <c r="CB113" s="799"/>
      <c r="CC113" s="799"/>
      <c r="CD113" s="799"/>
      <c r="CE113" s="799"/>
      <c r="CF113" s="863" t="s">
        <v>387</v>
      </c>
      <c r="CG113" s="864"/>
      <c r="CH113" s="864"/>
      <c r="CI113" s="864"/>
      <c r="CJ113" s="864"/>
      <c r="CK113" s="918"/>
      <c r="CL113" s="803"/>
      <c r="CM113" s="806" t="s">
        <v>436</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806168</v>
      </c>
      <c r="DH113" s="799"/>
      <c r="DI113" s="799"/>
      <c r="DJ113" s="799"/>
      <c r="DK113" s="799"/>
      <c r="DL113" s="799">
        <v>677233</v>
      </c>
      <c r="DM113" s="799"/>
      <c r="DN113" s="799"/>
      <c r="DO113" s="799"/>
      <c r="DP113" s="799"/>
      <c r="DQ113" s="799">
        <v>617858</v>
      </c>
      <c r="DR113" s="799"/>
      <c r="DS113" s="799"/>
      <c r="DT113" s="799"/>
      <c r="DU113" s="799"/>
      <c r="DV113" s="776">
        <v>0.3</v>
      </c>
      <c r="DW113" s="776"/>
      <c r="DX113" s="776"/>
      <c r="DY113" s="776"/>
      <c r="DZ113" s="777"/>
    </row>
    <row r="114" spans="1:130" s="234" customFormat="1" ht="26.25" customHeight="1" x14ac:dyDescent="0.2">
      <c r="A114" s="905"/>
      <c r="B114" s="906"/>
      <c r="C114" s="732" t="s">
        <v>437</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431</v>
      </c>
      <c r="AB114" s="762"/>
      <c r="AC114" s="762"/>
      <c r="AD114" s="762"/>
      <c r="AE114" s="763"/>
      <c r="AF114" s="764" t="s">
        <v>387</v>
      </c>
      <c r="AG114" s="762"/>
      <c r="AH114" s="762"/>
      <c r="AI114" s="762"/>
      <c r="AJ114" s="763"/>
      <c r="AK114" s="764" t="s">
        <v>400</v>
      </c>
      <c r="AL114" s="762"/>
      <c r="AM114" s="762"/>
      <c r="AN114" s="762"/>
      <c r="AO114" s="763"/>
      <c r="AP114" s="809" t="s">
        <v>387</v>
      </c>
      <c r="AQ114" s="810"/>
      <c r="AR114" s="810"/>
      <c r="AS114" s="810"/>
      <c r="AT114" s="811"/>
      <c r="AU114" s="923"/>
      <c r="AV114" s="924"/>
      <c r="AW114" s="924"/>
      <c r="AX114" s="924"/>
      <c r="AY114" s="924"/>
      <c r="AZ114" s="797" t="s">
        <v>438</v>
      </c>
      <c r="BA114" s="732"/>
      <c r="BB114" s="732"/>
      <c r="BC114" s="732"/>
      <c r="BD114" s="732"/>
      <c r="BE114" s="732"/>
      <c r="BF114" s="732"/>
      <c r="BG114" s="732"/>
      <c r="BH114" s="732"/>
      <c r="BI114" s="732"/>
      <c r="BJ114" s="732"/>
      <c r="BK114" s="732"/>
      <c r="BL114" s="732"/>
      <c r="BM114" s="732"/>
      <c r="BN114" s="732"/>
      <c r="BO114" s="732"/>
      <c r="BP114" s="733"/>
      <c r="BQ114" s="798">
        <v>113146388</v>
      </c>
      <c r="BR114" s="799"/>
      <c r="BS114" s="799"/>
      <c r="BT114" s="799"/>
      <c r="BU114" s="799"/>
      <c r="BV114" s="799">
        <v>111298123</v>
      </c>
      <c r="BW114" s="799"/>
      <c r="BX114" s="799"/>
      <c r="BY114" s="799"/>
      <c r="BZ114" s="799"/>
      <c r="CA114" s="799">
        <v>103625319</v>
      </c>
      <c r="CB114" s="799"/>
      <c r="CC114" s="799"/>
      <c r="CD114" s="799"/>
      <c r="CE114" s="799"/>
      <c r="CF114" s="863">
        <v>47.5</v>
      </c>
      <c r="CG114" s="864"/>
      <c r="CH114" s="864"/>
      <c r="CI114" s="864"/>
      <c r="CJ114" s="864"/>
      <c r="CK114" s="918"/>
      <c r="CL114" s="803"/>
      <c r="CM114" s="806" t="s">
        <v>439</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387</v>
      </c>
      <c r="DH114" s="799"/>
      <c r="DI114" s="799"/>
      <c r="DJ114" s="799"/>
      <c r="DK114" s="799"/>
      <c r="DL114" s="799" t="s">
        <v>387</v>
      </c>
      <c r="DM114" s="799"/>
      <c r="DN114" s="799"/>
      <c r="DO114" s="799"/>
      <c r="DP114" s="799"/>
      <c r="DQ114" s="799" t="s">
        <v>387</v>
      </c>
      <c r="DR114" s="799"/>
      <c r="DS114" s="799"/>
      <c r="DT114" s="799"/>
      <c r="DU114" s="799"/>
      <c r="DV114" s="776" t="s">
        <v>400</v>
      </c>
      <c r="DW114" s="776"/>
      <c r="DX114" s="776"/>
      <c r="DY114" s="776"/>
      <c r="DZ114" s="777"/>
    </row>
    <row r="115" spans="1:130" s="234" customFormat="1" ht="26.25" customHeight="1" x14ac:dyDescent="0.2">
      <c r="A115" s="905"/>
      <c r="B115" s="906"/>
      <c r="C115" s="732" t="s">
        <v>440</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626609</v>
      </c>
      <c r="AB115" s="762"/>
      <c r="AC115" s="762"/>
      <c r="AD115" s="762"/>
      <c r="AE115" s="763"/>
      <c r="AF115" s="764">
        <v>527114</v>
      </c>
      <c r="AG115" s="762"/>
      <c r="AH115" s="762"/>
      <c r="AI115" s="762"/>
      <c r="AJ115" s="763"/>
      <c r="AK115" s="764">
        <v>435422</v>
      </c>
      <c r="AL115" s="762"/>
      <c r="AM115" s="762"/>
      <c r="AN115" s="762"/>
      <c r="AO115" s="763"/>
      <c r="AP115" s="809">
        <v>0.2</v>
      </c>
      <c r="AQ115" s="810"/>
      <c r="AR115" s="810"/>
      <c r="AS115" s="810"/>
      <c r="AT115" s="811"/>
      <c r="AU115" s="923"/>
      <c r="AV115" s="924"/>
      <c r="AW115" s="924"/>
      <c r="AX115" s="924"/>
      <c r="AY115" s="924"/>
      <c r="AZ115" s="797" t="s">
        <v>441</v>
      </c>
      <c r="BA115" s="732"/>
      <c r="BB115" s="732"/>
      <c r="BC115" s="732"/>
      <c r="BD115" s="732"/>
      <c r="BE115" s="732"/>
      <c r="BF115" s="732"/>
      <c r="BG115" s="732"/>
      <c r="BH115" s="732"/>
      <c r="BI115" s="732"/>
      <c r="BJ115" s="732"/>
      <c r="BK115" s="732"/>
      <c r="BL115" s="732"/>
      <c r="BM115" s="732"/>
      <c r="BN115" s="732"/>
      <c r="BO115" s="732"/>
      <c r="BP115" s="733"/>
      <c r="BQ115" s="798">
        <v>76606</v>
      </c>
      <c r="BR115" s="799"/>
      <c r="BS115" s="799"/>
      <c r="BT115" s="799"/>
      <c r="BU115" s="799"/>
      <c r="BV115" s="799">
        <v>48338</v>
      </c>
      <c r="BW115" s="799"/>
      <c r="BX115" s="799"/>
      <c r="BY115" s="799"/>
      <c r="BZ115" s="799"/>
      <c r="CA115" s="799">
        <v>22161</v>
      </c>
      <c r="CB115" s="799"/>
      <c r="CC115" s="799"/>
      <c r="CD115" s="799"/>
      <c r="CE115" s="799"/>
      <c r="CF115" s="863">
        <v>0</v>
      </c>
      <c r="CG115" s="864"/>
      <c r="CH115" s="864"/>
      <c r="CI115" s="864"/>
      <c r="CJ115" s="864"/>
      <c r="CK115" s="918"/>
      <c r="CL115" s="803"/>
      <c r="CM115" s="797" t="s">
        <v>442</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400</v>
      </c>
      <c r="DH115" s="799"/>
      <c r="DI115" s="799"/>
      <c r="DJ115" s="799"/>
      <c r="DK115" s="799"/>
      <c r="DL115" s="799" t="s">
        <v>387</v>
      </c>
      <c r="DM115" s="799"/>
      <c r="DN115" s="799"/>
      <c r="DO115" s="799"/>
      <c r="DP115" s="799"/>
      <c r="DQ115" s="799" t="s">
        <v>431</v>
      </c>
      <c r="DR115" s="799"/>
      <c r="DS115" s="799"/>
      <c r="DT115" s="799"/>
      <c r="DU115" s="799"/>
      <c r="DV115" s="776" t="s">
        <v>400</v>
      </c>
      <c r="DW115" s="776"/>
      <c r="DX115" s="776"/>
      <c r="DY115" s="776"/>
      <c r="DZ115" s="777"/>
    </row>
    <row r="116" spans="1:130" s="234" customFormat="1" ht="26.25" customHeight="1" x14ac:dyDescent="0.2">
      <c r="A116" s="907"/>
      <c r="B116" s="908"/>
      <c r="C116" s="868" t="s">
        <v>443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6346</v>
      </c>
      <c r="AB116" s="762"/>
      <c r="AC116" s="762"/>
      <c r="AD116" s="762"/>
      <c r="AE116" s="763"/>
      <c r="AF116" s="764">
        <v>2195</v>
      </c>
      <c r="AG116" s="762"/>
      <c r="AH116" s="762"/>
      <c r="AI116" s="762"/>
      <c r="AJ116" s="763"/>
      <c r="AK116" s="764">
        <v>3787</v>
      </c>
      <c r="AL116" s="762"/>
      <c r="AM116" s="762"/>
      <c r="AN116" s="762"/>
      <c r="AO116" s="763"/>
      <c r="AP116" s="809">
        <v>0</v>
      </c>
      <c r="AQ116" s="810"/>
      <c r="AR116" s="810"/>
      <c r="AS116" s="810"/>
      <c r="AT116" s="811"/>
      <c r="AU116" s="923"/>
      <c r="AV116" s="924"/>
      <c r="AW116" s="924"/>
      <c r="AX116" s="924"/>
      <c r="AY116" s="924"/>
      <c r="AZ116" s="851" t="s">
        <v>444</v>
      </c>
      <c r="BA116" s="852"/>
      <c r="BB116" s="852"/>
      <c r="BC116" s="852"/>
      <c r="BD116" s="852"/>
      <c r="BE116" s="852"/>
      <c r="BF116" s="852"/>
      <c r="BG116" s="852"/>
      <c r="BH116" s="852"/>
      <c r="BI116" s="852"/>
      <c r="BJ116" s="852"/>
      <c r="BK116" s="852"/>
      <c r="BL116" s="852"/>
      <c r="BM116" s="852"/>
      <c r="BN116" s="852"/>
      <c r="BO116" s="852"/>
      <c r="BP116" s="853"/>
      <c r="BQ116" s="798" t="s">
        <v>359</v>
      </c>
      <c r="BR116" s="799"/>
      <c r="BS116" s="799"/>
      <c r="BT116" s="799"/>
      <c r="BU116" s="799"/>
      <c r="BV116" s="799" t="s">
        <v>431</v>
      </c>
      <c r="BW116" s="799"/>
      <c r="BX116" s="799"/>
      <c r="BY116" s="799"/>
      <c r="BZ116" s="799"/>
      <c r="CA116" s="799" t="s">
        <v>387</v>
      </c>
      <c r="CB116" s="799"/>
      <c r="CC116" s="799"/>
      <c r="CD116" s="799"/>
      <c r="CE116" s="799"/>
      <c r="CF116" s="863" t="s">
        <v>431</v>
      </c>
      <c r="CG116" s="864"/>
      <c r="CH116" s="864"/>
      <c r="CI116" s="864"/>
      <c r="CJ116" s="864"/>
      <c r="CK116" s="918"/>
      <c r="CL116" s="803"/>
      <c r="CM116" s="806" t="s">
        <v>445</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387</v>
      </c>
      <c r="DH116" s="799"/>
      <c r="DI116" s="799"/>
      <c r="DJ116" s="799"/>
      <c r="DK116" s="799"/>
      <c r="DL116" s="799" t="s">
        <v>400</v>
      </c>
      <c r="DM116" s="799"/>
      <c r="DN116" s="799"/>
      <c r="DO116" s="799"/>
      <c r="DP116" s="799"/>
      <c r="DQ116" s="799" t="s">
        <v>387</v>
      </c>
      <c r="DR116" s="799"/>
      <c r="DS116" s="799"/>
      <c r="DT116" s="799"/>
      <c r="DU116" s="799"/>
      <c r="DV116" s="776" t="s">
        <v>400</v>
      </c>
      <c r="DW116" s="776"/>
      <c r="DX116" s="776"/>
      <c r="DY116" s="776"/>
      <c r="DZ116" s="777"/>
    </row>
    <row r="117" spans="1:130" s="234" customFormat="1" ht="26.25" customHeight="1" x14ac:dyDescent="0.2">
      <c r="A117" s="888" t="s">
        <v>154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446</v>
      </c>
      <c r="Z117" s="890"/>
      <c r="AA117" s="895">
        <v>64736644</v>
      </c>
      <c r="AB117" s="896"/>
      <c r="AC117" s="896"/>
      <c r="AD117" s="896"/>
      <c r="AE117" s="897"/>
      <c r="AF117" s="898">
        <v>72834536</v>
      </c>
      <c r="AG117" s="896"/>
      <c r="AH117" s="896"/>
      <c r="AI117" s="896"/>
      <c r="AJ117" s="897"/>
      <c r="AK117" s="898">
        <v>62660325</v>
      </c>
      <c r="AL117" s="896"/>
      <c r="AM117" s="896"/>
      <c r="AN117" s="896"/>
      <c r="AO117" s="897"/>
      <c r="AP117" s="899"/>
      <c r="AQ117" s="900"/>
      <c r="AR117" s="900"/>
      <c r="AS117" s="900"/>
      <c r="AT117" s="901"/>
      <c r="AU117" s="923"/>
      <c r="AV117" s="924"/>
      <c r="AW117" s="924"/>
      <c r="AX117" s="924"/>
      <c r="AY117" s="924"/>
      <c r="AZ117" s="797" t="s">
        <v>447</v>
      </c>
      <c r="BA117" s="732"/>
      <c r="BB117" s="732"/>
      <c r="BC117" s="732"/>
      <c r="BD117" s="732"/>
      <c r="BE117" s="732"/>
      <c r="BF117" s="732"/>
      <c r="BG117" s="732"/>
      <c r="BH117" s="732"/>
      <c r="BI117" s="732"/>
      <c r="BJ117" s="732"/>
      <c r="BK117" s="732"/>
      <c r="BL117" s="732"/>
      <c r="BM117" s="732"/>
      <c r="BN117" s="732"/>
      <c r="BO117" s="732"/>
      <c r="BP117" s="733"/>
      <c r="BQ117" s="798" t="s">
        <v>400</v>
      </c>
      <c r="BR117" s="799"/>
      <c r="BS117" s="799"/>
      <c r="BT117" s="799"/>
      <c r="BU117" s="799"/>
      <c r="BV117" s="799" t="s">
        <v>359</v>
      </c>
      <c r="BW117" s="799"/>
      <c r="BX117" s="799"/>
      <c r="BY117" s="799"/>
      <c r="BZ117" s="799"/>
      <c r="CA117" s="799" t="s">
        <v>400</v>
      </c>
      <c r="CB117" s="799"/>
      <c r="CC117" s="799"/>
      <c r="CD117" s="799"/>
      <c r="CE117" s="799"/>
      <c r="CF117" s="863" t="s">
        <v>400</v>
      </c>
      <c r="CG117" s="864"/>
      <c r="CH117" s="864"/>
      <c r="CI117" s="864"/>
      <c r="CJ117" s="864"/>
      <c r="CK117" s="918"/>
      <c r="CL117" s="803"/>
      <c r="CM117" s="806" t="s">
        <v>448</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387</v>
      </c>
      <c r="DH117" s="799"/>
      <c r="DI117" s="799"/>
      <c r="DJ117" s="799"/>
      <c r="DK117" s="799"/>
      <c r="DL117" s="799" t="s">
        <v>361</v>
      </c>
      <c r="DM117" s="799"/>
      <c r="DN117" s="799"/>
      <c r="DO117" s="799"/>
      <c r="DP117" s="799"/>
      <c r="DQ117" s="799" t="s">
        <v>387</v>
      </c>
      <c r="DR117" s="799"/>
      <c r="DS117" s="799"/>
      <c r="DT117" s="799"/>
      <c r="DU117" s="799"/>
      <c r="DV117" s="776" t="s">
        <v>359</v>
      </c>
      <c r="DW117" s="776"/>
      <c r="DX117" s="776"/>
      <c r="DY117" s="776"/>
      <c r="DZ117" s="777"/>
    </row>
    <row r="118" spans="1:130" s="234" customFormat="1" ht="26.25" customHeight="1" x14ac:dyDescent="0.2">
      <c r="A118" s="888" t="s">
        <v>421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419</v>
      </c>
      <c r="AB118" s="889"/>
      <c r="AC118" s="889"/>
      <c r="AD118" s="889"/>
      <c r="AE118" s="890"/>
      <c r="AF118" s="891" t="s">
        <v>294</v>
      </c>
      <c r="AG118" s="889"/>
      <c r="AH118" s="889"/>
      <c r="AI118" s="889"/>
      <c r="AJ118" s="890"/>
      <c r="AK118" s="891" t="s">
        <v>293</v>
      </c>
      <c r="AL118" s="889"/>
      <c r="AM118" s="889"/>
      <c r="AN118" s="889"/>
      <c r="AO118" s="890"/>
      <c r="AP118" s="892" t="s">
        <v>420</v>
      </c>
      <c r="AQ118" s="893"/>
      <c r="AR118" s="893"/>
      <c r="AS118" s="893"/>
      <c r="AT118" s="894"/>
      <c r="AU118" s="923"/>
      <c r="AV118" s="924"/>
      <c r="AW118" s="924"/>
      <c r="AX118" s="924"/>
      <c r="AY118" s="924"/>
      <c r="AZ118" s="867" t="s">
        <v>449</v>
      </c>
      <c r="BA118" s="868"/>
      <c r="BB118" s="868"/>
      <c r="BC118" s="868"/>
      <c r="BD118" s="868"/>
      <c r="BE118" s="868"/>
      <c r="BF118" s="868"/>
      <c r="BG118" s="868"/>
      <c r="BH118" s="868"/>
      <c r="BI118" s="868"/>
      <c r="BJ118" s="868"/>
      <c r="BK118" s="868"/>
      <c r="BL118" s="868"/>
      <c r="BM118" s="868"/>
      <c r="BN118" s="868"/>
      <c r="BO118" s="868"/>
      <c r="BP118" s="869"/>
      <c r="BQ118" s="850" t="s">
        <v>359</v>
      </c>
      <c r="BR118" s="830"/>
      <c r="BS118" s="830"/>
      <c r="BT118" s="830"/>
      <c r="BU118" s="830"/>
      <c r="BV118" s="830" t="s">
        <v>359</v>
      </c>
      <c r="BW118" s="830"/>
      <c r="BX118" s="830"/>
      <c r="BY118" s="830"/>
      <c r="BZ118" s="830"/>
      <c r="CA118" s="830" t="s">
        <v>387</v>
      </c>
      <c r="CB118" s="830"/>
      <c r="CC118" s="830"/>
      <c r="CD118" s="830"/>
      <c r="CE118" s="830"/>
      <c r="CF118" s="863" t="s">
        <v>400</v>
      </c>
      <c r="CG118" s="864"/>
      <c r="CH118" s="864"/>
      <c r="CI118" s="864"/>
      <c r="CJ118" s="864"/>
      <c r="CK118" s="918"/>
      <c r="CL118" s="803"/>
      <c r="CM118" s="806" t="s">
        <v>450</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400</v>
      </c>
      <c r="DH118" s="799"/>
      <c r="DI118" s="799"/>
      <c r="DJ118" s="799"/>
      <c r="DK118" s="799"/>
      <c r="DL118" s="799" t="s">
        <v>400</v>
      </c>
      <c r="DM118" s="799"/>
      <c r="DN118" s="799"/>
      <c r="DO118" s="799"/>
      <c r="DP118" s="799"/>
      <c r="DQ118" s="799" t="s">
        <v>400</v>
      </c>
      <c r="DR118" s="799"/>
      <c r="DS118" s="799"/>
      <c r="DT118" s="799"/>
      <c r="DU118" s="799"/>
      <c r="DV118" s="776" t="s">
        <v>400</v>
      </c>
      <c r="DW118" s="776"/>
      <c r="DX118" s="776"/>
      <c r="DY118" s="776"/>
      <c r="DZ118" s="777"/>
    </row>
    <row r="119" spans="1:130" s="234" customFormat="1" ht="26.25" customHeight="1" x14ac:dyDescent="0.2">
      <c r="A119" s="800" t="s">
        <v>424</v>
      </c>
      <c r="B119" s="801"/>
      <c r="C119" s="878" t="s">
        <v>425</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359</v>
      </c>
      <c r="AB119" s="882"/>
      <c r="AC119" s="882"/>
      <c r="AD119" s="882"/>
      <c r="AE119" s="883"/>
      <c r="AF119" s="884" t="s">
        <v>359</v>
      </c>
      <c r="AG119" s="882"/>
      <c r="AH119" s="882"/>
      <c r="AI119" s="882"/>
      <c r="AJ119" s="883"/>
      <c r="AK119" s="884" t="s">
        <v>359</v>
      </c>
      <c r="AL119" s="882"/>
      <c r="AM119" s="882"/>
      <c r="AN119" s="882"/>
      <c r="AO119" s="883"/>
      <c r="AP119" s="885" t="s">
        <v>359</v>
      </c>
      <c r="AQ119" s="886"/>
      <c r="AR119" s="886"/>
      <c r="AS119" s="886"/>
      <c r="AT119" s="887"/>
      <c r="AU119" s="925"/>
      <c r="AV119" s="926"/>
      <c r="AW119" s="926"/>
      <c r="AX119" s="926"/>
      <c r="AY119" s="926"/>
      <c r="AZ119" s="265" t="s">
        <v>154</v>
      </c>
      <c r="BA119" s="265"/>
      <c r="BB119" s="265"/>
      <c r="BC119" s="265"/>
      <c r="BD119" s="265"/>
      <c r="BE119" s="265"/>
      <c r="BF119" s="265"/>
      <c r="BG119" s="265"/>
      <c r="BH119" s="265"/>
      <c r="BI119" s="265"/>
      <c r="BJ119" s="265"/>
      <c r="BK119" s="265"/>
      <c r="BL119" s="265"/>
      <c r="BM119" s="265"/>
      <c r="BN119" s="265"/>
      <c r="BO119" s="865" t="s">
        <v>451</v>
      </c>
      <c r="BP119" s="866"/>
      <c r="BQ119" s="850">
        <v>1000549304</v>
      </c>
      <c r="BR119" s="830"/>
      <c r="BS119" s="830"/>
      <c r="BT119" s="830"/>
      <c r="BU119" s="830"/>
      <c r="BV119" s="830">
        <v>998948665</v>
      </c>
      <c r="BW119" s="830"/>
      <c r="BX119" s="830"/>
      <c r="BY119" s="830"/>
      <c r="BZ119" s="830"/>
      <c r="CA119" s="830">
        <v>990524691</v>
      </c>
      <c r="CB119" s="830"/>
      <c r="CC119" s="830"/>
      <c r="CD119" s="830"/>
      <c r="CE119" s="830"/>
      <c r="CF119" s="728"/>
      <c r="CG119" s="729"/>
      <c r="CH119" s="729"/>
      <c r="CI119" s="729"/>
      <c r="CJ119" s="819"/>
      <c r="CK119" s="919"/>
      <c r="CL119" s="805"/>
      <c r="CM119" s="823" t="s">
        <v>452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121758</v>
      </c>
      <c r="DH119" s="799"/>
      <c r="DI119" s="799"/>
      <c r="DJ119" s="799"/>
      <c r="DK119" s="799"/>
      <c r="DL119" s="799">
        <v>109332</v>
      </c>
      <c r="DM119" s="799"/>
      <c r="DN119" s="799"/>
      <c r="DO119" s="799"/>
      <c r="DP119" s="799"/>
      <c r="DQ119" s="799">
        <v>104425</v>
      </c>
      <c r="DR119" s="799"/>
      <c r="DS119" s="799"/>
      <c r="DT119" s="799"/>
      <c r="DU119" s="799"/>
      <c r="DV119" s="776">
        <v>0</v>
      </c>
      <c r="DW119" s="776"/>
      <c r="DX119" s="776"/>
      <c r="DY119" s="776"/>
      <c r="DZ119" s="777"/>
    </row>
    <row r="120" spans="1:130" s="234" customFormat="1" ht="26.25" customHeight="1" x14ac:dyDescent="0.2">
      <c r="A120" s="802"/>
      <c r="B120" s="803"/>
      <c r="C120" s="806" t="s">
        <v>428</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359</v>
      </c>
      <c r="AB120" s="762"/>
      <c r="AC120" s="762"/>
      <c r="AD120" s="762"/>
      <c r="AE120" s="763"/>
      <c r="AF120" s="764" t="s">
        <v>359</v>
      </c>
      <c r="AG120" s="762"/>
      <c r="AH120" s="762"/>
      <c r="AI120" s="762"/>
      <c r="AJ120" s="763"/>
      <c r="AK120" s="764" t="s">
        <v>359</v>
      </c>
      <c r="AL120" s="762"/>
      <c r="AM120" s="762"/>
      <c r="AN120" s="762"/>
      <c r="AO120" s="763"/>
      <c r="AP120" s="809" t="s">
        <v>359</v>
      </c>
      <c r="AQ120" s="810"/>
      <c r="AR120" s="810"/>
      <c r="AS120" s="810"/>
      <c r="AT120" s="811"/>
      <c r="AU120" s="870" t="s">
        <v>453</v>
      </c>
      <c r="AV120" s="871"/>
      <c r="AW120" s="871"/>
      <c r="AX120" s="871"/>
      <c r="AY120" s="872"/>
      <c r="AZ120" s="844" t="s">
        <v>454</v>
      </c>
      <c r="BA120" s="790"/>
      <c r="BB120" s="790"/>
      <c r="BC120" s="790"/>
      <c r="BD120" s="790"/>
      <c r="BE120" s="790"/>
      <c r="BF120" s="790"/>
      <c r="BG120" s="790"/>
      <c r="BH120" s="790"/>
      <c r="BI120" s="790"/>
      <c r="BJ120" s="790"/>
      <c r="BK120" s="790"/>
      <c r="BL120" s="790"/>
      <c r="BM120" s="790"/>
      <c r="BN120" s="790"/>
      <c r="BO120" s="790"/>
      <c r="BP120" s="791"/>
      <c r="BQ120" s="845">
        <v>52886476</v>
      </c>
      <c r="BR120" s="827"/>
      <c r="BS120" s="827"/>
      <c r="BT120" s="827"/>
      <c r="BU120" s="827"/>
      <c r="BV120" s="827">
        <v>51500575</v>
      </c>
      <c r="BW120" s="827"/>
      <c r="BX120" s="827"/>
      <c r="BY120" s="827"/>
      <c r="BZ120" s="827"/>
      <c r="CA120" s="827">
        <v>47705870</v>
      </c>
      <c r="CB120" s="827"/>
      <c r="CC120" s="827"/>
      <c r="CD120" s="827"/>
      <c r="CE120" s="827"/>
      <c r="CF120" s="854">
        <v>21.9</v>
      </c>
      <c r="CG120" s="855"/>
      <c r="CH120" s="855"/>
      <c r="CI120" s="855"/>
      <c r="CJ120" s="855"/>
      <c r="CK120" s="856" t="s">
        <v>455</v>
      </c>
      <c r="CL120" s="836"/>
      <c r="CM120" s="836"/>
      <c r="CN120" s="836"/>
      <c r="CO120" s="837"/>
      <c r="CP120" s="860" t="s">
        <v>456</v>
      </c>
      <c r="CQ120" s="861"/>
      <c r="CR120" s="861"/>
      <c r="CS120" s="861"/>
      <c r="CT120" s="861"/>
      <c r="CU120" s="861"/>
      <c r="CV120" s="861"/>
      <c r="CW120" s="861"/>
      <c r="CX120" s="861"/>
      <c r="CY120" s="861"/>
      <c r="CZ120" s="861"/>
      <c r="DA120" s="861"/>
      <c r="DB120" s="861"/>
      <c r="DC120" s="861"/>
      <c r="DD120" s="861"/>
      <c r="DE120" s="861"/>
      <c r="DF120" s="862"/>
      <c r="DG120" s="845">
        <v>12155929</v>
      </c>
      <c r="DH120" s="827"/>
      <c r="DI120" s="827"/>
      <c r="DJ120" s="827"/>
      <c r="DK120" s="827"/>
      <c r="DL120" s="827">
        <v>11513222</v>
      </c>
      <c r="DM120" s="827"/>
      <c r="DN120" s="827"/>
      <c r="DO120" s="827"/>
      <c r="DP120" s="827"/>
      <c r="DQ120" s="827">
        <v>10837941</v>
      </c>
      <c r="DR120" s="827"/>
      <c r="DS120" s="827"/>
      <c r="DT120" s="827"/>
      <c r="DU120" s="827"/>
      <c r="DV120" s="828">
        <v>5</v>
      </c>
      <c r="DW120" s="828"/>
      <c r="DX120" s="828"/>
      <c r="DY120" s="828"/>
      <c r="DZ120" s="829"/>
    </row>
    <row r="121" spans="1:130" s="234" customFormat="1" ht="26.25" customHeight="1" x14ac:dyDescent="0.2">
      <c r="A121" s="802"/>
      <c r="B121" s="803"/>
      <c r="C121" s="851" t="s">
        <v>457</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611097</v>
      </c>
      <c r="AB121" s="762"/>
      <c r="AC121" s="762"/>
      <c r="AD121" s="762"/>
      <c r="AE121" s="763"/>
      <c r="AF121" s="764">
        <v>526695</v>
      </c>
      <c r="AG121" s="762"/>
      <c r="AH121" s="762"/>
      <c r="AI121" s="762"/>
      <c r="AJ121" s="763"/>
      <c r="AK121" s="764">
        <v>435151</v>
      </c>
      <c r="AL121" s="762"/>
      <c r="AM121" s="762"/>
      <c r="AN121" s="762"/>
      <c r="AO121" s="763"/>
      <c r="AP121" s="809">
        <v>0.2</v>
      </c>
      <c r="AQ121" s="810"/>
      <c r="AR121" s="810"/>
      <c r="AS121" s="810"/>
      <c r="AT121" s="811"/>
      <c r="AU121" s="873"/>
      <c r="AV121" s="874"/>
      <c r="AW121" s="874"/>
      <c r="AX121" s="874"/>
      <c r="AY121" s="875"/>
      <c r="AZ121" s="797" t="s">
        <v>458</v>
      </c>
      <c r="BA121" s="732"/>
      <c r="BB121" s="732"/>
      <c r="BC121" s="732"/>
      <c r="BD121" s="732"/>
      <c r="BE121" s="732"/>
      <c r="BF121" s="732"/>
      <c r="BG121" s="732"/>
      <c r="BH121" s="732"/>
      <c r="BI121" s="732"/>
      <c r="BJ121" s="732"/>
      <c r="BK121" s="732"/>
      <c r="BL121" s="732"/>
      <c r="BM121" s="732"/>
      <c r="BN121" s="732"/>
      <c r="BO121" s="732"/>
      <c r="BP121" s="733"/>
      <c r="BQ121" s="798">
        <v>17832959</v>
      </c>
      <c r="BR121" s="799"/>
      <c r="BS121" s="799"/>
      <c r="BT121" s="799"/>
      <c r="BU121" s="799"/>
      <c r="BV121" s="799">
        <v>17249859</v>
      </c>
      <c r="BW121" s="799"/>
      <c r="BX121" s="799"/>
      <c r="BY121" s="799"/>
      <c r="BZ121" s="799"/>
      <c r="CA121" s="799">
        <v>16701925</v>
      </c>
      <c r="CB121" s="799"/>
      <c r="CC121" s="799"/>
      <c r="CD121" s="799"/>
      <c r="CE121" s="799"/>
      <c r="CF121" s="863">
        <v>7.7</v>
      </c>
      <c r="CG121" s="864"/>
      <c r="CH121" s="864"/>
      <c r="CI121" s="864"/>
      <c r="CJ121" s="864"/>
      <c r="CK121" s="857"/>
      <c r="CL121" s="839"/>
      <c r="CM121" s="839"/>
      <c r="CN121" s="839"/>
      <c r="CO121" s="840"/>
      <c r="CP121" s="820" t="s">
        <v>459</v>
      </c>
      <c r="CQ121" s="821"/>
      <c r="CR121" s="821"/>
      <c r="CS121" s="821"/>
      <c r="CT121" s="821"/>
      <c r="CU121" s="821"/>
      <c r="CV121" s="821"/>
      <c r="CW121" s="821"/>
      <c r="CX121" s="821"/>
      <c r="CY121" s="821"/>
      <c r="CZ121" s="821"/>
      <c r="DA121" s="821"/>
      <c r="DB121" s="821"/>
      <c r="DC121" s="821"/>
      <c r="DD121" s="821"/>
      <c r="DE121" s="821"/>
      <c r="DF121" s="822"/>
      <c r="DG121" s="798">
        <v>2844895</v>
      </c>
      <c r="DH121" s="799"/>
      <c r="DI121" s="799"/>
      <c r="DJ121" s="799"/>
      <c r="DK121" s="799"/>
      <c r="DL121" s="799">
        <v>3350676</v>
      </c>
      <c r="DM121" s="799"/>
      <c r="DN121" s="799"/>
      <c r="DO121" s="799"/>
      <c r="DP121" s="799"/>
      <c r="DQ121" s="799">
        <v>3525468</v>
      </c>
      <c r="DR121" s="799"/>
      <c r="DS121" s="799"/>
      <c r="DT121" s="799"/>
      <c r="DU121" s="799"/>
      <c r="DV121" s="776">
        <v>1.6</v>
      </c>
      <c r="DW121" s="776"/>
      <c r="DX121" s="776"/>
      <c r="DY121" s="776"/>
      <c r="DZ121" s="777"/>
    </row>
    <row r="122" spans="1:130" s="234" customFormat="1" ht="26.25" customHeight="1" x14ac:dyDescent="0.2">
      <c r="A122" s="802"/>
      <c r="B122" s="803"/>
      <c r="C122" s="806" t="s">
        <v>439</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14918</v>
      </c>
      <c r="AB122" s="762"/>
      <c r="AC122" s="762"/>
      <c r="AD122" s="762"/>
      <c r="AE122" s="763"/>
      <c r="AF122" s="764" t="s">
        <v>387</v>
      </c>
      <c r="AG122" s="762"/>
      <c r="AH122" s="762"/>
      <c r="AI122" s="762"/>
      <c r="AJ122" s="763"/>
      <c r="AK122" s="764" t="s">
        <v>359</v>
      </c>
      <c r="AL122" s="762"/>
      <c r="AM122" s="762"/>
      <c r="AN122" s="762"/>
      <c r="AO122" s="763"/>
      <c r="AP122" s="809" t="s">
        <v>359</v>
      </c>
      <c r="AQ122" s="810"/>
      <c r="AR122" s="810"/>
      <c r="AS122" s="810"/>
      <c r="AT122" s="811"/>
      <c r="AU122" s="873"/>
      <c r="AV122" s="874"/>
      <c r="AW122" s="874"/>
      <c r="AX122" s="874"/>
      <c r="AY122" s="875"/>
      <c r="AZ122" s="867" t="s">
        <v>460</v>
      </c>
      <c r="BA122" s="868"/>
      <c r="BB122" s="868"/>
      <c r="BC122" s="868"/>
      <c r="BD122" s="868"/>
      <c r="BE122" s="868"/>
      <c r="BF122" s="868"/>
      <c r="BG122" s="868"/>
      <c r="BH122" s="868"/>
      <c r="BI122" s="868"/>
      <c r="BJ122" s="868"/>
      <c r="BK122" s="868"/>
      <c r="BL122" s="868"/>
      <c r="BM122" s="868"/>
      <c r="BN122" s="868"/>
      <c r="BO122" s="868"/>
      <c r="BP122" s="869"/>
      <c r="BQ122" s="850">
        <v>506044608</v>
      </c>
      <c r="BR122" s="830"/>
      <c r="BS122" s="830"/>
      <c r="BT122" s="830"/>
      <c r="BU122" s="830"/>
      <c r="BV122" s="830">
        <v>500208960</v>
      </c>
      <c r="BW122" s="830"/>
      <c r="BX122" s="830"/>
      <c r="BY122" s="830"/>
      <c r="BZ122" s="830"/>
      <c r="CA122" s="830">
        <v>491823874</v>
      </c>
      <c r="CB122" s="830"/>
      <c r="CC122" s="830"/>
      <c r="CD122" s="830"/>
      <c r="CE122" s="830"/>
      <c r="CF122" s="831">
        <v>225.6</v>
      </c>
      <c r="CG122" s="832"/>
      <c r="CH122" s="832"/>
      <c r="CI122" s="832"/>
      <c r="CJ122" s="832"/>
      <c r="CK122" s="857"/>
      <c r="CL122" s="839"/>
      <c r="CM122" s="839"/>
      <c r="CN122" s="839"/>
      <c r="CO122" s="840"/>
      <c r="CP122" s="820" t="s">
        <v>461</v>
      </c>
      <c r="CQ122" s="821"/>
      <c r="CR122" s="821"/>
      <c r="CS122" s="821"/>
      <c r="CT122" s="821"/>
      <c r="CU122" s="821"/>
      <c r="CV122" s="821"/>
      <c r="CW122" s="821"/>
      <c r="CX122" s="821"/>
      <c r="CY122" s="821"/>
      <c r="CZ122" s="821"/>
      <c r="DA122" s="821"/>
      <c r="DB122" s="821"/>
      <c r="DC122" s="821"/>
      <c r="DD122" s="821"/>
      <c r="DE122" s="821"/>
      <c r="DF122" s="822"/>
      <c r="DG122" s="798">
        <v>1602769</v>
      </c>
      <c r="DH122" s="799"/>
      <c r="DI122" s="799"/>
      <c r="DJ122" s="799"/>
      <c r="DK122" s="799"/>
      <c r="DL122" s="799">
        <v>1817699</v>
      </c>
      <c r="DM122" s="799"/>
      <c r="DN122" s="799"/>
      <c r="DO122" s="799"/>
      <c r="DP122" s="799"/>
      <c r="DQ122" s="799">
        <v>1906456</v>
      </c>
      <c r="DR122" s="799"/>
      <c r="DS122" s="799"/>
      <c r="DT122" s="799"/>
      <c r="DU122" s="799"/>
      <c r="DV122" s="776">
        <v>0.9</v>
      </c>
      <c r="DW122" s="776"/>
      <c r="DX122" s="776"/>
      <c r="DY122" s="776"/>
      <c r="DZ122" s="777"/>
    </row>
    <row r="123" spans="1:130" s="234" customFormat="1" ht="26.25" customHeight="1" x14ac:dyDescent="0.2">
      <c r="A123" s="802"/>
      <c r="B123" s="803"/>
      <c r="C123" s="806" t="s">
        <v>445</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359</v>
      </c>
      <c r="AB123" s="762"/>
      <c r="AC123" s="762"/>
      <c r="AD123" s="762"/>
      <c r="AE123" s="763"/>
      <c r="AF123" s="764" t="s">
        <v>387</v>
      </c>
      <c r="AG123" s="762"/>
      <c r="AH123" s="762"/>
      <c r="AI123" s="762"/>
      <c r="AJ123" s="763"/>
      <c r="AK123" s="764" t="s">
        <v>387</v>
      </c>
      <c r="AL123" s="762"/>
      <c r="AM123" s="762"/>
      <c r="AN123" s="762"/>
      <c r="AO123" s="763"/>
      <c r="AP123" s="809" t="s">
        <v>359</v>
      </c>
      <c r="AQ123" s="810"/>
      <c r="AR123" s="810"/>
      <c r="AS123" s="810"/>
      <c r="AT123" s="811"/>
      <c r="AU123" s="876"/>
      <c r="AV123" s="877"/>
      <c r="AW123" s="877"/>
      <c r="AX123" s="877"/>
      <c r="AY123" s="877"/>
      <c r="AZ123" s="265" t="s">
        <v>154</v>
      </c>
      <c r="BA123" s="265"/>
      <c r="BB123" s="265"/>
      <c r="BC123" s="265"/>
      <c r="BD123" s="265"/>
      <c r="BE123" s="265"/>
      <c r="BF123" s="265"/>
      <c r="BG123" s="265"/>
      <c r="BH123" s="265"/>
      <c r="BI123" s="265"/>
      <c r="BJ123" s="265"/>
      <c r="BK123" s="265"/>
      <c r="BL123" s="265"/>
      <c r="BM123" s="265"/>
      <c r="BN123" s="265"/>
      <c r="BO123" s="865" t="s">
        <v>462</v>
      </c>
      <c r="BP123" s="866"/>
      <c r="BQ123" s="817">
        <v>576764043</v>
      </c>
      <c r="BR123" s="818"/>
      <c r="BS123" s="818"/>
      <c r="BT123" s="818"/>
      <c r="BU123" s="818"/>
      <c r="BV123" s="818">
        <v>568959394</v>
      </c>
      <c r="BW123" s="818"/>
      <c r="BX123" s="818"/>
      <c r="BY123" s="818"/>
      <c r="BZ123" s="818"/>
      <c r="CA123" s="818">
        <v>556231669</v>
      </c>
      <c r="CB123" s="818"/>
      <c r="CC123" s="818"/>
      <c r="CD123" s="818"/>
      <c r="CE123" s="818"/>
      <c r="CF123" s="728"/>
      <c r="CG123" s="729"/>
      <c r="CH123" s="729"/>
      <c r="CI123" s="729"/>
      <c r="CJ123" s="819"/>
      <c r="CK123" s="857"/>
      <c r="CL123" s="839"/>
      <c r="CM123" s="839"/>
      <c r="CN123" s="839"/>
      <c r="CO123" s="840"/>
      <c r="CP123" s="820" t="s">
        <v>386</v>
      </c>
      <c r="CQ123" s="821"/>
      <c r="CR123" s="821"/>
      <c r="CS123" s="821"/>
      <c r="CT123" s="821"/>
      <c r="CU123" s="821"/>
      <c r="CV123" s="821"/>
      <c r="CW123" s="821"/>
      <c r="CX123" s="821"/>
      <c r="CY123" s="821"/>
      <c r="CZ123" s="821"/>
      <c r="DA123" s="821"/>
      <c r="DB123" s="821"/>
      <c r="DC123" s="821"/>
      <c r="DD123" s="821"/>
      <c r="DE123" s="821"/>
      <c r="DF123" s="822"/>
      <c r="DG123" s="798">
        <v>1105598</v>
      </c>
      <c r="DH123" s="799"/>
      <c r="DI123" s="799"/>
      <c r="DJ123" s="799"/>
      <c r="DK123" s="799"/>
      <c r="DL123" s="799">
        <v>850098</v>
      </c>
      <c r="DM123" s="799"/>
      <c r="DN123" s="799"/>
      <c r="DO123" s="799"/>
      <c r="DP123" s="799"/>
      <c r="DQ123" s="799">
        <v>669620</v>
      </c>
      <c r="DR123" s="799"/>
      <c r="DS123" s="799"/>
      <c r="DT123" s="799"/>
      <c r="DU123" s="799"/>
      <c r="DV123" s="776">
        <v>0.3</v>
      </c>
      <c r="DW123" s="776"/>
      <c r="DX123" s="776"/>
      <c r="DY123" s="776"/>
      <c r="DZ123" s="777"/>
    </row>
    <row r="124" spans="1:130" s="234" customFormat="1" ht="26.25" customHeight="1" thickBot="1" x14ac:dyDescent="0.25">
      <c r="A124" s="802"/>
      <c r="B124" s="803"/>
      <c r="C124" s="806" t="s">
        <v>448</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207</v>
      </c>
      <c r="AB124" s="762"/>
      <c r="AC124" s="762"/>
      <c r="AD124" s="762"/>
      <c r="AE124" s="763"/>
      <c r="AF124" s="764" t="s">
        <v>463</v>
      </c>
      <c r="AG124" s="762"/>
      <c r="AH124" s="762"/>
      <c r="AI124" s="762"/>
      <c r="AJ124" s="763"/>
      <c r="AK124" s="764" t="s">
        <v>207</v>
      </c>
      <c r="AL124" s="762"/>
      <c r="AM124" s="762"/>
      <c r="AN124" s="762"/>
      <c r="AO124" s="763"/>
      <c r="AP124" s="809" t="s">
        <v>464</v>
      </c>
      <c r="AQ124" s="810"/>
      <c r="AR124" s="810"/>
      <c r="AS124" s="810"/>
      <c r="AT124" s="811"/>
      <c r="AU124" s="812" t="s">
        <v>465</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192.6</v>
      </c>
      <c r="BR124" s="816"/>
      <c r="BS124" s="816"/>
      <c r="BT124" s="816"/>
      <c r="BU124" s="816"/>
      <c r="BV124" s="816">
        <v>197</v>
      </c>
      <c r="BW124" s="816"/>
      <c r="BX124" s="816"/>
      <c r="BY124" s="816"/>
      <c r="BZ124" s="816"/>
      <c r="CA124" s="816">
        <v>199.2</v>
      </c>
      <c r="CB124" s="816"/>
      <c r="CC124" s="816"/>
      <c r="CD124" s="816"/>
      <c r="CE124" s="816"/>
      <c r="CF124" s="706"/>
      <c r="CG124" s="707"/>
      <c r="CH124" s="707"/>
      <c r="CI124" s="707"/>
      <c r="CJ124" s="846"/>
      <c r="CK124" s="858"/>
      <c r="CL124" s="858"/>
      <c r="CM124" s="858"/>
      <c r="CN124" s="858"/>
      <c r="CO124" s="859"/>
      <c r="CP124" s="847" t="s">
        <v>466</v>
      </c>
      <c r="CQ124" s="848"/>
      <c r="CR124" s="848"/>
      <c r="CS124" s="848"/>
      <c r="CT124" s="848"/>
      <c r="CU124" s="848"/>
      <c r="CV124" s="848"/>
      <c r="CW124" s="848"/>
      <c r="CX124" s="848"/>
      <c r="CY124" s="848"/>
      <c r="CZ124" s="848"/>
      <c r="DA124" s="848"/>
      <c r="DB124" s="848"/>
      <c r="DC124" s="848"/>
      <c r="DD124" s="848"/>
      <c r="DE124" s="848"/>
      <c r="DF124" s="849"/>
      <c r="DG124" s="850" t="s">
        <v>463</v>
      </c>
      <c r="DH124" s="830"/>
      <c r="DI124" s="830"/>
      <c r="DJ124" s="830"/>
      <c r="DK124" s="830"/>
      <c r="DL124" s="830" t="s">
        <v>207</v>
      </c>
      <c r="DM124" s="830"/>
      <c r="DN124" s="830"/>
      <c r="DO124" s="830"/>
      <c r="DP124" s="830"/>
      <c r="DQ124" s="830" t="s">
        <v>207</v>
      </c>
      <c r="DR124" s="830"/>
      <c r="DS124" s="830"/>
      <c r="DT124" s="830"/>
      <c r="DU124" s="830"/>
      <c r="DV124" s="833" t="s">
        <v>463</v>
      </c>
      <c r="DW124" s="833"/>
      <c r="DX124" s="833"/>
      <c r="DY124" s="833"/>
      <c r="DZ124" s="834"/>
    </row>
    <row r="125" spans="1:130" s="234" customFormat="1" ht="26.25" customHeight="1" x14ac:dyDescent="0.2">
      <c r="A125" s="802"/>
      <c r="B125" s="803"/>
      <c r="C125" s="806" t="s">
        <v>450</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207</v>
      </c>
      <c r="AB125" s="762"/>
      <c r="AC125" s="762"/>
      <c r="AD125" s="762"/>
      <c r="AE125" s="763"/>
      <c r="AF125" s="764" t="s">
        <v>207</v>
      </c>
      <c r="AG125" s="762"/>
      <c r="AH125" s="762"/>
      <c r="AI125" s="762"/>
      <c r="AJ125" s="763"/>
      <c r="AK125" s="764" t="s">
        <v>359</v>
      </c>
      <c r="AL125" s="762"/>
      <c r="AM125" s="762"/>
      <c r="AN125" s="762"/>
      <c r="AO125" s="763"/>
      <c r="AP125" s="809" t="s">
        <v>207</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467</v>
      </c>
      <c r="CL125" s="836"/>
      <c r="CM125" s="836"/>
      <c r="CN125" s="836"/>
      <c r="CO125" s="837"/>
      <c r="CP125" s="844" t="s">
        <v>468</v>
      </c>
      <c r="CQ125" s="790"/>
      <c r="CR125" s="790"/>
      <c r="CS125" s="790"/>
      <c r="CT125" s="790"/>
      <c r="CU125" s="790"/>
      <c r="CV125" s="790"/>
      <c r="CW125" s="790"/>
      <c r="CX125" s="790"/>
      <c r="CY125" s="790"/>
      <c r="CZ125" s="790"/>
      <c r="DA125" s="790"/>
      <c r="DB125" s="790"/>
      <c r="DC125" s="790"/>
      <c r="DD125" s="790"/>
      <c r="DE125" s="790"/>
      <c r="DF125" s="791"/>
      <c r="DG125" s="845" t="s">
        <v>359</v>
      </c>
      <c r="DH125" s="827"/>
      <c r="DI125" s="827"/>
      <c r="DJ125" s="827"/>
      <c r="DK125" s="827"/>
      <c r="DL125" s="827" t="s">
        <v>207</v>
      </c>
      <c r="DM125" s="827"/>
      <c r="DN125" s="827"/>
      <c r="DO125" s="827"/>
      <c r="DP125" s="827"/>
      <c r="DQ125" s="827" t="s">
        <v>207</v>
      </c>
      <c r="DR125" s="827"/>
      <c r="DS125" s="827"/>
      <c r="DT125" s="827"/>
      <c r="DU125" s="827"/>
      <c r="DV125" s="828" t="s">
        <v>207</v>
      </c>
      <c r="DW125" s="828"/>
      <c r="DX125" s="828"/>
      <c r="DY125" s="828"/>
      <c r="DZ125" s="829"/>
    </row>
    <row r="126" spans="1:130" s="234" customFormat="1" ht="26.25" customHeight="1" thickBot="1" x14ac:dyDescent="0.25">
      <c r="A126" s="802"/>
      <c r="B126" s="803"/>
      <c r="C126" s="806" t="s">
        <v>452</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464</v>
      </c>
      <c r="AB126" s="762"/>
      <c r="AC126" s="762"/>
      <c r="AD126" s="762"/>
      <c r="AE126" s="763"/>
      <c r="AF126" s="764" t="s">
        <v>207</v>
      </c>
      <c r="AG126" s="762"/>
      <c r="AH126" s="762"/>
      <c r="AI126" s="762"/>
      <c r="AJ126" s="763"/>
      <c r="AK126" s="764" t="s">
        <v>359</v>
      </c>
      <c r="AL126" s="762"/>
      <c r="AM126" s="762"/>
      <c r="AN126" s="762"/>
      <c r="AO126" s="763"/>
      <c r="AP126" s="809" t="s">
        <v>359</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469</v>
      </c>
      <c r="CQ126" s="732"/>
      <c r="CR126" s="732"/>
      <c r="CS126" s="732"/>
      <c r="CT126" s="732"/>
      <c r="CU126" s="732"/>
      <c r="CV126" s="732"/>
      <c r="CW126" s="732"/>
      <c r="CX126" s="732"/>
      <c r="CY126" s="732"/>
      <c r="CZ126" s="732"/>
      <c r="DA126" s="732"/>
      <c r="DB126" s="732"/>
      <c r="DC126" s="732"/>
      <c r="DD126" s="732"/>
      <c r="DE126" s="732"/>
      <c r="DF126" s="733"/>
      <c r="DG126" s="798" t="s">
        <v>207</v>
      </c>
      <c r="DH126" s="799"/>
      <c r="DI126" s="799"/>
      <c r="DJ126" s="799"/>
      <c r="DK126" s="799"/>
      <c r="DL126" s="799" t="s">
        <v>359</v>
      </c>
      <c r="DM126" s="799"/>
      <c r="DN126" s="799"/>
      <c r="DO126" s="799"/>
      <c r="DP126" s="799"/>
      <c r="DQ126" s="799" t="s">
        <v>463</v>
      </c>
      <c r="DR126" s="799"/>
      <c r="DS126" s="799"/>
      <c r="DT126" s="799"/>
      <c r="DU126" s="799"/>
      <c r="DV126" s="776" t="s">
        <v>359</v>
      </c>
      <c r="DW126" s="776"/>
      <c r="DX126" s="776"/>
      <c r="DY126" s="776"/>
      <c r="DZ126" s="777"/>
    </row>
    <row r="127" spans="1:130" s="234" customFormat="1" ht="26.25" customHeight="1" x14ac:dyDescent="0.2">
      <c r="A127" s="804"/>
      <c r="B127" s="805"/>
      <c r="C127" s="823" t="s">
        <v>470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594</v>
      </c>
      <c r="AB127" s="762"/>
      <c r="AC127" s="762"/>
      <c r="AD127" s="762"/>
      <c r="AE127" s="763"/>
      <c r="AF127" s="764">
        <v>419</v>
      </c>
      <c r="AG127" s="762"/>
      <c r="AH127" s="762"/>
      <c r="AI127" s="762"/>
      <c r="AJ127" s="763"/>
      <c r="AK127" s="764">
        <v>271</v>
      </c>
      <c r="AL127" s="762"/>
      <c r="AM127" s="762"/>
      <c r="AN127" s="762"/>
      <c r="AO127" s="763"/>
      <c r="AP127" s="809">
        <v>0</v>
      </c>
      <c r="AQ127" s="810"/>
      <c r="AR127" s="810"/>
      <c r="AS127" s="810"/>
      <c r="AT127" s="811"/>
      <c r="AU127" s="270"/>
      <c r="AV127" s="270"/>
      <c r="AW127" s="270"/>
      <c r="AX127" s="826" t="s">
        <v>471</v>
      </c>
      <c r="AY127" s="794"/>
      <c r="AZ127" s="794"/>
      <c r="BA127" s="794"/>
      <c r="BB127" s="794"/>
      <c r="BC127" s="794"/>
      <c r="BD127" s="794"/>
      <c r="BE127" s="795"/>
      <c r="BF127" s="793" t="s">
        <v>472</v>
      </c>
      <c r="BG127" s="794"/>
      <c r="BH127" s="794"/>
      <c r="BI127" s="794"/>
      <c r="BJ127" s="794"/>
      <c r="BK127" s="794"/>
      <c r="BL127" s="795"/>
      <c r="BM127" s="793" t="s">
        <v>473</v>
      </c>
      <c r="BN127" s="794"/>
      <c r="BO127" s="794"/>
      <c r="BP127" s="794"/>
      <c r="BQ127" s="794"/>
      <c r="BR127" s="794"/>
      <c r="BS127" s="795"/>
      <c r="BT127" s="793" t="s">
        <v>474</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475</v>
      </c>
      <c r="CQ127" s="732"/>
      <c r="CR127" s="732"/>
      <c r="CS127" s="732"/>
      <c r="CT127" s="732"/>
      <c r="CU127" s="732"/>
      <c r="CV127" s="732"/>
      <c r="CW127" s="732"/>
      <c r="CX127" s="732"/>
      <c r="CY127" s="732"/>
      <c r="CZ127" s="732"/>
      <c r="DA127" s="732"/>
      <c r="DB127" s="732"/>
      <c r="DC127" s="732"/>
      <c r="DD127" s="732"/>
      <c r="DE127" s="732"/>
      <c r="DF127" s="733"/>
      <c r="DG127" s="798" t="s">
        <v>464</v>
      </c>
      <c r="DH127" s="799"/>
      <c r="DI127" s="799"/>
      <c r="DJ127" s="799"/>
      <c r="DK127" s="799"/>
      <c r="DL127" s="799" t="s">
        <v>207</v>
      </c>
      <c r="DM127" s="799"/>
      <c r="DN127" s="799"/>
      <c r="DO127" s="799"/>
      <c r="DP127" s="799"/>
      <c r="DQ127" s="799" t="s">
        <v>359</v>
      </c>
      <c r="DR127" s="799"/>
      <c r="DS127" s="799"/>
      <c r="DT127" s="799"/>
      <c r="DU127" s="799"/>
      <c r="DV127" s="776" t="s">
        <v>359</v>
      </c>
      <c r="DW127" s="776"/>
      <c r="DX127" s="776"/>
      <c r="DY127" s="776"/>
      <c r="DZ127" s="777"/>
    </row>
    <row r="128" spans="1:130" s="234" customFormat="1" ht="26.25" customHeight="1" thickBot="1" x14ac:dyDescent="0.25">
      <c r="A128" s="778" t="s">
        <v>476</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477</v>
      </c>
      <c r="X128" s="780"/>
      <c r="Y128" s="780"/>
      <c r="Z128" s="781"/>
      <c r="AA128" s="782">
        <v>720556</v>
      </c>
      <c r="AB128" s="783"/>
      <c r="AC128" s="783"/>
      <c r="AD128" s="783"/>
      <c r="AE128" s="784"/>
      <c r="AF128" s="785">
        <v>9872056</v>
      </c>
      <c r="AG128" s="783"/>
      <c r="AH128" s="783"/>
      <c r="AI128" s="783"/>
      <c r="AJ128" s="784"/>
      <c r="AK128" s="785">
        <v>553302</v>
      </c>
      <c r="AL128" s="783"/>
      <c r="AM128" s="783"/>
      <c r="AN128" s="783"/>
      <c r="AO128" s="784"/>
      <c r="AP128" s="786"/>
      <c r="AQ128" s="787"/>
      <c r="AR128" s="787"/>
      <c r="AS128" s="787"/>
      <c r="AT128" s="788"/>
      <c r="AU128" s="270"/>
      <c r="AV128" s="270"/>
      <c r="AW128" s="270"/>
      <c r="AX128" s="789" t="s">
        <v>478</v>
      </c>
      <c r="AY128" s="790"/>
      <c r="AZ128" s="790"/>
      <c r="BA128" s="790"/>
      <c r="BB128" s="790"/>
      <c r="BC128" s="790"/>
      <c r="BD128" s="790"/>
      <c r="BE128" s="791"/>
      <c r="BF128" s="768" t="s">
        <v>207</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479</v>
      </c>
      <c r="CQ128" s="710"/>
      <c r="CR128" s="710"/>
      <c r="CS128" s="710"/>
      <c r="CT128" s="710"/>
      <c r="CU128" s="710"/>
      <c r="CV128" s="710"/>
      <c r="CW128" s="710"/>
      <c r="CX128" s="710"/>
      <c r="CY128" s="710"/>
      <c r="CZ128" s="710"/>
      <c r="DA128" s="710"/>
      <c r="DB128" s="710"/>
      <c r="DC128" s="710"/>
      <c r="DD128" s="710"/>
      <c r="DE128" s="710"/>
      <c r="DF128" s="711"/>
      <c r="DG128" s="772">
        <v>76606</v>
      </c>
      <c r="DH128" s="773"/>
      <c r="DI128" s="773"/>
      <c r="DJ128" s="773"/>
      <c r="DK128" s="773"/>
      <c r="DL128" s="773">
        <v>48338</v>
      </c>
      <c r="DM128" s="773"/>
      <c r="DN128" s="773"/>
      <c r="DO128" s="773"/>
      <c r="DP128" s="773"/>
      <c r="DQ128" s="773">
        <v>22161</v>
      </c>
      <c r="DR128" s="773"/>
      <c r="DS128" s="773"/>
      <c r="DT128" s="773"/>
      <c r="DU128" s="773"/>
      <c r="DV128" s="774">
        <v>0</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480</v>
      </c>
      <c r="X129" s="759"/>
      <c r="Y129" s="759"/>
      <c r="Z129" s="760"/>
      <c r="AA129" s="761">
        <v>260946294</v>
      </c>
      <c r="AB129" s="762"/>
      <c r="AC129" s="762"/>
      <c r="AD129" s="762"/>
      <c r="AE129" s="763"/>
      <c r="AF129" s="764">
        <v>259165008</v>
      </c>
      <c r="AG129" s="762"/>
      <c r="AH129" s="762"/>
      <c r="AI129" s="762"/>
      <c r="AJ129" s="763"/>
      <c r="AK129" s="764">
        <v>259125194</v>
      </c>
      <c r="AL129" s="762"/>
      <c r="AM129" s="762"/>
      <c r="AN129" s="762"/>
      <c r="AO129" s="763"/>
      <c r="AP129" s="765"/>
      <c r="AQ129" s="766"/>
      <c r="AR129" s="766"/>
      <c r="AS129" s="766"/>
      <c r="AT129" s="767"/>
      <c r="AU129" s="272"/>
      <c r="AV129" s="272"/>
      <c r="AW129" s="272"/>
      <c r="AX129" s="731" t="s">
        <v>481</v>
      </c>
      <c r="AY129" s="732"/>
      <c r="AZ129" s="732"/>
      <c r="BA129" s="732"/>
      <c r="BB129" s="732"/>
      <c r="BC129" s="732"/>
      <c r="BD129" s="732"/>
      <c r="BE129" s="733"/>
      <c r="BF129" s="751" t="s">
        <v>464</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482</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483</v>
      </c>
      <c r="X130" s="759"/>
      <c r="Y130" s="759"/>
      <c r="Z130" s="760"/>
      <c r="AA130" s="761">
        <v>40935012</v>
      </c>
      <c r="AB130" s="762"/>
      <c r="AC130" s="762"/>
      <c r="AD130" s="762"/>
      <c r="AE130" s="763"/>
      <c r="AF130" s="764">
        <v>40997647</v>
      </c>
      <c r="AG130" s="762"/>
      <c r="AH130" s="762"/>
      <c r="AI130" s="762"/>
      <c r="AJ130" s="763"/>
      <c r="AK130" s="764">
        <v>41134384</v>
      </c>
      <c r="AL130" s="762"/>
      <c r="AM130" s="762"/>
      <c r="AN130" s="762"/>
      <c r="AO130" s="763"/>
      <c r="AP130" s="765"/>
      <c r="AQ130" s="766"/>
      <c r="AR130" s="766"/>
      <c r="AS130" s="766"/>
      <c r="AT130" s="767"/>
      <c r="AU130" s="272"/>
      <c r="AV130" s="272"/>
      <c r="AW130" s="272"/>
      <c r="AX130" s="731" t="s">
        <v>484</v>
      </c>
      <c r="AY130" s="732"/>
      <c r="AZ130" s="732"/>
      <c r="BA130" s="732"/>
      <c r="BB130" s="732"/>
      <c r="BC130" s="732"/>
      <c r="BD130" s="732"/>
      <c r="BE130" s="733"/>
      <c r="BF130" s="734">
        <v>10</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485</v>
      </c>
      <c r="X131" s="742"/>
      <c r="Y131" s="742"/>
      <c r="Z131" s="743"/>
      <c r="AA131" s="744">
        <v>220011282</v>
      </c>
      <c r="AB131" s="745"/>
      <c r="AC131" s="745"/>
      <c r="AD131" s="745"/>
      <c r="AE131" s="746"/>
      <c r="AF131" s="747">
        <v>218167361</v>
      </c>
      <c r="AG131" s="745"/>
      <c r="AH131" s="745"/>
      <c r="AI131" s="745"/>
      <c r="AJ131" s="746"/>
      <c r="AK131" s="747">
        <v>217990810</v>
      </c>
      <c r="AL131" s="745"/>
      <c r="AM131" s="745"/>
      <c r="AN131" s="745"/>
      <c r="AO131" s="746"/>
      <c r="AP131" s="748"/>
      <c r="AQ131" s="749"/>
      <c r="AR131" s="749"/>
      <c r="AS131" s="749"/>
      <c r="AT131" s="750"/>
      <c r="AU131" s="272"/>
      <c r="AV131" s="272"/>
      <c r="AW131" s="272"/>
      <c r="AX131" s="709" t="s">
        <v>486</v>
      </c>
      <c r="AY131" s="710"/>
      <c r="AZ131" s="710"/>
      <c r="BA131" s="710"/>
      <c r="BB131" s="710"/>
      <c r="BC131" s="710"/>
      <c r="BD131" s="710"/>
      <c r="BE131" s="711"/>
      <c r="BF131" s="712">
        <v>199.2</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487</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488</v>
      </c>
      <c r="W132" s="722"/>
      <c r="X132" s="722"/>
      <c r="Y132" s="722"/>
      <c r="Z132" s="723"/>
      <c r="AA132" s="724">
        <v>10.490860189999999</v>
      </c>
      <c r="AB132" s="725"/>
      <c r="AC132" s="725"/>
      <c r="AD132" s="725"/>
      <c r="AE132" s="726"/>
      <c r="AF132" s="727">
        <v>10.067882239999999</v>
      </c>
      <c r="AG132" s="725"/>
      <c r="AH132" s="725"/>
      <c r="AI132" s="725"/>
      <c r="AJ132" s="726"/>
      <c r="AK132" s="727">
        <v>9.6208821830000009</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489</v>
      </c>
      <c r="W133" s="701"/>
      <c r="X133" s="701"/>
      <c r="Y133" s="701"/>
      <c r="Z133" s="702"/>
      <c r="AA133" s="703">
        <v>10.8</v>
      </c>
      <c r="AB133" s="704"/>
      <c r="AC133" s="704"/>
      <c r="AD133" s="704"/>
      <c r="AE133" s="705"/>
      <c r="AF133" s="703">
        <v>10.3</v>
      </c>
      <c r="AG133" s="704"/>
      <c r="AH133" s="704"/>
      <c r="AI133" s="704"/>
      <c r="AJ133" s="705"/>
      <c r="AK133" s="703">
        <v>10</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bCbNdT5G4bvd3nA7M1GbYRPq+2Y1wXfMC6MlZtk36uvHHTW1sJwKT9hhdwT7J99xSCbmN0wE9j/g4EHwC1TwjA==" saltValue="CXeSPzVqLdVRmofsMAKC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490</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6O9tvnKQaQ+yIubI2O5a5btdeSmZgcM5IKEUD/n2ro73OodNy0vDy5GwEdH04eQrHzswmVeCLZey2EnG/eBxxQ==" saltValue="tjqcS4ruV0irv9XnVzAlV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491</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MpMyb7VU0ky8wXzQLJGHDeas+SxCdfvqR0jQdozUPF+PCvD1rGPYtqGbHCgyhUmRIF09Aj0xmMOfnMHMOJ1Hw==" saltValue="7HT0Fa/Yxb/i/MK2xkcx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492</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493</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494</v>
      </c>
      <c r="AP7" s="293"/>
      <c r="AQ7" s="294" t="s">
        <v>495</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496</v>
      </c>
      <c r="AQ8" s="300" t="s">
        <v>497</v>
      </c>
      <c r="AR8" s="301" t="s">
        <v>498</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499</v>
      </c>
      <c r="AL9" s="1143"/>
      <c r="AM9" s="1143"/>
      <c r="AN9" s="1144"/>
      <c r="AO9" s="302">
        <v>124322449</v>
      </c>
      <c r="AP9" s="302">
        <v>125917</v>
      </c>
      <c r="AQ9" s="303">
        <v>113415</v>
      </c>
      <c r="AR9" s="304">
        <v>11</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500</v>
      </c>
      <c r="AL10" s="1143"/>
      <c r="AM10" s="1143"/>
      <c r="AN10" s="1144"/>
      <c r="AO10" s="302">
        <v>183304</v>
      </c>
      <c r="AP10" s="302">
        <v>186</v>
      </c>
      <c r="AQ10" s="303">
        <v>442</v>
      </c>
      <c r="AR10" s="304">
        <v>-57.9</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501</v>
      </c>
      <c r="AL11" s="1143"/>
      <c r="AM11" s="1143"/>
      <c r="AN11" s="1144"/>
      <c r="AO11" s="302">
        <v>1440549</v>
      </c>
      <c r="AP11" s="302">
        <v>1459</v>
      </c>
      <c r="AQ11" s="303">
        <v>567</v>
      </c>
      <c r="AR11" s="304">
        <v>157.30000000000001</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502</v>
      </c>
      <c r="AL12" s="1143"/>
      <c r="AM12" s="1143"/>
      <c r="AN12" s="1144"/>
      <c r="AO12" s="302" t="s">
        <v>503</v>
      </c>
      <c r="AP12" s="302" t="s">
        <v>503</v>
      </c>
      <c r="AQ12" s="303" t="s">
        <v>503</v>
      </c>
      <c r="AR12" s="304" t="s">
        <v>503</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504</v>
      </c>
      <c r="AL13" s="1143"/>
      <c r="AM13" s="1143"/>
      <c r="AN13" s="1144"/>
      <c r="AO13" s="302">
        <v>26498</v>
      </c>
      <c r="AP13" s="302">
        <v>27</v>
      </c>
      <c r="AQ13" s="303">
        <v>15</v>
      </c>
      <c r="AR13" s="304">
        <v>80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505</v>
      </c>
      <c r="AL14" s="1143"/>
      <c r="AM14" s="1143"/>
      <c r="AN14" s="1144"/>
      <c r="AO14" s="302">
        <v>1078921</v>
      </c>
      <c r="AP14" s="302">
        <v>1093</v>
      </c>
      <c r="AQ14" s="303">
        <v>1977</v>
      </c>
      <c r="AR14" s="304">
        <v>-44.7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506</v>
      </c>
      <c r="AL15" s="1143"/>
      <c r="AM15" s="1143"/>
      <c r="AN15" s="1144"/>
      <c r="AO15" s="302">
        <v>-11762326</v>
      </c>
      <c r="AP15" s="302">
        <v>-11913</v>
      </c>
      <c r="AQ15" s="303">
        <v>-9997</v>
      </c>
      <c r="AR15" s="304">
        <v>19.2</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154</v>
      </c>
      <c r="AL16" s="1135"/>
      <c r="AM16" s="1135"/>
      <c r="AN16" s="1136"/>
      <c r="AO16" s="302">
        <v>115289395</v>
      </c>
      <c r="AP16" s="302">
        <v>116768</v>
      </c>
      <c r="AQ16" s="303">
        <v>106419</v>
      </c>
      <c r="AR16" s="304">
        <v>9.6999999999999993</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507</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508</v>
      </c>
      <c r="AP20" s="313" t="s">
        <v>509</v>
      </c>
      <c r="AQ20" s="314" t="s">
        <v>510</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511</v>
      </c>
      <c r="AL21" s="1146"/>
      <c r="AM21" s="1146"/>
      <c r="AN21" s="1147"/>
      <c r="AO21" s="317">
        <v>1322.95</v>
      </c>
      <c r="AP21" s="318">
        <v>1230.1400000000001</v>
      </c>
      <c r="AQ21" s="319">
        <v>92.81</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512</v>
      </c>
      <c r="AL22" s="1146"/>
      <c r="AM22" s="1146"/>
      <c r="AN22" s="1147"/>
      <c r="AO22" s="322">
        <v>98.4</v>
      </c>
      <c r="AP22" s="323">
        <v>99.5</v>
      </c>
      <c r="AQ22" s="324">
        <v>-1.1000000000000001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513</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514</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515</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494</v>
      </c>
      <c r="AP30" s="293"/>
      <c r="AQ30" s="294" t="s">
        <v>495</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496</v>
      </c>
      <c r="AQ31" s="300" t="s">
        <v>497</v>
      </c>
      <c r="AR31" s="301" t="s">
        <v>498</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516</v>
      </c>
      <c r="AL32" s="1132"/>
      <c r="AM32" s="1132"/>
      <c r="AN32" s="1133"/>
      <c r="AO32" s="302">
        <v>60172300</v>
      </c>
      <c r="AP32" s="302">
        <v>60944</v>
      </c>
      <c r="AQ32" s="303">
        <v>57756</v>
      </c>
      <c r="AR32" s="304">
        <v>5.5</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517</v>
      </c>
      <c r="AL33" s="1132"/>
      <c r="AM33" s="1132"/>
      <c r="AN33" s="1133"/>
      <c r="AO33" s="302" t="s">
        <v>503</v>
      </c>
      <c r="AP33" s="302" t="s">
        <v>503</v>
      </c>
      <c r="AQ33" s="303">
        <v>5035</v>
      </c>
      <c r="AR33" s="304" t="s">
        <v>503</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518</v>
      </c>
      <c r="AL34" s="1132"/>
      <c r="AM34" s="1132"/>
      <c r="AN34" s="1133"/>
      <c r="AO34" s="302" t="s">
        <v>503</v>
      </c>
      <c r="AP34" s="302" t="s">
        <v>503</v>
      </c>
      <c r="AQ34" s="303">
        <v>14111</v>
      </c>
      <c r="AR34" s="304" t="s">
        <v>503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519</v>
      </c>
      <c r="AL35" s="1132"/>
      <c r="AM35" s="1132"/>
      <c r="AN35" s="1133"/>
      <c r="AO35" s="302">
        <v>2048816</v>
      </c>
      <c r="AP35" s="302">
        <v>2075</v>
      </c>
      <c r="AQ35" s="303">
        <v>1340</v>
      </c>
      <c r="AR35" s="304">
        <v>54.9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520</v>
      </c>
      <c r="AL36" s="1132"/>
      <c r="AM36" s="1132"/>
      <c r="AN36" s="1133"/>
      <c r="AO36" s="302" t="s">
        <v>503</v>
      </c>
      <c r="AP36" s="302" t="s">
        <v>503</v>
      </c>
      <c r="AQ36" s="303">
        <v>69</v>
      </c>
      <c r="AR36" s="304" t="s">
        <v>503</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521</v>
      </c>
      <c r="AL37" s="1132"/>
      <c r="AM37" s="1132"/>
      <c r="AN37" s="1133"/>
      <c r="AO37" s="302">
        <v>435422</v>
      </c>
      <c r="AP37" s="302">
        <v>441</v>
      </c>
      <c r="AQ37" s="303">
        <v>1018</v>
      </c>
      <c r="AR37" s="304">
        <v>-56.7</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522</v>
      </c>
      <c r="AL38" s="1129"/>
      <c r="AM38" s="1129"/>
      <c r="AN38" s="1130"/>
      <c r="AO38" s="332">
        <v>3787</v>
      </c>
      <c r="AP38" s="332">
        <v>4</v>
      </c>
      <c r="AQ38" s="333">
        <v>1</v>
      </c>
      <c r="AR38" s="324">
        <v>300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523</v>
      </c>
      <c r="AL39" s="1129"/>
      <c r="AM39" s="1129"/>
      <c r="AN39" s="1130"/>
      <c r="AO39" s="302">
        <v>-553302</v>
      </c>
      <c r="AP39" s="302">
        <v>-560</v>
      </c>
      <c r="AQ39" s="303">
        <v>-2288</v>
      </c>
      <c r="AR39" s="304">
        <v>-75.5</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524</v>
      </c>
      <c r="AL40" s="1132"/>
      <c r="AM40" s="1132"/>
      <c r="AN40" s="1133"/>
      <c r="AO40" s="302">
        <v>-41134384</v>
      </c>
      <c r="AP40" s="302">
        <v>-41662</v>
      </c>
      <c r="AQ40" s="303">
        <v>-46930</v>
      </c>
      <c r="AR40" s="304">
        <v>-11.2</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525</v>
      </c>
      <c r="AL41" s="1135"/>
      <c r="AM41" s="1135"/>
      <c r="AN41" s="1136"/>
      <c r="AO41" s="302">
        <v>20972639</v>
      </c>
      <c r="AP41" s="302">
        <v>21242</v>
      </c>
      <c r="AQ41" s="303">
        <v>30112</v>
      </c>
      <c r="AR41" s="304">
        <v>-29.5</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526</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527</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494</v>
      </c>
      <c r="AN49" s="1139" t="s">
        <v>528</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529</v>
      </c>
      <c r="AO50" s="345" t="s">
        <v>530</v>
      </c>
      <c r="AP50" s="346" t="s">
        <v>531</v>
      </c>
      <c r="AQ50" s="347" t="s">
        <v>532</v>
      </c>
      <c r="AR50" s="348" t="s">
        <v>533</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534</v>
      </c>
      <c r="AL51" s="341"/>
      <c r="AM51" s="349">
        <v>51599567</v>
      </c>
      <c r="AN51" s="350">
        <v>51314</v>
      </c>
      <c r="AO51" s="351">
        <v>-7.1</v>
      </c>
      <c r="AP51" s="352">
        <v>79311</v>
      </c>
      <c r="AQ51" s="353">
        <v>5.2</v>
      </c>
      <c r="AR51" s="354">
        <v>-12.3</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535</v>
      </c>
      <c r="AM52" s="357">
        <v>18595181</v>
      </c>
      <c r="AN52" s="358">
        <v>18492</v>
      </c>
      <c r="AO52" s="359">
        <v>3.8</v>
      </c>
      <c r="AP52" s="360">
        <v>22064</v>
      </c>
      <c r="AQ52" s="361">
        <v>-6.7</v>
      </c>
      <c r="AR52" s="362">
        <v>10.5</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536</v>
      </c>
      <c r="AL53" s="341"/>
      <c r="AM53" s="349">
        <v>52266295</v>
      </c>
      <c r="AN53" s="350">
        <v>52153</v>
      </c>
      <c r="AO53" s="351">
        <v>1.6</v>
      </c>
      <c r="AP53" s="352">
        <v>67951</v>
      </c>
      <c r="AQ53" s="353">
        <v>-14.3</v>
      </c>
      <c r="AR53" s="354">
        <v>15.9</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535</v>
      </c>
      <c r="AM54" s="357">
        <v>22142934</v>
      </c>
      <c r="AN54" s="358">
        <v>22095</v>
      </c>
      <c r="AO54" s="359">
        <v>19.5</v>
      </c>
      <c r="AP54" s="360">
        <v>17498</v>
      </c>
      <c r="AQ54" s="361">
        <v>-20.7</v>
      </c>
      <c r="AR54" s="362">
        <v>40.200000000000003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537</v>
      </c>
      <c r="AL55" s="341"/>
      <c r="AM55" s="349">
        <v>61330418</v>
      </c>
      <c r="AN55" s="350">
        <v>61465</v>
      </c>
      <c r="AO55" s="351">
        <v>17.899999999999999</v>
      </c>
      <c r="AP55" s="352">
        <v>72635</v>
      </c>
      <c r="AQ55" s="353">
        <v>6.9</v>
      </c>
      <c r="AR55" s="354">
        <v>11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535</v>
      </c>
      <c r="AM56" s="357">
        <v>28383824</v>
      </c>
      <c r="AN56" s="358">
        <v>28446</v>
      </c>
      <c r="AO56" s="359">
        <v>28.7</v>
      </c>
      <c r="AP56" s="360">
        <v>18276</v>
      </c>
      <c r="AQ56" s="361">
        <v>4.4000000000000004</v>
      </c>
      <c r="AR56" s="362">
        <v>24.3</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538</v>
      </c>
      <c r="AL57" s="341"/>
      <c r="AM57" s="349">
        <v>57487162</v>
      </c>
      <c r="AN57" s="350">
        <v>57880</v>
      </c>
      <c r="AO57" s="351">
        <v>-5.8</v>
      </c>
      <c r="AP57" s="352">
        <v>77936</v>
      </c>
      <c r="AQ57" s="353">
        <v>7.3</v>
      </c>
      <c r="AR57" s="354">
        <v>-13.1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535</v>
      </c>
      <c r="AM58" s="357">
        <v>19316877</v>
      </c>
      <c r="AN58" s="358">
        <v>19449</v>
      </c>
      <c r="AO58" s="359">
        <v>-31.6</v>
      </c>
      <c r="AP58" s="360">
        <v>19401</v>
      </c>
      <c r="AQ58" s="361">
        <v>6.2</v>
      </c>
      <c r="AR58" s="362">
        <v>-37.799999999999997</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539</v>
      </c>
      <c r="AL59" s="341"/>
      <c r="AM59" s="349">
        <v>58305026</v>
      </c>
      <c r="AN59" s="350">
        <v>59053</v>
      </c>
      <c r="AO59" s="351">
        <v>2</v>
      </c>
      <c r="AP59" s="352">
        <v>82531</v>
      </c>
      <c r="AQ59" s="353">
        <v>5.9</v>
      </c>
      <c r="AR59" s="354">
        <v>-3.9</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535</v>
      </c>
      <c r="AM60" s="357">
        <v>20227359</v>
      </c>
      <c r="AN60" s="358">
        <v>20487</v>
      </c>
      <c r="AO60" s="359">
        <v>5.3</v>
      </c>
      <c r="AP60" s="360">
        <v>19102</v>
      </c>
      <c r="AQ60" s="361">
        <v>-1.5</v>
      </c>
      <c r="AR60" s="362">
        <v>6.8</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540</v>
      </c>
      <c r="AL61" s="363"/>
      <c r="AM61" s="364">
        <v>56197694</v>
      </c>
      <c r="AN61" s="365">
        <v>56373</v>
      </c>
      <c r="AO61" s="366">
        <v>1.7</v>
      </c>
      <c r="AP61" s="367">
        <v>76073</v>
      </c>
      <c r="AQ61" s="368">
        <v>2.2000000000000002</v>
      </c>
      <c r="AR61" s="354">
        <v>-0.5</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535</v>
      </c>
      <c r="AM62" s="357">
        <v>21733235</v>
      </c>
      <c r="AN62" s="358">
        <v>21794</v>
      </c>
      <c r="AO62" s="359">
        <v>5.0999999999999996</v>
      </c>
      <c r="AP62" s="360">
        <v>19268</v>
      </c>
      <c r="AQ62" s="361">
        <v>-3.7</v>
      </c>
      <c r="AR62" s="362">
        <v>8.8000000000000007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SeG1izwOttockk8xtcutWt9nleuCmWcj4VNjk1TbD695tFqCYsn0Vcqpq779ALVlYJdPulUK9NP3pzS77Xtoqw==" saltValue="jYyDJCiAYNZHSuYqt5VUB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IpEDV+aZvyjE9JUWhRijIGoZSyaijS/6VoxUf9iyCMvfFWMG1IYrzF06T3FnAcd0TJ+vmOo0051PY+Us43Qsg==" saltValue="XG8JFWo2U2zj9yvjxrl3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BHs22QHF+NtOCaa1haMnfmSkY9EtBuxkruk+yYs32Nhv4Z30syp6XXRe3kVjiP8whWp7+gqp1/ci+ThtQ+uyA==" saltValue="MSplDt2qvqRvkmw4dj6S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543</v>
      </c>
      <c r="G46" s="372" t="s">
        <v>544</v>
      </c>
      <c r="H46" s="372" t="s">
        <v>545</v>
      </c>
      <c r="I46" s="372" t="s">
        <v>546</v>
      </c>
      <c r="J46" s="373" t="s">
        <v>547</v>
      </c>
    </row>
    <row r="47" spans="2:10" ht="57.75" customHeight="1" x14ac:dyDescent="0.2">
      <c r="B47" s="7"/>
      <c r="C47" s="1150" t="s">
        <v>3</v>
      </c>
      <c r="D47" s="1150"/>
      <c r="E47" s="1151"/>
      <c r="F47" s="374">
        <v>6.01</v>
      </c>
      <c r="G47" s="375">
        <v>6.6</v>
      </c>
      <c r="H47" s="375">
        <v>6.07</v>
      </c>
      <c r="I47" s="375">
        <v>6.51</v>
      </c>
      <c r="J47" s="376">
        <v>4.8600000000000003</v>
      </c>
    </row>
    <row r="48" spans="2:10" ht="57.75" customHeight="1" x14ac:dyDescent="0.2">
      <c r="B48" s="8"/>
      <c r="C48" s="1152" t="s">
        <v>4</v>
      </c>
      <c r="D48" s="1152"/>
      <c r="E48" s="1153"/>
      <c r="F48" s="377">
        <v>1.51</v>
      </c>
      <c r="G48" s="378">
        <v>2.88</v>
      </c>
      <c r="H48" s="378">
        <v>2.35</v>
      </c>
      <c r="I48" s="378">
        <v>1.96</v>
      </c>
      <c r="J48" s="379">
        <v>1.68</v>
      </c>
    </row>
    <row r="49" spans="2:10" ht="57.75" customHeight="1" thickBot="1" x14ac:dyDescent="0.25">
      <c r="B49" s="9"/>
      <c r="C49" s="1154" t="s">
        <v>5</v>
      </c>
      <c r="D49" s="1154"/>
      <c r="E49" s="1155"/>
      <c r="F49" s="380" t="s">
        <v>548</v>
      </c>
      <c r="G49" s="381">
        <v>2.13</v>
      </c>
      <c r="H49" s="381" t="s">
        <v>549</v>
      </c>
      <c r="I49" s="381" t="s">
        <v>550</v>
      </c>
      <c r="J49" s="382" t="s">
        <v>551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ccLTBxM2DFwzjRJ8Yx9mzftn5EYKsg4j7LPtIoHSwufTQEyBvkZZQ0ighF4l7IWSLQQVrRW5C7DI4mG6Zer0NA==" saltValue="Z9Uhdxcp/YkS2h/ZRqNQ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543</v>
      </c>
      <c r="G33" s="17" t="s">
        <v>544</v>
      </c>
      <c r="H33" s="17" t="s">
        <v>545</v>
      </c>
      <c r="I33" s="17" t="s">
        <v>546</v>
      </c>
      <c r="J33" s="18" t="s">
        <v>547</v>
      </c>
      <c r="K33" s="10"/>
      <c r="L33" s="10"/>
      <c r="M33" s="10"/>
      <c r="N33" s="10"/>
      <c r="O33" s="10"/>
      <c r="P33" s="10"/>
    </row>
    <row r="34" spans="1:16" ht="39" customHeight="1" x14ac:dyDescent="0.2">
      <c r="A34" s="10"/>
      <c r="B34" s="19"/>
      <c r="C34" s="1162" t="s">
        <v>552</v>
      </c>
      <c r="D34" s="1162"/>
      <c r="E34" s="1163"/>
      <c r="F34" s="20">
        <v>1.44</v>
      </c>
      <c r="G34" s="21">
        <v>2.8</v>
      </c>
      <c r="H34" s="21">
        <v>2.29</v>
      </c>
      <c r="I34" s="21">
        <v>1.89</v>
      </c>
      <c r="J34" s="22">
        <v>1.61</v>
      </c>
      <c r="K34" s="10"/>
      <c r="L34" s="10"/>
      <c r="M34" s="10"/>
      <c r="N34" s="10"/>
      <c r="O34" s="10"/>
      <c r="P34" s="10"/>
    </row>
    <row r="35" spans="1:16" ht="39" customHeight="1" x14ac:dyDescent="0.2">
      <c r="A35" s="10"/>
      <c r="B35" s="23"/>
      <c r="C35" s="1156" t="s">
        <v>553</v>
      </c>
      <c r="D35" s="1157"/>
      <c r="E35" s="1158"/>
      <c r="F35" s="24">
        <v>2.2999999999999998</v>
      </c>
      <c r="G35" s="25">
        <v>2.2799999999999998</v>
      </c>
      <c r="H35" s="25">
        <v>2.29</v>
      </c>
      <c r="I35" s="25">
        <v>1.68</v>
      </c>
      <c r="J35" s="26">
        <v>1.34</v>
      </c>
      <c r="K35" s="10"/>
      <c r="L35" s="10"/>
      <c r="M35" s="10"/>
      <c r="N35" s="10"/>
      <c r="O35" s="10"/>
      <c r="P35" s="10"/>
    </row>
    <row r="36" spans="1:16" ht="39" customHeight="1" x14ac:dyDescent="0.2">
      <c r="A36" s="10"/>
      <c r="B36" s="23"/>
      <c r="C36" s="1156" t="s">
        <v>554</v>
      </c>
      <c r="D36" s="1157"/>
      <c r="E36" s="1158"/>
      <c r="F36" s="24">
        <v>0.33</v>
      </c>
      <c r="G36" s="25">
        <v>0.28999999999999998</v>
      </c>
      <c r="H36" s="25">
        <v>0.23</v>
      </c>
      <c r="I36" s="25">
        <v>0.23</v>
      </c>
      <c r="J36" s="26">
        <v>0.19</v>
      </c>
      <c r="K36" s="10"/>
      <c r="L36" s="10"/>
      <c r="M36" s="10"/>
      <c r="N36" s="10"/>
      <c r="O36" s="10"/>
      <c r="P36" s="10"/>
    </row>
    <row r="37" spans="1:16" ht="39" customHeight="1" x14ac:dyDescent="0.2">
      <c r="A37" s="10"/>
      <c r="B37" s="23"/>
      <c r="C37" s="1156" t="s">
        <v>555</v>
      </c>
      <c r="D37" s="1157"/>
      <c r="E37" s="1158"/>
      <c r="F37" s="24">
        <v>0.04</v>
      </c>
      <c r="G37" s="25">
        <v>0.04</v>
      </c>
      <c r="H37" s="25">
        <v>0.05</v>
      </c>
      <c r="I37" s="25">
        <v>0.06</v>
      </c>
      <c r="J37" s="26">
        <v>0.06</v>
      </c>
      <c r="K37" s="10"/>
      <c r="L37" s="10"/>
      <c r="M37" s="10"/>
      <c r="N37" s="10"/>
      <c r="O37" s="10"/>
      <c r="P37" s="10"/>
    </row>
    <row r="38" spans="1:16" ht="39" customHeight="1" x14ac:dyDescent="0.2">
      <c r="A38" s="10"/>
      <c r="B38" s="23"/>
      <c r="C38" s="1156" t="s">
        <v>556</v>
      </c>
      <c r="D38" s="1157"/>
      <c r="E38" s="1158"/>
      <c r="F38" s="24">
        <v>0</v>
      </c>
      <c r="G38" s="25">
        <v>0</v>
      </c>
      <c r="H38" s="25">
        <v>0</v>
      </c>
      <c r="I38" s="25">
        <v>0</v>
      </c>
      <c r="J38" s="26">
        <v>0</v>
      </c>
      <c r="K38" s="10"/>
      <c r="L38" s="10"/>
      <c r="M38" s="10"/>
      <c r="N38" s="10"/>
      <c r="O38" s="10"/>
      <c r="P38" s="10"/>
    </row>
    <row r="39" spans="1:16" ht="39" customHeight="1" x14ac:dyDescent="0.2">
      <c r="A39" s="10"/>
      <c r="B39" s="23"/>
      <c r="C39" s="1156" t="s">
        <v>557</v>
      </c>
      <c r="D39" s="1157"/>
      <c r="E39" s="1158"/>
      <c r="F39" s="24">
        <v>0</v>
      </c>
      <c r="G39" s="25">
        <v>0.01</v>
      </c>
      <c r="H39" s="25">
        <v>0</v>
      </c>
      <c r="I39" s="25">
        <v>0</v>
      </c>
      <c r="J39" s="26">
        <v>0</v>
      </c>
      <c r="K39" s="10"/>
      <c r="L39" s="10"/>
      <c r="M39" s="10"/>
      <c r="N39" s="10"/>
      <c r="O39" s="10"/>
      <c r="P39" s="10"/>
    </row>
    <row r="40" spans="1:16" ht="39" customHeight="1" x14ac:dyDescent="0.2">
      <c r="A40" s="10"/>
      <c r="B40" s="23"/>
      <c r="C40" s="1156" t="s">
        <v>558</v>
      </c>
      <c r="D40" s="1157"/>
      <c r="E40" s="1158"/>
      <c r="F40" s="24">
        <v>0</v>
      </c>
      <c r="G40" s="25">
        <v>0</v>
      </c>
      <c r="H40" s="25">
        <v>0</v>
      </c>
      <c r="I40" s="25">
        <v>0</v>
      </c>
      <c r="J40" s="26">
        <v>0</v>
      </c>
      <c r="K40" s="10"/>
      <c r="L40" s="10"/>
      <c r="M40" s="10"/>
      <c r="N40" s="10"/>
      <c r="O40" s="10"/>
      <c r="P40" s="10"/>
    </row>
    <row r="41" spans="1:16" ht="39" customHeight="1" x14ac:dyDescent="0.2">
      <c r="A41" s="10"/>
      <c r="B41" s="23"/>
      <c r="C41" s="1156" t="s">
        <v>559</v>
      </c>
      <c r="D41" s="1157"/>
      <c r="E41" s="1158"/>
      <c r="F41" s="24">
        <v>0</v>
      </c>
      <c r="G41" s="25">
        <v>0</v>
      </c>
      <c r="H41" s="25">
        <v>0</v>
      </c>
      <c r="I41" s="25">
        <v>0</v>
      </c>
      <c r="J41" s="26">
        <v>0</v>
      </c>
      <c r="K41" s="10"/>
      <c r="L41" s="10"/>
      <c r="M41" s="10"/>
      <c r="N41" s="10"/>
      <c r="O41" s="10"/>
      <c r="P41" s="10"/>
    </row>
    <row r="42" spans="1:16" ht="39" customHeight="1" x14ac:dyDescent="0.2">
      <c r="A42" s="10"/>
      <c r="B42" s="27"/>
      <c r="C42" s="1156" t="s">
        <v>560</v>
      </c>
      <c r="D42" s="1157"/>
      <c r="E42" s="1158"/>
      <c r="F42" s="24" t="s">
        <v>503</v>
      </c>
      <c r="G42" s="25" t="s">
        <v>503</v>
      </c>
      <c r="H42" s="25" t="s">
        <v>503</v>
      </c>
      <c r="I42" s="25" t="s">
        <v>503</v>
      </c>
      <c r="J42" s="26" t="s">
        <v>503</v>
      </c>
      <c r="K42" s="10"/>
      <c r="L42" s="10"/>
      <c r="M42" s="10"/>
      <c r="N42" s="10"/>
      <c r="O42" s="10"/>
      <c r="P42" s="10"/>
    </row>
    <row r="43" spans="1:16" ht="39" customHeight="1" thickBot="1" x14ac:dyDescent="0.25">
      <c r="A43" s="10"/>
      <c r="B43" s="28"/>
      <c r="C43" s="1159" t="s">
        <v>561</v>
      </c>
      <c r="D43" s="1160"/>
      <c r="E43" s="1161"/>
      <c r="F43" s="29">
        <v>5.62</v>
      </c>
      <c r="G43" s="30">
        <v>4.3899999999999997</v>
      </c>
      <c r="H43" s="30">
        <v>5.88</v>
      </c>
      <c r="I43" s="30">
        <v>5.66</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3ZHnjB8COr/BC+TBatlL3uTvQZDMbNESxdo/b2Dt5TKfxOONdHkbl4AOaIzM7/GIYmyIipmTM6OmoFpapuxTA==" saltValue="A/9HPKgw08XGaU4CPS6h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543</v>
      </c>
      <c r="L44" s="44" t="s">
        <v>544</v>
      </c>
      <c r="M44" s="44" t="s">
        <v>545</v>
      </c>
      <c r="N44" s="44" t="s">
        <v>546</v>
      </c>
      <c r="O44" s="45" t="s">
        <v>547</v>
      </c>
      <c r="P44" s="36"/>
      <c r="Q44" s="36"/>
      <c r="R44" s="36"/>
      <c r="S44" s="36"/>
      <c r="T44" s="36"/>
      <c r="U44" s="36"/>
    </row>
    <row r="45" spans="1:21" ht="30.75" customHeight="1" x14ac:dyDescent="0.2">
      <c r="A45" s="36"/>
      <c r="B45" s="1182" t="s">
        <v>10</v>
      </c>
      <c r="C45" s="1183"/>
      <c r="D45" s="46"/>
      <c r="E45" s="1188" t="s">
        <v>11</v>
      </c>
      <c r="F45" s="1188"/>
      <c r="G45" s="1188"/>
      <c r="H45" s="1188"/>
      <c r="I45" s="1188"/>
      <c r="J45" s="1189"/>
      <c r="K45" s="47">
        <v>62066</v>
      </c>
      <c r="L45" s="48">
        <v>62262</v>
      </c>
      <c r="M45" s="48">
        <v>61935</v>
      </c>
      <c r="N45" s="48">
        <v>70062</v>
      </c>
      <c r="O45" s="49">
        <v>60172</v>
      </c>
      <c r="P45" s="36"/>
      <c r="Q45" s="36"/>
      <c r="R45" s="36"/>
      <c r="S45" s="36"/>
      <c r="T45" s="36"/>
      <c r="U45" s="36"/>
    </row>
    <row r="46" spans="1:21" ht="30.75" customHeight="1" x14ac:dyDescent="0.2">
      <c r="A46" s="36"/>
      <c r="B46" s="1184"/>
      <c r="C46" s="1185"/>
      <c r="D46" s="50"/>
      <c r="E46" s="1166" t="s">
        <v>12</v>
      </c>
      <c r="F46" s="1166"/>
      <c r="G46" s="1166"/>
      <c r="H46" s="1166"/>
      <c r="I46" s="1166"/>
      <c r="J46" s="1167"/>
      <c r="K46" s="51" t="s">
        <v>503</v>
      </c>
      <c r="L46" s="52" t="s">
        <v>503</v>
      </c>
      <c r="M46" s="52" t="s">
        <v>503</v>
      </c>
      <c r="N46" s="52" t="s">
        <v>503</v>
      </c>
      <c r="O46" s="53" t="s">
        <v>503</v>
      </c>
      <c r="P46" s="36"/>
      <c r="Q46" s="36"/>
      <c r="R46" s="36"/>
      <c r="S46" s="36"/>
      <c r="T46" s="36"/>
      <c r="U46" s="36"/>
    </row>
    <row r="47" spans="1:21" ht="30.75" customHeight="1" x14ac:dyDescent="0.2">
      <c r="A47" s="36"/>
      <c r="B47" s="1184"/>
      <c r="C47" s="1185"/>
      <c r="D47" s="50"/>
      <c r="E47" s="1166" t="s">
        <v>13</v>
      </c>
      <c r="F47" s="1166"/>
      <c r="G47" s="1166"/>
      <c r="H47" s="1166"/>
      <c r="I47" s="1166"/>
      <c r="J47" s="1167"/>
      <c r="K47" s="51">
        <v>969</v>
      </c>
      <c r="L47" s="52" t="s">
        <v>503</v>
      </c>
      <c r="M47" s="52" t="s">
        <v>503</v>
      </c>
      <c r="N47" s="52" t="s">
        <v>503</v>
      </c>
      <c r="O47" s="53" t="s">
        <v>503</v>
      </c>
      <c r="P47" s="36"/>
      <c r="Q47" s="36"/>
      <c r="R47" s="36"/>
      <c r="S47" s="36"/>
      <c r="T47" s="36"/>
      <c r="U47" s="36"/>
    </row>
    <row r="48" spans="1:21" ht="30.75" customHeight="1" x14ac:dyDescent="0.2">
      <c r="A48" s="36"/>
      <c r="B48" s="1184"/>
      <c r="C48" s="1185"/>
      <c r="D48" s="50"/>
      <c r="E48" s="1166" t="s">
        <v>14</v>
      </c>
      <c r="F48" s="1166"/>
      <c r="G48" s="1166"/>
      <c r="H48" s="1166"/>
      <c r="I48" s="1166"/>
      <c r="J48" s="1167"/>
      <c r="K48" s="51">
        <v>1835</v>
      </c>
      <c r="L48" s="52">
        <v>2305</v>
      </c>
      <c r="M48" s="52">
        <v>2169</v>
      </c>
      <c r="N48" s="52">
        <v>2244</v>
      </c>
      <c r="O48" s="53">
        <v>2049</v>
      </c>
      <c r="P48" s="36"/>
      <c r="Q48" s="36"/>
      <c r="R48" s="36"/>
      <c r="S48" s="36"/>
      <c r="T48" s="36"/>
      <c r="U48" s="36"/>
    </row>
    <row r="49" spans="1:21" ht="30.75" customHeight="1" x14ac:dyDescent="0.2">
      <c r="A49" s="36"/>
      <c r="B49" s="1184"/>
      <c r="C49" s="1185"/>
      <c r="D49" s="50"/>
      <c r="E49" s="1166" t="s">
        <v>15</v>
      </c>
      <c r="F49" s="1166"/>
      <c r="G49" s="1166"/>
      <c r="H49" s="1166"/>
      <c r="I49" s="1166"/>
      <c r="J49" s="1167"/>
      <c r="K49" s="51" t="s">
        <v>503</v>
      </c>
      <c r="L49" s="52" t="s">
        <v>503</v>
      </c>
      <c r="M49" s="52" t="s">
        <v>503</v>
      </c>
      <c r="N49" s="52" t="s">
        <v>503</v>
      </c>
      <c r="O49" s="53" t="s">
        <v>503</v>
      </c>
      <c r="P49" s="36"/>
      <c r="Q49" s="36"/>
      <c r="R49" s="36"/>
      <c r="S49" s="36"/>
      <c r="T49" s="36"/>
      <c r="U49" s="36"/>
    </row>
    <row r="50" spans="1:21" ht="30.75" customHeight="1" x14ac:dyDescent="0.2">
      <c r="A50" s="36"/>
      <c r="B50" s="1184"/>
      <c r="C50" s="1185"/>
      <c r="D50" s="50"/>
      <c r="E50" s="1166" t="s">
        <v>16</v>
      </c>
      <c r="F50" s="1166"/>
      <c r="G50" s="1166"/>
      <c r="H50" s="1166"/>
      <c r="I50" s="1166"/>
      <c r="J50" s="1167"/>
      <c r="K50" s="51">
        <v>955</v>
      </c>
      <c r="L50" s="52">
        <v>845</v>
      </c>
      <c r="M50" s="52">
        <v>627</v>
      </c>
      <c r="N50" s="52">
        <v>527</v>
      </c>
      <c r="O50" s="53">
        <v>435</v>
      </c>
      <c r="P50" s="36"/>
      <c r="Q50" s="36"/>
      <c r="R50" s="36"/>
      <c r="S50" s="36"/>
      <c r="T50" s="36"/>
      <c r="U50" s="36"/>
    </row>
    <row r="51" spans="1:21" ht="30.75" customHeight="1" x14ac:dyDescent="0.2">
      <c r="A51" s="36"/>
      <c r="B51" s="1186"/>
      <c r="C51" s="1187"/>
      <c r="D51" s="54"/>
      <c r="E51" s="1166" t="s">
        <v>17</v>
      </c>
      <c r="F51" s="1166"/>
      <c r="G51" s="1166"/>
      <c r="H51" s="1166"/>
      <c r="I51" s="1166"/>
      <c r="J51" s="1167"/>
      <c r="K51" s="51">
        <v>7</v>
      </c>
      <c r="L51" s="52">
        <v>6</v>
      </c>
      <c r="M51" s="52">
        <v>6</v>
      </c>
      <c r="N51" s="52">
        <v>2</v>
      </c>
      <c r="O51" s="53">
        <v>4</v>
      </c>
      <c r="P51" s="36"/>
      <c r="Q51" s="36"/>
      <c r="R51" s="36"/>
      <c r="S51" s="36"/>
      <c r="T51" s="36"/>
      <c r="U51" s="36"/>
    </row>
    <row r="52" spans="1:21" ht="30.75" customHeight="1" x14ac:dyDescent="0.2">
      <c r="A52" s="36"/>
      <c r="B52" s="1164" t="s">
        <v>18</v>
      </c>
      <c r="C52" s="1165"/>
      <c r="D52" s="54"/>
      <c r="E52" s="1166" t="s">
        <v>19</v>
      </c>
      <c r="F52" s="1166"/>
      <c r="G52" s="1166"/>
      <c r="H52" s="1166"/>
      <c r="I52" s="1166"/>
      <c r="J52" s="1167"/>
      <c r="K52" s="51">
        <v>40354</v>
      </c>
      <c r="L52" s="52">
        <v>41902</v>
      </c>
      <c r="M52" s="52">
        <v>41657</v>
      </c>
      <c r="N52" s="52">
        <v>50869</v>
      </c>
      <c r="O52" s="53">
        <v>41688</v>
      </c>
      <c r="P52" s="36"/>
      <c r="Q52" s="36"/>
      <c r="R52" s="36"/>
      <c r="S52" s="36"/>
      <c r="T52" s="36"/>
      <c r="U52" s="36"/>
    </row>
    <row r="53" spans="1:21" ht="30.75" customHeight="1" thickBot="1" x14ac:dyDescent="0.25">
      <c r="A53" s="36"/>
      <c r="B53" s="1168" t="s">
        <v>20</v>
      </c>
      <c r="C53" s="1169"/>
      <c r="D53" s="55"/>
      <c r="E53" s="1170" t="s">
        <v>21</v>
      </c>
      <c r="F53" s="1170"/>
      <c r="G53" s="1170"/>
      <c r="H53" s="1170"/>
      <c r="I53" s="1170"/>
      <c r="J53" s="1171"/>
      <c r="K53" s="56">
        <v>25478</v>
      </c>
      <c r="L53" s="57">
        <v>23516</v>
      </c>
      <c r="M53" s="57">
        <v>23080</v>
      </c>
      <c r="N53" s="57">
        <v>21966</v>
      </c>
      <c r="O53" s="58">
        <v>20972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562</v>
      </c>
      <c r="L55" s="65" t="s">
        <v>563</v>
      </c>
      <c r="M55" s="65" t="s">
        <v>564</v>
      </c>
      <c r="N55" s="65" t="s">
        <v>565</v>
      </c>
      <c r="O55" s="66" t="s">
        <v>566</v>
      </c>
      <c r="P55" s="36"/>
      <c r="Q55" s="36"/>
      <c r="R55" s="36"/>
      <c r="S55" s="36"/>
      <c r="T55" s="36"/>
      <c r="U55" s="36"/>
    </row>
    <row r="56" spans="1:21" ht="30.75" customHeight="1" x14ac:dyDescent="0.2">
      <c r="A56" s="36"/>
      <c r="B56" s="1172" t="s">
        <v>23</v>
      </c>
      <c r="C56" s="1173"/>
      <c r="D56" s="1176" t="s">
        <v>24</v>
      </c>
      <c r="E56" s="1177"/>
      <c r="F56" s="1177"/>
      <c r="G56" s="1177"/>
      <c r="H56" s="1177"/>
      <c r="I56" s="1177"/>
      <c r="J56" s="1178"/>
      <c r="K56" s="67" t="s">
        <v>600</v>
      </c>
      <c r="L56" s="68" t="s">
        <v>503</v>
      </c>
      <c r="M56" s="68" t="s">
        <v>503</v>
      </c>
      <c r="N56" s="68" t="s">
        <v>503</v>
      </c>
      <c r="O56" s="69" t="s">
        <v>503</v>
      </c>
      <c r="P56" s="36"/>
      <c r="Q56" s="36"/>
      <c r="R56" s="36"/>
      <c r="S56" s="36"/>
      <c r="T56" s="36"/>
      <c r="U56" s="36"/>
    </row>
    <row r="57" spans="1:21" ht="30.75" customHeight="1" thickBot="1" x14ac:dyDescent="0.25">
      <c r="A57" s="36"/>
      <c r="B57" s="1174"/>
      <c r="C57" s="1175"/>
      <c r="D57" s="1179" t="s">
        <v>25</v>
      </c>
      <c r="E57" s="1180"/>
      <c r="F57" s="1180"/>
      <c r="G57" s="1180"/>
      <c r="H57" s="1180"/>
      <c r="I57" s="1180"/>
      <c r="J57" s="1181"/>
      <c r="K57" s="70" t="s">
        <v>503</v>
      </c>
      <c r="L57" s="71" t="s">
        <v>503</v>
      </c>
      <c r="M57" s="71" t="s">
        <v>503</v>
      </c>
      <c r="N57" s="71" t="s">
        <v>503</v>
      </c>
      <c r="O57" s="72" t="s">
        <v>503</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h+LYoWkwUDlIPxW3QMyngt8dBB1TZ7v4CL3Jzpditdd4X1TGuH2BTA8uxfG6e7yOBi5DXTTnIPV5C+e2w4Sb0g==" saltValue="0T2095GoZlXe0mMgojd5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543</v>
      </c>
      <c r="J40" s="384" t="s">
        <v>544</v>
      </c>
      <c r="K40" s="384" t="s">
        <v>545</v>
      </c>
      <c r="L40" s="384" t="s">
        <v>546</v>
      </c>
      <c r="M40" s="385" t="s">
        <v>547</v>
      </c>
    </row>
    <row r="41" spans="2:13" ht="27.75" customHeight="1" x14ac:dyDescent="0.2">
      <c r="B41" s="1202" t="s">
        <v>28</v>
      </c>
      <c r="C41" s="1203"/>
      <c r="D41" s="83"/>
      <c r="E41" s="1204" t="s">
        <v>29</v>
      </c>
      <c r="F41" s="1204"/>
      <c r="G41" s="1204"/>
      <c r="H41" s="1205"/>
      <c r="I41" s="386">
        <v>860469</v>
      </c>
      <c r="J41" s="387">
        <v>865078</v>
      </c>
      <c r="K41" s="387">
        <v>867798</v>
      </c>
      <c r="L41" s="387">
        <v>868743</v>
      </c>
      <c r="M41" s="388">
        <v>868933</v>
      </c>
    </row>
    <row r="42" spans="2:13" ht="27.75" customHeight="1" x14ac:dyDescent="0.2">
      <c r="B42" s="1192"/>
      <c r="C42" s="1193"/>
      <c r="D42" s="84"/>
      <c r="E42" s="1196" t="s">
        <v>30</v>
      </c>
      <c r="F42" s="1196"/>
      <c r="G42" s="1196"/>
      <c r="H42" s="1197"/>
      <c r="I42" s="389">
        <v>3258</v>
      </c>
      <c r="J42" s="390">
        <v>2434</v>
      </c>
      <c r="K42" s="390">
        <v>1819</v>
      </c>
      <c r="L42" s="390">
        <v>1327</v>
      </c>
      <c r="M42" s="391">
        <v>1004</v>
      </c>
    </row>
    <row r="43" spans="2:13" ht="27.75" customHeight="1" x14ac:dyDescent="0.2">
      <c r="B43" s="1192"/>
      <c r="C43" s="1193"/>
      <c r="D43" s="84"/>
      <c r="E43" s="1196" t="s">
        <v>31</v>
      </c>
      <c r="F43" s="1196"/>
      <c r="G43" s="1196"/>
      <c r="H43" s="1197"/>
      <c r="I43" s="389">
        <v>26274</v>
      </c>
      <c r="J43" s="390">
        <v>23828</v>
      </c>
      <c r="K43" s="390">
        <v>17709</v>
      </c>
      <c r="L43" s="390">
        <v>17532</v>
      </c>
      <c r="M43" s="391">
        <v>16939</v>
      </c>
    </row>
    <row r="44" spans="2:13" ht="27.75" customHeight="1" x14ac:dyDescent="0.2">
      <c r="B44" s="1192"/>
      <c r="C44" s="1193"/>
      <c r="D44" s="84"/>
      <c r="E44" s="1196" t="s">
        <v>32</v>
      </c>
      <c r="F44" s="1196"/>
      <c r="G44" s="1196"/>
      <c r="H44" s="1197"/>
      <c r="I44" s="389" t="s">
        <v>503</v>
      </c>
      <c r="J44" s="390" t="s">
        <v>503</v>
      </c>
      <c r="K44" s="390" t="s">
        <v>503</v>
      </c>
      <c r="L44" s="390" t="s">
        <v>503</v>
      </c>
      <c r="M44" s="391" t="s">
        <v>503</v>
      </c>
    </row>
    <row r="45" spans="2:13" ht="27.75" customHeight="1" x14ac:dyDescent="0.2">
      <c r="B45" s="1192"/>
      <c r="C45" s="1193"/>
      <c r="D45" s="84"/>
      <c r="E45" s="1196" t="s">
        <v>33</v>
      </c>
      <c r="F45" s="1196"/>
      <c r="G45" s="1196"/>
      <c r="H45" s="1197"/>
      <c r="I45" s="389">
        <v>120899</v>
      </c>
      <c r="J45" s="390">
        <v>119088</v>
      </c>
      <c r="K45" s="390">
        <v>113146</v>
      </c>
      <c r="L45" s="390">
        <v>111298</v>
      </c>
      <c r="M45" s="391">
        <v>103625</v>
      </c>
    </row>
    <row r="46" spans="2:13" ht="27.75" customHeight="1" x14ac:dyDescent="0.2">
      <c r="B46" s="1192"/>
      <c r="C46" s="1193"/>
      <c r="D46" s="85"/>
      <c r="E46" s="1206" t="s">
        <v>34</v>
      </c>
      <c r="F46" s="1206"/>
      <c r="G46" s="1206"/>
      <c r="H46" s="1207"/>
      <c r="I46" s="389">
        <v>8</v>
      </c>
      <c r="J46" s="390">
        <v>43</v>
      </c>
      <c r="K46" s="390">
        <v>77</v>
      </c>
      <c r="L46" s="390">
        <v>48</v>
      </c>
      <c r="M46" s="391">
        <v>22</v>
      </c>
    </row>
    <row r="47" spans="2:13" ht="27.75" customHeight="1" x14ac:dyDescent="0.2">
      <c r="B47" s="1192"/>
      <c r="C47" s="1193"/>
      <c r="D47" s="86"/>
      <c r="E47" s="1208" t="s">
        <v>35</v>
      </c>
      <c r="F47" s="1209"/>
      <c r="G47" s="1209"/>
      <c r="H47" s="1210"/>
      <c r="I47" s="389" t="s">
        <v>503</v>
      </c>
      <c r="J47" s="390" t="s">
        <v>503</v>
      </c>
      <c r="K47" s="390" t="s">
        <v>503</v>
      </c>
      <c r="L47" s="390" t="s">
        <v>503</v>
      </c>
      <c r="M47" s="391" t="s">
        <v>503</v>
      </c>
    </row>
    <row r="48" spans="2:13" ht="27.75" customHeight="1" x14ac:dyDescent="0.2">
      <c r="B48" s="1192"/>
      <c r="C48" s="1193"/>
      <c r="D48" s="84"/>
      <c r="E48" s="1196" t="s">
        <v>36</v>
      </c>
      <c r="F48" s="1196"/>
      <c r="G48" s="1196"/>
      <c r="H48" s="1197"/>
      <c r="I48" s="389" t="s">
        <v>503</v>
      </c>
      <c r="J48" s="390" t="s">
        <v>503</v>
      </c>
      <c r="K48" s="390" t="s">
        <v>503</v>
      </c>
      <c r="L48" s="390" t="s">
        <v>503</v>
      </c>
      <c r="M48" s="391" t="s">
        <v>503</v>
      </c>
    </row>
    <row r="49" spans="2:13" ht="27.75" customHeight="1" x14ac:dyDescent="0.2">
      <c r="B49" s="1194"/>
      <c r="C49" s="1195"/>
      <c r="D49" s="84"/>
      <c r="E49" s="1196" t="s">
        <v>37</v>
      </c>
      <c r="F49" s="1196"/>
      <c r="G49" s="1196"/>
      <c r="H49" s="1197"/>
      <c r="I49" s="389" t="s">
        <v>503</v>
      </c>
      <c r="J49" s="390" t="s">
        <v>503</v>
      </c>
      <c r="K49" s="390" t="s">
        <v>503</v>
      </c>
      <c r="L49" s="390" t="s">
        <v>503</v>
      </c>
      <c r="M49" s="391" t="s">
        <v>503</v>
      </c>
    </row>
    <row r="50" spans="2:13" ht="27.75" customHeight="1" x14ac:dyDescent="0.2">
      <c r="B50" s="1190" t="s">
        <v>38</v>
      </c>
      <c r="C50" s="1191"/>
      <c r="D50" s="87"/>
      <c r="E50" s="1196" t="s">
        <v>39</v>
      </c>
      <c r="F50" s="1196"/>
      <c r="G50" s="1196"/>
      <c r="H50" s="1197"/>
      <c r="I50" s="389">
        <v>55980</v>
      </c>
      <c r="J50" s="390">
        <v>55333</v>
      </c>
      <c r="K50" s="390">
        <v>52886</v>
      </c>
      <c r="L50" s="390">
        <v>51501</v>
      </c>
      <c r="M50" s="391">
        <v>47706</v>
      </c>
    </row>
    <row r="51" spans="2:13" ht="27.75" customHeight="1" x14ac:dyDescent="0.2">
      <c r="B51" s="1192"/>
      <c r="C51" s="1193"/>
      <c r="D51" s="84"/>
      <c r="E51" s="1196" t="s">
        <v>40</v>
      </c>
      <c r="F51" s="1196"/>
      <c r="G51" s="1196"/>
      <c r="H51" s="1197"/>
      <c r="I51" s="389">
        <v>18791</v>
      </c>
      <c r="J51" s="390">
        <v>18366</v>
      </c>
      <c r="K51" s="390">
        <v>17833</v>
      </c>
      <c r="L51" s="390">
        <v>17250</v>
      </c>
      <c r="M51" s="391">
        <v>16702</v>
      </c>
    </row>
    <row r="52" spans="2:13" ht="27.75" customHeight="1" x14ac:dyDescent="0.2">
      <c r="B52" s="1194"/>
      <c r="C52" s="1195"/>
      <c r="D52" s="84"/>
      <c r="E52" s="1196" t="s">
        <v>41</v>
      </c>
      <c r="F52" s="1196"/>
      <c r="G52" s="1196"/>
      <c r="H52" s="1197"/>
      <c r="I52" s="389">
        <v>515517</v>
      </c>
      <c r="J52" s="390">
        <v>511193</v>
      </c>
      <c r="K52" s="390">
        <v>506045</v>
      </c>
      <c r="L52" s="390">
        <v>500209</v>
      </c>
      <c r="M52" s="391">
        <v>491824</v>
      </c>
    </row>
    <row r="53" spans="2:13" ht="27.75" customHeight="1" thickBot="1" x14ac:dyDescent="0.25">
      <c r="B53" s="1198" t="s">
        <v>42</v>
      </c>
      <c r="C53" s="1199"/>
      <c r="D53" s="88"/>
      <c r="E53" s="1200" t="s">
        <v>43</v>
      </c>
      <c r="F53" s="1200"/>
      <c r="G53" s="1200"/>
      <c r="H53" s="1201"/>
      <c r="I53" s="392">
        <v>420620</v>
      </c>
      <c r="J53" s="393">
        <v>425578</v>
      </c>
      <c r="K53" s="393">
        <v>423785</v>
      </c>
      <c r="L53" s="393">
        <v>429989</v>
      </c>
      <c r="M53" s="394">
        <v>434293</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A0YXP9fouPCddwQX7629+a43/0YT3sOy428ILjAThnST+5hyG6jzwI37oxv8m7T2dYlxNBPeXQ3Wh5HC8ifVg==" saltValue="JHKXIE4RHhFgZyLdEAOU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545</v>
      </c>
      <c r="G54" s="96" t="s">
        <v>546</v>
      </c>
      <c r="H54" s="97" t="s">
        <v>547</v>
      </c>
    </row>
    <row r="55" spans="2:8" ht="52.5" customHeight="1" x14ac:dyDescent="0.2">
      <c r="B55" s="98"/>
      <c r="C55" s="1219" t="s">
        <v>45</v>
      </c>
      <c r="D55" s="1219"/>
      <c r="E55" s="1220"/>
      <c r="F55" s="99">
        <v>15844</v>
      </c>
      <c r="G55" s="99">
        <v>16859</v>
      </c>
      <c r="H55" s="100">
        <v>12592</v>
      </c>
    </row>
    <row r="56" spans="2:8" ht="52.5" customHeight="1" x14ac:dyDescent="0.2">
      <c r="B56" s="101"/>
      <c r="C56" s="1221" t="s">
        <v>46</v>
      </c>
      <c r="D56" s="1221"/>
      <c r="E56" s="1222"/>
      <c r="F56" s="102">
        <v>21410</v>
      </c>
      <c r="G56" s="102">
        <v>20222</v>
      </c>
      <c r="H56" s="103">
        <v>19901</v>
      </c>
    </row>
    <row r="57" spans="2:8" ht="53.25" customHeight="1" x14ac:dyDescent="0.2">
      <c r="B57" s="101"/>
      <c r="C57" s="1223" t="s">
        <v>47</v>
      </c>
      <c r="D57" s="1223"/>
      <c r="E57" s="1224"/>
      <c r="F57" s="104">
        <v>24226</v>
      </c>
      <c r="G57" s="104">
        <v>21216</v>
      </c>
      <c r="H57" s="105">
        <v>21806</v>
      </c>
    </row>
    <row r="58" spans="2:8" ht="45.75" customHeight="1" x14ac:dyDescent="0.2">
      <c r="B58" s="106"/>
      <c r="C58" s="1211" t="s">
        <v>595</v>
      </c>
      <c r="D58" s="1212"/>
      <c r="E58" s="1213"/>
      <c r="F58" s="107">
        <v>7434</v>
      </c>
      <c r="G58" s="107">
        <v>6733</v>
      </c>
      <c r="H58" s="108">
        <v>6102</v>
      </c>
    </row>
    <row r="59" spans="2:8" ht="45.75" customHeight="1" x14ac:dyDescent="0.2">
      <c r="B59" s="106"/>
      <c r="C59" s="1211" t="s">
        <v>596</v>
      </c>
      <c r="D59" s="1212"/>
      <c r="E59" s="1213"/>
      <c r="F59" s="107">
        <v>3188</v>
      </c>
      <c r="G59" s="107">
        <v>3244</v>
      </c>
      <c r="H59" s="108">
        <v>3824</v>
      </c>
    </row>
    <row r="60" spans="2:8" ht="45.75" customHeight="1" x14ac:dyDescent="0.2">
      <c r="B60" s="106"/>
      <c r="C60" s="1211" t="s">
        <v>597</v>
      </c>
      <c r="D60" s="1212"/>
      <c r="E60" s="1213"/>
      <c r="F60" s="107">
        <v>3121</v>
      </c>
      <c r="G60" s="107">
        <v>3121</v>
      </c>
      <c r="H60" s="108">
        <v>3122</v>
      </c>
    </row>
    <row r="61" spans="2:8" ht="45.75" customHeight="1" x14ac:dyDescent="0.2">
      <c r="B61" s="106"/>
      <c r="C61" s="1211" t="s">
        <v>598</v>
      </c>
      <c r="D61" s="1212"/>
      <c r="E61" s="1213"/>
      <c r="F61" s="107">
        <v>1852</v>
      </c>
      <c r="G61" s="107">
        <v>1853</v>
      </c>
      <c r="H61" s="108">
        <v>1853</v>
      </c>
    </row>
    <row r="62" spans="2:8" ht="45.75" customHeight="1" thickBot="1" x14ac:dyDescent="0.25">
      <c r="B62" s="109"/>
      <c r="C62" s="1214" t="s">
        <v>599</v>
      </c>
      <c r="D62" s="1215"/>
      <c r="E62" s="1216"/>
      <c r="F62" s="110">
        <v>1608</v>
      </c>
      <c r="G62" s="110">
        <v>1332</v>
      </c>
      <c r="H62" s="111">
        <v>1336</v>
      </c>
    </row>
    <row r="63" spans="2:8" ht="52.5" customHeight="1" thickBot="1" x14ac:dyDescent="0.25">
      <c r="B63" s="112"/>
      <c r="C63" s="1217" t="s">
        <v>48</v>
      </c>
      <c r="D63" s="1217"/>
      <c r="E63" s="1218"/>
      <c r="F63" s="113">
        <v>61480</v>
      </c>
      <c r="G63" s="113">
        <v>58298</v>
      </c>
      <c r="H63" s="114">
        <v>54300</v>
      </c>
    </row>
    <row r="64" spans="2:8" ht="15" customHeight="1" x14ac:dyDescent="0.2"/>
    <row r="65" ht="0" hidden="1" customHeight="1" x14ac:dyDescent="0.2"/>
    <row r="66" ht="0" hidden="1" customHeight="1" x14ac:dyDescent="0.2"/>
  </sheetData>
  <sheetProtection algorithmName="SHA-512" hashValue="Qfoq9UqG9cqHuj7a2E9I+lSrBpmeaOQOncSOnBmvgoxCSSycOy29HBtcKGP5bsKNlE5l1g1owsMYJJIbGCNkJw==" saltValue="72LjnLOsm/5YcSJIC+C0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605</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605</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606</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607</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608</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609</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543</v>
      </c>
      <c r="BQ50" s="1259"/>
      <c r="BR50" s="1259"/>
      <c r="BS50" s="1259"/>
      <c r="BT50" s="1259"/>
      <c r="BU50" s="1259"/>
      <c r="BV50" s="1259"/>
      <c r="BW50" s="1259"/>
      <c r="BX50" s="1259" t="s">
        <v>544</v>
      </c>
      <c r="BY50" s="1259"/>
      <c r="BZ50" s="1259"/>
      <c r="CA50" s="1259"/>
      <c r="CB50" s="1259"/>
      <c r="CC50" s="1259"/>
      <c r="CD50" s="1259"/>
      <c r="CE50" s="1259"/>
      <c r="CF50" s="1259" t="s">
        <v>545</v>
      </c>
      <c r="CG50" s="1259"/>
      <c r="CH50" s="1259"/>
      <c r="CI50" s="1259"/>
      <c r="CJ50" s="1259"/>
      <c r="CK50" s="1259"/>
      <c r="CL50" s="1259"/>
      <c r="CM50" s="1259"/>
      <c r="CN50" s="1259" t="s">
        <v>546</v>
      </c>
      <c r="CO50" s="1259"/>
      <c r="CP50" s="1259"/>
      <c r="CQ50" s="1259"/>
      <c r="CR50" s="1259"/>
      <c r="CS50" s="1259"/>
      <c r="CT50" s="1259"/>
      <c r="CU50" s="1259"/>
      <c r="CV50" s="1259" t="s">
        <v>547</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610</v>
      </c>
      <c r="AO51" s="1263"/>
      <c r="AP51" s="1263"/>
      <c r="AQ51" s="1263"/>
      <c r="AR51" s="1263"/>
      <c r="AS51" s="1263"/>
      <c r="AT51" s="1263"/>
      <c r="AU51" s="1263"/>
      <c r="AV51" s="1263"/>
      <c r="AW51" s="1263"/>
      <c r="AX51" s="1263"/>
      <c r="AY51" s="1263"/>
      <c r="AZ51" s="1263"/>
      <c r="BA51" s="1263"/>
      <c r="BB51" s="1263" t="s">
        <v>611</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192.6</v>
      </c>
      <c r="CG51" s="1265"/>
      <c r="CH51" s="1265"/>
      <c r="CI51" s="1265"/>
      <c r="CJ51" s="1265"/>
      <c r="CK51" s="1265"/>
      <c r="CL51" s="1265"/>
      <c r="CM51" s="1265"/>
      <c r="CN51" s="1265">
        <v>197</v>
      </c>
      <c r="CO51" s="1265"/>
      <c r="CP51" s="1265"/>
      <c r="CQ51" s="1265"/>
      <c r="CR51" s="1265"/>
      <c r="CS51" s="1265"/>
      <c r="CT51" s="1265"/>
      <c r="CU51" s="1265"/>
      <c r="CV51" s="1265">
        <v>199.2</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612</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41.2</v>
      </c>
      <c r="CG53" s="1265"/>
      <c r="CH53" s="1265"/>
      <c r="CI53" s="1265"/>
      <c r="CJ53" s="1265"/>
      <c r="CK53" s="1265"/>
      <c r="CL53" s="1265"/>
      <c r="CM53" s="1265"/>
      <c r="CN53" s="1265">
        <v>41.8</v>
      </c>
      <c r="CO53" s="1265"/>
      <c r="CP53" s="1265"/>
      <c r="CQ53" s="1265"/>
      <c r="CR53" s="1265"/>
      <c r="CS53" s="1265"/>
      <c r="CT53" s="1265"/>
      <c r="CU53" s="1265"/>
      <c r="CV53" s="1265">
        <v>43.3</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613</v>
      </c>
      <c r="AO55" s="1259"/>
      <c r="AP55" s="1259"/>
      <c r="AQ55" s="1259"/>
      <c r="AR55" s="1259"/>
      <c r="AS55" s="1259"/>
      <c r="AT55" s="1259"/>
      <c r="AU55" s="1259"/>
      <c r="AV55" s="1259"/>
      <c r="AW55" s="1259"/>
      <c r="AX55" s="1259"/>
      <c r="AY55" s="1259"/>
      <c r="AZ55" s="1259"/>
      <c r="BA55" s="1259"/>
      <c r="BB55" s="1263" t="s">
        <v>611</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244</v>
      </c>
      <c r="CG55" s="1265"/>
      <c r="CH55" s="1265"/>
      <c r="CI55" s="1265"/>
      <c r="CJ55" s="1265"/>
      <c r="CK55" s="1265"/>
      <c r="CL55" s="1265"/>
      <c r="CM55" s="1265"/>
      <c r="CN55" s="1265">
        <v>245.1</v>
      </c>
      <c r="CO55" s="1265"/>
      <c r="CP55" s="1265"/>
      <c r="CQ55" s="1265"/>
      <c r="CR55" s="1265"/>
      <c r="CS55" s="1265"/>
      <c r="CT55" s="1265"/>
      <c r="CU55" s="1265"/>
      <c r="CV55" s="1265">
        <v>246.9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612</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55</v>
      </c>
      <c r="CG57" s="1265"/>
      <c r="CH57" s="1265"/>
      <c r="CI57" s="1265"/>
      <c r="CJ57" s="1265"/>
      <c r="CK57" s="1265"/>
      <c r="CL57" s="1265"/>
      <c r="CM57" s="1265"/>
      <c r="CN57" s="1265">
        <v>53.4</v>
      </c>
      <c r="CO57" s="1265"/>
      <c r="CP57" s="1265"/>
      <c r="CQ57" s="1265"/>
      <c r="CR57" s="1265"/>
      <c r="CS57" s="1265"/>
      <c r="CT57" s="1265"/>
      <c r="CU57" s="1265"/>
      <c r="CV57" s="1265">
        <v>53.9</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614</v>
      </c>
    </row>
    <row r="64" spans="1:109" ht="13" x14ac:dyDescent="0.2">
      <c r="B64" s="1234"/>
      <c r="G64" s="1241"/>
      <c r="I64" s="1275"/>
      <c r="J64" s="1275"/>
      <c r="K64" s="1275"/>
      <c r="L64" s="1275"/>
      <c r="M64" s="1275"/>
      <c r="N64" s="1276"/>
      <c r="AM64" s="1241"/>
      <c r="AN64" s="1241" t="s">
        <v>607</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5" customHeight="1" x14ac:dyDescent="0.2">
      <c r="B65" s="1234"/>
      <c r="AN65" s="1277" t="s">
        <v>615</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8"/>
      <c r="I70" s="1278"/>
      <c r="J70" s="1279"/>
      <c r="K70" s="1279"/>
      <c r="L70" s="1280"/>
      <c r="M70" s="1279"/>
      <c r="N70" s="1280"/>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1"/>
      <c r="I71" s="1282"/>
      <c r="J71" s="1279"/>
      <c r="K71" s="1279"/>
      <c r="L71" s="1280"/>
      <c r="M71" s="1279"/>
      <c r="N71" s="1280"/>
      <c r="AM71" s="1281"/>
      <c r="AN71" s="1227" t="s">
        <v>609</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543</v>
      </c>
      <c r="BQ72" s="1259"/>
      <c r="BR72" s="1259"/>
      <c r="BS72" s="1259"/>
      <c r="BT72" s="1259"/>
      <c r="BU72" s="1259"/>
      <c r="BV72" s="1259"/>
      <c r="BW72" s="1259"/>
      <c r="BX72" s="1259" t="s">
        <v>544</v>
      </c>
      <c r="BY72" s="1259"/>
      <c r="BZ72" s="1259"/>
      <c r="CA72" s="1259"/>
      <c r="CB72" s="1259"/>
      <c r="CC72" s="1259"/>
      <c r="CD72" s="1259"/>
      <c r="CE72" s="1259"/>
      <c r="CF72" s="1259" t="s">
        <v>545</v>
      </c>
      <c r="CG72" s="1259"/>
      <c r="CH72" s="1259"/>
      <c r="CI72" s="1259"/>
      <c r="CJ72" s="1259"/>
      <c r="CK72" s="1259"/>
      <c r="CL72" s="1259"/>
      <c r="CM72" s="1259"/>
      <c r="CN72" s="1259" t="s">
        <v>546</v>
      </c>
      <c r="CO72" s="1259"/>
      <c r="CP72" s="1259"/>
      <c r="CQ72" s="1259"/>
      <c r="CR72" s="1259"/>
      <c r="CS72" s="1259"/>
      <c r="CT72" s="1259"/>
      <c r="CU72" s="1259"/>
      <c r="CV72" s="1259" t="s">
        <v>547</v>
      </c>
      <c r="CW72" s="1259"/>
      <c r="CX72" s="1259"/>
      <c r="CY72" s="1259"/>
      <c r="CZ72" s="1259"/>
      <c r="DA72" s="1259"/>
      <c r="DB72" s="1259"/>
      <c r="DC72" s="1259"/>
    </row>
    <row r="73" spans="2:107" ht="13" x14ac:dyDescent="0.2">
      <c r="B73" s="1234"/>
      <c r="G73" s="1260"/>
      <c r="H73" s="1260"/>
      <c r="I73" s="1260"/>
      <c r="J73" s="1260"/>
      <c r="K73" s="1283"/>
      <c r="L73" s="1283"/>
      <c r="M73" s="1283"/>
      <c r="N73" s="1283"/>
      <c r="AM73" s="1252"/>
      <c r="AN73" s="1263" t="s">
        <v>610</v>
      </c>
      <c r="AO73" s="1263"/>
      <c r="AP73" s="1263"/>
      <c r="AQ73" s="1263"/>
      <c r="AR73" s="1263"/>
      <c r="AS73" s="1263"/>
      <c r="AT73" s="1263"/>
      <c r="AU73" s="1263"/>
      <c r="AV73" s="1263"/>
      <c r="AW73" s="1263"/>
      <c r="AX73" s="1263"/>
      <c r="AY73" s="1263"/>
      <c r="AZ73" s="1263"/>
      <c r="BA73" s="1263"/>
      <c r="BB73" s="1263" t="s">
        <v>611</v>
      </c>
      <c r="BC73" s="1263"/>
      <c r="BD73" s="1263"/>
      <c r="BE73" s="1263"/>
      <c r="BF73" s="1263"/>
      <c r="BG73" s="1263"/>
      <c r="BH73" s="1263"/>
      <c r="BI73" s="1263"/>
      <c r="BJ73" s="1263"/>
      <c r="BK73" s="1263"/>
      <c r="BL73" s="1263"/>
      <c r="BM73" s="1263"/>
      <c r="BN73" s="1263"/>
      <c r="BO73" s="1263"/>
      <c r="BP73" s="1265">
        <v>191.7</v>
      </c>
      <c r="BQ73" s="1265"/>
      <c r="BR73" s="1265"/>
      <c r="BS73" s="1265"/>
      <c r="BT73" s="1265"/>
      <c r="BU73" s="1265"/>
      <c r="BV73" s="1265"/>
      <c r="BW73" s="1265"/>
      <c r="BX73" s="1265">
        <v>190.2</v>
      </c>
      <c r="BY73" s="1265"/>
      <c r="BZ73" s="1265"/>
      <c r="CA73" s="1265"/>
      <c r="CB73" s="1265"/>
      <c r="CC73" s="1265"/>
      <c r="CD73" s="1265"/>
      <c r="CE73" s="1265"/>
      <c r="CF73" s="1265">
        <v>192.6</v>
      </c>
      <c r="CG73" s="1265"/>
      <c r="CH73" s="1265"/>
      <c r="CI73" s="1265"/>
      <c r="CJ73" s="1265"/>
      <c r="CK73" s="1265"/>
      <c r="CL73" s="1265"/>
      <c r="CM73" s="1265"/>
      <c r="CN73" s="1265">
        <v>197</v>
      </c>
      <c r="CO73" s="1265"/>
      <c r="CP73" s="1265"/>
      <c r="CQ73" s="1265"/>
      <c r="CR73" s="1265"/>
      <c r="CS73" s="1265"/>
      <c r="CT73" s="1265"/>
      <c r="CU73" s="1265"/>
      <c r="CV73" s="1265">
        <v>199.2</v>
      </c>
      <c r="CW73" s="1265"/>
      <c r="CX73" s="1265"/>
      <c r="CY73" s="1265"/>
      <c r="CZ73" s="1265"/>
      <c r="DA73" s="1265"/>
      <c r="DB73" s="1265"/>
      <c r="DC73" s="1265"/>
    </row>
    <row r="74" spans="2:107" ht="13" x14ac:dyDescent="0.2">
      <c r="B74" s="1234"/>
      <c r="G74" s="1260"/>
      <c r="H74" s="1260"/>
      <c r="I74" s="1260"/>
      <c r="J74" s="1260"/>
      <c r="K74" s="1283"/>
      <c r="L74" s="1283"/>
      <c r="M74" s="1283"/>
      <c r="N74" s="1283"/>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616</v>
      </c>
      <c r="BC75" s="1263"/>
      <c r="BD75" s="1263"/>
      <c r="BE75" s="1263"/>
      <c r="BF75" s="1263"/>
      <c r="BG75" s="1263"/>
      <c r="BH75" s="1263"/>
      <c r="BI75" s="1263"/>
      <c r="BJ75" s="1263"/>
      <c r="BK75" s="1263"/>
      <c r="BL75" s="1263"/>
      <c r="BM75" s="1263"/>
      <c r="BN75" s="1263"/>
      <c r="BO75" s="1263"/>
      <c r="BP75" s="1265">
        <v>13.4</v>
      </c>
      <c r="BQ75" s="1265"/>
      <c r="BR75" s="1265"/>
      <c r="BS75" s="1265"/>
      <c r="BT75" s="1265"/>
      <c r="BU75" s="1265"/>
      <c r="BV75" s="1265"/>
      <c r="BW75" s="1265"/>
      <c r="BX75" s="1265">
        <v>12</v>
      </c>
      <c r="BY75" s="1265"/>
      <c r="BZ75" s="1265"/>
      <c r="CA75" s="1265"/>
      <c r="CB75" s="1265"/>
      <c r="CC75" s="1265"/>
      <c r="CD75" s="1265"/>
      <c r="CE75" s="1265"/>
      <c r="CF75" s="1265">
        <v>10.8</v>
      </c>
      <c r="CG75" s="1265"/>
      <c r="CH75" s="1265"/>
      <c r="CI75" s="1265"/>
      <c r="CJ75" s="1265"/>
      <c r="CK75" s="1265"/>
      <c r="CL75" s="1265"/>
      <c r="CM75" s="1265"/>
      <c r="CN75" s="1265">
        <v>10.3</v>
      </c>
      <c r="CO75" s="1265"/>
      <c r="CP75" s="1265"/>
      <c r="CQ75" s="1265"/>
      <c r="CR75" s="1265"/>
      <c r="CS75" s="1265"/>
      <c r="CT75" s="1265"/>
      <c r="CU75" s="1265"/>
      <c r="CV75" s="1265">
        <v>10</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3"/>
      <c r="L77" s="1283"/>
      <c r="M77" s="1283"/>
      <c r="N77" s="1283"/>
      <c r="AN77" s="1259" t="s">
        <v>613</v>
      </c>
      <c r="AO77" s="1259"/>
      <c r="AP77" s="1259"/>
      <c r="AQ77" s="1259"/>
      <c r="AR77" s="1259"/>
      <c r="AS77" s="1259"/>
      <c r="AT77" s="1259"/>
      <c r="AU77" s="1259"/>
      <c r="AV77" s="1259"/>
      <c r="AW77" s="1259"/>
      <c r="AX77" s="1259"/>
      <c r="AY77" s="1259"/>
      <c r="AZ77" s="1259"/>
      <c r="BA77" s="1259"/>
      <c r="BB77" s="1263" t="s">
        <v>611</v>
      </c>
      <c r="BC77" s="1263"/>
      <c r="BD77" s="1263"/>
      <c r="BE77" s="1263"/>
      <c r="BF77" s="1263"/>
      <c r="BG77" s="1263"/>
      <c r="BH77" s="1263"/>
      <c r="BI77" s="1263"/>
      <c r="BJ77" s="1263"/>
      <c r="BK77" s="1263"/>
      <c r="BL77" s="1263"/>
      <c r="BM77" s="1263"/>
      <c r="BN77" s="1263"/>
      <c r="BO77" s="1263"/>
      <c r="BP77" s="1265">
        <v>208.1</v>
      </c>
      <c r="BQ77" s="1265"/>
      <c r="BR77" s="1265"/>
      <c r="BS77" s="1265"/>
      <c r="BT77" s="1265"/>
      <c r="BU77" s="1265"/>
      <c r="BV77" s="1265"/>
      <c r="BW77" s="1265"/>
      <c r="BX77" s="1265">
        <v>239.1</v>
      </c>
      <c r="BY77" s="1265"/>
      <c r="BZ77" s="1265"/>
      <c r="CA77" s="1265"/>
      <c r="CB77" s="1265"/>
      <c r="CC77" s="1265"/>
      <c r="CD77" s="1265"/>
      <c r="CE77" s="1265"/>
      <c r="CF77" s="1265">
        <v>244</v>
      </c>
      <c r="CG77" s="1265"/>
      <c r="CH77" s="1265"/>
      <c r="CI77" s="1265"/>
      <c r="CJ77" s="1265"/>
      <c r="CK77" s="1265"/>
      <c r="CL77" s="1265"/>
      <c r="CM77" s="1265"/>
      <c r="CN77" s="1265">
        <v>245.1</v>
      </c>
      <c r="CO77" s="1265"/>
      <c r="CP77" s="1265"/>
      <c r="CQ77" s="1265"/>
      <c r="CR77" s="1265"/>
      <c r="CS77" s="1265"/>
      <c r="CT77" s="1265"/>
      <c r="CU77" s="1265"/>
      <c r="CV77" s="1265">
        <v>246.9</v>
      </c>
      <c r="CW77" s="1265"/>
      <c r="CX77" s="1265"/>
      <c r="CY77" s="1265"/>
      <c r="CZ77" s="1265"/>
      <c r="DA77" s="1265"/>
      <c r="DB77" s="1265"/>
      <c r="DC77" s="1265"/>
    </row>
    <row r="78" spans="2:107" ht="13" x14ac:dyDescent="0.2">
      <c r="B78" s="1234"/>
      <c r="G78" s="1253"/>
      <c r="H78" s="1253"/>
      <c r="I78" s="1253"/>
      <c r="J78" s="1253"/>
      <c r="K78" s="1283"/>
      <c r="L78" s="1283"/>
      <c r="M78" s="1283"/>
      <c r="N78" s="1283"/>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4"/>
      <c r="L79" s="1284"/>
      <c r="M79" s="1284"/>
      <c r="N79" s="1284"/>
      <c r="AN79" s="1259"/>
      <c r="AO79" s="1259"/>
      <c r="AP79" s="1259"/>
      <c r="AQ79" s="1259"/>
      <c r="AR79" s="1259"/>
      <c r="AS79" s="1259"/>
      <c r="AT79" s="1259"/>
      <c r="AU79" s="1259"/>
      <c r="AV79" s="1259"/>
      <c r="AW79" s="1259"/>
      <c r="AX79" s="1259"/>
      <c r="AY79" s="1259"/>
      <c r="AZ79" s="1259"/>
      <c r="BA79" s="1259"/>
      <c r="BB79" s="1263" t="s">
        <v>616</v>
      </c>
      <c r="BC79" s="1263"/>
      <c r="BD79" s="1263"/>
      <c r="BE79" s="1263"/>
      <c r="BF79" s="1263"/>
      <c r="BG79" s="1263"/>
      <c r="BH79" s="1263"/>
      <c r="BI79" s="1263"/>
      <c r="BJ79" s="1263"/>
      <c r="BK79" s="1263"/>
      <c r="BL79" s="1263"/>
      <c r="BM79" s="1263"/>
      <c r="BN79" s="1263"/>
      <c r="BO79" s="1263"/>
      <c r="BP79" s="1265">
        <v>14.2</v>
      </c>
      <c r="BQ79" s="1265"/>
      <c r="BR79" s="1265"/>
      <c r="BS79" s="1265"/>
      <c r="BT79" s="1265"/>
      <c r="BU79" s="1265"/>
      <c r="BV79" s="1265"/>
      <c r="BW79" s="1265"/>
      <c r="BX79" s="1265">
        <v>15.9</v>
      </c>
      <c r="BY79" s="1265"/>
      <c r="BZ79" s="1265"/>
      <c r="CA79" s="1265"/>
      <c r="CB79" s="1265"/>
      <c r="CC79" s="1265"/>
      <c r="CD79" s="1265"/>
      <c r="CE79" s="1265"/>
      <c r="CF79" s="1265">
        <v>15.4</v>
      </c>
      <c r="CG79" s="1265"/>
      <c r="CH79" s="1265"/>
      <c r="CI79" s="1265"/>
      <c r="CJ79" s="1265"/>
      <c r="CK79" s="1265"/>
      <c r="CL79" s="1265"/>
      <c r="CM79" s="1265"/>
      <c r="CN79" s="1265">
        <v>15.2</v>
      </c>
      <c r="CO79" s="1265"/>
      <c r="CP79" s="1265"/>
      <c r="CQ79" s="1265"/>
      <c r="CR79" s="1265"/>
      <c r="CS79" s="1265"/>
      <c r="CT79" s="1265"/>
      <c r="CU79" s="1265"/>
      <c r="CV79" s="1265">
        <v>14.9</v>
      </c>
      <c r="CW79" s="1265"/>
      <c r="CX79" s="1265"/>
      <c r="CY79" s="1265"/>
      <c r="CZ79" s="1265"/>
      <c r="DA79" s="1265"/>
      <c r="DB79" s="1265"/>
      <c r="DC79" s="1265"/>
    </row>
    <row r="80" spans="2:107" ht="13" x14ac:dyDescent="0.2">
      <c r="B80" s="1234"/>
      <c r="G80" s="1253"/>
      <c r="H80" s="1253"/>
      <c r="I80" s="1267"/>
      <c r="J80" s="1267"/>
      <c r="K80" s="1284"/>
      <c r="L80" s="1284"/>
      <c r="M80" s="1284"/>
      <c r="N80" s="1284"/>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6"/>
      <c r="AQ87" s="1286"/>
      <c r="BC87" s="1286"/>
      <c r="BO87" s="1286"/>
      <c r="CA87" s="1286"/>
      <c r="CM87" s="1286"/>
      <c r="CY87" s="1286"/>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l7BK9mset1bJJB+9xI6U9MkPdaCD+5VmlJB1D81XlsxTsqHizlFgbkAPGgTdyu/4O74+rP+i0lKwtVWqb3z3Q==" saltValue="RJJgIDfUzQqtg0kAYHyl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lUw5wxlgU/TQikAXtX8PsOKlJE1tFR1yvmWAK4fV9ssb826t3SrlzVlZoa6Eiw6Q+lkCjjokU6cJfdGwd3KNA==" saltValue="wnEeJE68yVeCpZMD6bsT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whaaxYPvqu8f6OA2+fWi4RM9TKeslTOuXfyB2rM1B4BIBsAaze6wcGxumqXl8KCY/KKjCYl5+9FiLKRmNlF3Q==" saltValue="n1YHkbQHjDv7xQVzjkUy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534</v>
      </c>
      <c r="B3" s="130"/>
      <c r="C3" s="131"/>
      <c r="D3" s="132">
        <v>51314</v>
      </c>
      <c r="E3" s="133"/>
      <c r="F3" s="134">
        <v>79311</v>
      </c>
      <c r="G3" s="135"/>
      <c r="H3" s="136"/>
    </row>
    <row r="4" spans="1:8" x14ac:dyDescent="0.2">
      <c r="A4" s="137"/>
      <c r="B4" s="138"/>
      <c r="C4" s="139"/>
      <c r="D4" s="140">
        <v>18492</v>
      </c>
      <c r="E4" s="141"/>
      <c r="F4" s="142">
        <v>22064</v>
      </c>
      <c r="G4" s="143"/>
      <c r="H4" s="144"/>
    </row>
    <row r="5" spans="1:8" x14ac:dyDescent="0.2">
      <c r="A5" s="125" t="s">
        <v>536</v>
      </c>
      <c r="B5" s="130"/>
      <c r="C5" s="131"/>
      <c r="D5" s="132">
        <v>52153</v>
      </c>
      <c r="E5" s="133"/>
      <c r="F5" s="134">
        <v>67951</v>
      </c>
      <c r="G5" s="135"/>
      <c r="H5" s="136"/>
    </row>
    <row r="6" spans="1:8" x14ac:dyDescent="0.2">
      <c r="A6" s="137"/>
      <c r="B6" s="138"/>
      <c r="C6" s="139"/>
      <c r="D6" s="140">
        <v>22095</v>
      </c>
      <c r="E6" s="141"/>
      <c r="F6" s="142">
        <v>17498</v>
      </c>
      <c r="G6" s="143"/>
      <c r="H6" s="144"/>
    </row>
    <row r="7" spans="1:8" x14ac:dyDescent="0.2">
      <c r="A7" s="125" t="s">
        <v>537</v>
      </c>
      <c r="B7" s="130"/>
      <c r="C7" s="131"/>
      <c r="D7" s="132">
        <v>61465</v>
      </c>
      <c r="E7" s="133"/>
      <c r="F7" s="134">
        <v>72635</v>
      </c>
      <c r="G7" s="135"/>
      <c r="H7" s="136"/>
    </row>
    <row r="8" spans="1:8" x14ac:dyDescent="0.2">
      <c r="A8" s="137"/>
      <c r="B8" s="138"/>
      <c r="C8" s="139"/>
      <c r="D8" s="140">
        <v>28446</v>
      </c>
      <c r="E8" s="141"/>
      <c r="F8" s="142">
        <v>18276</v>
      </c>
      <c r="G8" s="143"/>
      <c r="H8" s="144"/>
    </row>
    <row r="9" spans="1:8" x14ac:dyDescent="0.2">
      <c r="A9" s="125" t="s">
        <v>538</v>
      </c>
      <c r="B9" s="130"/>
      <c r="C9" s="131"/>
      <c r="D9" s="132">
        <v>57880</v>
      </c>
      <c r="E9" s="133"/>
      <c r="F9" s="134">
        <v>77936</v>
      </c>
      <c r="G9" s="135"/>
      <c r="H9" s="136"/>
    </row>
    <row r="10" spans="1:8" x14ac:dyDescent="0.2">
      <c r="A10" s="137"/>
      <c r="B10" s="138"/>
      <c r="C10" s="139"/>
      <c r="D10" s="140">
        <v>19449</v>
      </c>
      <c r="E10" s="141"/>
      <c r="F10" s="142">
        <v>19401</v>
      </c>
      <c r="G10" s="143"/>
      <c r="H10" s="144"/>
    </row>
    <row r="11" spans="1:8" x14ac:dyDescent="0.2">
      <c r="A11" s="125" t="s">
        <v>539</v>
      </c>
      <c r="B11" s="130"/>
      <c r="C11" s="131"/>
      <c r="D11" s="132">
        <v>59053</v>
      </c>
      <c r="E11" s="133"/>
      <c r="F11" s="134">
        <v>82531</v>
      </c>
      <c r="G11" s="135"/>
      <c r="H11" s="136"/>
    </row>
    <row r="12" spans="1:8" x14ac:dyDescent="0.2">
      <c r="A12" s="137"/>
      <c r="B12" s="138"/>
      <c r="C12" s="145"/>
      <c r="D12" s="140">
        <v>20487</v>
      </c>
      <c r="E12" s="141"/>
      <c r="F12" s="142">
        <v>19102</v>
      </c>
      <c r="G12" s="143"/>
      <c r="H12" s="144"/>
    </row>
    <row r="13" spans="1:8" x14ac:dyDescent="0.2">
      <c r="A13" s="125"/>
      <c r="B13" s="130"/>
      <c r="C13" s="146"/>
      <c r="D13" s="147">
        <v>56373</v>
      </c>
      <c r="E13" s="148"/>
      <c r="F13" s="149">
        <v>76073</v>
      </c>
      <c r="G13" s="150"/>
      <c r="H13" s="136"/>
    </row>
    <row r="14" spans="1:8" x14ac:dyDescent="0.2">
      <c r="A14" s="137"/>
      <c r="B14" s="138"/>
      <c r="C14" s="139"/>
      <c r="D14" s="140">
        <v>21794</v>
      </c>
      <c r="E14" s="141"/>
      <c r="F14" s="142">
        <v>19268</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1.51</v>
      </c>
      <c r="C19" s="151">
        <f>ROUND(VALUE(SUBSTITUTE(実質収支比率等に係る経年分析!G$48,"▲","-")),2)</f>
        <v>2.88</v>
      </c>
      <c r="D19" s="151">
        <f>ROUND(VALUE(SUBSTITUTE(実質収支比率等に係る経年分析!H$48,"▲","-")),2)</f>
        <v>2.35</v>
      </c>
      <c r="E19" s="151">
        <f>ROUND(VALUE(SUBSTITUTE(実質収支比率等に係る経年分析!I$48,"▲","-")),2)</f>
        <v>1.96</v>
      </c>
      <c r="F19" s="151">
        <f>ROUND(VALUE(SUBSTITUTE(実質収支比率等に係る経年分析!J$48,"▲","-")),2)</f>
        <v>1.68</v>
      </c>
    </row>
    <row r="20" spans="1:11" x14ac:dyDescent="0.2">
      <c r="A20" s="151" t="s">
        <v>53</v>
      </c>
      <c r="B20" s="151">
        <f>ROUND(VALUE(SUBSTITUTE(実質収支比率等に係る経年分析!F$47,"▲","-")),2)</f>
        <v>6.01</v>
      </c>
      <c r="C20" s="151">
        <f>ROUND(VALUE(SUBSTITUTE(実質収支比率等に係る経年分析!G$47,"▲","-")),2)</f>
        <v>6.6</v>
      </c>
      <c r="D20" s="151">
        <f>ROUND(VALUE(SUBSTITUTE(実質収支比率等に係る経年分析!H$47,"▲","-")),2)</f>
        <v>6.07</v>
      </c>
      <c r="E20" s="151">
        <f>ROUND(VALUE(SUBSTITUTE(実質収支比率等に係る経年分析!I$47,"▲","-")),2)</f>
        <v>6.51</v>
      </c>
      <c r="F20" s="151">
        <f>ROUND(VALUE(SUBSTITUTE(実質収支比率等に係る経年分析!J$47,"▲","-")),2)</f>
        <v>4.8600000000000003</v>
      </c>
    </row>
    <row r="21" spans="1:11" x14ac:dyDescent="0.2">
      <c r="A21" s="151" t="s">
        <v>54</v>
      </c>
      <c r="B21" s="151">
        <f>IF(ISNUMBER(VALUE(SUBSTITUTE(実質収支比率等に係る経年分析!F$49,"▲","-"))),ROUND(VALUE(SUBSTITUTE(実質収支比率等に係る経年分析!F$49,"▲","-")),2),NA())</f>
        <v>-0.15</v>
      </c>
      <c r="C21" s="151">
        <f>IF(ISNUMBER(VALUE(SUBSTITUTE(実質収支比率等に係る経年分析!G$49,"▲","-"))),ROUND(VALUE(SUBSTITUTE(実質収支比率等に係る経年分析!G$49,"▲","-")),2),NA())</f>
        <v>2.13</v>
      </c>
      <c r="D21" s="151">
        <f>IF(ISNUMBER(VALUE(SUBSTITUTE(実質収支比率等に係る経年分析!H$49,"▲","-"))),ROUND(VALUE(SUBSTITUTE(実質収支比率等に係る経年分析!H$49,"▲","-")),2),NA())</f>
        <v>-1.2</v>
      </c>
      <c r="E21" s="151">
        <f>IF(ISNUMBER(VALUE(SUBSTITUTE(実質収支比率等に係る経年分析!I$49,"▲","-"))),ROUND(VALUE(SUBSTITUTE(実質収支比率等に係る経年分析!I$49,"▲","-")),2),NA())</f>
        <v>-0.01</v>
      </c>
      <c r="F21" s="151">
        <f>IF(ISNUMBER(VALUE(SUBSTITUTE(実質収支比率等に係る経年分析!J$49,"▲","-"))),ROUND(VALUE(SUBSTITUTE(実質収支比率等に係る経年分析!J$49,"▲","-")),2),NA())</f>
        <v>-1.93</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5.62</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4.3899999999999997</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5.88</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5.66</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母子父子寡婦福祉資金特別会計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奨学金特別会計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集中管理特別会計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v>
      </c>
    </row>
    <row r="32" spans="1:11" x14ac:dyDescent="0.2">
      <c r="A32" s="152" t="str">
        <f>IF(連結実質赤字比率に係る赤字・黒字の構成分析!C$38="",NA(),連結実質赤字比率に係る赤字・黒字の構成分析!C$38)</f>
        <v>流域下水道事業特別会計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v>
      </c>
    </row>
    <row r="33" spans="1:16" x14ac:dyDescent="0.2">
      <c r="A33" s="152" t="str">
        <f>IF(連結実質赤字比率に係る赤字・黒字の構成分析!C$37="",NA(),連結実質赤字比率に係る赤字・黒字の構成分析!C$37)</f>
        <v>証紙特別会計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0.04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0.04</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0.05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0.06</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0.06</v>
      </c>
    </row>
    <row r="34" spans="1:16" x14ac:dyDescent="0.2">
      <c r="A34" s="152" t="str">
        <f>IF(連結実質赤字比率に係る赤字・黒字の構成分析!C$36="",NA(),連結実質赤字比率に係る赤字・黒字の構成分析!C$36)</f>
        <v>番の州地区臨海工業用土地造成事業特別会計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0.33</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0.28999999999999998</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0.23</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0.23</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0.19</v>
      </c>
    </row>
    <row r="35" spans="1:16" x14ac:dyDescent="0.2">
      <c r="A35" s="152" t="str">
        <f>IF(連結実質赤字比率に係る赤字・黒字の構成分析!C$35="",NA(),連結実質赤字比率に係る赤字・黒字の構成分析!C$35)</f>
        <v>香川県立病院事業会計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2.2999999999999998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2.2799999999999998</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2.29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1.68</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1.34</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1.44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2.8</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2.29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1.89</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1.61</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40354</v>
      </c>
      <c r="E42" s="153"/>
      <c r="F42" s="153"/>
      <c r="G42" s="153">
        <f>'実質公債費比率（分子）の構造'!L$52</f>
        <v>41902</v>
      </c>
      <c r="H42" s="153"/>
      <c r="I42" s="153"/>
      <c r="J42" s="153">
        <f>'実質公債費比率（分子）の構造'!M$52</f>
        <v>41657</v>
      </c>
      <c r="K42" s="153"/>
      <c r="L42" s="153"/>
      <c r="M42" s="153">
        <f>'実質公債費比率（分子）の構造'!N$52</f>
        <v>50869</v>
      </c>
      <c r="N42" s="153"/>
      <c r="O42" s="153"/>
      <c r="P42" s="153">
        <f>'実質公債費比率（分子）の構造'!O$52</f>
        <v>41688</v>
      </c>
    </row>
    <row r="43" spans="1:16" x14ac:dyDescent="0.2">
      <c r="A43" s="153" t="s">
        <v>62</v>
      </c>
      <c r="B43" s="153">
        <f>'実質公債費比率（分子）の構造'!K$51</f>
        <v>7</v>
      </c>
      <c r="C43" s="153"/>
      <c r="D43" s="153"/>
      <c r="E43" s="153">
        <f>'実質公債費比率（分子）の構造'!L$51</f>
        <v>6</v>
      </c>
      <c r="F43" s="153"/>
      <c r="G43" s="153"/>
      <c r="H43" s="153">
        <f>'実質公債費比率（分子）の構造'!M$51</f>
        <v>6</v>
      </c>
      <c r="I43" s="153"/>
      <c r="J43" s="153"/>
      <c r="K43" s="153">
        <f>'実質公債費比率（分子）の構造'!N$51</f>
        <v>2</v>
      </c>
      <c r="L43" s="153"/>
      <c r="M43" s="153"/>
      <c r="N43" s="153">
        <f>'実質公債費比率（分子）の構造'!O$51</f>
        <v>4</v>
      </c>
      <c r="O43" s="153"/>
      <c r="P43" s="153"/>
    </row>
    <row r="44" spans="1:16" x14ac:dyDescent="0.2">
      <c r="A44" s="153" t="s">
        <v>63</v>
      </c>
      <c r="B44" s="153">
        <f>'実質公債費比率（分子）の構造'!K$50</f>
        <v>955</v>
      </c>
      <c r="C44" s="153"/>
      <c r="D44" s="153"/>
      <c r="E44" s="153">
        <f>'実質公債費比率（分子）の構造'!L$50</f>
        <v>845</v>
      </c>
      <c r="F44" s="153"/>
      <c r="G44" s="153"/>
      <c r="H44" s="153">
        <f>'実質公債費比率（分子）の構造'!M$50</f>
        <v>627</v>
      </c>
      <c r="I44" s="153"/>
      <c r="J44" s="153"/>
      <c r="K44" s="153">
        <f>'実質公債費比率（分子）の構造'!N$50</f>
        <v>527</v>
      </c>
      <c r="L44" s="153"/>
      <c r="M44" s="153"/>
      <c r="N44" s="153">
        <f>'実質公債費比率（分子）の構造'!O$50</f>
        <v>435</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1835</v>
      </c>
      <c r="C46" s="153"/>
      <c r="D46" s="153"/>
      <c r="E46" s="153">
        <f>'実質公債費比率（分子）の構造'!L$48</f>
        <v>2305</v>
      </c>
      <c r="F46" s="153"/>
      <c r="G46" s="153"/>
      <c r="H46" s="153">
        <f>'実質公債費比率（分子）の構造'!M$48</f>
        <v>2169</v>
      </c>
      <c r="I46" s="153"/>
      <c r="J46" s="153"/>
      <c r="K46" s="153">
        <f>'実質公債費比率（分子）の構造'!N$48</f>
        <v>2244</v>
      </c>
      <c r="L46" s="153"/>
      <c r="M46" s="153"/>
      <c r="N46" s="153">
        <f>'実質公債費比率（分子）の構造'!O$48</f>
        <v>2049</v>
      </c>
      <c r="O46" s="153"/>
      <c r="P46" s="153"/>
    </row>
    <row r="47" spans="1:16" x14ac:dyDescent="0.2">
      <c r="A47" s="153" t="s">
        <v>66</v>
      </c>
      <c r="B47" s="153">
        <f>'実質公債費比率（分子）の構造'!K$47</f>
        <v>969</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62066</v>
      </c>
      <c r="C49" s="153"/>
      <c r="D49" s="153"/>
      <c r="E49" s="153">
        <f>'実質公債費比率（分子）の構造'!L$45</f>
        <v>62262</v>
      </c>
      <c r="F49" s="153"/>
      <c r="G49" s="153"/>
      <c r="H49" s="153">
        <f>'実質公債費比率（分子）の構造'!M$45</f>
        <v>61935</v>
      </c>
      <c r="I49" s="153"/>
      <c r="J49" s="153"/>
      <c r="K49" s="153">
        <f>'実質公債費比率（分子）の構造'!N$45</f>
        <v>70062</v>
      </c>
      <c r="L49" s="153"/>
      <c r="M49" s="153"/>
      <c r="N49" s="153">
        <f>'実質公債費比率（分子）の構造'!O$45</f>
        <v>60172</v>
      </c>
      <c r="O49" s="153"/>
      <c r="P49" s="153"/>
    </row>
    <row r="50" spans="1:16" x14ac:dyDescent="0.2">
      <c r="A50" s="153" t="s">
        <v>69</v>
      </c>
      <c r="B50" s="153" t="e">
        <f>NA()</f>
        <v>#N/A</v>
      </c>
      <c r="C50" s="153">
        <f>IF(ISNUMBER('実質公債費比率（分子）の構造'!K$53),'実質公債費比率（分子）の構造'!K$53,NA())</f>
        <v>25478</v>
      </c>
      <c r="D50" s="153" t="e">
        <f>NA()</f>
        <v>#N/A</v>
      </c>
      <c r="E50" s="153" t="e">
        <f>NA()</f>
        <v>#N/A</v>
      </c>
      <c r="F50" s="153">
        <f>IF(ISNUMBER('実質公債費比率（分子）の構造'!L$53),'実質公債費比率（分子）の構造'!L$53,NA())</f>
        <v>23516</v>
      </c>
      <c r="G50" s="153" t="e">
        <f>NA()</f>
        <v>#N/A</v>
      </c>
      <c r="H50" s="153" t="e">
        <f>NA()</f>
        <v>#N/A</v>
      </c>
      <c r="I50" s="153">
        <f>IF(ISNUMBER('実質公債費比率（分子）の構造'!M$53),'実質公債費比率（分子）の構造'!M$53,NA())</f>
        <v>23080</v>
      </c>
      <c r="J50" s="153" t="e">
        <f>NA()</f>
        <v>#N/A</v>
      </c>
      <c r="K50" s="153" t="e">
        <f>NA()</f>
        <v>#N/A</v>
      </c>
      <c r="L50" s="153">
        <f>IF(ISNUMBER('実質公債費比率（分子）の構造'!N$53),'実質公債費比率（分子）の構造'!N$53,NA())</f>
        <v>21966</v>
      </c>
      <c r="M50" s="153" t="e">
        <f>NA()</f>
        <v>#N/A</v>
      </c>
      <c r="N50" s="153" t="e">
        <f>NA()</f>
        <v>#N/A</v>
      </c>
      <c r="O50" s="153">
        <f>IF(ISNUMBER('実質公債費比率（分子）の構造'!O$53),'実質公債費比率（分子）の構造'!O$53,NA())</f>
        <v>20972</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515517</v>
      </c>
      <c r="E56" s="152"/>
      <c r="F56" s="152"/>
      <c r="G56" s="152">
        <f>'将来負担比率（分子）の構造'!J$52</f>
        <v>511193</v>
      </c>
      <c r="H56" s="152"/>
      <c r="I56" s="152"/>
      <c r="J56" s="152">
        <f>'将来負担比率（分子）の構造'!K$52</f>
        <v>506045</v>
      </c>
      <c r="K56" s="152"/>
      <c r="L56" s="152"/>
      <c r="M56" s="152">
        <f>'将来負担比率（分子）の構造'!L$52</f>
        <v>500209</v>
      </c>
      <c r="N56" s="152"/>
      <c r="O56" s="152"/>
      <c r="P56" s="152">
        <f>'将来負担比率（分子）の構造'!M$52</f>
        <v>491824</v>
      </c>
    </row>
    <row r="57" spans="1:16" x14ac:dyDescent="0.2">
      <c r="A57" s="152" t="s">
        <v>40</v>
      </c>
      <c r="B57" s="152"/>
      <c r="C57" s="152"/>
      <c r="D57" s="152">
        <f>'将来負担比率（分子）の構造'!I$51</f>
        <v>18791</v>
      </c>
      <c r="E57" s="152"/>
      <c r="F57" s="152"/>
      <c r="G57" s="152">
        <f>'将来負担比率（分子）の構造'!J$51</f>
        <v>18366</v>
      </c>
      <c r="H57" s="152"/>
      <c r="I57" s="152"/>
      <c r="J57" s="152">
        <f>'将来負担比率（分子）の構造'!K$51</f>
        <v>17833</v>
      </c>
      <c r="K57" s="152"/>
      <c r="L57" s="152"/>
      <c r="M57" s="152">
        <f>'将来負担比率（分子）の構造'!L$51</f>
        <v>17250</v>
      </c>
      <c r="N57" s="152"/>
      <c r="O57" s="152"/>
      <c r="P57" s="152">
        <f>'将来負担比率（分子）の構造'!M$51</f>
        <v>16702</v>
      </c>
    </row>
    <row r="58" spans="1:16" x14ac:dyDescent="0.2">
      <c r="A58" s="152" t="s">
        <v>39</v>
      </c>
      <c r="B58" s="152"/>
      <c r="C58" s="152"/>
      <c r="D58" s="152">
        <f>'将来負担比率（分子）の構造'!I$50</f>
        <v>55980</v>
      </c>
      <c r="E58" s="152"/>
      <c r="F58" s="152"/>
      <c r="G58" s="152">
        <f>'将来負担比率（分子）の構造'!J$50</f>
        <v>55333</v>
      </c>
      <c r="H58" s="152"/>
      <c r="I58" s="152"/>
      <c r="J58" s="152">
        <f>'将来負担比率（分子）の構造'!K$50</f>
        <v>52886</v>
      </c>
      <c r="K58" s="152"/>
      <c r="L58" s="152"/>
      <c r="M58" s="152">
        <f>'将来負担比率（分子）の構造'!L$50</f>
        <v>51501</v>
      </c>
      <c r="N58" s="152"/>
      <c r="O58" s="152"/>
      <c r="P58" s="152">
        <f>'将来負担比率（分子）の構造'!M$50</f>
        <v>47706</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8</v>
      </c>
      <c r="C61" s="152"/>
      <c r="D61" s="152"/>
      <c r="E61" s="152">
        <f>'将来負担比率（分子）の構造'!J$46</f>
        <v>43</v>
      </c>
      <c r="F61" s="152"/>
      <c r="G61" s="152"/>
      <c r="H61" s="152">
        <f>'将来負担比率（分子）の構造'!K$46</f>
        <v>77</v>
      </c>
      <c r="I61" s="152"/>
      <c r="J61" s="152"/>
      <c r="K61" s="152">
        <f>'将来負担比率（分子）の構造'!L$46</f>
        <v>48</v>
      </c>
      <c r="L61" s="152"/>
      <c r="M61" s="152"/>
      <c r="N61" s="152">
        <f>'将来負担比率（分子）の構造'!M$46</f>
        <v>22</v>
      </c>
      <c r="O61" s="152"/>
      <c r="P61" s="152"/>
    </row>
    <row r="62" spans="1:16" x14ac:dyDescent="0.2">
      <c r="A62" s="152" t="s">
        <v>33</v>
      </c>
      <c r="B62" s="152">
        <f>'将来負担比率（分子）の構造'!I$45</f>
        <v>120899</v>
      </c>
      <c r="C62" s="152"/>
      <c r="D62" s="152"/>
      <c r="E62" s="152">
        <f>'将来負担比率（分子）の構造'!J$45</f>
        <v>119088</v>
      </c>
      <c r="F62" s="152"/>
      <c r="G62" s="152"/>
      <c r="H62" s="152">
        <f>'将来負担比率（分子）の構造'!K$45</f>
        <v>113146</v>
      </c>
      <c r="I62" s="152"/>
      <c r="J62" s="152"/>
      <c r="K62" s="152">
        <f>'将来負担比率（分子）の構造'!L$45</f>
        <v>111298</v>
      </c>
      <c r="L62" s="152"/>
      <c r="M62" s="152"/>
      <c r="N62" s="152">
        <f>'将来負担比率（分子）の構造'!M$45</f>
        <v>103625</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26274</v>
      </c>
      <c r="C64" s="152"/>
      <c r="D64" s="152"/>
      <c r="E64" s="152">
        <f>'将来負担比率（分子）の構造'!J$43</f>
        <v>23828</v>
      </c>
      <c r="F64" s="152"/>
      <c r="G64" s="152"/>
      <c r="H64" s="152">
        <f>'将来負担比率（分子）の構造'!K$43</f>
        <v>17709</v>
      </c>
      <c r="I64" s="152"/>
      <c r="J64" s="152"/>
      <c r="K64" s="152">
        <f>'将来負担比率（分子）の構造'!L$43</f>
        <v>17532</v>
      </c>
      <c r="L64" s="152"/>
      <c r="M64" s="152"/>
      <c r="N64" s="152">
        <f>'将来負担比率（分子）の構造'!M$43</f>
        <v>16939</v>
      </c>
      <c r="O64" s="152"/>
      <c r="P64" s="152"/>
    </row>
    <row r="65" spans="1:16" x14ac:dyDescent="0.2">
      <c r="A65" s="152" t="s">
        <v>30</v>
      </c>
      <c r="B65" s="152">
        <f>'将来負担比率（分子）の構造'!I$42</f>
        <v>3258</v>
      </c>
      <c r="C65" s="152"/>
      <c r="D65" s="152"/>
      <c r="E65" s="152">
        <f>'将来負担比率（分子）の構造'!J$42</f>
        <v>2434</v>
      </c>
      <c r="F65" s="152"/>
      <c r="G65" s="152"/>
      <c r="H65" s="152">
        <f>'将来負担比率（分子）の構造'!K$42</f>
        <v>1819</v>
      </c>
      <c r="I65" s="152"/>
      <c r="J65" s="152"/>
      <c r="K65" s="152">
        <f>'将来負担比率（分子）の構造'!L$42</f>
        <v>1327</v>
      </c>
      <c r="L65" s="152"/>
      <c r="M65" s="152"/>
      <c r="N65" s="152">
        <f>'将来負担比率（分子）の構造'!M$42</f>
        <v>1004</v>
      </c>
      <c r="O65" s="152"/>
      <c r="P65" s="152"/>
    </row>
    <row r="66" spans="1:16" x14ac:dyDescent="0.2">
      <c r="A66" s="152" t="s">
        <v>29</v>
      </c>
      <c r="B66" s="152">
        <f>'将来負担比率（分子）の構造'!I$41</f>
        <v>860469</v>
      </c>
      <c r="C66" s="152"/>
      <c r="D66" s="152"/>
      <c r="E66" s="152">
        <f>'将来負担比率（分子）の構造'!J$41</f>
        <v>865078</v>
      </c>
      <c r="F66" s="152"/>
      <c r="G66" s="152"/>
      <c r="H66" s="152">
        <f>'将来負担比率（分子）の構造'!K$41</f>
        <v>867798</v>
      </c>
      <c r="I66" s="152"/>
      <c r="J66" s="152"/>
      <c r="K66" s="152">
        <f>'将来負担比率（分子）の構造'!L$41</f>
        <v>868743</v>
      </c>
      <c r="L66" s="152"/>
      <c r="M66" s="152"/>
      <c r="N66" s="152">
        <f>'将来負担比率（分子）の構造'!M$41</f>
        <v>868933</v>
      </c>
      <c r="O66" s="152"/>
      <c r="P66" s="152"/>
    </row>
    <row r="67" spans="1:16" x14ac:dyDescent="0.2">
      <c r="A67" s="152" t="s">
        <v>73</v>
      </c>
      <c r="B67" s="152" t="e">
        <f>NA()</f>
        <v>#N/A</v>
      </c>
      <c r="C67" s="152">
        <f>IF(ISNUMBER('将来負担比率（分子）の構造'!I$53), IF('将来負担比率（分子）の構造'!I$53 &lt; 0, 0, '将来負担比率（分子）の構造'!I$53), NA())</f>
        <v>420620</v>
      </c>
      <c r="D67" s="152" t="e">
        <f>NA()</f>
        <v>#N/A</v>
      </c>
      <c r="E67" s="152" t="e">
        <f>NA()</f>
        <v>#N/A</v>
      </c>
      <c r="F67" s="152">
        <f>IF(ISNUMBER('将来負担比率（分子）の構造'!J$53), IF('将来負担比率（分子）の構造'!J$53 &lt; 0, 0, '将来負担比率（分子）の構造'!J$53), NA())</f>
        <v>425578</v>
      </c>
      <c r="G67" s="152" t="e">
        <f>NA()</f>
        <v>#N/A</v>
      </c>
      <c r="H67" s="152" t="e">
        <f>NA()</f>
        <v>#N/A</v>
      </c>
      <c r="I67" s="152">
        <f>IF(ISNUMBER('将来負担比率（分子）の構造'!K$53), IF('将来負担比率（分子）の構造'!K$53 &lt; 0, 0, '将来負担比率（分子）の構造'!K$53), NA())</f>
        <v>423785</v>
      </c>
      <c r="J67" s="152" t="e">
        <f>NA()</f>
        <v>#N/A</v>
      </c>
      <c r="K67" s="152" t="e">
        <f>NA()</f>
        <v>#N/A</v>
      </c>
      <c r="L67" s="152">
        <f>IF(ISNUMBER('将来負担比率（分子）の構造'!L$53), IF('将来負担比率（分子）の構造'!L$53 &lt; 0, 0, '将来負担比率（分子）の構造'!L$53), NA())</f>
        <v>429989</v>
      </c>
      <c r="M67" s="152" t="e">
        <f>NA()</f>
        <v>#N/A</v>
      </c>
      <c r="N67" s="152" t="e">
        <f>NA()</f>
        <v>#N/A</v>
      </c>
      <c r="O67" s="152">
        <f>IF(ISNUMBER('将来負担比率（分子）の構造'!M$53), IF('将来負担比率（分子）の構造'!M$53 &lt; 0, 0, '将来負担比率（分子）の構造'!M$53), NA())</f>
        <v>434293</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15844</v>
      </c>
      <c r="C72" s="156">
        <f>基金残高に係る経年分析!G55</f>
        <v>16859</v>
      </c>
      <c r="D72" s="156">
        <f>基金残高に係る経年分析!H55</f>
        <v>12592</v>
      </c>
    </row>
    <row r="73" spans="1:16" x14ac:dyDescent="0.2">
      <c r="A73" s="155" t="s">
        <v>76</v>
      </c>
      <c r="B73" s="156">
        <f>基金残高に係る経年分析!F56</f>
        <v>21410</v>
      </c>
      <c r="C73" s="156">
        <f>基金残高に係る経年分析!G56</f>
        <v>20222</v>
      </c>
      <c r="D73" s="156">
        <f>基金残高に係る経年分析!H56</f>
        <v>19901</v>
      </c>
    </row>
    <row r="74" spans="1:16" x14ac:dyDescent="0.2">
      <c r="A74" s="155" t="s">
        <v>77</v>
      </c>
      <c r="B74" s="156">
        <f>基金残高に係る経年分析!F57</f>
        <v>24226</v>
      </c>
      <c r="C74" s="156">
        <f>基金残高に係る経年分析!G57</f>
        <v>21216</v>
      </c>
      <c r="D74" s="156">
        <f>基金残高に係る経年分析!H57</f>
        <v>21806</v>
      </c>
    </row>
  </sheetData>
  <sheetProtection algorithmName="SHA-512" hashValue="rZbR5O9/CiKi/B8AiHvEPuwXvIaFW79oRzY0VXTiTmsPpYTtHC0FwBpzGEN0/O600YeXvsU06P2kxovGgRp28g==" saltValue="XWzIXAqKwHAqRUW2AtxW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2020-03-10T04:35:55Z</cp:lastPrinted>
  <dcterms:created xsi:type="dcterms:W3CDTF">2020-02-10T01:33:05Z</dcterms:created>
  <dcterms:modified xsi:type="dcterms:W3CDTF">2020-10-07T07:58:16Z</dcterms:modified>
  <cp:category/>
</cp:coreProperties>
</file>