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U36" i="10"/>
  <c r="E36" i="10"/>
  <c r="C36" i="10"/>
  <c r="DG35" i="10"/>
  <c r="CQ35" i="10"/>
  <c r="CO35" i="10"/>
  <c r="BY35" i="10"/>
  <c r="BW35" i="10"/>
  <c r="BE35" i="10"/>
  <c r="AM35" i="10"/>
  <c r="U35" i="10"/>
  <c r="E35" i="10"/>
  <c r="C35" i="10"/>
  <c r="DG34" i="10"/>
  <c r="CQ34" i="10"/>
  <c r="CO34" i="10"/>
  <c r="BY34" i="10"/>
  <c r="BW34" i="10"/>
  <c r="BE34" i="10"/>
  <c r="AM34" i="10"/>
  <c r="U34" i="10"/>
  <c r="E34" i="10"/>
  <c r="C34" i="10"/>
  <c r="DG33" i="10"/>
  <c r="CQ33" i="10"/>
  <c r="CO33" i="10"/>
  <c r="BY33" i="10"/>
  <c r="BW33" i="10"/>
  <c r="BG33" i="10"/>
  <c r="BE33" i="10"/>
  <c r="AO33" i="10"/>
  <c r="AM33" i="10"/>
  <c r="U33" i="10"/>
  <c r="E33" i="10"/>
  <c r="C33" i="10"/>
  <c r="DG32" i="10"/>
  <c r="CQ32" i="10"/>
  <c r="CO32" i="10"/>
  <c r="BY32" i="10"/>
  <c r="BW32" i="10"/>
  <c r="BG32" i="10"/>
  <c r="BE32" i="10"/>
  <c r="AO32" i="10"/>
  <c r="AM32" i="10"/>
  <c r="U32" i="10"/>
  <c r="E32" i="10"/>
  <c r="C32" i="10"/>
  <c r="DG31" i="10"/>
  <c r="CQ31" i="10"/>
  <c r="CO31" i="10"/>
  <c r="BY31" i="10"/>
  <c r="BW31" i="10"/>
  <c r="BG31" i="10"/>
  <c r="BE31" i="10"/>
  <c r="AO31" i="10"/>
  <c r="AM31" i="10"/>
  <c r="W31" i="10"/>
  <c r="U31" i="10"/>
  <c r="E31" i="10"/>
  <c r="C31" i="10"/>
</calcChain>
</file>

<file path=xl/sharedStrings.xml><?xml version="1.0" encoding="utf-8"?>
<sst xmlns="http://schemas.openxmlformats.org/spreadsheetml/2006/main" count="1073" uniqueCount="578">
  <si>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</si>
  <si>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</si>
  <si>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</si>
  <si>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4"/>
  </si>
  <si>
    <t>徴収率
(％)</t>
    <rPh sb="0" eb="2">
      <t>チョウシュウ</t>
    </rPh>
    <rPh sb="2" eb="3">
      <t>リツ</t>
    </rPh>
    <phoneticPr fontId="4"/>
  </si>
  <si>
    <t>区分</t>
    <rPh sb="0" eb="2">
      <t>クブン</t>
    </rPh>
    <phoneticPr fontId="4"/>
  </si>
  <si>
    <t>公益財団法人高知県農業公社</t>
    <rPh sb="6" eb="7">
      <t>コウ</t>
    </rPh>
    <rPh sb="7" eb="8">
      <t>チ</t>
    </rPh>
    <rPh sb="8" eb="9">
      <t>ケン</t>
    </rPh>
    <rPh sb="9" eb="10">
      <t>ノウ</t>
    </rPh>
    <rPh sb="10" eb="11">
      <t>ギョウ</t>
    </rPh>
    <rPh sb="11" eb="12">
      <t>コウ</t>
    </rPh>
    <rPh sb="12" eb="13">
      <t>シャ</t>
    </rPh>
    <phoneticPr fontId="4"/>
  </si>
  <si>
    <t>（参考）</t>
    <rPh sb="1" eb="3">
      <t>サンコウ</t>
    </rPh>
    <phoneticPr fontId="4"/>
  </si>
  <si>
    <t>(Ｂ)</t>
  </si>
  <si>
    <t>実質収支額</t>
    <rPh sb="0" eb="2">
      <t>ジッシツ</t>
    </rPh>
    <rPh sb="2" eb="4">
      <t>シュウシ</t>
    </rPh>
    <rPh sb="4" eb="5">
      <t>ガク</t>
    </rPh>
    <phoneticPr fontId="4"/>
  </si>
  <si>
    <t>充当可能財源等</t>
    <rPh sb="0" eb="2">
      <t>ジュウトウ</t>
    </rPh>
    <rPh sb="2" eb="4">
      <t>カノウ</t>
    </rPh>
    <rPh sb="4" eb="6">
      <t>ザイゲン</t>
    </rPh>
    <rPh sb="6" eb="7">
      <t>トウ</t>
    </rPh>
    <phoneticPr fontId="4"/>
  </si>
  <si>
    <t>実質公債費比率（分子）の構造</t>
  </si>
  <si>
    <t>会計</t>
    <rPh sb="0" eb="2">
      <t>カイケイ</t>
    </rPh>
    <phoneticPr fontId="4"/>
  </si>
  <si>
    <t>実質単年度収支</t>
    <rPh sb="0" eb="2">
      <t>ジッシツ</t>
    </rPh>
    <rPh sb="2" eb="5">
      <t>タンネンド</t>
    </rPh>
    <rPh sb="5" eb="7">
      <t>シュウシ</t>
    </rPh>
    <phoneticPr fontId="4"/>
  </si>
  <si>
    <t>年度</t>
    <rPh sb="0" eb="2">
      <t>ネンド</t>
    </rPh>
    <phoneticPr fontId="4"/>
  </si>
  <si>
    <t>人口</t>
    <rPh sb="0" eb="2">
      <t>ジンコウ</t>
    </rPh>
    <phoneticPr fontId="4"/>
  </si>
  <si>
    <t>手数料</t>
  </si>
  <si>
    <t>（百万円）</t>
    <rPh sb="1" eb="2">
      <t>ヒャク</t>
    </rPh>
    <rPh sb="2" eb="4">
      <t>マンエン</t>
    </rPh>
    <phoneticPr fontId="4"/>
  </si>
  <si>
    <t>実質収支比率等に係る経年分析</t>
  </si>
  <si>
    <t>法非適用企業</t>
  </si>
  <si>
    <t>元利償還金</t>
  </si>
  <si>
    <t>教育長</t>
    <rPh sb="0" eb="3">
      <t>キョウイクチョウ</t>
    </rPh>
    <phoneticPr fontId="4"/>
  </si>
  <si>
    <t>分子の構造</t>
    <rPh sb="0" eb="2">
      <t>ブンシ</t>
    </rPh>
    <rPh sb="3" eb="5">
      <t>コウゾウ</t>
    </rPh>
    <phoneticPr fontId="4"/>
  </si>
  <si>
    <t>-4.7</t>
  </si>
  <si>
    <t>利子割交付金</t>
    <rPh sb="0" eb="2">
      <t>リシ</t>
    </rPh>
    <rPh sb="2" eb="3">
      <t>ワ</t>
    </rPh>
    <rPh sb="3" eb="6">
      <t>コウフキン</t>
    </rPh>
    <phoneticPr fontId="4"/>
  </si>
  <si>
    <t>元利償還金等(A)</t>
  </si>
  <si>
    <t>当該団体
からの
補助金</t>
  </si>
  <si>
    <t>実質公債費比率の分子</t>
  </si>
  <si>
    <t>減債基金積立不足算定額※</t>
  </si>
  <si>
    <t>▲地方債に係る元利償還金及び準元利償還金に要する経費として
普通交付税の額の算定に用いる基準財政需要額に算入された額</t>
  </si>
  <si>
    <t>依頼土地の買い戻しに係るもの</t>
    <rPh sb="0" eb="2">
      <t>イライ</t>
    </rPh>
    <rPh sb="2" eb="4">
      <t>トチ</t>
    </rPh>
    <rPh sb="5" eb="6">
      <t>カ</t>
    </rPh>
    <rPh sb="7" eb="8">
      <t>モド</t>
    </rPh>
    <rPh sb="10" eb="11">
      <t>カカ</t>
    </rPh>
    <phoneticPr fontId="4"/>
  </si>
  <si>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</si>
  <si>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</si>
  <si>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</si>
  <si>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4"/>
  </si>
  <si>
    <t>臨時職員</t>
    <rPh sb="0" eb="2">
      <t>リンジ</t>
    </rPh>
    <rPh sb="2" eb="4">
      <t>ショクイン</t>
    </rPh>
    <phoneticPr fontId="4"/>
  </si>
  <si>
    <t>一部事務組合等の起こした地方債に充てたと認められる
補助金又は負担金</t>
  </si>
  <si>
    <t>公営企業債の元利償還金に対する繰入金</t>
  </si>
  <si>
    <t>実質赤字額</t>
    <rPh sb="0" eb="2">
      <t>ジッシツ</t>
    </rPh>
    <rPh sb="2" eb="5">
      <t>アカジガク</t>
    </rPh>
    <phoneticPr fontId="4"/>
  </si>
  <si>
    <t>減債基金積立不足算定額</t>
    <rPh sb="0" eb="2">
      <t>ゲンサイ</t>
    </rPh>
    <rPh sb="2" eb="4">
      <t>キキン</t>
    </rPh>
    <rPh sb="4" eb="6">
      <t>ツミタテ</t>
    </rPh>
    <rPh sb="6" eb="8">
      <t>ブソク</t>
    </rPh>
    <rPh sb="8" eb="10">
      <t>サンテイ</t>
    </rPh>
    <rPh sb="10" eb="11">
      <t>ガク</t>
    </rPh>
    <phoneticPr fontId="4"/>
  </si>
  <si>
    <t>こうち安芸メガソーラー株式会社</t>
    <rPh sb="3" eb="5">
      <t>アキ</t>
    </rPh>
    <phoneticPr fontId="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</si>
  <si>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1"/>
  </si>
  <si>
    <t>債務負担行為に基づく支出額</t>
  </si>
  <si>
    <t>対比（差引）</t>
    <rPh sb="0" eb="2">
      <t>タイヒ</t>
    </rPh>
    <rPh sb="3" eb="5">
      <t>サシヒキ</t>
    </rPh>
    <phoneticPr fontId="4"/>
  </si>
  <si>
    <t>基準財政需要額算入見込額</t>
  </si>
  <si>
    <t>一時借入金の利子</t>
  </si>
  <si>
    <t>算入公債費等(B)</t>
  </si>
  <si>
    <t>算入公債費等</t>
  </si>
  <si>
    <t>平成30年度　財政状況資料集</t>
  </si>
  <si>
    <t>(A)－(B)</t>
  </si>
  <si>
    <t>(注釈)</t>
    <rPh sb="1" eb="2">
      <t>チュウ</t>
    </rPh>
    <rPh sb="2" eb="3">
      <t>シャク</t>
    </rPh>
    <phoneticPr fontId="4"/>
  </si>
  <si>
    <t>※　減債基金
　　積立状況等</t>
    <rPh sb="2" eb="4">
      <t>ゲンサイ</t>
    </rPh>
    <rPh sb="4" eb="6">
      <t>キキン</t>
    </rPh>
    <rPh sb="9" eb="11">
      <t>ツミタテ</t>
    </rPh>
    <rPh sb="11" eb="13">
      <t>ジョウキョウ</t>
    </rPh>
    <rPh sb="13" eb="14">
      <t>トウ</t>
    </rPh>
    <phoneticPr fontId="4"/>
  </si>
  <si>
    <t>総括表（都道府県）</t>
    <rPh sb="0" eb="2">
      <t>ソウカツ</t>
    </rPh>
    <rPh sb="2" eb="3">
      <t>ヒョウ</t>
    </rPh>
    <rPh sb="4" eb="8">
      <t>トドウフケン</t>
    </rPh>
    <phoneticPr fontId="4"/>
  </si>
  <si>
    <r>
      <t>減債基金残高</t>
    </r>
    <r>
      <rPr>
        <sz val="11"/>
        <color theme="1"/>
        <rFont val="ＭＳ ゴシック"/>
        <family val="3"/>
        <charset val="128"/>
      </rPr>
      <t>（注）</t>
    </r>
    <rPh sb="4" eb="6">
      <t>ザンダカ</t>
    </rPh>
    <rPh sb="7" eb="8">
      <t>チュウ</t>
    </rPh>
    <phoneticPr fontId="32"/>
  </si>
  <si>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</si>
  <si>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</si>
  <si>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減債基金積立不足算定額</t>
  </si>
  <si>
    <t>実質公債費比率
（(Ａ)－((Ｂ)＋(Ｄ))）／（(Ｃ)－(Ｄ)）×１００</t>
    <rPh sb="0" eb="2">
      <t>ジッシツ</t>
    </rPh>
    <rPh sb="2" eb="4">
      <t>コウサイ</t>
    </rPh>
    <rPh sb="4" eb="5">
      <t>ヒ</t>
    </rPh>
    <rPh sb="5" eb="7">
      <t>ヒリツ</t>
    </rPh>
    <phoneticPr fontId="4"/>
  </si>
  <si>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1"/>
  </si>
  <si>
    <t>一般会計等に係る地方債の現在高</t>
  </si>
  <si>
    <t>人口密度 (人/k㎡)</t>
    <rPh sb="0" eb="2">
      <t>ジンコウ</t>
    </rPh>
    <rPh sb="2" eb="4">
      <t>ミツド</t>
    </rPh>
    <phoneticPr fontId="4"/>
  </si>
  <si>
    <t>防災対策基金</t>
    <rPh sb="0" eb="2">
      <t>ボウサイ</t>
    </rPh>
    <rPh sb="2" eb="4">
      <t>タイサク</t>
    </rPh>
    <rPh sb="4" eb="6">
      <t>キキン</t>
    </rPh>
    <phoneticPr fontId="4"/>
  </si>
  <si>
    <t>公債費負担比率</t>
    <rPh sb="0" eb="3">
      <t>コウサイヒ</t>
    </rPh>
    <rPh sb="3" eb="5">
      <t>フタン</t>
    </rPh>
    <rPh sb="5" eb="7">
      <t>ヒリツ</t>
    </rPh>
    <phoneticPr fontId="4"/>
  </si>
  <si>
    <t>黒字額</t>
    <rPh sb="0" eb="2">
      <t>クロジ</t>
    </rPh>
    <rPh sb="2" eb="3">
      <t>ガク</t>
    </rPh>
    <phoneticPr fontId="31"/>
  </si>
  <si>
    <t>その他特定目的基金</t>
    <rPh sb="2" eb="3">
      <t>タ</t>
    </rPh>
    <rPh sb="3" eb="5">
      <t>トクテイ</t>
    </rPh>
    <rPh sb="5" eb="7">
      <t>モクテキ</t>
    </rPh>
    <rPh sb="7" eb="9">
      <t>キキン</t>
    </rPh>
    <phoneticPr fontId="4"/>
  </si>
  <si>
    <t>単年度収支</t>
  </si>
  <si>
    <t>債務負担行為に基づく支出予定額</t>
  </si>
  <si>
    <t>公営企業債等繰入見込額</t>
  </si>
  <si>
    <t>警察費</t>
    <rPh sb="0" eb="2">
      <t>ケイサツ</t>
    </rPh>
    <rPh sb="2" eb="3">
      <t>ヒ</t>
    </rPh>
    <phoneticPr fontId="4"/>
  </si>
  <si>
    <t>組合等負担等見込額</t>
  </si>
  <si>
    <t>　　鉱区税</t>
    <rPh sb="2" eb="4">
      <t>コウク</t>
    </rPh>
    <rPh sb="4" eb="5">
      <t>ゼイ</t>
    </rPh>
    <phoneticPr fontId="4"/>
  </si>
  <si>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</si>
  <si>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</si>
  <si>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</si>
  <si>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</si>
  <si>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</si>
  <si>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</si>
  <si>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知事</t>
    <rPh sb="0" eb="2">
      <t>チジ</t>
    </rPh>
    <phoneticPr fontId="4"/>
  </si>
  <si>
    <t>当該団体(円)</t>
  </si>
  <si>
    <t>(一般財源計)</t>
  </si>
  <si>
    <t>将来負担比率（(Ｅ)－(Ｆ)）／（(Ｃ)－(Ｄ)）×１００</t>
    <rPh sb="0" eb="2">
      <t>ショウライ</t>
    </rPh>
    <rPh sb="2" eb="4">
      <t>フタン</t>
    </rPh>
    <rPh sb="4" eb="6">
      <t>ヒリツ</t>
    </rPh>
    <phoneticPr fontId="4"/>
  </si>
  <si>
    <t>連結実質赤字額</t>
  </si>
  <si>
    <t>▲特定財源の額</t>
  </si>
  <si>
    <t>　　うち人件費</t>
  </si>
  <si>
    <t>(3ヵ年平均)</t>
    <rPh sb="3" eb="4">
      <t>ネン</t>
    </rPh>
    <rPh sb="4" eb="6">
      <t>ヘイキン</t>
    </rPh>
    <phoneticPr fontId="4"/>
  </si>
  <si>
    <t>当該団体決算額
（千円）</t>
    <rPh sb="0" eb="2">
      <t>トウガイ</t>
    </rPh>
    <rPh sb="2" eb="4">
      <t>ダンタイ</t>
    </rPh>
    <rPh sb="4" eb="6">
      <t>ケッサン</t>
    </rPh>
    <rPh sb="6" eb="7">
      <t>ガク</t>
    </rPh>
    <rPh sb="9" eb="11">
      <t>センエン</t>
    </rPh>
    <phoneticPr fontId="4"/>
  </si>
  <si>
    <t>株式会社とされいほく</t>
  </si>
  <si>
    <t>実質収支額</t>
  </si>
  <si>
    <t>組合等連結実質赤字額負担見込額</t>
  </si>
  <si>
    <t>商工費</t>
  </si>
  <si>
    <t>充当可能財源等(B)</t>
  </si>
  <si>
    <t>事業会計の一覧</t>
    <rPh sb="0" eb="2">
      <t>ジギョウ</t>
    </rPh>
    <rPh sb="2" eb="4">
      <t>カイケイ</t>
    </rPh>
    <phoneticPr fontId="4"/>
  </si>
  <si>
    <t>グループ内平均(円)</t>
    <rPh sb="4" eb="5">
      <t>ナイ</t>
    </rPh>
    <rPh sb="5" eb="7">
      <t>ヘイキン</t>
    </rPh>
    <rPh sb="8" eb="9">
      <t>エン</t>
    </rPh>
    <phoneticPr fontId="4"/>
  </si>
  <si>
    <t>充当可能基金</t>
  </si>
  <si>
    <t>（百万円）</t>
    <rPh sb="1" eb="4">
      <t>ヒャクマンエン</t>
    </rPh>
    <phoneticPr fontId="4"/>
  </si>
  <si>
    <t>内訳</t>
    <rPh sb="0" eb="2">
      <t>ウチワケ</t>
    </rPh>
    <phoneticPr fontId="30"/>
  </si>
  <si>
    <t>充当可能特定歳入</t>
  </si>
  <si>
    <t>将来負担比率の分子</t>
  </si>
  <si>
    <t xml:space="preserve"> </t>
  </si>
  <si>
    <t>連結実質赤字比率に係る赤字・黒字の構成分析</t>
  </si>
  <si>
    <t>財政調整基金</t>
    <rPh sb="0" eb="2">
      <t>ザイセイ</t>
    </rPh>
    <rPh sb="2" eb="4">
      <t>チョウセイ</t>
    </rPh>
    <rPh sb="4" eb="6">
      <t>キキン</t>
    </rPh>
    <phoneticPr fontId="4"/>
  </si>
  <si>
    <t>うち日本人(％)</t>
  </si>
  <si>
    <t>減債基金</t>
    <rPh sb="0" eb="2">
      <t>ゲンサイ</t>
    </rPh>
    <rPh sb="2" eb="4">
      <t>キキン</t>
    </rPh>
    <phoneticPr fontId="4"/>
  </si>
  <si>
    <t>　法定普通税</t>
  </si>
  <si>
    <t>将来負担額</t>
    <rPh sb="0" eb="2">
      <t>ショウライ</t>
    </rPh>
    <rPh sb="2" eb="4">
      <t>フタン</t>
    </rPh>
    <rPh sb="4" eb="5">
      <t>ガク</t>
    </rPh>
    <phoneticPr fontId="4"/>
  </si>
  <si>
    <t>　　　個人均等割</t>
  </si>
  <si>
    <t>　　うち職員給</t>
    <rPh sb="4" eb="6">
      <t>ショクイン</t>
    </rPh>
    <rPh sb="6" eb="7">
      <t>キュウ</t>
    </rPh>
    <phoneticPr fontId="4"/>
  </si>
  <si>
    <t>基金残高合計</t>
    <rPh sb="0" eb="2">
      <t>キキン</t>
    </rPh>
    <rPh sb="2" eb="4">
      <t>ザンダカ</t>
    </rPh>
    <rPh sb="4" eb="6">
      <t>ゴウケイ</t>
    </rPh>
    <phoneticPr fontId="4"/>
  </si>
  <si>
    <t>基準財政需要額</t>
  </si>
  <si>
    <t>義務的経費計</t>
    <rPh sb="0" eb="3">
      <t>ギムテキ</t>
    </rPh>
    <rPh sb="3" eb="5">
      <t>ケイヒ</t>
    </rPh>
    <rPh sb="5" eb="6">
      <t>ケイ</t>
    </rPh>
    <phoneticPr fontId="4"/>
  </si>
  <si>
    <t>　公債費</t>
  </si>
  <si>
    <t>増減率(%)(B)</t>
    <rPh sb="0" eb="3">
      <t>ゾウゲンリツ</t>
    </rPh>
    <phoneticPr fontId="4"/>
  </si>
  <si>
    <t>グループ内平均(円)</t>
  </si>
  <si>
    <t>実質単年度収支</t>
    <rPh sb="0" eb="2">
      <t>ジッシツ</t>
    </rPh>
    <rPh sb="2" eb="5">
      <t>タンネンド</t>
    </rPh>
    <rPh sb="5" eb="7">
      <t>シュウシ</t>
    </rPh>
    <phoneticPr fontId="31"/>
  </si>
  <si>
    <t>赤字額</t>
    <rPh sb="0" eb="2">
      <t>アカジ</t>
    </rPh>
    <rPh sb="2" eb="3">
      <t>ガク</t>
    </rPh>
    <phoneticPr fontId="31"/>
  </si>
  <si>
    <t>株式等譲渡所得割交付金</t>
    <rPh sb="0" eb="3">
      <t>カブシキトウ</t>
    </rPh>
    <rPh sb="3" eb="5">
      <t>ジョウト</t>
    </rPh>
    <rPh sb="5" eb="7">
      <t>ショトク</t>
    </rPh>
    <rPh sb="7" eb="8">
      <t>ワ</t>
    </rPh>
    <rPh sb="8" eb="11">
      <t>コウフキン</t>
    </rPh>
    <phoneticPr fontId="4"/>
  </si>
  <si>
    <t>元利償還金等</t>
    <rPh sb="0" eb="2">
      <t>ガンリ</t>
    </rPh>
    <rPh sb="2" eb="5">
      <t>ショウカンキン</t>
    </rPh>
    <rPh sb="5" eb="6">
      <t>トウ</t>
    </rPh>
    <phoneticPr fontId="4"/>
  </si>
  <si>
    <t>歳入の状況（単位 千円・％）</t>
    <rPh sb="0" eb="2">
      <t>サイニュウ</t>
    </rPh>
    <rPh sb="3" eb="5">
      <t>ジョウキョウ</t>
    </rPh>
    <rPh sb="6" eb="8">
      <t>タンイ</t>
    </rPh>
    <rPh sb="9" eb="11">
      <t>センエン</t>
    </rPh>
    <phoneticPr fontId="4"/>
  </si>
  <si>
    <t>自動車取得税交付金</t>
    <rPh sb="0" eb="3">
      <t>ジドウシャ</t>
    </rPh>
    <rPh sb="3" eb="5">
      <t>シュトク</t>
    </rPh>
    <rPh sb="5" eb="6">
      <t>ゼイ</t>
    </rPh>
    <rPh sb="6" eb="9">
      <t>コウフキン</t>
    </rPh>
    <phoneticPr fontId="4"/>
  </si>
  <si>
    <t>算入公債費等</t>
    <rPh sb="0" eb="2">
      <t>サンニュウ</t>
    </rPh>
    <rPh sb="2" eb="6">
      <t>コウサイヒトウ</t>
    </rPh>
    <phoneticPr fontId="4"/>
  </si>
  <si>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</si>
  <si>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3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</si>
  <si>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</si>
  <si>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</si>
  <si>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4"/>
  </si>
  <si>
    <t>基金残高に係る経年分析</t>
  </si>
  <si>
    <t>沿岸漁業改善資金助成事業特別会計</t>
  </si>
  <si>
    <t>財政調整基金</t>
  </si>
  <si>
    <t>減債基金</t>
  </si>
  <si>
    <t>分離課税所得割交付金</t>
  </si>
  <si>
    <t>警察官</t>
    <rPh sb="0" eb="3">
      <t>ケイサツカン</t>
    </rPh>
    <phoneticPr fontId="4"/>
  </si>
  <si>
    <t>その他特定目的基金</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</si>
  <si>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</si>
  <si>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</si>
  <si>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</si>
  <si>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高知県</t>
  </si>
  <si>
    <t>職員の状況</t>
    <rPh sb="0" eb="2">
      <t>ショクイン</t>
    </rPh>
    <rPh sb="3" eb="5">
      <t>ジョウキョウ</t>
    </rPh>
    <phoneticPr fontId="4"/>
  </si>
  <si>
    <t>平成30年度(千円)</t>
    <rPh sb="0" eb="2">
      <t>ヘイセイ</t>
    </rPh>
    <rPh sb="4" eb="6">
      <t>ネンド</t>
    </rPh>
    <rPh sb="7" eb="9">
      <t>センエン</t>
    </rPh>
    <phoneticPr fontId="4"/>
  </si>
  <si>
    <t>目的別歳出の状況（単位 千円・％）</t>
  </si>
  <si>
    <t>平成29年度(千円)</t>
    <rPh sb="0" eb="2">
      <t>ヘイセイ</t>
    </rPh>
    <rPh sb="4" eb="6">
      <t>ネンド</t>
    </rPh>
    <phoneticPr fontId="4"/>
  </si>
  <si>
    <t>県債管理特別会計</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</si>
  <si>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</si>
  <si>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投資及び出資金</t>
    <rPh sb="3" eb="4">
      <t>オヨ</t>
    </rPh>
    <phoneticPr fontId="4"/>
  </si>
  <si>
    <t>対比（％）</t>
    <rPh sb="0" eb="2">
      <t>タイヒ</t>
    </rPh>
    <phoneticPr fontId="4"/>
  </si>
  <si>
    <t>平成30年度(千円･％)</t>
    <rPh sb="0" eb="2">
      <t>ヘイセイ</t>
    </rPh>
    <rPh sb="4" eb="6">
      <t>ネンド</t>
    </rPh>
    <rPh sb="7" eb="9">
      <t>センエン</t>
    </rPh>
    <phoneticPr fontId="4"/>
  </si>
  <si>
    <t>平成29年度(千円･％)</t>
    <rPh sb="0" eb="2">
      <t>ヘイセイ</t>
    </rPh>
    <rPh sb="4" eb="6">
      <t>ネンド</t>
    </rPh>
    <rPh sb="7" eb="9">
      <t>センエン</t>
    </rPh>
    <phoneticPr fontId="4"/>
  </si>
  <si>
    <t>特別職等</t>
    <rPh sb="0" eb="2">
      <t>トクベツ</t>
    </rPh>
    <rPh sb="2" eb="3">
      <t>ショク</t>
    </rPh>
    <rPh sb="3" eb="4">
      <t>トウ</t>
    </rPh>
    <phoneticPr fontId="4"/>
  </si>
  <si>
    <t>当該団体からの債務保証に係る債務残高</t>
    <rPh sb="9" eb="11">
      <t>ホショウ</t>
    </rPh>
    <phoneticPr fontId="4"/>
  </si>
  <si>
    <t>定数</t>
    <rPh sb="0" eb="2">
      <t>テイスウ</t>
    </rPh>
    <phoneticPr fontId="4"/>
  </si>
  <si>
    <t>1人あたり平均
給料月額(百円)</t>
    <rPh sb="8" eb="10">
      <t>キュウリョウ</t>
    </rPh>
    <phoneticPr fontId="4"/>
  </si>
  <si>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</si>
  <si>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</si>
  <si>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4"/>
  </si>
  <si>
    <t>歳出総額</t>
  </si>
  <si>
    <t>寄附金</t>
  </si>
  <si>
    <t>経常収支比率</t>
    <rPh sb="0" eb="2">
      <t>ケイジョウ</t>
    </rPh>
    <rPh sb="2" eb="4">
      <t>シュウシ</t>
    </rPh>
    <rPh sb="4" eb="6">
      <t>ヒリツ</t>
    </rPh>
    <phoneticPr fontId="4"/>
  </si>
  <si>
    <t>グループ</t>
  </si>
  <si>
    <t>Ｅ</t>
  </si>
  <si>
    <t>(Ｅ)</t>
  </si>
  <si>
    <t>歳入歳出差引</t>
  </si>
  <si>
    <t>　　(※1)</t>
  </si>
  <si>
    <t>副知事</t>
    <rPh sb="0" eb="3">
      <t>フクチジ</t>
    </rPh>
    <phoneticPr fontId="4"/>
  </si>
  <si>
    <t>（参考）　普通建設事業費の分析</t>
    <rPh sb="1" eb="3">
      <t>サンコウ</t>
    </rPh>
    <rPh sb="5" eb="7">
      <t>フツウ</t>
    </rPh>
    <rPh sb="7" eb="9">
      <t>ケンセツ</t>
    </rPh>
    <rPh sb="9" eb="11">
      <t>ジギョウ</t>
    </rPh>
    <rPh sb="11" eb="12">
      <t>ヒ</t>
    </rPh>
    <rPh sb="13" eb="15">
      <t>ブンセキ</t>
    </rPh>
    <phoneticPr fontId="4"/>
  </si>
  <si>
    <t>翌年度に繰越すべき財源</t>
  </si>
  <si>
    <t>高知県住宅供給公社</t>
    <rPh sb="0" eb="1">
      <t>コウ</t>
    </rPh>
    <rPh sb="1" eb="2">
      <t>チ</t>
    </rPh>
    <rPh sb="2" eb="3">
      <t>ケン</t>
    </rPh>
    <rPh sb="3" eb="5">
      <t>ジュウタク</t>
    </rPh>
    <rPh sb="5" eb="7">
      <t>キョウキュウ</t>
    </rPh>
    <rPh sb="7" eb="9">
      <t>コウシャ</t>
    </rPh>
    <phoneticPr fontId="4"/>
  </si>
  <si>
    <t>標準財政規模</t>
    <rPh sb="0" eb="2">
      <t>ヒョウジュン</t>
    </rPh>
    <rPh sb="2" eb="4">
      <t>ザイセイ</t>
    </rPh>
    <rPh sb="4" eb="6">
      <t>キボ</t>
    </rPh>
    <phoneticPr fontId="4"/>
  </si>
  <si>
    <t>実質収支</t>
  </si>
  <si>
    <t>財政力指数</t>
    <rPh sb="0" eb="3">
      <t>ザイセイリョク</t>
    </rPh>
    <rPh sb="3" eb="5">
      <t>シスウ</t>
    </rPh>
    <phoneticPr fontId="4"/>
  </si>
  <si>
    <t>27年国調(人)</t>
    <rPh sb="2" eb="3">
      <t>ネン</t>
    </rPh>
    <rPh sb="3" eb="4">
      <t>コク</t>
    </rPh>
    <rPh sb="4" eb="5">
      <t>チョウ</t>
    </rPh>
    <phoneticPr fontId="4"/>
  </si>
  <si>
    <t>公益財団法人暴力追放高知県民センター</t>
    <rPh sb="6" eb="8">
      <t>ボウリョク</t>
    </rPh>
    <rPh sb="8" eb="10">
      <t>ツイホウ</t>
    </rPh>
    <rPh sb="10" eb="11">
      <t>コウ</t>
    </rPh>
    <rPh sb="11" eb="12">
      <t>チ</t>
    </rPh>
    <rPh sb="12" eb="13">
      <t>ケン</t>
    </rPh>
    <rPh sb="13" eb="14">
      <t>ミン</t>
    </rPh>
    <phoneticPr fontId="4"/>
  </si>
  <si>
    <t>議会議長</t>
    <rPh sb="0" eb="2">
      <t>ギカイ</t>
    </rPh>
    <rPh sb="2" eb="4">
      <t>ギチョウ</t>
    </rPh>
    <phoneticPr fontId="4"/>
  </si>
  <si>
    <t>22年国調(人)</t>
    <rPh sb="2" eb="3">
      <t>ネン</t>
    </rPh>
    <rPh sb="3" eb="4">
      <t>コク</t>
    </rPh>
    <rPh sb="4" eb="5">
      <t>チョウ</t>
    </rPh>
    <phoneticPr fontId="4"/>
  </si>
  <si>
    <t>法適用企業</t>
  </si>
  <si>
    <t>議会副議長</t>
    <rPh sb="0" eb="2">
      <t>ギカイ</t>
    </rPh>
    <rPh sb="2" eb="5">
      <t>フクギチョウ</t>
    </rPh>
    <phoneticPr fontId="4"/>
  </si>
  <si>
    <t>国有提供交付金</t>
  </si>
  <si>
    <t>高知県漁業信用基金協会</t>
    <rPh sb="0" eb="1">
      <t>コウ</t>
    </rPh>
    <rPh sb="1" eb="2">
      <t>チ</t>
    </rPh>
    <rPh sb="2" eb="3">
      <t>ケン</t>
    </rPh>
    <rPh sb="3" eb="5">
      <t>ギョギョウ</t>
    </rPh>
    <rPh sb="5" eb="7">
      <t>シンヨウ</t>
    </rPh>
    <rPh sb="7" eb="9">
      <t>キキン</t>
    </rPh>
    <rPh sb="9" eb="11">
      <t>キョウカイ</t>
    </rPh>
    <phoneticPr fontId="4"/>
  </si>
  <si>
    <t>積立金</t>
  </si>
  <si>
    <t>健全化判断比率</t>
  </si>
  <si>
    <t>　　　法人均等割</t>
  </si>
  <si>
    <t>　地方揮発油譲与税</t>
    <rPh sb="1" eb="3">
      <t>チホウ</t>
    </rPh>
    <rPh sb="3" eb="6">
      <t>キハツユ</t>
    </rPh>
    <rPh sb="6" eb="8">
      <t>ジョウヨ</t>
    </rPh>
    <rPh sb="8" eb="9">
      <t>ゼイ</t>
    </rPh>
    <phoneticPr fontId="31"/>
  </si>
  <si>
    <t>歳出合計</t>
  </si>
  <si>
    <r>
      <t xml:space="preserve">増減率 </t>
    </r>
    <r>
      <rPr>
        <sz val="9"/>
        <color indexed="8"/>
        <rFont val="ＭＳ ゴシック"/>
        <family val="3"/>
        <charset val="128"/>
      </rPr>
      <t xml:space="preserve"> (％)</t>
    </r>
    <rPh sb="0" eb="2">
      <t>ゾウゲン</t>
    </rPh>
    <rPh sb="2" eb="3">
      <t>リツ</t>
    </rPh>
    <phoneticPr fontId="4"/>
  </si>
  <si>
    <t xml:space="preserve">連結実質赤字額 </t>
    <rPh sb="0" eb="2">
      <t>レンケツ</t>
    </rPh>
    <rPh sb="2" eb="4">
      <t>ジッシツ</t>
    </rPh>
    <rPh sb="4" eb="7">
      <t>アカジガク</t>
    </rPh>
    <phoneticPr fontId="30"/>
  </si>
  <si>
    <t>議会議員</t>
    <rPh sb="0" eb="2">
      <t>ギカイ</t>
    </rPh>
    <rPh sb="2" eb="4">
      <t>ギイン</t>
    </rPh>
    <phoneticPr fontId="4"/>
  </si>
  <si>
    <t>繰上償還金</t>
  </si>
  <si>
    <t>　人件費</t>
  </si>
  <si>
    <t>　航空機燃料譲与税</t>
    <rPh sb="1" eb="4">
      <t>コウクウキ</t>
    </rPh>
    <rPh sb="4" eb="6">
      <t>ネンリョウ</t>
    </rPh>
    <rPh sb="6" eb="8">
      <t>ジョウヨ</t>
    </rPh>
    <rPh sb="8" eb="9">
      <t>ゼイ</t>
    </rPh>
    <phoneticPr fontId="31"/>
  </si>
  <si>
    <t>　実質赤字比率</t>
    <rPh sb="1" eb="3">
      <t>ジッシツ</t>
    </rPh>
    <rPh sb="3" eb="5">
      <t>アカジ</t>
    </rPh>
    <rPh sb="5" eb="7">
      <t>ヒリツ</t>
    </rPh>
    <phoneticPr fontId="4"/>
  </si>
  <si>
    <t>-</t>
  </si>
  <si>
    <t>住民基本台帳人口
(※6)</t>
  </si>
  <si>
    <t>　うち消防職員</t>
    <rPh sb="3" eb="5">
      <t>ショウボウ</t>
    </rPh>
    <rPh sb="5" eb="7">
      <t>ショクイン</t>
    </rPh>
    <phoneticPr fontId="4"/>
  </si>
  <si>
    <t>　石油ガス譲与税</t>
    <rPh sb="1" eb="3">
      <t>セキユ</t>
    </rPh>
    <rPh sb="5" eb="7">
      <t>ジョウヨ</t>
    </rPh>
    <rPh sb="7" eb="8">
      <t>ゼイ</t>
    </rPh>
    <phoneticPr fontId="31"/>
  </si>
  <si>
    <t>31.01.01(人)</t>
  </si>
  <si>
    <t>一般職員等(※5)</t>
  </si>
  <si>
    <t>職員数
(人)</t>
    <rPh sb="0" eb="3">
      <t>ショクインスウ</t>
    </rPh>
    <phoneticPr fontId="4"/>
  </si>
  <si>
    <t>給料月額
(百円)</t>
    <rPh sb="0" eb="2">
      <t>キュウリョウ</t>
    </rPh>
    <rPh sb="2" eb="3">
      <t>ツキ</t>
    </rPh>
    <rPh sb="3" eb="4">
      <t>ガク</t>
    </rPh>
    <rPh sb="6" eb="8">
      <t>ヒャクエン</t>
    </rPh>
    <phoneticPr fontId="4"/>
  </si>
  <si>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</si>
  <si>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4"/>
  </si>
  <si>
    <t>　　道府県たばこ税</t>
    <rPh sb="2" eb="5">
      <t>ドウフケン</t>
    </rPh>
    <rPh sb="8" eb="9">
      <t>ゼイ</t>
    </rPh>
    <phoneticPr fontId="4"/>
  </si>
  <si>
    <t>積立金取崩し額</t>
  </si>
  <si>
    <t>　連結実質赤字比率</t>
    <rPh sb="1" eb="3">
      <t>レンケツ</t>
    </rPh>
    <rPh sb="3" eb="5">
      <t>ジッシツ</t>
    </rPh>
    <rPh sb="5" eb="7">
      <t>アカジ</t>
    </rPh>
    <rPh sb="7" eb="9">
      <t>ヒリツ</t>
    </rPh>
    <phoneticPr fontId="4"/>
  </si>
  <si>
    <r>
      <t>資金不足比率 (※</t>
    </r>
    <r>
      <rPr>
        <sz val="9"/>
        <color indexed="8"/>
        <rFont val="ＭＳ ゴシック"/>
        <family val="3"/>
        <charset val="128"/>
      </rPr>
      <t>4)</t>
    </r>
  </si>
  <si>
    <t>うち日本人(人)</t>
  </si>
  <si>
    <t>実質単年度収支</t>
  </si>
  <si>
    <t>　実質公債費比率</t>
    <rPh sb="1" eb="3">
      <t>ジッシツ</t>
    </rPh>
    <rPh sb="3" eb="6">
      <t>コウサイヒ</t>
    </rPh>
    <rPh sb="6" eb="8">
      <t>ヒリツ</t>
    </rPh>
    <phoneticPr fontId="4"/>
  </si>
  <si>
    <t>H28</t>
  </si>
  <si>
    <t>30.01.01(人)</t>
  </si>
  <si>
    <t>人件費及び人件費に準ずる費用</t>
    <rPh sb="0" eb="3">
      <t>ジンケンヒ</t>
    </rPh>
    <rPh sb="3" eb="4">
      <t>オヨ</t>
    </rPh>
    <rPh sb="5" eb="8">
      <t>ジンケンヒ</t>
    </rPh>
    <rPh sb="9" eb="10">
      <t>ジュン</t>
    </rPh>
    <rPh sb="12" eb="14">
      <t>ヒヨウ</t>
    </rPh>
    <phoneticPr fontId="4"/>
  </si>
  <si>
    <t>一般職員</t>
    <rPh sb="0" eb="2">
      <t>イッパン</t>
    </rPh>
    <rPh sb="2" eb="4">
      <t>ショクイン</t>
    </rPh>
    <phoneticPr fontId="4"/>
  </si>
  <si>
    <t>公益財団法人高知県産業振興センター</t>
    <rPh sb="6" eb="7">
      <t>コウ</t>
    </rPh>
    <rPh sb="7" eb="8">
      <t>チ</t>
    </rPh>
    <rPh sb="8" eb="9">
      <t>ケン</t>
    </rPh>
    <rPh sb="9" eb="11">
      <t>サンギョウ</t>
    </rPh>
    <rPh sb="11" eb="13">
      <t>シンコウ</t>
    </rPh>
    <phoneticPr fontId="4"/>
  </si>
  <si>
    <t>定額運用基金</t>
    <rPh sb="0" eb="2">
      <t>テイガク</t>
    </rPh>
    <rPh sb="2" eb="4">
      <t>ウンヨウ</t>
    </rPh>
    <rPh sb="4" eb="6">
      <t>キキン</t>
    </rPh>
    <phoneticPr fontId="4"/>
  </si>
  <si>
    <t>基準財政収入額</t>
  </si>
  <si>
    <t>　扶助費</t>
  </si>
  <si>
    <t>　うち、健全化法施行規則附則第三条に係る負担見込額</t>
  </si>
  <si>
    <t>　将来負担比率</t>
    <rPh sb="1" eb="3">
      <t>ショウライ</t>
    </rPh>
    <rPh sb="3" eb="5">
      <t>フタン</t>
    </rPh>
    <rPh sb="5" eb="7">
      <t>ヒリツ</t>
    </rPh>
    <phoneticPr fontId="4"/>
  </si>
  <si>
    <t>労働費</t>
  </si>
  <si>
    <t>増減率  (％)</t>
    <rPh sb="0" eb="2">
      <t>ゾウゲン</t>
    </rPh>
    <rPh sb="2" eb="3">
      <t>リツ</t>
    </rPh>
    <phoneticPr fontId="4"/>
  </si>
  <si>
    <t>他会計等
からの
繰入金</t>
    <rPh sb="9" eb="11">
      <t>クリイレ</t>
    </rPh>
    <rPh sb="11" eb="12">
      <t>キン</t>
    </rPh>
    <phoneticPr fontId="30"/>
  </si>
  <si>
    <t>-1.1</t>
  </si>
  <si>
    <t>農林水産業費</t>
  </si>
  <si>
    <t>　　軽油引取税</t>
    <rPh sb="2" eb="7">
      <t>ケイユヒキトリゼイ</t>
    </rPh>
    <phoneticPr fontId="4"/>
  </si>
  <si>
    <t>　うち技能労務職員</t>
    <rPh sb="3" eb="5">
      <t>ギノウ</t>
    </rPh>
    <rPh sb="5" eb="7">
      <t>ロウム</t>
    </rPh>
    <rPh sb="7" eb="8">
      <t>ショク</t>
    </rPh>
    <rPh sb="8" eb="9">
      <t>イン</t>
    </rPh>
    <phoneticPr fontId="4"/>
  </si>
  <si>
    <t>標準税収入額等</t>
  </si>
  <si>
    <t>経常経費充当一般財源等</t>
    <rPh sb="0" eb="2">
      <t>ケイジョウ</t>
    </rPh>
    <rPh sb="2" eb="4">
      <t>ケイヒ</t>
    </rPh>
    <rPh sb="4" eb="6">
      <t>ジュウトウ</t>
    </rPh>
    <rPh sb="6" eb="8">
      <t>イッパン</t>
    </rPh>
    <rPh sb="8" eb="10">
      <t>ザイゲン</t>
    </rPh>
    <rPh sb="10" eb="11">
      <t>トウ</t>
    </rPh>
    <phoneticPr fontId="34"/>
  </si>
  <si>
    <t>配当割交付金</t>
    <rPh sb="0" eb="2">
      <t>ハイトウ</t>
    </rPh>
    <rPh sb="2" eb="3">
      <t>ワ</t>
    </rPh>
    <rPh sb="3" eb="6">
      <t>コウフキン</t>
    </rPh>
    <phoneticPr fontId="4"/>
  </si>
  <si>
    <t xml:space="preserve"> H27</t>
  </si>
  <si>
    <t>面積 (k㎡)</t>
    <rPh sb="0" eb="2">
      <t>メンセキ</t>
    </rPh>
    <phoneticPr fontId="4"/>
  </si>
  <si>
    <t xml:space="preserve"> H29</t>
  </si>
  <si>
    <t>公債費及び公債費に準ずる費用の分析</t>
    <rPh sb="0" eb="3">
      <t>コウサイヒ</t>
    </rPh>
    <rPh sb="3" eb="4">
      <t>オヨ</t>
    </rPh>
    <rPh sb="5" eb="8">
      <t>コウサイヒ</t>
    </rPh>
    <rPh sb="9" eb="10">
      <t>ジュン</t>
    </rPh>
    <rPh sb="12" eb="14">
      <t>ヒヨウ</t>
    </rPh>
    <rPh sb="15" eb="17">
      <t>ブンセキ</t>
    </rPh>
    <phoneticPr fontId="4"/>
  </si>
  <si>
    <t>教育公務員</t>
    <rPh sb="0" eb="2">
      <t>キョウイク</t>
    </rPh>
    <rPh sb="2" eb="5">
      <t>コウムイン</t>
    </rPh>
    <phoneticPr fontId="4"/>
  </si>
  <si>
    <t>軽油引取税交付金</t>
    <rPh sb="0" eb="5">
      <t>ケイユヒキトリゼイ</t>
    </rPh>
    <rPh sb="5" eb="8">
      <t>コウフキン</t>
    </rPh>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</si>
  <si>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</si>
  <si>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</si>
  <si>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</si>
  <si>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4"/>
  </si>
  <si>
    <t>　　　配当割</t>
    <rPh sb="3" eb="5">
      <t>ハイトウ</t>
    </rPh>
    <rPh sb="5" eb="6">
      <t>ワリ</t>
    </rPh>
    <phoneticPr fontId="4"/>
  </si>
  <si>
    <t>資金剰余額
/不足額
（実質収支）</t>
  </si>
  <si>
    <t>こうち・しみずメガソーラー株式会社</t>
  </si>
  <si>
    <t>地方債現在高</t>
  </si>
  <si>
    <t>・計</t>
  </si>
  <si>
    <t>(Ｃ)</t>
  </si>
  <si>
    <t>世帯数 (世帯)</t>
    <rPh sb="0" eb="3">
      <t>セタイスウ</t>
    </rPh>
    <phoneticPr fontId="4"/>
  </si>
  <si>
    <t>グループ内平均（円）</t>
  </si>
  <si>
    <t>合計</t>
    <rPh sb="0" eb="2">
      <t>ゴウケイ</t>
    </rPh>
    <phoneticPr fontId="4"/>
  </si>
  <si>
    <t>　うち公的資金</t>
    <rPh sb="3" eb="5">
      <t>コウテキ</t>
    </rPh>
    <phoneticPr fontId="4"/>
  </si>
  <si>
    <t>ラスパイレス指数</t>
    <rPh sb="6" eb="8">
      <t>シスウ</t>
    </rPh>
    <phoneticPr fontId="4"/>
  </si>
  <si>
    <t>投資的経費計</t>
    <rPh sb="5" eb="6">
      <t>ケイ</t>
    </rPh>
    <phoneticPr fontId="4"/>
  </si>
  <si>
    <t>目的税</t>
    <rPh sb="0" eb="3">
      <t>モクテキゼイ</t>
    </rPh>
    <phoneticPr fontId="4"/>
  </si>
  <si>
    <t>工業用水道事業会計</t>
  </si>
  <si>
    <t>収益事業収入</t>
  </si>
  <si>
    <t>　土地開発基金</t>
    <rPh sb="1" eb="3">
      <t>トチ</t>
    </rPh>
    <rPh sb="3" eb="5">
      <t>カイハツ</t>
    </rPh>
    <rPh sb="5" eb="7">
      <t>キキン</t>
    </rPh>
    <phoneticPr fontId="4"/>
  </si>
  <si>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</si>
  <si>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4"/>
  </si>
  <si>
    <t>H25末</t>
  </si>
  <si>
    <t>積立金
現在高</t>
    <rPh sb="4" eb="7">
      <t>ゲンザイダカ</t>
    </rPh>
    <phoneticPr fontId="34"/>
  </si>
  <si>
    <t>減債基金</t>
    <rPh sb="0" eb="1">
      <t>ゲン</t>
    </rPh>
    <rPh sb="1" eb="2">
      <t>サイ</t>
    </rPh>
    <rPh sb="2" eb="4">
      <t>キキン</t>
    </rPh>
    <phoneticPr fontId="4"/>
  </si>
  <si>
    <t>うち単独分</t>
    <rPh sb="2" eb="4">
      <t>タンドク</t>
    </rPh>
    <rPh sb="4" eb="5">
      <t>ブン</t>
    </rPh>
    <phoneticPr fontId="4"/>
  </si>
  <si>
    <t>一般会計等の一覧</t>
  </si>
  <si>
    <t>　　不動産取得税</t>
    <rPh sb="2" eb="5">
      <t>フドウサン</t>
    </rPh>
    <rPh sb="5" eb="7">
      <t>シュトク</t>
    </rPh>
    <rPh sb="7" eb="8">
      <t>ゼイ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</si>
  <si>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</si>
  <si>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</si>
  <si>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(1) 普通会計の状況（都道府県）</t>
    <rPh sb="4" eb="6">
      <t>フツウ</t>
    </rPh>
    <rPh sb="6" eb="8">
      <t>カイケイ</t>
    </rPh>
    <rPh sb="9" eb="11">
      <t>ジョウキョウ</t>
    </rPh>
    <rPh sb="12" eb="16">
      <t>トドウフケン</t>
    </rPh>
    <phoneticPr fontId="4"/>
  </si>
  <si>
    <t>将来負担の状況</t>
  </si>
  <si>
    <t>関係する一部事務組合等一覧</t>
    <rPh sb="0" eb="2">
      <t>カンケイ</t>
    </rPh>
    <rPh sb="4" eb="6">
      <t>イチブ</t>
    </rPh>
    <rPh sb="6" eb="8">
      <t>ジム</t>
    </rPh>
    <rPh sb="8" eb="10">
      <t>クミアイ</t>
    </rPh>
    <rPh sb="10" eb="11">
      <t>トウ</t>
    </rPh>
    <rPh sb="11" eb="13">
      <t>イチラン</t>
    </rPh>
    <phoneticPr fontId="4"/>
  </si>
  <si>
    <t>特別区財政調整交付金</t>
    <rPh sb="0" eb="3">
      <t>トクベツク</t>
    </rPh>
    <rPh sb="3" eb="5">
      <t>ザイセイ</t>
    </rPh>
    <rPh sb="5" eb="7">
      <t>チョウセイ</t>
    </rPh>
    <rPh sb="7" eb="10">
      <t>コウフキン</t>
    </rPh>
    <phoneticPr fontId="4"/>
  </si>
  <si>
    <t>地方公社・第三セクター等一覧</t>
    <rPh sb="0" eb="2">
      <t>チホウ</t>
    </rPh>
    <rPh sb="2" eb="4">
      <t>コウシャ</t>
    </rPh>
    <rPh sb="5" eb="6">
      <t>ダイ</t>
    </rPh>
    <rPh sb="6" eb="7">
      <t>３</t>
    </rPh>
    <rPh sb="11" eb="12">
      <t>トウ</t>
    </rPh>
    <rPh sb="12" eb="14">
      <t>イチラン</t>
    </rPh>
    <phoneticPr fontId="4"/>
  </si>
  <si>
    <t>会計名</t>
  </si>
  <si>
    <t>組合等名</t>
    <rPh sb="0" eb="3">
      <t>クミアイトウ</t>
    </rPh>
    <phoneticPr fontId="4"/>
  </si>
  <si>
    <t>公益財団法人高知県魚さい加工公社</t>
    <rPh sb="6" eb="7">
      <t>コウ</t>
    </rPh>
    <rPh sb="7" eb="8">
      <t>チ</t>
    </rPh>
    <rPh sb="8" eb="9">
      <t>ケン</t>
    </rPh>
    <rPh sb="9" eb="10">
      <t>ギョ</t>
    </rPh>
    <rPh sb="12" eb="14">
      <t>カコウ</t>
    </rPh>
    <rPh sb="14" eb="15">
      <t>コウ</t>
    </rPh>
    <rPh sb="15" eb="16">
      <t>シャ</t>
    </rPh>
    <phoneticPr fontId="4"/>
  </si>
  <si>
    <t>団体名</t>
    <rPh sb="0" eb="2">
      <t>ダンタイ</t>
    </rPh>
    <phoneticPr fontId="4"/>
  </si>
  <si>
    <t>（注釈）</t>
    <rPh sb="1" eb="3">
      <t>チュウシャク</t>
    </rPh>
    <phoneticPr fontId="4"/>
  </si>
  <si>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4"/>
  </si>
  <si>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4"/>
  </si>
  <si>
    <t>▲ 0.59</t>
  </si>
  <si>
    <t>収入済額</t>
    <rPh sb="0" eb="2">
      <t>シュウニュウ</t>
    </rPh>
    <rPh sb="2" eb="3">
      <t>スミ</t>
    </rPh>
    <rPh sb="3" eb="4">
      <t>ガク</t>
    </rPh>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</si>
  <si>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</si>
  <si>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</si>
  <si>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</si>
  <si>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</si>
  <si>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　普通交付税</t>
  </si>
  <si>
    <t>※5：個人情報保護の観点から、対象となる職員数が1人又は2人の場合は、｢給料月額(百円)｣と｢一人当たり給料月額（百円）｣を｢アスタリスク（＊）｣としている。（その他、数値のない欄については、すべてハイフン（－）としている）。</t>
  </si>
  <si>
    <t>総収益
（歳入）</t>
  </si>
  <si>
    <t>※6：人口については、調査対象年度の1月1日現在の住民基本台帳に登載されている人口に基づいている。</t>
    <rPh sb="13" eb="15">
      <t>タイショウ</t>
    </rPh>
    <phoneticPr fontId="4"/>
  </si>
  <si>
    <t>平成30年度</t>
    <rPh sb="0" eb="2">
      <t>ヘイセイ</t>
    </rPh>
    <rPh sb="4" eb="6">
      <t>ネンド</t>
    </rPh>
    <phoneticPr fontId="33"/>
  </si>
  <si>
    <t>純損益
（形式収支）</t>
  </si>
  <si>
    <t>道府県税の状況（単位 千円・％）</t>
    <rPh sb="0" eb="3">
      <t>ドウフケン</t>
    </rPh>
    <rPh sb="3" eb="4">
      <t>ゼイ</t>
    </rPh>
    <rPh sb="5" eb="7">
      <t>ジョウキョウ</t>
    </rPh>
    <rPh sb="8" eb="10">
      <t>タンイ</t>
    </rPh>
    <rPh sb="11" eb="13">
      <t>センエン</t>
    </rPh>
    <phoneticPr fontId="4"/>
  </si>
  <si>
    <t>歳出の状況（単位 千円・％）</t>
  </si>
  <si>
    <t>実質赤字比率</t>
    <rPh sb="0" eb="2">
      <t>ジッシツ</t>
    </rPh>
    <rPh sb="2" eb="4">
      <t>アカジ</t>
    </rPh>
    <rPh sb="4" eb="6">
      <t>ヒリツ</t>
    </rPh>
    <phoneticPr fontId="33"/>
  </si>
  <si>
    <t>決算額</t>
    <rPh sb="0" eb="2">
      <t>ケッサン</t>
    </rPh>
    <rPh sb="2" eb="3">
      <t>ガク</t>
    </rPh>
    <phoneticPr fontId="4"/>
  </si>
  <si>
    <t>▲退職金</t>
    <rPh sb="1" eb="3">
      <t>タイショク</t>
    </rPh>
    <rPh sb="3" eb="4">
      <t>キン</t>
    </rPh>
    <phoneticPr fontId="4"/>
  </si>
  <si>
    <t>地方税</t>
  </si>
  <si>
    <t>構成比</t>
    <rPh sb="0" eb="3">
      <t>コウセイヒ</t>
    </rPh>
    <phoneticPr fontId="4"/>
  </si>
  <si>
    <t>使用料</t>
  </si>
  <si>
    <t>経常一般財源等</t>
    <rPh sb="0" eb="2">
      <t>ケイジョウ</t>
    </rPh>
    <rPh sb="2" eb="4">
      <t>イッパン</t>
    </rPh>
    <rPh sb="4" eb="7">
      <t>ザイゲントウ</t>
    </rPh>
    <phoneticPr fontId="4"/>
  </si>
  <si>
    <t>平成29年度</t>
    <rPh sb="0" eb="2">
      <t>ヘイセイ</t>
    </rPh>
    <rPh sb="4" eb="6">
      <t>ネンド</t>
    </rPh>
    <phoneticPr fontId="4"/>
  </si>
  <si>
    <t>　うち利子</t>
  </si>
  <si>
    <t>区分</t>
  </si>
  <si>
    <t>超過課税分</t>
    <rPh sb="0" eb="2">
      <t>チョウカ</t>
    </rPh>
    <rPh sb="2" eb="4">
      <t>カゼイ</t>
    </rPh>
    <rPh sb="4" eb="5">
      <t>ブン</t>
    </rPh>
    <phoneticPr fontId="4"/>
  </si>
  <si>
    <t>普通税</t>
    <rPh sb="0" eb="2">
      <t>フツウ</t>
    </rPh>
    <rPh sb="2" eb="3">
      <t>ゼイ</t>
    </rPh>
    <phoneticPr fontId="36"/>
  </si>
  <si>
    <t>純資産又は
正味財産</t>
  </si>
  <si>
    <t>決算額 (A)</t>
    <rPh sb="0" eb="2">
      <t>ケッサン</t>
    </rPh>
    <rPh sb="2" eb="3">
      <t>ガク</t>
    </rPh>
    <phoneticPr fontId="4"/>
  </si>
  <si>
    <t>(A)のうち普通建設事業費</t>
    <rPh sb="6" eb="8">
      <t>フツウ</t>
    </rPh>
    <rPh sb="8" eb="10">
      <t>ケンセツ</t>
    </rPh>
    <rPh sb="10" eb="13">
      <t>ジギョウヒ</t>
    </rPh>
    <phoneticPr fontId="4"/>
  </si>
  <si>
    <t>(Ａ)</t>
  </si>
  <si>
    <t>(A)のうち充当一般財源等</t>
    <rPh sb="6" eb="8">
      <t>ジュウトウ</t>
    </rPh>
    <rPh sb="8" eb="10">
      <t>イッパン</t>
    </rPh>
    <rPh sb="10" eb="12">
      <t>ザイゲン</t>
    </rPh>
    <rPh sb="12" eb="13">
      <t>ナド</t>
    </rPh>
    <phoneticPr fontId="4"/>
  </si>
  <si>
    <t>地方譲与税</t>
  </si>
  <si>
    <t>議会費</t>
  </si>
  <si>
    <t>左のうち
一般会計等
負担見込額</t>
  </si>
  <si>
    <t>　　道府県民税</t>
    <rPh sb="2" eb="5">
      <t>ドウフケン</t>
    </rPh>
    <phoneticPr fontId="4"/>
  </si>
  <si>
    <t>総務費</t>
  </si>
  <si>
    <t>　地方道路譲与税</t>
    <rPh sb="1" eb="3">
      <t>チホウ</t>
    </rPh>
    <rPh sb="3" eb="5">
      <t>ドウロ</t>
    </rPh>
    <rPh sb="5" eb="7">
      <t>ジョウヨ</t>
    </rPh>
    <rPh sb="7" eb="8">
      <t>ゼイ</t>
    </rPh>
    <phoneticPr fontId="31"/>
  </si>
  <si>
    <t>民生費</t>
  </si>
  <si>
    <t>　特別とん譲与税</t>
    <rPh sb="1" eb="3">
      <t>トクベツ</t>
    </rPh>
    <rPh sb="5" eb="7">
      <t>ジョウヨ</t>
    </rPh>
    <rPh sb="7" eb="8">
      <t>ゼイ</t>
    </rPh>
    <phoneticPr fontId="31"/>
  </si>
  <si>
    <t>(2)各会計、関係団体の財政状況及び健全化判断比率（都道府県）</t>
  </si>
  <si>
    <t>林業・木材産業改善資金助成事業特別会計</t>
  </si>
  <si>
    <t>　　　所得割</t>
  </si>
  <si>
    <t>衛生費</t>
  </si>
  <si>
    <t>損失補償・債務保証の履行に係るもの</t>
    <rPh sb="0" eb="2">
      <t>ソンシツ</t>
    </rPh>
    <rPh sb="2" eb="4">
      <t>ホショウ</t>
    </rPh>
    <rPh sb="5" eb="7">
      <t>サイム</t>
    </rPh>
    <rPh sb="7" eb="9">
      <t>ホショウ</t>
    </rPh>
    <rPh sb="10" eb="12">
      <t>リコウ</t>
    </rPh>
    <rPh sb="13" eb="14">
      <t>カカ</t>
    </rPh>
    <phoneticPr fontId="4"/>
  </si>
  <si>
    <t>　　　法人税割</t>
  </si>
  <si>
    <t>地方交付税</t>
  </si>
  <si>
    <t>国庫支出金</t>
  </si>
  <si>
    <t>　地方法人特別譲与税</t>
    <rPh sb="1" eb="3">
      <t>チホウ</t>
    </rPh>
    <rPh sb="3" eb="5">
      <t>ホウジン</t>
    </rPh>
    <rPh sb="5" eb="7">
      <t>トクベツ</t>
    </rPh>
    <rPh sb="7" eb="9">
      <t>ジョウヨ</t>
    </rPh>
    <rPh sb="9" eb="10">
      <t>ゼイ</t>
    </rPh>
    <phoneticPr fontId="31"/>
  </si>
  <si>
    <t>その他会計（赤字）</t>
  </si>
  <si>
    <t>一時借入金利子
（同一団体における会計間の現金運用に係る利子は除く）</t>
  </si>
  <si>
    <t>　　　利子割</t>
    <rPh sb="3" eb="5">
      <t>リシ</t>
    </rPh>
    <rPh sb="5" eb="6">
      <t>ワ</t>
    </rPh>
    <phoneticPr fontId="4"/>
  </si>
  <si>
    <t>市町村たばこ税都道府県交付金</t>
    <rPh sb="0" eb="3">
      <t>シチョウソン</t>
    </rPh>
    <rPh sb="6" eb="7">
      <t>ゼイ</t>
    </rPh>
    <rPh sb="7" eb="11">
      <t>トドウフケン</t>
    </rPh>
    <rPh sb="11" eb="14">
      <t>コウフキン</t>
    </rPh>
    <phoneticPr fontId="4"/>
  </si>
  <si>
    <t>土木費</t>
  </si>
  <si>
    <t>こうち・くろしお太陽光発電株式会社</t>
    <rPh sb="8" eb="11">
      <t>タイヨウコウ</t>
    </rPh>
    <rPh sb="11" eb="13">
      <t>ハツデン</t>
    </rPh>
    <phoneticPr fontId="4"/>
  </si>
  <si>
    <t>地方特例交付金</t>
  </si>
  <si>
    <t>　　　株式等譲渡所得割</t>
    <rPh sb="3" eb="6">
      <t>カブシキトウ</t>
    </rPh>
    <rPh sb="6" eb="8">
      <t>ジョウト</t>
    </rPh>
    <rPh sb="8" eb="10">
      <t>ショトク</t>
    </rPh>
    <rPh sb="10" eb="11">
      <t>ワ</t>
    </rPh>
    <phoneticPr fontId="4"/>
  </si>
  <si>
    <t>形式収支</t>
  </si>
  <si>
    <t>　　事業税</t>
    <rPh sb="2" eb="5">
      <t>ジギョウゼイ</t>
    </rPh>
    <phoneticPr fontId="4"/>
  </si>
  <si>
    <t>消防費</t>
  </si>
  <si>
    <t>人口1人当たり決算額</t>
    <rPh sb="0" eb="2">
      <t>ジンコウ</t>
    </rPh>
    <rPh sb="2" eb="4">
      <t>ヒトリ</t>
    </rPh>
    <rPh sb="4" eb="5">
      <t>ア</t>
    </rPh>
    <rPh sb="7" eb="9">
      <t>ケッサン</t>
    </rPh>
    <rPh sb="9" eb="10">
      <t>ガク</t>
    </rPh>
    <phoneticPr fontId="4"/>
  </si>
  <si>
    <t>　　　個人分</t>
    <rPh sb="3" eb="5">
      <t>コジン</t>
    </rPh>
    <rPh sb="5" eb="6">
      <t>ブン</t>
    </rPh>
    <phoneticPr fontId="4"/>
  </si>
  <si>
    <t>教育費</t>
  </si>
  <si>
    <t>　　　法人分</t>
    <rPh sb="3" eb="5">
      <t>ホウジン</t>
    </rPh>
    <rPh sb="5" eb="6">
      <t>ブン</t>
    </rPh>
    <phoneticPr fontId="4"/>
  </si>
  <si>
    <t>災害復旧費</t>
  </si>
  <si>
    <t>　震災復興特別交付税</t>
  </si>
  <si>
    <t>　　地方消費税</t>
    <rPh sb="2" eb="4">
      <t>チホウ</t>
    </rPh>
    <rPh sb="4" eb="7">
      <t>ショウヒゼイ</t>
    </rPh>
    <phoneticPr fontId="4"/>
  </si>
  <si>
    <t>公債費</t>
  </si>
  <si>
    <t>諸支出金</t>
    <rPh sb="3" eb="4">
      <t>キン</t>
    </rPh>
    <phoneticPr fontId="34"/>
  </si>
  <si>
    <t>交通安全対策特別交付金</t>
  </si>
  <si>
    <t>　※一般会計等（純計）は、各会計の相互間の繰入・繰出等の重複を控除したものであり、各会計の合計と一致しない場合がある。</t>
  </si>
  <si>
    <t>前年度繰上充用金</t>
  </si>
  <si>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37"/>
  </si>
  <si>
    <t>▲ 1.36</t>
  </si>
  <si>
    <t>分担金・負担金</t>
  </si>
  <si>
    <t>　　ゴルフ場利用税</t>
    <rPh sb="5" eb="6">
      <t>ジョウ</t>
    </rPh>
    <rPh sb="6" eb="8">
      <t>リヨウ</t>
    </rPh>
    <rPh sb="8" eb="9">
      <t>ゼイ</t>
    </rPh>
    <phoneticPr fontId="4"/>
  </si>
  <si>
    <t>　　自動車取得税</t>
    <rPh sb="2" eb="5">
      <t>ジドウシャ</t>
    </rPh>
    <rPh sb="5" eb="7">
      <t>シュトク</t>
    </rPh>
    <rPh sb="7" eb="8">
      <t>ゼイ</t>
    </rPh>
    <phoneticPr fontId="4"/>
  </si>
  <si>
    <t>　　自動車税</t>
    <rPh sb="2" eb="5">
      <t>ジドウシャ</t>
    </rPh>
    <rPh sb="5" eb="6">
      <t>ゼイ</t>
    </rPh>
    <phoneticPr fontId="4"/>
  </si>
  <si>
    <t>道府県民税所得割臨時交付金</t>
  </si>
  <si>
    <t>　　固定資産税特例</t>
    <rPh sb="2" eb="4">
      <t>コテイ</t>
    </rPh>
    <rPh sb="4" eb="7">
      <t>シサンゼイ</t>
    </rPh>
    <rPh sb="7" eb="9">
      <t>トクレイ</t>
    </rPh>
    <phoneticPr fontId="4"/>
  </si>
  <si>
    <t>旅費集中管理特別会計</t>
  </si>
  <si>
    <t>　※地方公共団体が①25%以上出資している法人又は②財政支援を行っている法人を記載している。</t>
  </si>
  <si>
    <t>地方消費税交付金</t>
    <rPh sb="0" eb="2">
      <t>チホウ</t>
    </rPh>
    <rPh sb="2" eb="5">
      <t>ショウヒゼイ</t>
    </rPh>
    <rPh sb="5" eb="8">
      <t>コウフキン</t>
    </rPh>
    <phoneticPr fontId="4"/>
  </si>
  <si>
    <t>地方公務員等共済組合に係るもの</t>
    <rPh sb="0" eb="2">
      <t>チホウ</t>
    </rPh>
    <rPh sb="2" eb="5">
      <t>コウムイン</t>
    </rPh>
    <rPh sb="5" eb="6">
      <t>トウ</t>
    </rPh>
    <rPh sb="6" eb="8">
      <t>キョウサイ</t>
    </rPh>
    <rPh sb="8" eb="10">
      <t>クミアイ</t>
    </rPh>
    <rPh sb="11" eb="12">
      <t>カカ</t>
    </rPh>
    <phoneticPr fontId="4"/>
  </si>
  <si>
    <t>　法定外普通税</t>
    <rPh sb="3" eb="4">
      <t>ガイ</t>
    </rPh>
    <rPh sb="4" eb="6">
      <t>フツウ</t>
    </rPh>
    <rPh sb="6" eb="7">
      <t>ゼイ</t>
    </rPh>
    <phoneticPr fontId="4"/>
  </si>
  <si>
    <t>ゴルフ場利用税交付金</t>
    <rPh sb="3" eb="4">
      <t>ジョウ</t>
    </rPh>
    <rPh sb="4" eb="6">
      <t>リヨウ</t>
    </rPh>
    <rPh sb="6" eb="7">
      <t>ゼイ</t>
    </rPh>
    <rPh sb="7" eb="10">
      <t>コウフキン</t>
    </rPh>
    <phoneticPr fontId="4"/>
  </si>
  <si>
    <t>(Ｄ)</t>
  </si>
  <si>
    <t>(単年度)</t>
    <rPh sb="1" eb="4">
      <t>タンネンド</t>
    </rPh>
    <phoneticPr fontId="4"/>
  </si>
  <si>
    <t>賃金（物件費）</t>
    <rPh sb="0" eb="2">
      <t>チンギン</t>
    </rPh>
    <rPh sb="3" eb="5">
      <t>ブッケン</t>
    </rPh>
    <rPh sb="5" eb="6">
      <t>ヒ</t>
    </rPh>
    <phoneticPr fontId="4"/>
  </si>
  <si>
    <t>繰入金</t>
  </si>
  <si>
    <t>公益財団法人四万十川財団</t>
    <rPh sb="6" eb="9">
      <t>シマント</t>
    </rPh>
    <rPh sb="9" eb="10">
      <t>カワ</t>
    </rPh>
    <rPh sb="10" eb="12">
      <t>ザイダン</t>
    </rPh>
    <phoneticPr fontId="4"/>
  </si>
  <si>
    <t>特別地方消費税交付金</t>
    <rPh sb="0" eb="2">
      <t>トクベツ</t>
    </rPh>
    <rPh sb="2" eb="4">
      <t>チホウ</t>
    </rPh>
    <rPh sb="4" eb="7">
      <t>ショウヒゼイ</t>
    </rPh>
    <rPh sb="7" eb="10">
      <t>コウフキン</t>
    </rPh>
    <phoneticPr fontId="4"/>
  </si>
  <si>
    <t>繰越金</t>
  </si>
  <si>
    <t>決算額</t>
  </si>
  <si>
    <t xml:space="preserve">債務負担行為に基づく支出予定額 </t>
    <rPh sb="0" eb="2">
      <t>サイム</t>
    </rPh>
    <rPh sb="2" eb="4">
      <t>フタン</t>
    </rPh>
    <rPh sb="4" eb="6">
      <t>コウイ</t>
    </rPh>
    <rPh sb="7" eb="8">
      <t>モト</t>
    </rPh>
    <rPh sb="10" eb="12">
      <t>シシュツ</t>
    </rPh>
    <rPh sb="12" eb="15">
      <t>ヨテイガク</t>
    </rPh>
    <phoneticPr fontId="30"/>
  </si>
  <si>
    <t>　法定目的税</t>
    <rPh sb="1" eb="3">
      <t>ホウテイ</t>
    </rPh>
    <rPh sb="3" eb="6">
      <t>モクテキゼイ</t>
    </rPh>
    <phoneticPr fontId="4"/>
  </si>
  <si>
    <t>諸収入</t>
  </si>
  <si>
    <t>その他の経費</t>
    <rPh sb="2" eb="3">
      <t>タ</t>
    </rPh>
    <rPh sb="4" eb="6">
      <t>ケイヒ</t>
    </rPh>
    <phoneticPr fontId="4"/>
  </si>
  <si>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4"/>
  </si>
  <si>
    <t>道府県民税</t>
    <rPh sb="0" eb="3">
      <t>ドウフケン</t>
    </rPh>
    <rPh sb="3" eb="4">
      <t>ミン</t>
    </rPh>
    <rPh sb="4" eb="5">
      <t>ゼイ</t>
    </rPh>
    <phoneticPr fontId="4"/>
  </si>
  <si>
    <t>　　狩猟税</t>
    <rPh sb="2" eb="4">
      <t>シュリョウ</t>
    </rPh>
    <rPh sb="4" eb="5">
      <t>ゼイ</t>
    </rPh>
    <phoneticPr fontId="4"/>
  </si>
  <si>
    <t>地方債</t>
  </si>
  <si>
    <t>　法定外目的税</t>
    <rPh sb="1" eb="3">
      <t>ホウテイ</t>
    </rPh>
    <rPh sb="3" eb="4">
      <t>ガイ</t>
    </rPh>
    <rPh sb="4" eb="7">
      <t>モクテキゼイ</t>
    </rPh>
    <phoneticPr fontId="4"/>
  </si>
  <si>
    <t>　うち減収補塡債(特例分)</t>
    <rPh sb="4" eb="5">
      <t>シュウ</t>
    </rPh>
    <rPh sb="9" eb="10">
      <t>トク</t>
    </rPh>
    <rPh sb="10" eb="11">
      <t>レイ</t>
    </rPh>
    <rPh sb="11" eb="12">
      <t>ブン</t>
    </rPh>
    <phoneticPr fontId="31"/>
  </si>
  <si>
    <t>債務負担行為</t>
    <rPh sb="0" eb="2">
      <t>サイム</t>
    </rPh>
    <rPh sb="2" eb="4">
      <t>フタン</t>
    </rPh>
    <rPh sb="4" eb="6">
      <t>コウイ</t>
    </rPh>
    <phoneticPr fontId="4"/>
  </si>
  <si>
    <t>公益社団法人高知県森と緑の会</t>
    <rPh sb="6" eb="7">
      <t>コウ</t>
    </rPh>
    <rPh sb="7" eb="8">
      <t>チ</t>
    </rPh>
    <rPh sb="8" eb="9">
      <t>ケン</t>
    </rPh>
    <rPh sb="9" eb="10">
      <t>モリ</t>
    </rPh>
    <rPh sb="11" eb="12">
      <t>ミドリ</t>
    </rPh>
    <rPh sb="13" eb="14">
      <t>カイ</t>
    </rPh>
    <phoneticPr fontId="4"/>
  </si>
  <si>
    <t>旧法による税</t>
  </si>
  <si>
    <t>　うち臨時財政対策債</t>
  </si>
  <si>
    <t>歳入合計</t>
  </si>
  <si>
    <t>性質別歳出の状況（単位 千円・％）</t>
    <rPh sb="0" eb="2">
      <t>セイシツ</t>
    </rPh>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</si>
  <si>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</si>
  <si>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</si>
  <si>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4"/>
  </si>
  <si>
    <t>充当一般財源等</t>
  </si>
  <si>
    <t>経常経費充当一般財源等</t>
  </si>
  <si>
    <t>経常収支比率</t>
    <rPh sb="0" eb="2">
      <t>ケイジョウ</t>
    </rPh>
    <rPh sb="2" eb="4">
      <t>シュウシ</t>
    </rPh>
    <rPh sb="4" eb="6">
      <t>ヒリツ</t>
    </rPh>
    <phoneticPr fontId="33"/>
  </si>
  <si>
    <t>平成30年度</t>
    <rPh sb="0" eb="2">
      <t>ヘイセイ</t>
    </rPh>
    <rPh sb="4" eb="6">
      <t>ネンド</t>
    </rPh>
    <phoneticPr fontId="4"/>
  </si>
  <si>
    <t xml:space="preserve"> H26</t>
  </si>
  <si>
    <t>一般財団法人高知県地産外商公社</t>
    <rPh sb="6" eb="7">
      <t>コウ</t>
    </rPh>
    <rPh sb="7" eb="8">
      <t>チ</t>
    </rPh>
    <rPh sb="8" eb="9">
      <t>ケン</t>
    </rPh>
    <rPh sb="9" eb="11">
      <t>チサン</t>
    </rPh>
    <rPh sb="11" eb="13">
      <t>ガイショウ</t>
    </rPh>
    <rPh sb="13" eb="14">
      <t>コウ</t>
    </rPh>
    <rPh sb="14" eb="15">
      <t>シャ</t>
    </rPh>
    <phoneticPr fontId="4"/>
  </si>
  <si>
    <t>現年</t>
    <rPh sb="0" eb="1">
      <t>ゲン</t>
    </rPh>
    <rPh sb="1" eb="2">
      <t>ネン</t>
    </rPh>
    <phoneticPr fontId="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</si>
  <si>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</si>
  <si>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地域医療介護総合確保基金</t>
    <rPh sb="0" eb="2">
      <t>チイキ</t>
    </rPh>
    <rPh sb="2" eb="4">
      <t>イリョウ</t>
    </rPh>
    <rPh sb="4" eb="6">
      <t>カイゴ</t>
    </rPh>
    <rPh sb="6" eb="8">
      <t>ソウゴウ</t>
    </rPh>
    <rPh sb="8" eb="10">
      <t>カクホ</t>
    </rPh>
    <rPh sb="10" eb="12">
      <t>キキン</t>
    </rPh>
    <phoneticPr fontId="4"/>
  </si>
  <si>
    <t>事業税</t>
    <rPh sb="0" eb="3">
      <t>ジギョウゼイ</t>
    </rPh>
    <phoneticPr fontId="4"/>
  </si>
  <si>
    <t>(Ｃ)－(Ｄ)</t>
  </si>
  <si>
    <t>内訳</t>
    <rPh sb="0" eb="2">
      <t>ウチワケ</t>
    </rPh>
    <phoneticPr fontId="4"/>
  </si>
  <si>
    <t>国民健康保険</t>
    <rPh sb="0" eb="2">
      <t>コクミン</t>
    </rPh>
    <rPh sb="2" eb="4">
      <t>ケンコウ</t>
    </rPh>
    <rPh sb="4" eb="6">
      <t>ホケン</t>
    </rPh>
    <phoneticPr fontId="4"/>
  </si>
  <si>
    <t>実質収支</t>
    <rPh sb="0" eb="2">
      <t>ジッシツ</t>
    </rPh>
    <rPh sb="2" eb="4">
      <t>シュウシ</t>
    </rPh>
    <phoneticPr fontId="4"/>
  </si>
  <si>
    <t>　うち元金</t>
  </si>
  <si>
    <t>事業会計の状況</t>
    <rPh sb="0" eb="2">
      <t>ジギョウ</t>
    </rPh>
    <rPh sb="2" eb="4">
      <t>カイケイ</t>
    </rPh>
    <rPh sb="5" eb="7">
      <t>ジョウキョウ</t>
    </rPh>
    <phoneticPr fontId="4"/>
  </si>
  <si>
    <t>財政再生基準</t>
  </si>
  <si>
    <t>再差引収支</t>
    <rPh sb="0" eb="1">
      <t>サイ</t>
    </rPh>
    <rPh sb="1" eb="3">
      <t>サシヒキ</t>
    </rPh>
    <rPh sb="3" eb="5">
      <t>シュウシ</t>
    </rPh>
    <phoneticPr fontId="4"/>
  </si>
  <si>
    <t>国営土地改良事業に係るもの</t>
    <rPh sb="0" eb="2">
      <t>コクエイ</t>
    </rPh>
    <rPh sb="2" eb="4">
      <t>トチ</t>
    </rPh>
    <rPh sb="4" eb="6">
      <t>カイリョウ</t>
    </rPh>
    <rPh sb="6" eb="8">
      <t>ジギョウ</t>
    </rPh>
    <rPh sb="9" eb="10">
      <t>カカ</t>
    </rPh>
    <phoneticPr fontId="30"/>
  </si>
  <si>
    <t>一時借入金利子</t>
  </si>
  <si>
    <t>　物件費</t>
  </si>
  <si>
    <t>収入証紙等管理特別会計</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</si>
  <si>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</si>
  <si>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</si>
  <si>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</si>
  <si>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</si>
  <si>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普通建設事業費</t>
  </si>
  <si>
    <t>　補助費等</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</si>
  <si>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</si>
  <si>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4"/>
  </si>
  <si>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</si>
  <si>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</si>
  <si>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</si>
  <si>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　貸付金</t>
    <rPh sb="1" eb="3">
      <t>カシツケ</t>
    </rPh>
    <rPh sb="3" eb="4">
      <t>キン</t>
    </rPh>
    <phoneticPr fontId="4"/>
  </si>
  <si>
    <t>　前年度繰上充用金</t>
  </si>
  <si>
    <t>　うち補助</t>
  </si>
  <si>
    <t>　うち単独</t>
  </si>
  <si>
    <t>実質公債費比率</t>
    <rPh sb="0" eb="2">
      <t>ジッシツ</t>
    </rPh>
    <rPh sb="2" eb="5">
      <t>コウサイヒ</t>
    </rPh>
    <rPh sb="5" eb="7">
      <t>ヒリツ</t>
    </rPh>
    <phoneticPr fontId="33"/>
  </si>
  <si>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</si>
  <si>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</si>
  <si>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</si>
  <si>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会計名</t>
    <rPh sb="0" eb="2">
      <t>カイケイ</t>
    </rPh>
    <rPh sb="2" eb="3">
      <t>メイ</t>
    </rPh>
    <phoneticPr fontId="30"/>
  </si>
  <si>
    <t>歳入</t>
    <rPh sb="0" eb="2">
      <t>サイニュウ</t>
    </rPh>
    <phoneticPr fontId="30"/>
  </si>
  <si>
    <t>歳出</t>
  </si>
  <si>
    <t>地方債
現在高</t>
  </si>
  <si>
    <t>人口１人当たり決算額</t>
    <rPh sb="0" eb="2">
      <t>ジンコウ</t>
    </rPh>
    <rPh sb="2" eb="4">
      <t>ヒトリ</t>
    </rPh>
    <rPh sb="4" eb="5">
      <t>ア</t>
    </rPh>
    <rPh sb="7" eb="10">
      <t>ケッサンガク</t>
    </rPh>
    <phoneticPr fontId="4"/>
  </si>
  <si>
    <t>備考</t>
    <rPh sb="0" eb="2">
      <t>ビコウ</t>
    </rPh>
    <phoneticPr fontId="4"/>
  </si>
  <si>
    <t>地方公社・第三セクター等名</t>
    <rPh sb="12" eb="13">
      <t>メイ</t>
    </rPh>
    <phoneticPr fontId="4"/>
  </si>
  <si>
    <t>経常損益</t>
  </si>
  <si>
    <t>H29</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</si>
  <si>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</si>
  <si>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</si>
  <si>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</si>
  <si>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4"/>
  </si>
  <si>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</si>
  <si>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</si>
  <si>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</si>
  <si>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給与等集中管理特別会計</t>
  </si>
  <si>
    <t>用品等調達特別会計</t>
  </si>
  <si>
    <t>会計事務集中管理特別会計</t>
  </si>
  <si>
    <t>公益財団法人高知県文化財団</t>
    <rPh sb="6" eb="7">
      <t>コウ</t>
    </rPh>
    <rPh sb="7" eb="8">
      <t>チ</t>
    </rPh>
    <rPh sb="8" eb="9">
      <t>ケン</t>
    </rPh>
    <rPh sb="9" eb="11">
      <t>ブンカ</t>
    </rPh>
    <rPh sb="11" eb="13">
      <t>ザイダン</t>
    </rPh>
    <phoneticPr fontId="4"/>
  </si>
  <si>
    <t>土地取得事業特別会計</t>
  </si>
  <si>
    <t>災害救助基金特別会計</t>
  </si>
  <si>
    <t>母子父子寡婦福祉資金特別会計</t>
  </si>
  <si>
    <t>中小企業近代化資金助成事業特別会計</t>
  </si>
  <si>
    <t>農業改良資金助成事業特別会計</t>
  </si>
  <si>
    <t>県営林事業特別会計</t>
  </si>
  <si>
    <t>高等学校等奨学金特別会計</t>
  </si>
  <si>
    <t>計</t>
    <rPh sb="0" eb="1">
      <t>ケイ</t>
    </rPh>
    <phoneticPr fontId="4"/>
  </si>
  <si>
    <t>一般会計等（純計）</t>
    <rPh sb="0" eb="2">
      <t>イッパン</t>
    </rPh>
    <rPh sb="2" eb="4">
      <t>カイケイ</t>
    </rPh>
    <rPh sb="4" eb="5">
      <t>トウ</t>
    </rPh>
    <rPh sb="6" eb="8">
      <t>ジュンケイ</t>
    </rPh>
    <phoneticPr fontId="4"/>
  </si>
  <si>
    <t>総費用
（歳出）</t>
  </si>
  <si>
    <t>他会計等
からの
繰入金</t>
  </si>
  <si>
    <t>合計</t>
  </si>
  <si>
    <t>H30</t>
  </si>
  <si>
    <t>企業債
（地方債）
現在高</t>
  </si>
  <si>
    <t>左のうち
一般会計等
繰入見込額</t>
  </si>
  <si>
    <t>資金不足
比率</t>
    <rPh sb="0" eb="2">
      <t>シキン</t>
    </rPh>
    <rPh sb="2" eb="4">
      <t>フソク</t>
    </rPh>
    <rPh sb="5" eb="7">
      <t>ヒリツ</t>
    </rPh>
    <phoneticPr fontId="4"/>
  </si>
  <si>
    <t>国民健康保険事業特別会計</t>
  </si>
  <si>
    <t>電気事業会計</t>
  </si>
  <si>
    <t>病院事業会計</t>
  </si>
  <si>
    <t>流域下水道事業特別会計</t>
  </si>
  <si>
    <t>流通団地及び工業団地造成事業特別会計</t>
  </si>
  <si>
    <t>港湾整備事業特別会計</t>
  </si>
  <si>
    <t>連結実質赤字額</t>
    <rPh sb="0" eb="2">
      <t>レンケツ</t>
    </rPh>
    <rPh sb="2" eb="4">
      <t>ジッシツ</t>
    </rPh>
    <rPh sb="4" eb="7">
      <t>アカジガク</t>
    </rPh>
    <phoneticPr fontId="4"/>
  </si>
  <si>
    <t>▲ 0.31</t>
  </si>
  <si>
    <t>一部事務組合等</t>
    <rPh sb="0" eb="2">
      <t>イチブ</t>
    </rPh>
    <rPh sb="2" eb="4">
      <t>ジム</t>
    </rPh>
    <rPh sb="4" eb="6">
      <t>クミアイ</t>
    </rPh>
    <rPh sb="6" eb="7">
      <t>トウ</t>
    </rPh>
    <phoneticPr fontId="4"/>
  </si>
  <si>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</si>
  <si>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</si>
  <si>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</si>
  <si>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</si>
  <si>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30"/>
  </si>
  <si>
    <t>一般社団法人高知県森林整備公社</t>
    <rPh sb="6" eb="7">
      <t>コウ</t>
    </rPh>
    <rPh sb="7" eb="8">
      <t>チ</t>
    </rPh>
    <rPh sb="8" eb="9">
      <t>ケン</t>
    </rPh>
    <rPh sb="9" eb="11">
      <t>シンリン</t>
    </rPh>
    <rPh sb="11" eb="13">
      <t>セイビ</t>
    </rPh>
    <rPh sb="13" eb="14">
      <t>コウ</t>
    </rPh>
    <rPh sb="14" eb="15">
      <t>シャ</t>
    </rPh>
    <phoneticPr fontId="4"/>
  </si>
  <si>
    <t>平成28年度</t>
    <rPh sb="0" eb="2">
      <t>ヘイセイ</t>
    </rPh>
    <rPh sb="4" eb="6">
      <t>ネンド</t>
    </rPh>
    <phoneticPr fontId="4"/>
  </si>
  <si>
    <t>高知ファズ株式会社</t>
    <rPh sb="0" eb="1">
      <t>コウ</t>
    </rPh>
    <rPh sb="1" eb="2">
      <t>チ</t>
    </rPh>
    <phoneticPr fontId="4"/>
  </si>
  <si>
    <t>分母比</t>
    <rPh sb="0" eb="2">
      <t>ブンボ</t>
    </rPh>
    <rPh sb="2" eb="3">
      <t>ヒ</t>
    </rPh>
    <phoneticPr fontId="4"/>
  </si>
  <si>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</si>
  <si>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</si>
  <si>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3"/>
  </si>
  <si>
    <t>PFI事業に係るもの</t>
    <rPh sb="3" eb="5">
      <t>ジギョウ</t>
    </rPh>
    <rPh sb="6" eb="7">
      <t>カカ</t>
    </rPh>
    <phoneticPr fontId="30"/>
  </si>
  <si>
    <t>充当可能
財源等</t>
    <rPh sb="0" eb="2">
      <t>ジュウトウ</t>
    </rPh>
    <rPh sb="2" eb="3">
      <t>カ</t>
    </rPh>
    <rPh sb="3" eb="4">
      <t>ノウ</t>
    </rPh>
    <rPh sb="5" eb="8">
      <t>ザイゲントウ</t>
    </rPh>
    <phoneticPr fontId="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</si>
  <si>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</si>
  <si>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</si>
  <si>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</si>
  <si>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</si>
  <si>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</si>
  <si>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</si>
  <si>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</si>
  <si>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4"/>
  </si>
  <si>
    <t>その他上記に準ずるもの</t>
    <rPh sb="2" eb="3">
      <t>タ</t>
    </rPh>
    <rPh sb="3" eb="5">
      <t>ジョウキ</t>
    </rPh>
    <rPh sb="6" eb="7">
      <t>ジュン</t>
    </rPh>
    <phoneticPr fontId="4"/>
  </si>
  <si>
    <t xml:space="preserve">充当可能基金 </t>
    <rPh sb="0" eb="2">
      <t>ジュウトウ</t>
    </rPh>
    <rPh sb="2" eb="4">
      <t>カノウ</t>
    </rPh>
    <rPh sb="4" eb="6">
      <t>キキン</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</si>
  <si>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</si>
  <si>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</si>
  <si>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その他会計（黒字）</t>
  </si>
  <si>
    <t>土佐くろしお鉄道株式会社</t>
    <rPh sb="0" eb="2">
      <t>トサ</t>
    </rPh>
    <rPh sb="6" eb="8">
      <t>テツドウ</t>
    </rPh>
    <phoneticPr fontId="4"/>
  </si>
  <si>
    <t>(Ｆ)</t>
  </si>
  <si>
    <t>その他の会計</t>
  </si>
  <si>
    <t>当該団体(円)</t>
    <rPh sb="0" eb="2">
      <t>トウガイ</t>
    </rPh>
    <rPh sb="2" eb="4">
      <t>ダンタイ</t>
    </rPh>
    <rPh sb="5" eb="6">
      <t>エン</t>
    </rPh>
    <phoneticPr fontId="4"/>
  </si>
  <si>
    <t>増減率(%)(A)</t>
    <rPh sb="0" eb="3">
      <t>ゾウゲンリツ</t>
    </rPh>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</si>
  <si>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</si>
  <si>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30"/>
  </si>
  <si>
    <t>健全化判断比率</t>
    <rPh sb="0" eb="3">
      <t>ケンゼンカ</t>
    </rPh>
    <rPh sb="3" eb="5">
      <t>ハンダン</t>
    </rPh>
    <rPh sb="5" eb="7">
      <t>ヒリツ</t>
    </rPh>
    <phoneticPr fontId="3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</si>
  <si>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30"/>
  </si>
  <si>
    <t>特定財源の額</t>
    <rPh sb="0" eb="2">
      <t>トクテイ</t>
    </rPh>
    <rPh sb="2" eb="4">
      <t>ザイゲン</t>
    </rPh>
    <rPh sb="5" eb="6">
      <t>ガク</t>
    </rPh>
    <phoneticPr fontId="4"/>
  </si>
  <si>
    <t>算入公債費等の額</t>
    <rPh sb="0" eb="2">
      <t>サンニュウ</t>
    </rPh>
    <rPh sb="2" eb="4">
      <t>コウサイ</t>
    </rPh>
    <rPh sb="4" eb="5">
      <t>ヒ</t>
    </rPh>
    <rPh sb="5" eb="6">
      <t>トウ</t>
    </rPh>
    <rPh sb="7" eb="8">
      <t>ガク</t>
    </rPh>
    <phoneticPr fontId="4"/>
  </si>
  <si>
    <t>人件費及び人件費に準ずる費用の分析</t>
    <rPh sb="0" eb="3">
      <t>ジンケンヒ</t>
    </rPh>
    <rPh sb="3" eb="4">
      <t>オヨ</t>
    </rPh>
    <rPh sb="5" eb="8">
      <t>ジンケンヒ</t>
    </rPh>
    <rPh sb="9" eb="10">
      <t>ジュン</t>
    </rPh>
    <rPh sb="12" eb="14">
      <t>ヒヨウ</t>
    </rPh>
    <rPh sb="15" eb="17">
      <t>ブンセキ</t>
    </rPh>
    <phoneticPr fontId="4"/>
  </si>
  <si>
    <t xml:space="preserve"> H30</t>
  </si>
  <si>
    <t>当該団体（円）</t>
    <rPh sb="0" eb="2">
      <t>トウガイ</t>
    </rPh>
    <rPh sb="2" eb="4">
      <t>ダンタイ</t>
    </rPh>
    <rPh sb="5" eb="6">
      <t>エン</t>
    </rPh>
    <phoneticPr fontId="4"/>
  </si>
  <si>
    <t>人件費</t>
    <rPh sb="0" eb="3">
      <t>ジンケンヒ</t>
    </rPh>
    <phoneticPr fontId="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</si>
  <si>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4"/>
  </si>
  <si>
    <t>参考</t>
    <rPh sb="0" eb="2">
      <t>サンコウ</t>
    </rPh>
    <phoneticPr fontId="4"/>
  </si>
  <si>
    <t>当該団体</t>
    <rPh sb="0" eb="2">
      <t>トウガイ</t>
    </rPh>
    <rPh sb="2" eb="4">
      <t>ダンタイ</t>
    </rPh>
    <phoneticPr fontId="4"/>
  </si>
  <si>
    <t>グループ内平均</t>
    <rPh sb="4" eb="5">
      <t>ナイ</t>
    </rPh>
    <rPh sb="5" eb="7">
      <t>ヘイキン</t>
    </rPh>
    <phoneticPr fontId="4"/>
  </si>
  <si>
    <t>人口100,000人当たり職員数（人）</t>
    <rPh sb="0" eb="2">
      <t>ジンコウ</t>
    </rPh>
    <rPh sb="9" eb="10">
      <t>ニン</t>
    </rPh>
    <rPh sb="10" eb="11">
      <t>ア</t>
    </rPh>
    <rPh sb="13" eb="16">
      <t>ショクインスウ</t>
    </rPh>
    <rPh sb="17" eb="18">
      <t>ニン</t>
    </rPh>
    <phoneticPr fontId="4"/>
  </si>
  <si>
    <t>ラスパイレス指数</t>
    <rPh sb="6" eb="8">
      <t>シスウ</t>
    </rPh>
    <phoneticPr fontId="38"/>
  </si>
  <si>
    <t>（注）人口については、各調査対象年度の1月1日現在の住民基本台帳に登載されている人口に基づいている。</t>
    <rPh sb="14" eb="16">
      <t>タイショウ</t>
    </rPh>
    <phoneticPr fontId="4"/>
  </si>
  <si>
    <t>積立不足額を考慮して算定した額</t>
    <rPh sb="0" eb="1">
      <t>ツ</t>
    </rPh>
    <rPh sb="1" eb="2">
      <t>タ</t>
    </rPh>
    <rPh sb="2" eb="5">
      <t>フソクガク</t>
    </rPh>
    <rPh sb="6" eb="8">
      <t>コウリョ</t>
    </rPh>
    <rPh sb="10" eb="12">
      <t>サンテイ</t>
    </rPh>
    <rPh sb="14" eb="15">
      <t>ガク</t>
    </rPh>
    <phoneticPr fontId="37"/>
  </si>
  <si>
    <t>公益財団法人高知県牧野記念財団</t>
    <rPh sb="6" eb="7">
      <t>コウ</t>
    </rPh>
    <rPh sb="7" eb="8">
      <t>チ</t>
    </rPh>
    <rPh sb="8" eb="9">
      <t>ケン</t>
    </rPh>
    <rPh sb="9" eb="11">
      <t>マキノ</t>
    </rPh>
    <rPh sb="11" eb="13">
      <t>キネン</t>
    </rPh>
    <rPh sb="13" eb="15">
      <t>ザイダン</t>
    </rPh>
    <phoneticPr fontId="4"/>
  </si>
  <si>
    <t>公営企業に要する経費の財源とする地方債の償還の財源に
充てたと認められる繰入金</t>
  </si>
  <si>
    <t>公債費に準ずる債務負担行為に係るもの</t>
  </si>
  <si>
    <t>普通建設事業費</t>
    <rPh sb="0" eb="2">
      <t>フツウ</t>
    </rPh>
    <rPh sb="2" eb="4">
      <t>ケンセツ</t>
    </rPh>
    <rPh sb="4" eb="7">
      <t>ジギョウヒ</t>
    </rPh>
    <phoneticPr fontId="4"/>
  </si>
  <si>
    <t>(A)-(B)</t>
  </si>
  <si>
    <t xml:space="preserve"> H28</t>
  </si>
  <si>
    <t xml:space="preserve"> 過去５年間平均</t>
    <rPh sb="1" eb="3">
      <t>カコ</t>
    </rPh>
    <rPh sb="4" eb="6">
      <t>ネンカン</t>
    </rPh>
    <rPh sb="6" eb="8">
      <t>ヘイキン</t>
    </rPh>
    <phoneticPr fontId="4"/>
  </si>
  <si>
    <t>H26</t>
  </si>
  <si>
    <t>H27</t>
  </si>
  <si>
    <t>▲ 0.50</t>
  </si>
  <si>
    <t>H27末</t>
  </si>
  <si>
    <t>H26末</t>
  </si>
  <si>
    <t>H28末</t>
  </si>
  <si>
    <t>H29末</t>
  </si>
  <si>
    <t>高知県・高知市病院企業団</t>
    <rPh sb="0" eb="3">
      <t>コウチケン</t>
    </rPh>
    <rPh sb="4" eb="7">
      <t>コウチシ</t>
    </rPh>
    <rPh sb="7" eb="9">
      <t>ビョウイン</t>
    </rPh>
    <rPh sb="9" eb="12">
      <t>キギョウダン</t>
    </rPh>
    <phoneticPr fontId="4"/>
  </si>
  <si>
    <t>高知競馬組合</t>
    <rPh sb="0" eb="2">
      <t>コウチ</t>
    </rPh>
    <rPh sb="2" eb="4">
      <t>ケイバ</t>
    </rPh>
    <rPh sb="4" eb="6">
      <t>クミアイ</t>
    </rPh>
    <phoneticPr fontId="4"/>
  </si>
  <si>
    <t>○</t>
  </si>
  <si>
    <t>高知県公立大学法人</t>
    <rPh sb="0" eb="3">
      <t>コウチケン</t>
    </rPh>
    <rPh sb="3" eb="5">
      <t>コウリツ</t>
    </rPh>
    <rPh sb="5" eb="7">
      <t>ダイガク</t>
    </rPh>
    <rPh sb="7" eb="9">
      <t>ホウジン</t>
    </rPh>
    <phoneticPr fontId="4"/>
  </si>
  <si>
    <t>高知県土地開発公社</t>
    <rPh sb="0" eb="1">
      <t>コウ</t>
    </rPh>
    <rPh sb="1" eb="2">
      <t>チ</t>
    </rPh>
    <rPh sb="2" eb="3">
      <t>ケン</t>
    </rPh>
    <rPh sb="3" eb="5">
      <t>トチ</t>
    </rPh>
    <rPh sb="5" eb="7">
      <t>カイハツ</t>
    </rPh>
    <rPh sb="7" eb="8">
      <t>コウ</t>
    </rPh>
    <rPh sb="8" eb="9">
      <t>シャ</t>
    </rPh>
    <phoneticPr fontId="4"/>
  </si>
  <si>
    <t>公益財団法人高知県人権啓発センター</t>
    <rPh sb="6" eb="7">
      <t>コウ</t>
    </rPh>
    <rPh sb="7" eb="8">
      <t>チ</t>
    </rPh>
    <rPh sb="8" eb="9">
      <t>ケン</t>
    </rPh>
    <rPh sb="9" eb="11">
      <t>ジンケン</t>
    </rPh>
    <rPh sb="11" eb="13">
      <t>ケイハツ</t>
    </rPh>
    <phoneticPr fontId="4"/>
  </si>
  <si>
    <t>高知空港ビル株式会社</t>
    <rPh sb="0" eb="1">
      <t>コウ</t>
    </rPh>
    <rPh sb="1" eb="2">
      <t>チ</t>
    </rPh>
    <rPh sb="2" eb="4">
      <t>クウコウ</t>
    </rPh>
    <phoneticPr fontId="4"/>
  </si>
  <si>
    <t>公益財団法人土佐山内記念財団</t>
    <rPh sb="6" eb="8">
      <t>トサ</t>
    </rPh>
    <rPh sb="8" eb="10">
      <t>ヤマウチ</t>
    </rPh>
    <rPh sb="10" eb="12">
      <t>キネン</t>
    </rPh>
    <rPh sb="12" eb="14">
      <t>ザイダン</t>
    </rPh>
    <phoneticPr fontId="4"/>
  </si>
  <si>
    <t>公益財団法人エコサイクル高知</t>
    <rPh sb="12" eb="13">
      <t>コウ</t>
    </rPh>
    <rPh sb="13" eb="14">
      <t>チ</t>
    </rPh>
    <phoneticPr fontId="4"/>
  </si>
  <si>
    <t>公益財団法人高知県国際交流協会</t>
    <rPh sb="6" eb="7">
      <t>コウ</t>
    </rPh>
    <rPh sb="7" eb="8">
      <t>チ</t>
    </rPh>
    <rPh sb="8" eb="9">
      <t>ケン</t>
    </rPh>
    <rPh sb="9" eb="11">
      <t>コクサイ</t>
    </rPh>
    <rPh sb="11" eb="13">
      <t>コウリュウ</t>
    </rPh>
    <rPh sb="13" eb="15">
      <t>キョウカイ</t>
    </rPh>
    <phoneticPr fontId="4"/>
  </si>
  <si>
    <t>公益財団法人こうち男女共同参画社会づくり財団</t>
    <rPh sb="9" eb="11">
      <t>ダンジョ</t>
    </rPh>
    <rPh sb="11" eb="13">
      <t>キョウドウ</t>
    </rPh>
    <rPh sb="13" eb="15">
      <t>サンカク</t>
    </rPh>
    <rPh sb="15" eb="17">
      <t>シャカイ</t>
    </rPh>
    <rPh sb="20" eb="22">
      <t>ザイダン</t>
    </rPh>
    <phoneticPr fontId="4"/>
  </si>
  <si>
    <t>公益財団法人高知県観光コンベンション協会</t>
    <rPh sb="6" eb="7">
      <t>コウ</t>
    </rPh>
    <rPh sb="7" eb="8">
      <t>チ</t>
    </rPh>
    <rPh sb="8" eb="9">
      <t>ケン</t>
    </rPh>
    <rPh sb="9" eb="11">
      <t>カンコウ</t>
    </rPh>
    <rPh sb="18" eb="20">
      <t>キョウカイ</t>
    </rPh>
    <phoneticPr fontId="4"/>
  </si>
  <si>
    <t>株式会社高知県観光開発公社</t>
    <rPh sb="4" eb="5">
      <t>コウ</t>
    </rPh>
    <rPh sb="5" eb="6">
      <t>チ</t>
    </rPh>
    <rPh sb="6" eb="7">
      <t>ケン</t>
    </rPh>
    <rPh sb="7" eb="9">
      <t>カンコウ</t>
    </rPh>
    <rPh sb="9" eb="11">
      <t>カイハツ</t>
    </rPh>
    <rPh sb="11" eb="12">
      <t>コウ</t>
    </rPh>
    <rPh sb="12" eb="13">
      <t>シャ</t>
    </rPh>
    <phoneticPr fontId="4"/>
  </si>
  <si>
    <t>株式会社高知流通情報サービス</t>
    <rPh sb="4" eb="5">
      <t>コウ</t>
    </rPh>
    <rPh sb="5" eb="6">
      <t>チ</t>
    </rPh>
    <rPh sb="6" eb="8">
      <t>リュウツウ</t>
    </rPh>
    <rPh sb="8" eb="10">
      <t>ジョウホウ</t>
    </rPh>
    <phoneticPr fontId="4"/>
  </si>
  <si>
    <t>公益社団法人高知県種苗センター</t>
    <rPh sb="6" eb="7">
      <t>コウ</t>
    </rPh>
    <rPh sb="7" eb="8">
      <t>チ</t>
    </rPh>
    <rPh sb="8" eb="9">
      <t>ケン</t>
    </rPh>
    <rPh sb="9" eb="11">
      <t>シュビョウ</t>
    </rPh>
    <phoneticPr fontId="4"/>
  </si>
  <si>
    <t>一般社団法人高知県農業用廃プラスチック処理公社</t>
    <rPh sb="0" eb="2">
      <t>イッパン</t>
    </rPh>
    <rPh sb="2" eb="4">
      <t>シャダン</t>
    </rPh>
    <rPh sb="4" eb="6">
      <t>ホウジン</t>
    </rPh>
    <rPh sb="6" eb="7">
      <t>コウ</t>
    </rPh>
    <rPh sb="7" eb="8">
      <t>チ</t>
    </rPh>
    <rPh sb="8" eb="9">
      <t>ケン</t>
    </rPh>
    <rPh sb="9" eb="10">
      <t>ノウ</t>
    </rPh>
    <rPh sb="10" eb="11">
      <t>ギョウ</t>
    </rPh>
    <rPh sb="11" eb="12">
      <t>ヨウ</t>
    </rPh>
    <rPh sb="12" eb="13">
      <t>ハイ</t>
    </rPh>
    <rPh sb="19" eb="21">
      <t>ショリ</t>
    </rPh>
    <rPh sb="21" eb="23">
      <t>コウシャ</t>
    </rPh>
    <phoneticPr fontId="4"/>
  </si>
  <si>
    <t>公益社団法人高知県青果物安定基金協会</t>
    <rPh sb="6" eb="7">
      <t>コウ</t>
    </rPh>
    <rPh sb="7" eb="8">
      <t>チ</t>
    </rPh>
    <rPh sb="8" eb="9">
      <t>ケン</t>
    </rPh>
    <rPh sb="9" eb="12">
      <t>セイカブツ</t>
    </rPh>
    <rPh sb="12" eb="14">
      <t>アンテイ</t>
    </rPh>
    <rPh sb="14" eb="16">
      <t>キキン</t>
    </rPh>
    <rPh sb="16" eb="18">
      <t>キョウカイ</t>
    </rPh>
    <phoneticPr fontId="4"/>
  </si>
  <si>
    <t>一般社団法人高知県肉用子牛価格安定基金協会</t>
    <rPh sb="6" eb="9">
      <t>コウチケン</t>
    </rPh>
    <rPh sb="9" eb="10">
      <t>ニク</t>
    </rPh>
    <rPh sb="10" eb="11">
      <t>ヨウ</t>
    </rPh>
    <rPh sb="11" eb="13">
      <t>コウシ</t>
    </rPh>
    <rPh sb="13" eb="15">
      <t>カカク</t>
    </rPh>
    <rPh sb="15" eb="17">
      <t>アンテイ</t>
    </rPh>
    <rPh sb="17" eb="19">
      <t>キキン</t>
    </rPh>
    <rPh sb="19" eb="21">
      <t>キョウカイ</t>
    </rPh>
    <phoneticPr fontId="4"/>
  </si>
  <si>
    <t>公益財団法人高知県山村林業振興基金</t>
    <rPh sb="6" eb="7">
      <t>コウ</t>
    </rPh>
    <rPh sb="7" eb="8">
      <t>チ</t>
    </rPh>
    <rPh sb="8" eb="9">
      <t>ケン</t>
    </rPh>
    <rPh sb="9" eb="11">
      <t>サンソン</t>
    </rPh>
    <rPh sb="11" eb="13">
      <t>リンギョウ</t>
    </rPh>
    <rPh sb="13" eb="15">
      <t>シンコウ</t>
    </rPh>
    <rPh sb="15" eb="17">
      <t>キキン</t>
    </rPh>
    <phoneticPr fontId="4"/>
  </si>
  <si>
    <t>公益財団法人高知県のいち動物公園協会</t>
    <rPh sb="6" eb="7">
      <t>コウ</t>
    </rPh>
    <rPh sb="7" eb="8">
      <t>チ</t>
    </rPh>
    <rPh sb="8" eb="9">
      <t>ケン</t>
    </rPh>
    <rPh sb="12" eb="14">
      <t>ドウブツ</t>
    </rPh>
    <rPh sb="14" eb="15">
      <t>コウ</t>
    </rPh>
    <rPh sb="15" eb="16">
      <t>エン</t>
    </rPh>
    <rPh sb="16" eb="18">
      <t>キョウカイ</t>
    </rPh>
    <phoneticPr fontId="4"/>
  </si>
  <si>
    <t>公益財団法人高知県スポーツ振興財団</t>
    <rPh sb="6" eb="7">
      <t>コウ</t>
    </rPh>
    <rPh sb="7" eb="8">
      <t>チ</t>
    </rPh>
    <rPh sb="8" eb="9">
      <t>ケン</t>
    </rPh>
    <rPh sb="13" eb="15">
      <t>シンコウ</t>
    </rPh>
    <rPh sb="15" eb="17">
      <t>ザイダン</t>
    </rPh>
    <phoneticPr fontId="4"/>
  </si>
  <si>
    <t>公益財団法人高知県体育協会</t>
    <rPh sb="6" eb="7">
      <t>コウ</t>
    </rPh>
    <rPh sb="7" eb="8">
      <t>チ</t>
    </rPh>
    <rPh sb="8" eb="9">
      <t>ケン</t>
    </rPh>
    <rPh sb="9" eb="11">
      <t>タイイク</t>
    </rPh>
    <rPh sb="11" eb="13">
      <t>キョウカイ</t>
    </rPh>
    <phoneticPr fontId="4"/>
  </si>
  <si>
    <t>こうち・さかわメガソーラー株式会社</t>
  </si>
  <si>
    <t>こうち名高山ソーラーファーム株式会社</t>
    <rPh sb="3" eb="4">
      <t>メイ</t>
    </rPh>
    <rPh sb="4" eb="5">
      <t>タカ</t>
    </rPh>
    <rPh sb="5" eb="6">
      <t>ヤマ</t>
    </rPh>
    <phoneticPr fontId="4"/>
  </si>
  <si>
    <t>こうち・ひだかメガソーラー株式会社</t>
  </si>
  <si>
    <t>とさでん交通株式会社</t>
    <rPh sb="4" eb="6">
      <t>コウツウ</t>
    </rPh>
    <phoneticPr fontId="4"/>
  </si>
  <si>
    <t>公益財団法人高知県生活衛生営業指導センター</t>
    <rPh sb="6" eb="7">
      <t>コウ</t>
    </rPh>
    <rPh sb="7" eb="8">
      <t>チ</t>
    </rPh>
    <rPh sb="8" eb="9">
      <t>ケン</t>
    </rPh>
    <rPh sb="9" eb="11">
      <t>セイカツ</t>
    </rPh>
    <rPh sb="11" eb="13">
      <t>エイセイ</t>
    </rPh>
    <rPh sb="13" eb="15">
      <t>エイギョウ</t>
    </rPh>
    <rPh sb="15" eb="17">
      <t>シドウ</t>
    </rPh>
    <phoneticPr fontId="4"/>
  </si>
  <si>
    <t>地域福祉基金</t>
    <rPh sb="0" eb="2">
      <t>チイキ</t>
    </rPh>
    <rPh sb="2" eb="4">
      <t>フクシ</t>
    </rPh>
    <rPh sb="4" eb="6">
      <t>キキン</t>
    </rPh>
    <phoneticPr fontId="4"/>
  </si>
  <si>
    <t>ふるさと・水と土保全基金</t>
    <rPh sb="5" eb="6">
      <t>ミズ</t>
    </rPh>
    <rPh sb="7" eb="8">
      <t>ツチ</t>
    </rPh>
    <rPh sb="8" eb="10">
      <t>ホゼン</t>
    </rPh>
    <rPh sb="10" eb="12">
      <t>キキン</t>
    </rPh>
    <phoneticPr fontId="4"/>
  </si>
  <si>
    <t>後期高齢者医療財政安定化基金</t>
    <rPh sb="0" eb="2">
      <t>コウキ</t>
    </rPh>
    <rPh sb="2" eb="5">
      <t>コウレイシャ</t>
    </rPh>
    <rPh sb="5" eb="7">
      <t>イリョウ</t>
    </rPh>
    <rPh sb="7" eb="9">
      <t>ザイセイ</t>
    </rPh>
    <rPh sb="9" eb="12">
      <t>アンテイカ</t>
    </rPh>
    <rPh sb="12" eb="14">
      <t>キキン</t>
    </rPh>
    <phoneticPr fontId="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</si>
  <si>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</si>
  <si>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
  </si>
  <si>
    <t>分析欄</t>
    <rPh sb="0" eb="2">
      <t>ブンセキ</t>
    </rPh>
    <rPh sb="2" eb="3">
      <t>ラン</t>
    </rPh>
    <phoneticPr fontId="4"/>
  </si>
  <si>
    <t>・「将来負担比率」は、地方債残高が増加したことなどにより、前年度から９．７ポイント増加し、類似団体と比較しても高い水準となっている。
・全体の動きとしてはグループ内平均と近い動きをしているが、図書館等の施設整備やインフラ整備等が進んだことから有形固定資産減価償却率に対する将来負担比率の上昇幅はやや大きくなっている。
・平成29年３月に策定した公共施設等総合管理計画に基づき、施設の更新・統廃合・長寿命化等を計画的に進めるなど公共施設等の適正管理に努める。</t>
    <rPh sb="2" eb="4">
      <t>ショウライ</t>
    </rPh>
    <rPh sb="4" eb="6">
      <t>フタン</t>
    </rPh>
    <rPh sb="6" eb="8">
      <t>ヒリツ</t>
    </rPh>
    <rPh sb="11" eb="14">
      <t>チホウサイ</t>
    </rPh>
    <rPh sb="14" eb="16">
      <t>ザンダカ</t>
    </rPh>
    <rPh sb="17" eb="19">
      <t>ゾウカ</t>
    </rPh>
    <rPh sb="29" eb="32">
      <t>ゼンネンド</t>
    </rPh>
    <rPh sb="41" eb="43">
      <t>ゾウカ</t>
    </rPh>
    <rPh sb="45" eb="47">
      <t>ルイジ</t>
    </rPh>
    <rPh sb="47" eb="49">
      <t>ダンタイ</t>
    </rPh>
    <rPh sb="50" eb="52">
      <t>ヒカク</t>
    </rPh>
    <rPh sb="55" eb="56">
      <t>タカ</t>
    </rPh>
    <rPh sb="57" eb="59">
      <t>スイジュン</t>
    </rPh>
    <rPh sb="68" eb="70">
      <t>ゼンタイ</t>
    </rPh>
    <rPh sb="71" eb="72">
      <t>ウゴ</t>
    </rPh>
    <rPh sb="81" eb="82">
      <t>ナイ</t>
    </rPh>
    <rPh sb="82" eb="84">
      <t>ヘイキン</t>
    </rPh>
    <rPh sb="85" eb="86">
      <t>チカ</t>
    </rPh>
    <rPh sb="87" eb="88">
      <t>ウゴ</t>
    </rPh>
    <rPh sb="114" eb="115">
      <t>スス</t>
    </rPh>
    <rPh sb="121" eb="123">
      <t>ユウケイ</t>
    </rPh>
    <rPh sb="123" eb="127">
      <t>コテイシサン</t>
    </rPh>
    <rPh sb="127" eb="129">
      <t>ゲンカ</t>
    </rPh>
    <rPh sb="129" eb="132">
      <t>ショウキャクリツ</t>
    </rPh>
    <rPh sb="133" eb="134">
      <t>タイ</t>
    </rPh>
    <rPh sb="136" eb="138">
      <t>ショウライ</t>
    </rPh>
    <rPh sb="138" eb="140">
      <t>フタン</t>
    </rPh>
    <rPh sb="140" eb="142">
      <t>ヒリツ</t>
    </rPh>
    <rPh sb="149" eb="150">
      <t>オオ</t>
    </rPh>
    <phoneticPr fontId="4"/>
  </si>
  <si>
    <t>(　参考　）</t>
    <rPh sb="2" eb="4">
      <t>サンコウ</t>
    </rPh>
    <phoneticPr fontId="4"/>
  </si>
  <si>
    <t>当該団体値</t>
    <rPh sb="0" eb="2">
      <t>トウガイ</t>
    </rPh>
    <rPh sb="2" eb="4">
      <t>ダンタイ</t>
    </rPh>
    <rPh sb="4" eb="5">
      <t>アタイ</t>
    </rPh>
    <phoneticPr fontId="4"/>
  </si>
  <si>
    <t>将来負担比率</t>
    <phoneticPr fontId="4"/>
  </si>
  <si>
    <t>有形固定資産減価償却率</t>
    <phoneticPr fontId="4"/>
  </si>
  <si>
    <t>グループ内平均値</t>
    <rPh sb="4" eb="5">
      <t>ナイ</t>
    </rPh>
    <rPh sb="5" eb="7">
      <t>ヘイキン</t>
    </rPh>
    <rPh sb="7" eb="8">
      <t>アタイ</t>
    </rPh>
    <phoneticPr fontId="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</si>
  <si>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
  </si>
  <si>
    <t>・将来負担比率は、退職手当負担見込額が減少したものの、豪雨災害等による災害復旧事業債等の地方債残高が増加したことなどにより、前年度から6.8ポイント増加した。
・平成30年度の実質公債費比率は平成29年度に比べ、元利償還金が増加したことなどにより、0.2ポイント上回る10.5％となった。</t>
    <rPh sb="9" eb="11">
      <t>タイショク</t>
    </rPh>
    <rPh sb="11" eb="13">
      <t>テアテ</t>
    </rPh>
    <rPh sb="13" eb="15">
      <t>フタン</t>
    </rPh>
    <rPh sb="15" eb="18">
      <t>ミコミガク</t>
    </rPh>
    <rPh sb="19" eb="21">
      <t>ゲンショウ</t>
    </rPh>
    <rPh sb="27" eb="29">
      <t>ゴウウ</t>
    </rPh>
    <rPh sb="29" eb="31">
      <t>サイガイ</t>
    </rPh>
    <rPh sb="31" eb="32">
      <t>トウ</t>
    </rPh>
    <rPh sb="35" eb="37">
      <t>サイガイ</t>
    </rPh>
    <rPh sb="37" eb="39">
      <t>フッキュウ</t>
    </rPh>
    <rPh sb="39" eb="42">
      <t>ジギョウサイ</t>
    </rPh>
    <rPh sb="42" eb="43">
      <t>ナド</t>
    </rPh>
    <rPh sb="81" eb="83">
      <t>ヘイセイ</t>
    </rPh>
    <rPh sb="96" eb="98">
      <t>ヘイセイ</t>
    </rPh>
    <phoneticPr fontId="4"/>
  </si>
  <si>
    <t>実質公債費比率</t>
    <phoneticPr fontId="4"/>
  </si>
  <si>
    <t xml:space="preserve">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</si>
</sst>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000_ "/>
    <numFmt numFmtId="186" formatCode="0.00;&quot;▲ &quot;0.00"/>
    <numFmt numFmtId="187" formatCode="0.00_ "/>
    <numFmt numFmtId="188" formatCode="0.0;&quot;▲ &quot;0.0"/>
    <numFmt numFmtId="189" formatCode="0.0_ "/>
    <numFmt numFmtId="190" formatCode="0_ "/>
    <numFmt numFmtId="191" formatCode="@&quot; &quot;"/>
    <numFmt numFmtId="192" formatCode="#,##0.0_);[Red]\(#,##0.0\)"/>
  </numFmts>
  <fonts count="42" x14ac:knownFonts="1">
    <font>
      <sz val="11"/>
      <color theme="1"/>
      <name val="ＭＳ Ｐゴシック"/>
    </font>
    <font>
      <sz val="11"/>
      <name val="ＭＳ Ｐ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b/>
      <sz val="9"/>
      <color indexed="8"/>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11"/>
      <color indexed="8"/>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name val="ＭＳ ゴシック"/>
      <family val="3"/>
      <charset val="128"/>
    </font>
    <font>
      <sz val="11"/>
      <color indexed="8"/>
      <name val="ＭＳ ゴシック"/>
      <family val="3"/>
      <charset val="128"/>
    </font>
    <font>
      <sz val="11"/>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medium">
        <color indexed="64"/>
      </left>
      <right/>
      <top style="thin">
        <color indexed="64"/>
      </top>
      <bottom style="medium">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40" fillId="0" borderId="0">
      <alignment vertical="center"/>
    </xf>
  </cellStyleXfs>
  <cellXfs count="1121">
    <xf numFmtId="0" fontId="0" fillId="0" borderId="0" xfId="0">
      <alignment vertical="center"/>
    </xf>
    <xf numFmtId="0" fontId="5" fillId="0" borderId="0" xfId="9" applyFont="1">
      <alignment vertical="center"/>
    </xf>
    <xf numFmtId="49" fontId="5" fillId="0" borderId="0" xfId="9" applyNumberFormat="1" applyFont="1" applyFill="1">
      <alignment vertical="center"/>
    </xf>
    <xf numFmtId="0" fontId="7" fillId="0" borderId="0" xfId="9" applyFont="1" applyFill="1">
      <alignment vertical="center"/>
    </xf>
    <xf numFmtId="0" fontId="5" fillId="0" borderId="3" xfId="9" applyFont="1" applyFill="1" applyBorder="1" applyAlignment="1">
      <alignment horizontal="center" vertical="center"/>
    </xf>
    <xf numFmtId="0" fontId="5" fillId="0" borderId="5" xfId="9" applyFont="1" applyFill="1" applyBorder="1" applyAlignment="1">
      <alignment horizontal="center" vertical="center"/>
    </xf>
    <xf numFmtId="0" fontId="5" fillId="0" borderId="4" xfId="9" applyFont="1" applyFill="1" applyBorder="1" applyAlignment="1">
      <alignment horizontal="center" vertical="center" textRotation="255"/>
    </xf>
    <xf numFmtId="0" fontId="5" fillId="0" borderId="5" xfId="9" applyFont="1" applyFill="1" applyBorder="1" applyAlignment="1">
      <alignment horizontal="center" vertical="center" textRotation="255"/>
    </xf>
    <xf numFmtId="0" fontId="5" fillId="0" borderId="4" xfId="9" applyFont="1" applyFill="1" applyBorder="1">
      <alignment vertical="center"/>
    </xf>
    <xf numFmtId="49" fontId="5" fillId="0" borderId="4" xfId="9" applyNumberFormat="1" applyFont="1" applyFill="1" applyBorder="1">
      <alignment vertical="center"/>
    </xf>
    <xf numFmtId="0" fontId="5" fillId="0" borderId="5" xfId="9" applyFont="1" applyFill="1" applyBorder="1">
      <alignment vertical="center"/>
    </xf>
    <xf numFmtId="0" fontId="9" fillId="0" borderId="0" xfId="9" applyFont="1" applyFill="1">
      <alignment vertical="center"/>
    </xf>
    <xf numFmtId="0" fontId="5" fillId="0" borderId="10"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12" xfId="9" applyFont="1" applyFill="1" applyBorder="1" applyAlignment="1">
      <alignment horizontal="center" vertical="center"/>
    </xf>
    <xf numFmtId="0" fontId="8" fillId="0" borderId="10" xfId="10" applyFont="1" applyFill="1" applyBorder="1" applyAlignment="1">
      <alignment horizontal="center" vertical="center" wrapText="1"/>
    </xf>
    <xf numFmtId="0" fontId="5" fillId="0" borderId="0" xfId="9" applyFont="1" applyFill="1" applyBorder="1" applyAlignment="1">
      <alignment horizontal="center" vertical="center" textRotation="255"/>
    </xf>
    <xf numFmtId="0" fontId="5" fillId="0" borderId="11" xfId="9" applyFont="1" applyFill="1" applyBorder="1" applyAlignment="1">
      <alignment horizontal="center" vertical="center" textRotation="255"/>
    </xf>
    <xf numFmtId="0" fontId="5" fillId="0" borderId="0" xfId="9" applyFont="1" applyFill="1" applyBorder="1">
      <alignment vertical="center"/>
    </xf>
    <xf numFmtId="49" fontId="5" fillId="0" borderId="0" xfId="9" applyNumberFormat="1" applyFont="1" applyFill="1" applyBorder="1">
      <alignment vertical="center"/>
    </xf>
    <xf numFmtId="49" fontId="5" fillId="0" borderId="0" xfId="9" applyNumberFormat="1" applyFont="1" applyFill="1" applyBorder="1" applyAlignment="1">
      <alignment horizontal="center" vertical="center"/>
    </xf>
    <xf numFmtId="0" fontId="5" fillId="0" borderId="11" xfId="9" applyFont="1" applyFill="1" applyBorder="1">
      <alignment vertical="center"/>
    </xf>
    <xf numFmtId="0" fontId="5" fillId="0" borderId="0" xfId="9" applyFont="1" applyFill="1" applyBorder="1" applyAlignment="1">
      <alignment vertical="center"/>
    </xf>
    <xf numFmtId="0" fontId="5" fillId="0" borderId="11" xfId="9" applyFont="1" applyFill="1" applyBorder="1" applyAlignment="1">
      <alignment vertical="center"/>
    </xf>
    <xf numFmtId="0" fontId="8" fillId="0" borderId="19" xfId="10" applyFont="1" applyFill="1" applyBorder="1" applyAlignment="1">
      <alignment vertical="center"/>
    </xf>
    <xf numFmtId="0" fontId="8" fillId="0" borderId="25" xfId="10" applyFont="1" applyFill="1" applyBorder="1" applyAlignment="1">
      <alignment horizontal="center" vertical="center"/>
    </xf>
    <xf numFmtId="0" fontId="5" fillId="0" borderId="0" xfId="9" applyFont="1" applyFill="1" applyBorder="1" applyAlignment="1">
      <alignment horizontal="right" vertical="center"/>
    </xf>
    <xf numFmtId="0" fontId="5" fillId="0" borderId="11" xfId="9" applyFont="1" applyFill="1" applyBorder="1" applyAlignment="1">
      <alignment horizontal="right" vertical="center"/>
    </xf>
    <xf numFmtId="0" fontId="5" fillId="0" borderId="0" xfId="9" applyFont="1" applyFill="1" applyBorder="1" applyAlignment="1">
      <alignment horizontal="center" vertical="center" wrapText="1"/>
    </xf>
    <xf numFmtId="0" fontId="5" fillId="0" borderId="10" xfId="9" applyFont="1" applyFill="1" applyBorder="1" applyAlignment="1">
      <alignment horizontal="center" vertical="center" textRotation="255"/>
    </xf>
    <xf numFmtId="0" fontId="5" fillId="0" borderId="10" xfId="9" applyFont="1" applyFill="1" applyBorder="1" applyAlignment="1">
      <alignment vertical="center"/>
    </xf>
    <xf numFmtId="0" fontId="5" fillId="0" borderId="10" xfId="9" applyFont="1" applyFill="1" applyBorder="1" applyAlignment="1">
      <alignment horizontal="right" vertical="center"/>
    </xf>
    <xf numFmtId="0" fontId="5" fillId="0" borderId="42" xfId="9" applyFont="1" applyFill="1" applyBorder="1" applyAlignment="1">
      <alignment horizontal="right" vertical="center"/>
    </xf>
    <xf numFmtId="0" fontId="5" fillId="0" borderId="49" xfId="9" applyFont="1" applyFill="1" applyBorder="1" applyAlignment="1">
      <alignment horizontal="right" vertical="center"/>
    </xf>
    <xf numFmtId="0" fontId="5" fillId="0" borderId="50" xfId="9" applyFont="1" applyFill="1" applyBorder="1" applyAlignment="1">
      <alignment horizontal="right" vertical="center"/>
    </xf>
    <xf numFmtId="0" fontId="8" fillId="0" borderId="10" xfId="2" applyFont="1" applyFill="1" applyBorder="1" applyAlignment="1">
      <alignment horizontal="left" vertical="center"/>
    </xf>
    <xf numFmtId="0" fontId="1" fillId="0" borderId="10" xfId="9" applyFont="1" applyFill="1" applyBorder="1" applyAlignment="1">
      <alignment horizontal="left" vertical="center"/>
    </xf>
    <xf numFmtId="49" fontId="5" fillId="0" borderId="0" xfId="9" applyNumberFormat="1" applyFont="1" applyFill="1" applyBorder="1" applyAlignment="1">
      <alignment vertical="center"/>
    </xf>
    <xf numFmtId="184" fontId="8" fillId="0" borderId="10" xfId="9" applyNumberFormat="1" applyFont="1" applyFill="1" applyBorder="1" applyAlignment="1">
      <alignment horizontal="right" vertical="center"/>
    </xf>
    <xf numFmtId="184" fontId="8" fillId="0" borderId="0" xfId="9" applyNumberFormat="1" applyFont="1" applyFill="1" applyBorder="1" applyAlignment="1">
      <alignment horizontal="right" vertical="center"/>
    </xf>
    <xf numFmtId="0" fontId="5" fillId="0" borderId="4" xfId="9" applyFont="1" applyFill="1" applyBorder="1" applyAlignment="1">
      <alignment horizontal="left" vertical="center"/>
    </xf>
    <xf numFmtId="190" fontId="5" fillId="0" borderId="3" xfId="9" applyNumberFormat="1" applyFont="1" applyFill="1" applyBorder="1" applyAlignment="1">
      <alignment horizontal="right" vertical="center" shrinkToFit="1"/>
    </xf>
    <xf numFmtId="190" fontId="5" fillId="0" borderId="3" xfId="9" applyNumberFormat="1" applyFont="1" applyFill="1" applyBorder="1" applyAlignment="1">
      <alignment vertical="center" shrinkToFit="1"/>
    </xf>
    <xf numFmtId="190" fontId="5" fillId="0" borderId="10" xfId="9" applyNumberFormat="1" applyFont="1" applyFill="1" applyBorder="1" applyAlignment="1">
      <alignment horizontal="right" vertical="center" shrinkToFit="1"/>
    </xf>
    <xf numFmtId="190" fontId="5" fillId="0" borderId="10" xfId="9" applyNumberFormat="1" applyFont="1" applyFill="1" applyBorder="1" applyAlignment="1">
      <alignment vertical="center" shrinkToFit="1"/>
    </xf>
    <xf numFmtId="190" fontId="5" fillId="0" borderId="42" xfId="9" applyNumberFormat="1" applyFont="1" applyFill="1" applyBorder="1" applyAlignment="1">
      <alignment horizontal="right" vertical="center" shrinkToFit="1"/>
    </xf>
    <xf numFmtId="190" fontId="5" fillId="0" borderId="42" xfId="9" applyNumberFormat="1" applyFont="1" applyFill="1" applyBorder="1" applyAlignment="1">
      <alignment vertical="center" shrinkToFit="1"/>
    </xf>
    <xf numFmtId="0" fontId="5" fillId="0" borderId="49" xfId="9" applyFont="1" applyFill="1" applyBorder="1">
      <alignment vertical="center"/>
    </xf>
    <xf numFmtId="0" fontId="5" fillId="0" borderId="49" xfId="9" applyFont="1" applyFill="1" applyBorder="1" applyAlignment="1">
      <alignment horizontal="center" vertical="center"/>
    </xf>
    <xf numFmtId="0" fontId="5" fillId="0" borderId="50" xfId="9" applyFont="1" applyFill="1" applyBorder="1">
      <alignment vertical="center"/>
    </xf>
    <xf numFmtId="49" fontId="11" fillId="0" borderId="0" xfId="3" applyNumberFormat="1" applyFont="1">
      <alignment vertical="center"/>
    </xf>
    <xf numFmtId="0" fontId="12" fillId="0" borderId="0" xfId="3" applyFont="1">
      <alignment vertical="center"/>
    </xf>
    <xf numFmtId="0" fontId="5" fillId="0" borderId="12" xfId="3" applyFont="1" applyFill="1" applyBorder="1">
      <alignment vertical="center"/>
    </xf>
    <xf numFmtId="0" fontId="8" fillId="0" borderId="0" xfId="3" applyFont="1" applyBorder="1">
      <alignment vertical="center"/>
    </xf>
    <xf numFmtId="0" fontId="8" fillId="0" borderId="0" xfId="3" applyFont="1">
      <alignment vertical="center"/>
    </xf>
    <xf numFmtId="0" fontId="5" fillId="0" borderId="46" xfId="3" applyFont="1" applyBorder="1">
      <alignment vertical="center"/>
    </xf>
    <xf numFmtId="0" fontId="13" fillId="0" borderId="46" xfId="3" applyFont="1" applyBorder="1" applyAlignment="1">
      <alignment horizontal="center" vertical="center"/>
    </xf>
    <xf numFmtId="184" fontId="5" fillId="0" borderId="12" xfId="3" applyNumberFormat="1" applyFont="1" applyFill="1" applyBorder="1" applyAlignment="1">
      <alignment horizontal="right" vertical="center"/>
    </xf>
    <xf numFmtId="184" fontId="5" fillId="0" borderId="0" xfId="3" applyNumberFormat="1" applyFont="1" applyFill="1" applyBorder="1" applyAlignment="1">
      <alignment horizontal="right" vertical="center"/>
    </xf>
    <xf numFmtId="189" fontId="5" fillId="0" borderId="12" xfId="3" applyNumberFormat="1" applyFont="1" applyFill="1" applyBorder="1" applyAlignment="1">
      <alignment horizontal="right" vertical="center"/>
    </xf>
    <xf numFmtId="189" fontId="5" fillId="0" borderId="0" xfId="3" applyNumberFormat="1" applyFont="1" applyFill="1" applyBorder="1" applyAlignment="1">
      <alignment horizontal="right" vertical="center"/>
    </xf>
    <xf numFmtId="0" fontId="13" fillId="0" borderId="46" xfId="3" applyFont="1" applyBorder="1" applyAlignment="1">
      <alignment vertical="center"/>
    </xf>
    <xf numFmtId="0" fontId="5" fillId="0" borderId="12" xfId="3" applyFont="1" applyFill="1" applyBorder="1" applyAlignment="1">
      <alignment vertical="center"/>
    </xf>
    <xf numFmtId="0" fontId="5" fillId="0" borderId="0" xfId="3" applyFont="1" applyBorder="1" applyAlignment="1">
      <alignment vertical="center" textRotation="255"/>
    </xf>
    <xf numFmtId="0" fontId="2" fillId="0" borderId="0" xfId="15">
      <alignment vertical="center"/>
    </xf>
    <xf numFmtId="0" fontId="2" fillId="0" borderId="0" xfId="15" applyProtection="1">
      <alignment vertical="center"/>
    </xf>
    <xf numFmtId="0" fontId="2" fillId="0" borderId="0" xfId="15" applyAlignment="1" applyProtection="1">
      <alignment vertical="center"/>
    </xf>
    <xf numFmtId="0" fontId="14" fillId="0" borderId="0" xfId="15" applyFont="1" applyProtection="1">
      <alignment vertical="center"/>
    </xf>
    <xf numFmtId="0" fontId="2" fillId="3" borderId="0" xfId="15" applyFill="1" applyProtection="1">
      <alignment vertical="center"/>
    </xf>
    <xf numFmtId="49" fontId="5" fillId="3" borderId="0" xfId="12" applyNumberFormat="1" applyFont="1" applyFill="1" applyProtection="1">
      <alignment vertical="center"/>
    </xf>
    <xf numFmtId="0" fontId="15" fillId="3" borderId="0" xfId="12" applyFont="1" applyFill="1" applyAlignment="1" applyProtection="1">
      <alignment vertical="center"/>
    </xf>
    <xf numFmtId="0" fontId="5" fillId="3" borderId="0" xfId="12" applyFont="1" applyFill="1" applyProtection="1">
      <alignment vertical="center"/>
    </xf>
    <xf numFmtId="0" fontId="16" fillId="0" borderId="64" xfId="12" applyFont="1" applyBorder="1" applyAlignment="1" applyProtection="1">
      <alignment horizontal="center" vertical="center" shrinkToFit="1"/>
      <protection locked="0"/>
    </xf>
    <xf numFmtId="0" fontId="16" fillId="0" borderId="65" xfId="12" applyFont="1" applyBorder="1" applyAlignment="1" applyProtection="1">
      <alignment horizontal="center" vertical="center" shrinkToFit="1"/>
      <protection locked="0"/>
    </xf>
    <xf numFmtId="0" fontId="16" fillId="5" borderId="66" xfId="12" applyFont="1" applyFill="1" applyBorder="1" applyAlignment="1" applyProtection="1">
      <alignment horizontal="center" vertical="center" shrinkToFit="1"/>
      <protection locked="0"/>
    </xf>
    <xf numFmtId="0" fontId="16" fillId="0" borderId="67" xfId="12" applyFont="1" applyBorder="1" applyAlignment="1" applyProtection="1">
      <alignment horizontal="center" vertical="center" shrinkToFit="1"/>
      <protection locked="0"/>
    </xf>
    <xf numFmtId="0" fontId="17" fillId="3" borderId="0" xfId="12" applyFont="1" applyFill="1" applyProtection="1">
      <alignment vertical="center"/>
    </xf>
    <xf numFmtId="0" fontId="16" fillId="3" borderId="0" xfId="12" applyFont="1" applyFill="1" applyProtection="1">
      <alignment vertical="center"/>
    </xf>
    <xf numFmtId="0" fontId="16" fillId="0" borderId="68" xfId="12" applyFont="1" applyBorder="1" applyAlignment="1" applyProtection="1">
      <alignment horizontal="center" vertical="center" shrinkToFit="1"/>
      <protection locked="0"/>
    </xf>
    <xf numFmtId="0" fontId="16" fillId="3" borderId="0" xfId="12" applyFont="1" applyFill="1" applyBorder="1" applyAlignment="1" applyProtection="1">
      <alignment horizontal="center" vertical="center" shrinkToFit="1"/>
    </xf>
    <xf numFmtId="0" fontId="17" fillId="3" borderId="0" xfId="12" applyFont="1" applyFill="1" applyBorder="1" applyProtection="1">
      <alignment vertical="center"/>
    </xf>
    <xf numFmtId="0" fontId="16" fillId="3" borderId="11" xfId="12" applyFont="1" applyFill="1" applyBorder="1" applyAlignment="1" applyProtection="1">
      <alignment vertical="center"/>
    </xf>
    <xf numFmtId="0" fontId="19" fillId="3" borderId="0" xfId="15" applyFont="1" applyFill="1" applyProtection="1">
      <alignment vertical="center"/>
    </xf>
    <xf numFmtId="0" fontId="5" fillId="3" borderId="0" xfId="12" applyFont="1" applyFill="1" applyAlignment="1" applyProtection="1">
      <alignment vertical="center"/>
    </xf>
    <xf numFmtId="0" fontId="16" fillId="3" borderId="0" xfId="12" applyFont="1" applyFill="1" applyBorder="1" applyAlignment="1" applyProtection="1">
      <alignment horizontal="left" vertical="center" shrinkToFit="1"/>
    </xf>
    <xf numFmtId="0" fontId="16" fillId="3" borderId="11" xfId="12" applyFont="1" applyFill="1" applyBorder="1" applyAlignment="1" applyProtection="1">
      <alignment horizontal="center" vertical="center"/>
    </xf>
    <xf numFmtId="0" fontId="16" fillId="3" borderId="0" xfId="12" applyFont="1" applyFill="1" applyBorder="1" applyProtection="1">
      <alignment vertical="center"/>
    </xf>
    <xf numFmtId="0" fontId="16" fillId="3" borderId="12" xfId="12" applyFont="1" applyFill="1" applyBorder="1" applyAlignment="1" applyProtection="1">
      <alignment vertical="center"/>
    </xf>
    <xf numFmtId="0" fontId="16" fillId="3" borderId="0" xfId="12" applyFont="1" applyFill="1" applyBorder="1" applyAlignment="1" applyProtection="1">
      <alignment vertical="center"/>
    </xf>
    <xf numFmtId="182" fontId="16" fillId="3" borderId="0" xfId="12" applyNumberFormat="1" applyFont="1" applyFill="1" applyBorder="1" applyAlignment="1" applyProtection="1">
      <alignment horizontal="right" vertical="center" shrinkToFit="1"/>
    </xf>
    <xf numFmtId="0" fontId="16" fillId="3" borderId="6" xfId="12" applyFont="1" applyFill="1" applyBorder="1" applyAlignment="1" applyProtection="1">
      <alignment vertical="center"/>
    </xf>
    <xf numFmtId="0" fontId="16" fillId="3" borderId="0" xfId="12" applyFont="1" applyFill="1" applyAlignment="1" applyProtection="1">
      <alignment vertical="center"/>
    </xf>
    <xf numFmtId="0" fontId="14" fillId="3" borderId="4" xfId="12" applyFont="1" applyFill="1" applyBorder="1" applyAlignment="1" applyProtection="1">
      <alignment vertical="center"/>
    </xf>
    <xf numFmtId="0" fontId="14" fillId="3" borderId="0" xfId="12" applyFont="1" applyFill="1" applyAlignment="1" applyProtection="1">
      <alignment vertical="center"/>
    </xf>
    <xf numFmtId="0" fontId="14" fillId="3" borderId="0" xfId="12" applyFont="1" applyFill="1" applyBorder="1" applyAlignment="1" applyProtection="1">
      <alignment vertical="center"/>
    </xf>
    <xf numFmtId="0" fontId="14" fillId="3" borderId="0" xfId="12" applyFont="1" applyFill="1" applyProtection="1">
      <alignment vertical="center"/>
    </xf>
    <xf numFmtId="182" fontId="16" fillId="3" borderId="0" xfId="12" applyNumberFormat="1" applyFont="1" applyFill="1" applyBorder="1" applyAlignment="1" applyProtection="1">
      <alignment horizontal="left" vertical="center" shrinkToFit="1"/>
    </xf>
    <xf numFmtId="0" fontId="16" fillId="3" borderId="28" xfId="12" applyFont="1" applyFill="1" applyBorder="1" applyProtection="1">
      <alignment vertical="center"/>
    </xf>
    <xf numFmtId="0" fontId="14" fillId="3" borderId="0" xfId="12" applyFont="1" applyFill="1" applyBorder="1" applyProtection="1">
      <alignment vertical="center"/>
    </xf>
    <xf numFmtId="0" fontId="14" fillId="3" borderId="0" xfId="12" applyFont="1" applyFill="1" applyBorder="1" applyAlignment="1" applyProtection="1">
      <alignment horizontal="center" vertical="center"/>
    </xf>
    <xf numFmtId="0" fontId="16" fillId="0" borderId="144" xfId="11" applyFont="1" applyBorder="1" applyAlignment="1" applyProtection="1">
      <alignment horizontal="center" vertical="center" shrinkToFit="1"/>
      <protection locked="0"/>
    </xf>
    <xf numFmtId="0" fontId="16" fillId="0" borderId="145" xfId="11" applyFont="1" applyBorder="1" applyAlignment="1" applyProtection="1">
      <alignment horizontal="center" vertical="center" shrinkToFit="1"/>
      <protection locked="0"/>
    </xf>
    <xf numFmtId="0" fontId="16" fillId="3" borderId="145" xfId="12" applyFont="1" applyFill="1" applyBorder="1" applyAlignment="1" applyProtection="1">
      <alignment horizontal="center" vertical="center" shrinkToFit="1"/>
      <protection locked="0"/>
    </xf>
    <xf numFmtId="0" fontId="16" fillId="3" borderId="0" xfId="12" applyFont="1" applyFill="1" applyBorder="1" applyAlignment="1" applyProtection="1">
      <alignment horizontal="center" vertical="center"/>
    </xf>
    <xf numFmtId="0" fontId="16" fillId="3" borderId="49" xfId="12" applyFont="1" applyFill="1" applyBorder="1" applyAlignment="1" applyProtection="1">
      <alignment vertical="center"/>
    </xf>
    <xf numFmtId="0" fontId="5" fillId="3" borderId="0" xfId="12" applyFont="1" applyFill="1" applyBorder="1" applyAlignment="1" applyProtection="1">
      <alignment vertical="center"/>
    </xf>
    <xf numFmtId="0" fontId="5" fillId="3" borderId="11" xfId="12" applyFont="1" applyFill="1" applyBorder="1" applyProtection="1">
      <alignment vertical="center"/>
    </xf>
    <xf numFmtId="0" fontId="2" fillId="3" borderId="0" xfId="15" applyFill="1" applyAlignment="1" applyProtection="1">
      <alignment vertical="center"/>
    </xf>
    <xf numFmtId="0" fontId="1" fillId="3" borderId="0" xfId="1" applyFill="1"/>
    <xf numFmtId="0" fontId="1" fillId="3" borderId="0" xfId="1" applyFill="1" applyProtection="1">
      <protection hidden="1"/>
    </xf>
    <xf numFmtId="0" fontId="2" fillId="0" borderId="9" xfId="18" applyFont="1" applyFill="1" applyBorder="1">
      <alignment vertical="center"/>
    </xf>
    <xf numFmtId="0" fontId="2" fillId="0" borderId="34" xfId="18" applyFont="1" applyFill="1" applyBorder="1">
      <alignment vertical="center"/>
    </xf>
    <xf numFmtId="184" fontId="13" fillId="0" borderId="0" xfId="18" applyNumberFormat="1" applyFont="1" applyFill="1">
      <alignment vertical="center"/>
    </xf>
    <xf numFmtId="0" fontId="16" fillId="0" borderId="24" xfId="18" applyFont="1" applyFill="1" applyBorder="1">
      <alignment vertical="center"/>
    </xf>
    <xf numFmtId="184" fontId="13" fillId="0" borderId="34" xfId="18" applyNumberFormat="1" applyFont="1" applyFill="1" applyBorder="1">
      <alignment vertical="center"/>
    </xf>
    <xf numFmtId="184" fontId="13" fillId="0" borderId="35" xfId="18" applyNumberFormat="1" applyFont="1" applyFill="1" applyBorder="1">
      <alignment vertical="center"/>
    </xf>
    <xf numFmtId="184" fontId="13" fillId="0" borderId="0" xfId="18" applyNumberFormat="1" applyFont="1" applyFill="1" applyBorder="1">
      <alignment vertical="center"/>
    </xf>
    <xf numFmtId="0" fontId="13" fillId="0" borderId="0" xfId="18" applyFont="1" applyFill="1">
      <alignment vertical="center"/>
    </xf>
    <xf numFmtId="0" fontId="2" fillId="0" borderId="12" xfId="18" applyFont="1" applyFill="1" applyBorder="1">
      <alignment vertical="center"/>
    </xf>
    <xf numFmtId="0" fontId="2" fillId="0" borderId="46" xfId="18" applyFont="1" applyFill="1" applyBorder="1">
      <alignment vertical="center"/>
    </xf>
    <xf numFmtId="0" fontId="16" fillId="0" borderId="34" xfId="18" applyFont="1" applyFill="1" applyBorder="1">
      <alignment vertical="center"/>
    </xf>
    <xf numFmtId="0" fontId="2" fillId="0" borderId="35" xfId="18" applyFont="1" applyFill="1" applyBorder="1">
      <alignment vertical="center"/>
    </xf>
    <xf numFmtId="0" fontId="2" fillId="0" borderId="0" xfId="18" applyFont="1" applyFill="1" applyBorder="1">
      <alignment vertical="center"/>
    </xf>
    <xf numFmtId="184" fontId="13" fillId="0" borderId="46" xfId="18" applyNumberFormat="1" applyFont="1" applyFill="1" applyBorder="1">
      <alignment vertical="center"/>
    </xf>
    <xf numFmtId="0" fontId="2" fillId="3" borderId="24" xfId="18" applyFont="1" applyFill="1" applyBorder="1">
      <alignment vertical="center"/>
    </xf>
    <xf numFmtId="184" fontId="13" fillId="3" borderId="35" xfId="18" applyNumberFormat="1" applyFont="1" applyFill="1" applyBorder="1">
      <alignment vertical="center"/>
    </xf>
    <xf numFmtId="0" fontId="13" fillId="3" borderId="0" xfId="18" applyFont="1" applyFill="1" applyBorder="1" applyAlignment="1">
      <alignment vertical="center"/>
    </xf>
    <xf numFmtId="184" fontId="13" fillId="0" borderId="21" xfId="18" applyNumberFormat="1" applyFont="1" applyFill="1" applyBorder="1">
      <alignment vertical="center"/>
    </xf>
    <xf numFmtId="184" fontId="22" fillId="0" borderId="24" xfId="13" applyNumberFormat="1" applyFont="1" applyBorder="1" applyAlignment="1">
      <alignment vertical="center"/>
    </xf>
    <xf numFmtId="184" fontId="22" fillId="0" borderId="35" xfId="13" applyNumberFormat="1" applyFont="1" applyBorder="1" applyAlignment="1">
      <alignment vertical="center"/>
    </xf>
    <xf numFmtId="184" fontId="22" fillId="0" borderId="35" xfId="13" applyNumberFormat="1" applyFont="1" applyBorder="1" applyAlignment="1">
      <alignment horizontal="center" vertical="center"/>
    </xf>
    <xf numFmtId="0" fontId="2" fillId="3" borderId="12" xfId="18" applyFont="1" applyFill="1" applyBorder="1">
      <alignment vertical="center"/>
    </xf>
    <xf numFmtId="184" fontId="13" fillId="3" borderId="46" xfId="18" applyNumberFormat="1" applyFont="1" applyFill="1" applyBorder="1">
      <alignment vertical="center"/>
    </xf>
    <xf numFmtId="184" fontId="13" fillId="0" borderId="28" xfId="18" applyNumberFormat="1" applyFont="1" applyFill="1" applyBorder="1">
      <alignment vertical="center"/>
    </xf>
    <xf numFmtId="184" fontId="22" fillId="0" borderId="17" xfId="13" applyNumberFormat="1" applyFont="1" applyBorder="1" applyAlignment="1">
      <alignment vertical="center"/>
    </xf>
    <xf numFmtId="184" fontId="22" fillId="0" borderId="47" xfId="13" applyNumberFormat="1" applyFont="1" applyBorder="1" applyAlignment="1">
      <alignment vertical="center"/>
    </xf>
    <xf numFmtId="184" fontId="22" fillId="0" borderId="165" xfId="13" applyNumberFormat="1" applyFont="1" applyBorder="1" applyAlignment="1">
      <alignment horizontal="center" vertical="center"/>
    </xf>
    <xf numFmtId="184" fontId="22" fillId="0" borderId="17" xfId="13" applyNumberFormat="1" applyFont="1" applyBorder="1" applyAlignment="1">
      <alignment horizontal="center" vertical="center"/>
    </xf>
    <xf numFmtId="184" fontId="22" fillId="0" borderId="59" xfId="13" applyNumberFormat="1" applyFont="1" applyBorder="1" applyAlignment="1">
      <alignment horizontal="center" vertical="center" wrapText="1"/>
    </xf>
    <xf numFmtId="182" fontId="22" fillId="0" borderId="59" xfId="14" applyNumberFormat="1" applyFont="1" applyFill="1" applyBorder="1" applyAlignment="1">
      <alignment horizontal="right" vertical="center" shrinkToFit="1"/>
    </xf>
    <xf numFmtId="182" fontId="22" fillId="0" borderId="166" xfId="14" applyNumberFormat="1" applyFont="1" applyFill="1" applyBorder="1" applyAlignment="1">
      <alignment horizontal="right" vertical="center" shrinkToFit="1"/>
    </xf>
    <xf numFmtId="0" fontId="2" fillId="3" borderId="17" xfId="18" applyFont="1" applyFill="1" applyBorder="1">
      <alignment vertical="center"/>
    </xf>
    <xf numFmtId="184" fontId="13" fillId="3" borderId="47" xfId="18" applyNumberFormat="1" applyFont="1" applyFill="1" applyBorder="1">
      <alignment vertical="center"/>
    </xf>
    <xf numFmtId="184" fontId="13" fillId="0" borderId="32" xfId="18" applyNumberFormat="1" applyFont="1" applyFill="1" applyBorder="1">
      <alignment vertical="center"/>
    </xf>
    <xf numFmtId="184" fontId="22" fillId="0" borderId="21" xfId="13" applyNumberFormat="1" applyFont="1" applyBorder="1" applyAlignment="1">
      <alignment horizontal="center" vertical="center"/>
    </xf>
    <xf numFmtId="184" fontId="22" fillId="0" borderId="24" xfId="13" applyNumberFormat="1" applyFont="1" applyBorder="1" applyAlignment="1">
      <alignment horizontal="center" vertical="center"/>
    </xf>
    <xf numFmtId="182" fontId="22" fillId="0" borderId="24" xfId="14" applyNumberFormat="1" applyFont="1" applyFill="1" applyBorder="1" applyAlignment="1">
      <alignment horizontal="right" vertical="center" shrinkToFit="1"/>
    </xf>
    <xf numFmtId="182" fontId="22" fillId="0" borderId="167" xfId="14" applyNumberFormat="1" applyFont="1" applyFill="1" applyBorder="1" applyAlignment="1">
      <alignment horizontal="right" vertical="center" shrinkToFit="1"/>
    </xf>
    <xf numFmtId="182" fontId="13" fillId="3" borderId="58" xfId="18" applyNumberFormat="1" applyFont="1" applyFill="1" applyBorder="1" applyAlignment="1">
      <alignment horizontal="right" vertical="center" shrinkToFit="1"/>
    </xf>
    <xf numFmtId="182" fontId="13" fillId="3" borderId="0" xfId="18" applyNumberFormat="1" applyFont="1" applyFill="1" applyBorder="1" applyAlignment="1">
      <alignment horizontal="right" vertical="center"/>
    </xf>
    <xf numFmtId="184" fontId="13" fillId="0" borderId="58" xfId="18" applyNumberFormat="1" applyFont="1" applyFill="1" applyBorder="1" applyAlignment="1">
      <alignment horizontal="center" vertical="center"/>
    </xf>
    <xf numFmtId="178" fontId="22" fillId="0" borderId="58" xfId="18" applyNumberFormat="1" applyFont="1" applyFill="1" applyBorder="1" applyAlignment="1">
      <alignment horizontal="right" vertical="center" shrinkToFit="1"/>
    </xf>
    <xf numFmtId="179" fontId="22" fillId="0" borderId="58" xfId="18" applyNumberFormat="1" applyFont="1" applyFill="1" applyBorder="1" applyAlignment="1">
      <alignment horizontal="right" vertical="center" shrinkToFit="1"/>
    </xf>
    <xf numFmtId="182" fontId="13" fillId="0" borderId="58" xfId="18" applyNumberFormat="1" applyFont="1" applyFill="1" applyBorder="1" applyAlignment="1">
      <alignment horizontal="right" vertical="center" shrinkToFit="1"/>
    </xf>
    <xf numFmtId="184" fontId="22" fillId="0" borderId="28" xfId="13" applyNumberFormat="1" applyFont="1" applyBorder="1" applyAlignment="1">
      <alignment horizontal="center" vertical="center"/>
    </xf>
    <xf numFmtId="184" fontId="22" fillId="0" borderId="168" xfId="13" applyNumberFormat="1" applyFont="1" applyBorder="1" applyAlignment="1">
      <alignment horizontal="center" vertical="center" wrapText="1"/>
    </xf>
    <xf numFmtId="179" fontId="22" fillId="0" borderId="169" xfId="14" applyNumberFormat="1" applyFont="1" applyFill="1" applyBorder="1" applyAlignment="1">
      <alignment horizontal="right" vertical="center" shrinkToFit="1"/>
    </xf>
    <xf numFmtId="179" fontId="22" fillId="0" borderId="165" xfId="14" applyNumberFormat="1" applyFont="1" applyFill="1" applyBorder="1" applyAlignment="1">
      <alignment horizontal="right" vertical="center" shrinkToFit="1"/>
    </xf>
    <xf numFmtId="0" fontId="2" fillId="3" borderId="21" xfId="18" applyFont="1" applyFill="1" applyBorder="1">
      <alignment vertical="center"/>
    </xf>
    <xf numFmtId="184" fontId="13" fillId="3" borderId="58" xfId="18" applyNumberFormat="1" applyFont="1" applyFill="1" applyBorder="1" applyAlignment="1">
      <alignment horizontal="center" vertical="center"/>
    </xf>
    <xf numFmtId="184" fontId="13" fillId="0" borderId="170" xfId="18" applyNumberFormat="1" applyFont="1" applyFill="1" applyBorder="1" applyAlignment="1">
      <alignment horizontal="center" vertical="center"/>
    </xf>
    <xf numFmtId="178" fontId="22" fillId="0" borderId="170" xfId="18" applyNumberFormat="1" applyFont="1" applyFill="1" applyBorder="1" applyAlignment="1">
      <alignment horizontal="right" vertical="center" shrinkToFit="1"/>
    </xf>
    <xf numFmtId="179" fontId="22" fillId="0" borderId="170" xfId="18" applyNumberFormat="1" applyFont="1" applyFill="1" applyBorder="1" applyAlignment="1">
      <alignment horizontal="right" vertical="center" shrinkToFit="1"/>
    </xf>
    <xf numFmtId="181" fontId="13" fillId="0" borderId="0" xfId="18" applyNumberFormat="1" applyFont="1" applyFill="1" applyBorder="1">
      <alignment vertical="center"/>
    </xf>
    <xf numFmtId="181" fontId="13" fillId="0" borderId="46" xfId="18" applyNumberFormat="1" applyFont="1" applyFill="1" applyBorder="1">
      <alignment vertical="center"/>
    </xf>
    <xf numFmtId="0" fontId="2" fillId="0" borderId="0" xfId="18" applyFont="1" applyFill="1" applyBorder="1" applyAlignment="1"/>
    <xf numFmtId="184" fontId="8" fillId="0" borderId="171" xfId="13" applyNumberFormat="1" applyFont="1" applyBorder="1" applyAlignment="1">
      <alignment horizontal="center" vertical="center"/>
    </xf>
    <xf numFmtId="182" fontId="22" fillId="0" borderId="171" xfId="14" applyNumberFormat="1" applyFont="1" applyFill="1" applyBorder="1" applyAlignment="1">
      <alignment horizontal="right" vertical="center" shrinkToFit="1"/>
    </xf>
    <xf numFmtId="182" fontId="22" fillId="0" borderId="172" xfId="14" applyNumberFormat="1" applyFont="1" applyFill="1" applyBorder="1" applyAlignment="1">
      <alignment horizontal="right" vertical="center" shrinkToFit="1"/>
    </xf>
    <xf numFmtId="0" fontId="2" fillId="3" borderId="28" xfId="18" applyFont="1" applyFill="1" applyBorder="1">
      <alignment vertical="center"/>
    </xf>
    <xf numFmtId="184" fontId="10" fillId="3" borderId="170" xfId="18" applyNumberFormat="1" applyFont="1" applyFill="1" applyBorder="1" applyAlignment="1">
      <alignment horizontal="center" vertical="center"/>
    </xf>
    <xf numFmtId="182" fontId="13" fillId="3" borderId="170" xfId="18" applyNumberFormat="1" applyFont="1" applyFill="1" applyBorder="1" applyAlignment="1">
      <alignment horizontal="right" vertical="center" shrinkToFit="1"/>
    </xf>
    <xf numFmtId="184" fontId="13" fillId="0" borderId="168" xfId="18" applyNumberFormat="1" applyFont="1" applyFill="1" applyBorder="1" applyAlignment="1">
      <alignment horizontal="center" vertical="center"/>
    </xf>
    <xf numFmtId="178" fontId="13" fillId="0" borderId="168" xfId="18" applyNumberFormat="1" applyFont="1" applyFill="1" applyBorder="1" applyAlignment="1">
      <alignment horizontal="right" vertical="center" shrinkToFit="1"/>
    </xf>
    <xf numFmtId="179" fontId="13" fillId="0" borderId="168" xfId="18" applyNumberFormat="1" applyFont="1" applyFill="1" applyBorder="1" applyAlignment="1">
      <alignment horizontal="right" vertical="center" shrinkToFit="1"/>
    </xf>
    <xf numFmtId="182" fontId="13" fillId="0" borderId="170" xfId="18" applyNumberFormat="1" applyFont="1" applyFill="1" applyBorder="1" applyAlignment="1">
      <alignment horizontal="right" vertical="center" shrinkToFit="1"/>
    </xf>
    <xf numFmtId="181" fontId="13" fillId="0" borderId="12" xfId="18" applyNumberFormat="1" applyFont="1" applyFill="1" applyBorder="1">
      <alignment vertical="center"/>
    </xf>
    <xf numFmtId="184" fontId="22" fillId="0" borderId="46" xfId="13" applyNumberFormat="1" applyFont="1" applyBorder="1" applyAlignment="1">
      <alignment horizontal="center" vertical="center" wrapText="1"/>
    </xf>
    <xf numFmtId="179" fontId="22" fillId="0" borderId="173" xfId="14" applyNumberFormat="1" applyFont="1" applyFill="1" applyBorder="1" applyAlignment="1">
      <alignment horizontal="right" vertical="center" shrinkToFit="1"/>
    </xf>
    <xf numFmtId="179" fontId="22" fillId="0" borderId="174" xfId="14" applyNumberFormat="1" applyFont="1" applyFill="1" applyBorder="1" applyAlignment="1">
      <alignment horizontal="right" vertical="center" shrinkToFit="1"/>
    </xf>
    <xf numFmtId="179" fontId="22" fillId="0" borderId="12" xfId="14" applyNumberFormat="1" applyFont="1" applyBorder="1" applyAlignment="1">
      <alignment horizontal="right" vertical="center" shrinkToFit="1"/>
    </xf>
    <xf numFmtId="0" fontId="2" fillId="3" borderId="32" xfId="18" applyFont="1" applyFill="1" applyBorder="1">
      <alignment vertical="center"/>
    </xf>
    <xf numFmtId="184" fontId="13" fillId="3" borderId="168" xfId="18" applyNumberFormat="1" applyFont="1" applyFill="1" applyBorder="1" applyAlignment="1">
      <alignment horizontal="center" vertical="center"/>
    </xf>
    <xf numFmtId="179" fontId="13" fillId="3" borderId="168" xfId="18" applyNumberFormat="1" applyFont="1" applyFill="1" applyBorder="1" applyAlignment="1">
      <alignment horizontal="right" vertical="center" shrinkToFit="1"/>
    </xf>
    <xf numFmtId="179" fontId="13" fillId="3" borderId="0" xfId="18" applyNumberFormat="1" applyFont="1" applyFill="1" applyBorder="1" applyAlignment="1">
      <alignment horizontal="right" vertical="center"/>
    </xf>
    <xf numFmtId="184" fontId="13" fillId="0" borderId="0" xfId="18" applyNumberFormat="1" applyFont="1" applyFill="1" applyBorder="1" applyAlignment="1">
      <alignment horizontal="center" vertical="center"/>
    </xf>
    <xf numFmtId="184" fontId="22" fillId="0" borderId="32" xfId="13" applyNumberFormat="1" applyFont="1" applyBorder="1" applyAlignment="1">
      <alignment horizontal="center" vertical="center"/>
    </xf>
    <xf numFmtId="184" fontId="22" fillId="0" borderId="58" xfId="13" applyNumberFormat="1" applyFont="1" applyBorder="1" applyAlignment="1">
      <alignment horizontal="center" vertical="center"/>
    </xf>
    <xf numFmtId="179" fontId="22" fillId="0" borderId="59" xfId="14" applyNumberFormat="1" applyFont="1" applyBorder="1" applyAlignment="1">
      <alignment horizontal="right" vertical="center" shrinkToFit="1"/>
    </xf>
    <xf numFmtId="179" fontId="22" fillId="0" borderId="166" xfId="14" applyNumberFormat="1" applyFont="1" applyBorder="1" applyAlignment="1">
      <alignment horizontal="right" vertical="center" shrinkToFit="1"/>
    </xf>
    <xf numFmtId="0" fontId="2" fillId="0" borderId="17" xfId="18" applyFont="1" applyFill="1" applyBorder="1">
      <alignment vertical="center"/>
    </xf>
    <xf numFmtId="184" fontId="13" fillId="0" borderId="9" xfId="18" applyNumberFormat="1" applyFont="1" applyFill="1" applyBorder="1">
      <alignment vertical="center"/>
    </xf>
    <xf numFmtId="184" fontId="13" fillId="0" borderId="47" xfId="18" applyNumberFormat="1" applyFont="1" applyFill="1" applyBorder="1">
      <alignment vertical="center"/>
    </xf>
    <xf numFmtId="0" fontId="2" fillId="0" borderId="17" xfId="18" applyFont="1" applyFill="1" applyBorder="1" applyAlignment="1"/>
    <xf numFmtId="0" fontId="2" fillId="0" borderId="9" xfId="18" applyFont="1" applyFill="1" applyBorder="1" applyAlignment="1"/>
    <xf numFmtId="0" fontId="2" fillId="0" borderId="47" xfId="18" applyFont="1" applyFill="1" applyBorder="1">
      <alignment vertical="center"/>
    </xf>
    <xf numFmtId="0" fontId="23" fillId="6" borderId="7" xfId="6" applyFont="1" applyFill="1" applyBorder="1" applyAlignment="1"/>
    <xf numFmtId="0" fontId="23" fillId="0" borderId="4" xfId="6" applyFont="1" applyFill="1" applyBorder="1" applyAlignment="1">
      <alignment horizontal="center" vertical="center" wrapText="1"/>
    </xf>
    <xf numFmtId="0" fontId="23" fillId="0" borderId="6" xfId="6" applyFont="1" applyFill="1" applyBorder="1" applyAlignment="1">
      <alignment horizontal="center" vertical="center" wrapText="1"/>
    </xf>
    <xf numFmtId="0" fontId="23" fillId="0" borderId="137" xfId="6" applyFont="1" applyFill="1" applyBorder="1" applyAlignment="1">
      <alignment horizontal="center" vertical="center"/>
    </xf>
    <xf numFmtId="0" fontId="23" fillId="6" borderId="13" xfId="6" applyFont="1" applyFill="1" applyBorder="1" applyAlignment="1">
      <alignment horizontal="right" vertical="top"/>
    </xf>
    <xf numFmtId="0" fontId="23" fillId="6" borderId="51" xfId="6" applyFont="1" applyFill="1" applyBorder="1" applyAlignment="1">
      <alignment horizontal="right" vertical="top"/>
    </xf>
    <xf numFmtId="0" fontId="23" fillId="6" borderId="1" xfId="5" applyFont="1" applyFill="1" applyBorder="1" applyAlignment="1">
      <alignment horizontal="center" vertical="center"/>
    </xf>
    <xf numFmtId="186" fontId="23" fillId="0" borderId="1" xfId="5" applyNumberFormat="1" applyFont="1" applyFill="1" applyBorder="1" applyAlignment="1" applyProtection="1">
      <alignment horizontal="right" vertical="center" shrinkToFit="1"/>
    </xf>
    <xf numFmtId="186" fontId="23" fillId="0" borderId="175" xfId="5" applyNumberFormat="1" applyFont="1" applyFill="1" applyBorder="1" applyAlignment="1" applyProtection="1">
      <alignment horizontal="right" vertical="center" shrinkToFit="1"/>
    </xf>
    <xf numFmtId="186" fontId="23" fillId="0" borderId="66" xfId="5" applyNumberFormat="1" applyFont="1" applyFill="1" applyBorder="1" applyAlignment="1" applyProtection="1">
      <alignment horizontal="right" vertical="center" shrinkToFit="1"/>
    </xf>
    <xf numFmtId="0" fontId="23" fillId="6" borderId="14" xfId="5" applyFont="1" applyFill="1" applyBorder="1" applyAlignment="1">
      <alignment horizontal="center" vertical="center"/>
    </xf>
    <xf numFmtId="186" fontId="23" fillId="0" borderId="14" xfId="5" applyNumberFormat="1" applyFont="1" applyFill="1" applyBorder="1" applyAlignment="1" applyProtection="1">
      <alignment horizontal="right" vertical="center" shrinkToFit="1"/>
    </xf>
    <xf numFmtId="186" fontId="23" fillId="0" borderId="59" xfId="5" applyNumberFormat="1" applyFont="1" applyFill="1" applyBorder="1" applyAlignment="1" applyProtection="1">
      <alignment horizontal="right" vertical="center" shrinkToFit="1"/>
    </xf>
    <xf numFmtId="186" fontId="23" fillId="0" borderId="176" xfId="5"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177" xfId="5" applyFont="1" applyFill="1" applyBorder="1" applyAlignment="1">
      <alignment horizontal="center" vertical="center"/>
    </xf>
    <xf numFmtId="186" fontId="23" fillId="0" borderId="36" xfId="5" applyNumberFormat="1" applyFont="1" applyFill="1" applyBorder="1" applyAlignment="1" applyProtection="1">
      <alignment horizontal="right" vertical="center" shrinkToFit="1"/>
    </xf>
    <xf numFmtId="186" fontId="23" fillId="0" borderId="178" xfId="5" applyNumberFormat="1" applyFont="1" applyFill="1" applyBorder="1" applyAlignment="1" applyProtection="1">
      <alignment horizontal="right" vertical="center" shrinkToFit="1"/>
    </xf>
    <xf numFmtId="186" fontId="23" fillId="0" borderId="179" xfId="5" applyNumberFormat="1" applyFont="1" applyFill="1" applyBorder="1" applyAlignment="1" applyProtection="1">
      <alignment horizontal="right" vertical="center" shrinkToFit="1"/>
    </xf>
    <xf numFmtId="0" fontId="23" fillId="0" borderId="0" xfId="17" applyFont="1">
      <alignment vertical="center"/>
    </xf>
    <xf numFmtId="0" fontId="23" fillId="7" borderId="7" xfId="17" applyFont="1" applyFill="1" applyBorder="1" applyAlignment="1"/>
    <xf numFmtId="0" fontId="23" fillId="0" borderId="45" xfId="17" applyFont="1" applyFill="1" applyBorder="1" applyAlignment="1">
      <alignment vertical="center" wrapText="1"/>
    </xf>
    <xf numFmtId="0" fontId="23" fillId="0" borderId="69" xfId="17" applyFont="1" applyFill="1" applyBorder="1" applyAlignment="1">
      <alignment vertical="center"/>
    </xf>
    <xf numFmtId="0" fontId="23" fillId="0" borderId="6" xfId="17" applyFont="1" applyFill="1" applyBorder="1" applyAlignment="1">
      <alignment vertical="center"/>
    </xf>
    <xf numFmtId="0" fontId="23" fillId="0" borderId="137" xfId="17" applyFont="1" applyFill="1" applyBorder="1" applyAlignment="1">
      <alignment vertical="center"/>
    </xf>
    <xf numFmtId="0" fontId="25" fillId="0" borderId="0" xfId="17" applyFont="1" applyFill="1" applyBorder="1" applyAlignment="1"/>
    <xf numFmtId="0" fontId="23" fillId="7" borderId="13"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51" xfId="17" applyFont="1" applyFill="1" applyBorder="1" applyAlignment="1">
      <alignment horizontal="right" vertical="top"/>
    </xf>
    <xf numFmtId="0" fontId="23" fillId="7" borderId="8" xfId="17" applyFont="1" applyFill="1" applyBorder="1" applyAlignment="1">
      <alignment horizontal="center" vertical="center"/>
    </xf>
    <xf numFmtId="186" fontId="23" fillId="0" borderId="180" xfId="17" applyNumberFormat="1" applyFont="1" applyFill="1" applyBorder="1" applyAlignment="1">
      <alignment horizontal="right" vertical="center" shrinkToFit="1"/>
    </xf>
    <xf numFmtId="186" fontId="23" fillId="0" borderId="181" xfId="17" applyNumberFormat="1" applyFont="1" applyFill="1" applyBorder="1" applyAlignment="1">
      <alignment horizontal="right" vertical="center" shrinkToFit="1"/>
    </xf>
    <xf numFmtId="186" fontId="23" fillId="0" borderId="66"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14" xfId="17" applyFont="1" applyFill="1" applyBorder="1" applyAlignment="1">
      <alignment horizontal="center" vertical="center"/>
    </xf>
    <xf numFmtId="186" fontId="23" fillId="0" borderId="182" xfId="17" applyNumberFormat="1" applyFont="1" applyFill="1" applyBorder="1" applyAlignment="1">
      <alignment horizontal="right" vertical="center" shrinkToFit="1"/>
    </xf>
    <xf numFmtId="186" fontId="23" fillId="0" borderId="58" xfId="17" applyNumberFormat="1" applyFont="1" applyFill="1" applyBorder="1" applyAlignment="1">
      <alignment horizontal="right" vertical="center" shrinkToFit="1"/>
    </xf>
    <xf numFmtId="186" fontId="23" fillId="0" borderId="176" xfId="17" applyNumberFormat="1" applyFont="1" applyFill="1" applyBorder="1" applyAlignment="1">
      <alignment horizontal="right" vertical="center" shrinkToFit="1"/>
    </xf>
    <xf numFmtId="0" fontId="23" fillId="7" borderId="36" xfId="17" applyFont="1" applyFill="1" applyBorder="1" applyAlignment="1">
      <alignment horizontal="center" vertical="center"/>
    </xf>
    <xf numFmtId="186" fontId="23" fillId="0" borderId="183" xfId="17" applyNumberFormat="1" applyFont="1" applyFill="1" applyBorder="1" applyAlignment="1">
      <alignment horizontal="right" vertical="center" shrinkToFit="1"/>
    </xf>
    <xf numFmtId="186" fontId="23" fillId="0" borderId="184" xfId="17" applyNumberFormat="1" applyFont="1" applyFill="1" applyBorder="1" applyAlignment="1">
      <alignment horizontal="right" vertical="center" shrinkToFit="1"/>
    </xf>
    <xf numFmtId="186" fontId="23" fillId="0" borderId="179" xfId="17" applyNumberFormat="1" applyFont="1" applyFill="1" applyBorder="1" applyAlignment="1">
      <alignment horizontal="right" vertical="center" shrinkToFit="1"/>
    </xf>
    <xf numFmtId="0" fontId="25" fillId="6" borderId="7" xfId="8" applyFont="1" applyFill="1" applyBorder="1" applyAlignment="1"/>
    <xf numFmtId="0" fontId="26" fillId="0" borderId="0" xfId="8" applyFont="1" applyAlignment="1"/>
    <xf numFmtId="0" fontId="26" fillId="8" borderId="7" xfId="8" applyFont="1" applyFill="1" applyBorder="1" applyAlignment="1"/>
    <xf numFmtId="0" fontId="26" fillId="0" borderId="0" xfId="8" applyFont="1" applyAlignment="1">
      <alignment horizontal="center" vertical="center" wrapText="1"/>
    </xf>
    <xf numFmtId="0" fontId="25" fillId="0" borderId="0" xfId="8" applyFont="1" applyAlignment="1"/>
    <xf numFmtId="0" fontId="25" fillId="6" borderId="13" xfId="8" applyFont="1" applyFill="1" applyBorder="1" applyAlignment="1"/>
    <xf numFmtId="0" fontId="26" fillId="8" borderId="13" xfId="8" applyFont="1" applyFill="1" applyBorder="1" applyAlignment="1"/>
    <xf numFmtId="0" fontId="25" fillId="0" borderId="35" xfId="8" applyFont="1" applyFill="1" applyBorder="1" applyAlignment="1">
      <alignment vertical="center" wrapText="1"/>
    </xf>
    <xf numFmtId="0" fontId="25" fillId="0" borderId="21" xfId="8" applyFont="1" applyFill="1" applyBorder="1" applyAlignment="1">
      <alignment vertical="center"/>
    </xf>
    <xf numFmtId="0" fontId="25" fillId="0" borderId="24" xfId="8" applyFont="1" applyFill="1" applyBorder="1" applyAlignment="1">
      <alignment vertical="center"/>
    </xf>
    <xf numFmtId="0" fontId="25" fillId="0" borderId="22" xfId="8" applyFont="1" applyFill="1" applyBorder="1" applyAlignment="1">
      <alignment vertical="center"/>
    </xf>
    <xf numFmtId="0" fontId="26" fillId="0" borderId="0" xfId="8" applyFont="1">
      <alignment vertical="center"/>
    </xf>
    <xf numFmtId="0" fontId="25" fillId="6" borderId="13" xfId="8" applyFont="1" applyFill="1" applyBorder="1" applyAlignment="1">
      <alignment horizontal="right" vertical="center"/>
    </xf>
    <xf numFmtId="0" fontId="26" fillId="8" borderId="13" xfId="8" applyFont="1" applyFill="1" applyBorder="1" applyAlignment="1">
      <alignment horizontal="right" vertical="center"/>
    </xf>
    <xf numFmtId="0" fontId="25" fillId="6" borderId="51" xfId="8" applyFont="1" applyFill="1" applyBorder="1" applyAlignment="1">
      <alignment horizontal="right" vertical="top"/>
    </xf>
    <xf numFmtId="0" fontId="26" fillId="8" borderId="51" xfId="8" applyFont="1" applyFill="1" applyBorder="1" applyAlignment="1">
      <alignment horizontal="right" vertical="top"/>
    </xf>
    <xf numFmtId="0" fontId="25" fillId="6" borderId="8" xfId="8" applyFont="1" applyFill="1" applyBorder="1" applyAlignment="1">
      <alignment horizontal="center" vertical="center"/>
    </xf>
    <xf numFmtId="182" fontId="25" fillId="0" borderId="180" xfId="8" applyNumberFormat="1" applyFont="1" applyFill="1" applyBorder="1" applyAlignment="1" applyProtection="1">
      <alignment horizontal="right" vertical="center" shrinkToFit="1"/>
    </xf>
    <xf numFmtId="182" fontId="25" fillId="0" borderId="181" xfId="8" applyNumberFormat="1" applyFont="1" applyFill="1" applyBorder="1" applyAlignment="1" applyProtection="1">
      <alignment horizontal="right" vertical="center" shrinkToFit="1"/>
    </xf>
    <xf numFmtId="182" fontId="25" fillId="0" borderId="66" xfId="8" applyNumberFormat="1" applyFont="1" applyFill="1" applyBorder="1" applyAlignment="1" applyProtection="1">
      <alignment horizontal="right" vertical="center" shrinkToFit="1"/>
    </xf>
    <xf numFmtId="0" fontId="26" fillId="8" borderId="8" xfId="8" applyFont="1" applyFill="1" applyBorder="1" applyAlignment="1">
      <alignment horizontal="center" vertical="center"/>
    </xf>
    <xf numFmtId="182" fontId="26" fillId="0" borderId="180" xfId="8" applyNumberFormat="1" applyFont="1" applyBorder="1" applyAlignment="1" applyProtection="1">
      <alignment horizontal="right" vertical="center" shrinkToFit="1"/>
      <protection locked="0"/>
    </xf>
    <xf numFmtId="182" fontId="26" fillId="0" borderId="66" xfId="8" applyNumberFormat="1" applyFont="1" applyBorder="1" applyAlignment="1" applyProtection="1">
      <alignment horizontal="right" vertical="center" shrinkToFit="1"/>
      <protection locked="0"/>
    </xf>
    <xf numFmtId="182" fontId="26" fillId="0" borderId="0" xfId="8" applyNumberFormat="1" applyFont="1" applyAlignment="1" applyProtection="1">
      <alignment horizontal="right" vertical="center" shrinkToFit="1"/>
    </xf>
    <xf numFmtId="0" fontId="25" fillId="6" borderId="14" xfId="8" applyFont="1" applyFill="1" applyBorder="1" applyAlignment="1">
      <alignment horizontal="center" vertical="center"/>
    </xf>
    <xf numFmtId="182" fontId="25" fillId="0" borderId="182" xfId="8" applyNumberFormat="1" applyFont="1" applyFill="1" applyBorder="1" applyAlignment="1" applyProtection="1">
      <alignment horizontal="right" vertical="center" shrinkToFit="1"/>
    </xf>
    <xf numFmtId="182" fontId="25" fillId="0" borderId="58" xfId="8" applyNumberFormat="1" applyFont="1" applyFill="1" applyBorder="1" applyAlignment="1" applyProtection="1">
      <alignment horizontal="right" vertical="center" shrinkToFit="1"/>
    </xf>
    <xf numFmtId="182" fontId="25" fillId="0" borderId="176" xfId="8" applyNumberFormat="1" applyFont="1" applyFill="1" applyBorder="1" applyAlignment="1" applyProtection="1">
      <alignment horizontal="right" vertical="center" shrinkToFit="1"/>
    </xf>
    <xf numFmtId="0" fontId="26" fillId="8" borderId="14" xfId="8" applyFont="1" applyFill="1" applyBorder="1" applyAlignment="1">
      <alignment horizontal="center" vertical="center"/>
    </xf>
    <xf numFmtId="182" fontId="26" fillId="0" borderId="182" xfId="8" applyNumberFormat="1" applyFont="1" applyBorder="1" applyAlignment="1" applyProtection="1">
      <alignment horizontal="right" vertical="center" shrinkToFit="1"/>
      <protection locked="0"/>
    </xf>
    <xf numFmtId="182" fontId="26" fillId="0" borderId="176"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177" xfId="8" applyFont="1" applyFill="1" applyBorder="1" applyAlignment="1">
      <alignment horizontal="center" vertical="center"/>
    </xf>
    <xf numFmtId="182" fontId="25" fillId="0" borderId="183" xfId="8" applyNumberFormat="1" applyFont="1" applyFill="1" applyBorder="1" applyAlignment="1" applyProtection="1">
      <alignment horizontal="right" vertical="center" shrinkToFit="1"/>
    </xf>
    <xf numFmtId="182" fontId="25" fillId="0" borderId="184" xfId="8" applyNumberFormat="1" applyFont="1" applyFill="1" applyBorder="1" applyAlignment="1" applyProtection="1">
      <alignment horizontal="right" vertical="center" shrinkToFit="1"/>
    </xf>
    <xf numFmtId="182" fontId="25" fillId="0" borderId="179" xfId="8" applyNumberFormat="1" applyFont="1" applyFill="1" applyBorder="1" applyAlignment="1" applyProtection="1">
      <alignment horizontal="right" vertical="center" shrinkToFit="1"/>
    </xf>
    <xf numFmtId="0" fontId="26" fillId="8" borderId="177" xfId="8" applyFont="1" applyFill="1" applyBorder="1" applyAlignment="1">
      <alignment horizontal="center" vertical="center"/>
    </xf>
    <xf numFmtId="182" fontId="26" fillId="0" borderId="183" xfId="8" applyNumberFormat="1" applyFont="1" applyBorder="1" applyAlignment="1" applyProtection="1">
      <alignment horizontal="right" vertical="center" shrinkToFit="1"/>
      <protection locked="0"/>
    </xf>
    <xf numFmtId="182" fontId="26" fillId="0" borderId="179"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19" xfId="7" applyFont="1" applyFill="1" applyBorder="1" applyAlignment="1">
      <alignment vertical="center"/>
    </xf>
    <xf numFmtId="0" fontId="25" fillId="0" borderId="21" xfId="7" applyFont="1" applyFill="1" applyBorder="1" applyAlignment="1">
      <alignment vertical="center" wrapText="1"/>
    </xf>
    <xf numFmtId="0" fontId="25" fillId="0" borderId="0" xfId="7" applyFont="1" applyFill="1" applyBorder="1" applyAlignment="1">
      <alignment horizontal="left" vertical="center"/>
    </xf>
    <xf numFmtId="182" fontId="25" fillId="0" borderId="0" xfId="7" applyNumberFormat="1" applyFont="1" applyFill="1" applyBorder="1" applyAlignment="1" applyProtection="1">
      <alignment horizontal="right" vertical="center"/>
    </xf>
    <xf numFmtId="0" fontId="25" fillId="6" borderId="36" xfId="5" applyFont="1" applyFill="1" applyBorder="1" applyAlignment="1">
      <alignment horizontal="center" vertical="center"/>
    </xf>
    <xf numFmtId="0" fontId="27" fillId="6" borderId="7" xfId="6" applyFont="1" applyFill="1" applyBorder="1" applyAlignment="1"/>
    <xf numFmtId="0" fontId="27" fillId="0" borderId="4" xfId="6" applyFont="1" applyFill="1" applyBorder="1" applyAlignment="1">
      <alignment horizontal="center" vertical="center" wrapText="1"/>
    </xf>
    <xf numFmtId="0" fontId="27" fillId="0" borderId="6" xfId="6" applyFont="1" applyFill="1" applyBorder="1" applyAlignment="1">
      <alignment horizontal="center" vertical="center" wrapText="1"/>
    </xf>
    <xf numFmtId="0" fontId="27" fillId="0" borderId="2" xfId="6" applyFont="1" applyFill="1" applyBorder="1" applyAlignment="1">
      <alignment horizontal="center" vertical="center"/>
    </xf>
    <xf numFmtId="0" fontId="27" fillId="0" borderId="185" xfId="6" applyFont="1" applyFill="1" applyBorder="1" applyAlignment="1">
      <alignment horizontal="center" vertical="center"/>
    </xf>
    <xf numFmtId="0" fontId="27" fillId="0" borderId="7" xfId="6" applyFont="1" applyFill="1" applyBorder="1" applyAlignment="1">
      <alignment horizontal="center" vertical="center"/>
    </xf>
    <xf numFmtId="0" fontId="27" fillId="6" borderId="13" xfId="6" applyFont="1" applyFill="1" applyBorder="1" applyAlignment="1">
      <alignment horizontal="right" vertical="top"/>
    </xf>
    <xf numFmtId="0" fontId="27" fillId="6" borderId="51" xfId="6" applyFont="1" applyFill="1" applyBorder="1" applyAlignment="1">
      <alignment horizontal="right" vertical="top"/>
    </xf>
    <xf numFmtId="0" fontId="28" fillId="8" borderId="14" xfId="5" applyFont="1" applyFill="1" applyBorder="1" applyAlignment="1">
      <alignment horizontal="center" vertical="center"/>
    </xf>
    <xf numFmtId="182" fontId="27" fillId="0" borderId="14" xfId="5" applyNumberFormat="1" applyFont="1" applyFill="1" applyBorder="1" applyAlignment="1" applyProtection="1">
      <alignment horizontal="right" vertical="center" shrinkToFit="1"/>
    </xf>
    <xf numFmtId="182" fontId="27" fillId="0" borderId="59" xfId="5" applyNumberFormat="1" applyFont="1" applyFill="1" applyBorder="1" applyAlignment="1" applyProtection="1">
      <alignment horizontal="right" vertical="center" shrinkToFit="1"/>
    </xf>
    <xf numFmtId="182" fontId="27" fillId="0" borderId="58" xfId="5" applyNumberFormat="1" applyFont="1" applyFill="1" applyBorder="1" applyAlignment="1" applyProtection="1">
      <alignment horizontal="right" vertical="center" shrinkToFit="1"/>
    </xf>
    <xf numFmtId="182" fontId="27" fillId="0" borderId="58" xfId="5" applyNumberFormat="1" applyFont="1" applyFill="1" applyBorder="1" applyAlignment="1" applyProtection="1">
      <alignment horizontal="right" vertical="center" shrinkToFit="1"/>
      <protection locked="0"/>
    </xf>
    <xf numFmtId="182" fontId="27" fillId="0" borderId="176" xfId="5" applyNumberFormat="1" applyFont="1" applyFill="1" applyBorder="1" applyAlignment="1" applyProtection="1">
      <alignment horizontal="right" vertical="center" shrinkToFit="1"/>
      <protection locked="0"/>
    </xf>
    <xf numFmtId="182" fontId="27" fillId="0" borderId="186" xfId="5" applyNumberFormat="1" applyFont="1" applyFill="1" applyBorder="1" applyAlignment="1" applyProtection="1">
      <alignment horizontal="right" vertical="center" shrinkToFit="1"/>
    </xf>
    <xf numFmtId="0" fontId="24" fillId="0" borderId="0" xfId="6" applyFont="1" applyAlignment="1">
      <alignment horizontal="right"/>
    </xf>
    <xf numFmtId="0" fontId="28" fillId="8" borderId="177" xfId="5" applyFont="1" applyFill="1" applyBorder="1" applyAlignment="1">
      <alignment horizontal="center" vertical="center"/>
    </xf>
    <xf numFmtId="182" fontId="27" fillId="0" borderId="36" xfId="5" applyNumberFormat="1" applyFont="1" applyFill="1" applyBorder="1" applyAlignment="1" applyProtection="1">
      <alignment horizontal="right" vertical="center" shrinkToFit="1"/>
    </xf>
    <xf numFmtId="182" fontId="27" fillId="0" borderId="178" xfId="5" applyNumberFormat="1" applyFont="1" applyFill="1" applyBorder="1" applyAlignment="1" applyProtection="1">
      <alignment horizontal="right" vertical="center" shrinkToFit="1"/>
    </xf>
    <xf numFmtId="182" fontId="27" fillId="0" borderId="184" xfId="5" applyNumberFormat="1" applyFont="1" applyFill="1" applyBorder="1" applyAlignment="1" applyProtection="1">
      <alignment horizontal="right" vertical="center" shrinkToFit="1"/>
    </xf>
    <xf numFmtId="182" fontId="27" fillId="0" borderId="184" xfId="5" applyNumberFormat="1" applyFont="1" applyFill="1" applyBorder="1" applyAlignment="1" applyProtection="1">
      <alignment horizontal="right" vertical="center" shrinkToFit="1"/>
      <protection locked="0"/>
    </xf>
    <xf numFmtId="182" fontId="27" fillId="0" borderId="179" xfId="5" applyNumberFormat="1" applyFont="1" applyFill="1" applyBorder="1" applyAlignment="1" applyProtection="1">
      <alignment horizontal="right" vertical="center" shrinkToFit="1"/>
      <protection locked="0"/>
    </xf>
    <xf numFmtId="182" fontId="27" fillId="0" borderId="177" xfId="5" applyNumberFormat="1" applyFont="1" applyFill="1" applyBorder="1" applyAlignment="1" applyProtection="1">
      <alignment horizontal="right" vertical="center" shrinkToFit="1"/>
    </xf>
    <xf numFmtId="0" fontId="1" fillId="0" borderId="0" xfId="1"/>
    <xf numFmtId="0" fontId="1" fillId="0" borderId="58" xfId="1" applyBorder="1"/>
    <xf numFmtId="0" fontId="1" fillId="0" borderId="58" xfId="1" applyBorder="1" applyAlignment="1">
      <alignment vertical="center"/>
    </xf>
    <xf numFmtId="0" fontId="29" fillId="0" borderId="58" xfId="1" applyFont="1" applyBorder="1"/>
    <xf numFmtId="0" fontId="1" fillId="0" borderId="58" xfId="2" applyBorder="1" applyAlignment="1"/>
    <xf numFmtId="0" fontId="1" fillId="0" borderId="0" xfId="2" applyAlignment="1"/>
    <xf numFmtId="182" fontId="1" fillId="0" borderId="58" xfId="2" applyNumberFormat="1" applyBorder="1" applyAlignment="1"/>
    <xf numFmtId="0" fontId="1" fillId="0" borderId="19" xfId="1" applyFont="1" applyBorder="1" applyAlignment="1">
      <alignment vertical="center"/>
    </xf>
    <xf numFmtId="183" fontId="22" fillId="0" borderId="59" xfId="1" applyNumberFormat="1" applyFont="1" applyFill="1" applyBorder="1" applyAlignment="1">
      <alignment vertical="center"/>
    </xf>
    <xf numFmtId="183" fontId="22" fillId="0" borderId="166" xfId="1" applyNumberFormat="1" applyFont="1" applyFill="1" applyBorder="1" applyAlignment="1">
      <alignment vertical="center"/>
    </xf>
    <xf numFmtId="183" fontId="22" fillId="0" borderId="166" xfId="1" applyNumberFormat="1" applyFont="1" applyFill="1" applyBorder="1" applyAlignment="1">
      <alignment vertical="center" wrapText="1"/>
    </xf>
    <xf numFmtId="183" fontId="22" fillId="0" borderId="24" xfId="1" applyNumberFormat="1" applyFont="1" applyFill="1" applyBorder="1" applyAlignment="1">
      <alignment vertical="center"/>
    </xf>
    <xf numFmtId="183" fontId="22" fillId="0" borderId="167" xfId="1" applyNumberFormat="1" applyFont="1" applyFill="1" applyBorder="1" applyAlignment="1">
      <alignment vertical="center"/>
    </xf>
    <xf numFmtId="180" fontId="22" fillId="0" borderId="169" xfId="1" applyNumberFormat="1" applyFont="1" applyFill="1" applyBorder="1" applyAlignment="1">
      <alignment vertical="center"/>
    </xf>
    <xf numFmtId="180" fontId="22" fillId="0" borderId="165" xfId="1" applyNumberFormat="1" applyFont="1" applyFill="1" applyBorder="1" applyAlignment="1">
      <alignment vertical="center"/>
    </xf>
    <xf numFmtId="184" fontId="22" fillId="0" borderId="171" xfId="1" applyNumberFormat="1" applyFont="1" applyBorder="1" applyAlignment="1">
      <alignment horizontal="center" vertical="center"/>
    </xf>
    <xf numFmtId="183" fontId="22" fillId="0" borderId="171" xfId="1" applyNumberFormat="1" applyFont="1" applyFill="1" applyBorder="1" applyAlignment="1">
      <alignment vertical="center"/>
    </xf>
    <xf numFmtId="183" fontId="22" fillId="0" borderId="172" xfId="1" applyNumberFormat="1" applyFont="1" applyFill="1" applyBorder="1" applyAlignment="1">
      <alignment vertical="center"/>
    </xf>
    <xf numFmtId="180" fontId="22" fillId="0" borderId="173" xfId="1" applyNumberFormat="1" applyFont="1" applyFill="1" applyBorder="1" applyAlignment="1">
      <alignment vertical="center"/>
    </xf>
    <xf numFmtId="180" fontId="22" fillId="0" borderId="174" xfId="1" applyNumberFormat="1" applyFont="1" applyFill="1" applyBorder="1" applyAlignment="1">
      <alignment vertical="center"/>
    </xf>
    <xf numFmtId="180" fontId="22" fillId="0" borderId="12" xfId="1" applyNumberFormat="1" applyFont="1" applyBorder="1" applyAlignment="1">
      <alignment vertical="center"/>
    </xf>
    <xf numFmtId="180" fontId="22" fillId="0" borderId="59" xfId="1" applyNumberFormat="1" applyFont="1" applyBorder="1" applyAlignment="1">
      <alignment vertical="center"/>
    </xf>
    <xf numFmtId="180" fontId="22" fillId="0" borderId="166" xfId="1" applyNumberFormat="1" applyFont="1" applyBorder="1" applyAlignment="1">
      <alignment vertical="center"/>
    </xf>
    <xf numFmtId="189" fontId="5" fillId="0" borderId="4" xfId="9" applyNumberFormat="1" applyFont="1" applyFill="1" applyBorder="1" applyAlignment="1">
      <alignment horizontal="right" vertical="center" shrinkToFit="1"/>
    </xf>
    <xf numFmtId="189" fontId="5" fillId="0" borderId="0" xfId="9" applyNumberFormat="1" applyFont="1" applyFill="1" applyBorder="1" applyAlignment="1">
      <alignment horizontal="right" vertical="center" shrinkToFit="1"/>
    </xf>
    <xf numFmtId="189" fontId="5" fillId="0" borderId="49" xfId="9" applyNumberFormat="1" applyFont="1" applyFill="1" applyBorder="1" applyAlignment="1">
      <alignment horizontal="right" vertical="center" shrinkToFit="1"/>
    </xf>
    <xf numFmtId="0" fontId="10" fillId="0" borderId="0" xfId="9" applyFont="1" applyFill="1" applyBorder="1" applyAlignment="1">
      <alignment horizontal="left" vertical="center" wrapText="1"/>
    </xf>
    <xf numFmtId="0" fontId="10" fillId="0" borderId="49" xfId="9" applyFont="1" applyFill="1" applyBorder="1" applyAlignment="1">
      <alignment horizontal="left" vertical="center" wrapText="1"/>
    </xf>
    <xf numFmtId="0" fontId="8" fillId="0" borderId="3" xfId="10" applyFont="1" applyFill="1" applyBorder="1" applyAlignment="1">
      <alignment horizontal="center" vertical="center" wrapText="1"/>
    </xf>
    <xf numFmtId="0" fontId="3" fillId="0" borderId="10" xfId="9" applyFill="1" applyBorder="1" applyAlignment="1">
      <alignment horizontal="center" vertical="center" wrapText="1"/>
    </xf>
    <xf numFmtId="0" fontId="3" fillId="0" borderId="42" xfId="9" applyFill="1" applyBorder="1" applyAlignment="1">
      <alignment horizontal="center" vertical="center" wrapText="1"/>
    </xf>
    <xf numFmtId="0" fontId="3" fillId="0" borderId="4" xfId="9" applyFill="1" applyBorder="1" applyAlignment="1">
      <alignment horizontal="center" vertical="center" wrapText="1"/>
    </xf>
    <xf numFmtId="0" fontId="3" fillId="0" borderId="0" xfId="9" applyFill="1" applyAlignment="1">
      <alignment horizontal="center" vertical="center" wrapText="1"/>
    </xf>
    <xf numFmtId="0" fontId="3" fillId="0" borderId="49" xfId="9" applyFill="1" applyBorder="1" applyAlignment="1">
      <alignment horizontal="center" vertical="center" wrapText="1"/>
    </xf>
    <xf numFmtId="0" fontId="3" fillId="0" borderId="5" xfId="9" applyFill="1" applyBorder="1" applyAlignment="1">
      <alignment horizontal="center" vertical="center" wrapText="1"/>
    </xf>
    <xf numFmtId="0" fontId="3" fillId="0" borderId="11" xfId="9" applyFill="1" applyBorder="1" applyAlignment="1">
      <alignment horizontal="center" vertical="center" wrapText="1"/>
    </xf>
    <xf numFmtId="0" fontId="3" fillId="0" borderId="50" xfId="9" applyFill="1" applyBorder="1" applyAlignment="1">
      <alignment horizontal="center" vertical="center" wrapText="1"/>
    </xf>
    <xf numFmtId="0" fontId="10" fillId="0" borderId="11" xfId="9" applyFont="1" applyFill="1" applyBorder="1" applyAlignment="1">
      <alignment horizontal="left" vertical="center" wrapText="1"/>
    </xf>
    <xf numFmtId="0" fontId="10" fillId="0" borderId="50" xfId="9" applyFont="1" applyFill="1" applyBorder="1" applyAlignment="1">
      <alignment horizontal="left" vertical="center" wrapText="1"/>
    </xf>
    <xf numFmtId="189" fontId="5" fillId="0" borderId="5" xfId="9" applyNumberFormat="1" applyFont="1" applyFill="1" applyBorder="1" applyAlignment="1">
      <alignment horizontal="right" vertical="center" shrinkToFit="1"/>
    </xf>
    <xf numFmtId="189" fontId="5" fillId="0" borderId="11" xfId="9" applyNumberFormat="1" applyFont="1" applyFill="1" applyBorder="1" applyAlignment="1">
      <alignment horizontal="right" vertical="center" shrinkToFit="1"/>
    </xf>
    <xf numFmtId="189" fontId="5" fillId="0" borderId="50" xfId="9" applyNumberFormat="1" applyFont="1" applyFill="1" applyBorder="1" applyAlignment="1">
      <alignment horizontal="right" vertical="center" shrinkToFit="1"/>
    </xf>
    <xf numFmtId="0" fontId="10" fillId="0" borderId="0" xfId="9" applyNumberFormat="1" applyFont="1" applyFill="1" applyBorder="1" applyAlignment="1" applyProtection="1">
      <alignment horizontal="left" vertical="center" wrapText="1"/>
      <protection hidden="1"/>
    </xf>
    <xf numFmtId="177" fontId="5" fillId="0" borderId="0" xfId="9" applyNumberFormat="1" applyFont="1" applyFill="1" applyBorder="1" applyAlignment="1" applyProtection="1">
      <alignment horizontal="center" vertical="center" shrinkToFit="1"/>
      <protection hidden="1"/>
    </xf>
    <xf numFmtId="0" fontId="5" fillId="0" borderId="0" xfId="9" applyFont="1" applyFill="1" applyBorder="1" applyAlignment="1" applyProtection="1">
      <alignment horizontal="center" vertical="center" shrinkToFit="1"/>
      <protection hidden="1"/>
    </xf>
    <xf numFmtId="0" fontId="5" fillId="0" borderId="1" xfId="9" applyFont="1" applyFill="1" applyBorder="1" applyAlignment="1">
      <alignment horizontal="center" vertical="center"/>
    </xf>
    <xf numFmtId="0" fontId="5" fillId="0" borderId="8"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9" xfId="9" applyFont="1" applyFill="1" applyBorder="1" applyAlignment="1">
      <alignment horizontal="center" vertical="center"/>
    </xf>
    <xf numFmtId="0" fontId="5" fillId="0" borderId="15" xfId="9" applyFont="1" applyFill="1" applyBorder="1" applyAlignment="1">
      <alignment horizontal="center" vertical="center"/>
    </xf>
    <xf numFmtId="0" fontId="5" fillId="0" borderId="23" xfId="9" applyFont="1" applyFill="1" applyBorder="1" applyAlignment="1">
      <alignment horizontal="center" vertical="center"/>
    </xf>
    <xf numFmtId="0" fontId="5" fillId="0" borderId="36" xfId="9" applyFont="1" applyFill="1" applyBorder="1" applyAlignment="1">
      <alignment horizontal="center" vertical="center"/>
    </xf>
    <xf numFmtId="0" fontId="5" fillId="0" borderId="34" xfId="9" applyFont="1" applyFill="1" applyBorder="1" applyAlignment="1">
      <alignment horizontal="center" vertical="center"/>
    </xf>
    <xf numFmtId="0" fontId="5" fillId="0" borderId="37" xfId="9" applyFont="1" applyFill="1" applyBorder="1" applyAlignment="1">
      <alignment horizontal="center" vertical="center"/>
    </xf>
    <xf numFmtId="0" fontId="5" fillId="0" borderId="19" xfId="9" applyFont="1" applyFill="1" applyBorder="1" applyAlignment="1">
      <alignment horizontal="center" vertical="center"/>
    </xf>
    <xf numFmtId="0" fontId="5" fillId="0" borderId="35" xfId="9" applyFont="1" applyFill="1" applyBorder="1" applyAlignment="1">
      <alignment horizontal="center" vertical="center"/>
    </xf>
    <xf numFmtId="0" fontId="5" fillId="0" borderId="38" xfId="9" applyFont="1" applyFill="1" applyBorder="1" applyAlignment="1">
      <alignment horizontal="center" vertical="center"/>
    </xf>
    <xf numFmtId="0" fontId="5" fillId="0" borderId="2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17" xfId="9" applyFont="1" applyFill="1" applyBorder="1" applyAlignment="1">
      <alignment horizontal="center" vertical="center"/>
    </xf>
    <xf numFmtId="0" fontId="5" fillId="0" borderId="46" xfId="9" applyFont="1" applyFill="1" applyBorder="1" applyAlignment="1">
      <alignment horizontal="center" vertical="center"/>
    </xf>
    <xf numFmtId="0" fontId="5" fillId="0" borderId="47" xfId="9" applyFont="1" applyFill="1" applyBorder="1" applyAlignment="1">
      <alignment horizontal="center" vertical="center"/>
    </xf>
    <xf numFmtId="0" fontId="3" fillId="0" borderId="12" xfId="9" applyFill="1" applyBorder="1" applyAlignment="1">
      <alignment vertical="center"/>
    </xf>
    <xf numFmtId="0" fontId="3" fillId="0" borderId="17" xfId="9" applyFill="1" applyBorder="1" applyAlignment="1">
      <alignment vertical="center"/>
    </xf>
    <xf numFmtId="0" fontId="3" fillId="0" borderId="35" xfId="9" applyFill="1" applyBorder="1" applyAlignment="1">
      <alignment vertical="center"/>
    </xf>
    <xf numFmtId="0" fontId="3" fillId="0" borderId="46" xfId="9" applyFill="1" applyBorder="1" applyAlignment="1">
      <alignment vertical="center"/>
    </xf>
    <xf numFmtId="0" fontId="3" fillId="0" borderId="47" xfId="9" applyFill="1" applyBorder="1" applyAlignment="1">
      <alignment vertical="center"/>
    </xf>
    <xf numFmtId="0" fontId="5" fillId="0" borderId="24" xfId="9" applyFont="1" applyFill="1" applyBorder="1" applyAlignment="1">
      <alignment horizontal="center" vertical="center" wrapText="1"/>
    </xf>
    <xf numFmtId="0" fontId="5" fillId="0" borderId="12" xfId="9" applyFont="1" applyFill="1" applyBorder="1" applyAlignment="1">
      <alignment horizontal="center" vertical="center" wrapText="1"/>
    </xf>
    <xf numFmtId="0" fontId="3" fillId="0" borderId="43" xfId="9" applyFill="1" applyBorder="1" applyAlignment="1">
      <alignment vertical="center"/>
    </xf>
    <xf numFmtId="0" fontId="3" fillId="0" borderId="48" xfId="9" applyFill="1" applyBorder="1" applyAlignment="1">
      <alignment vertical="center"/>
    </xf>
    <xf numFmtId="0" fontId="5" fillId="0" borderId="3" xfId="9" applyFont="1" applyFill="1" applyBorder="1" applyAlignment="1">
      <alignment horizontal="center" vertical="center"/>
    </xf>
    <xf numFmtId="0" fontId="5" fillId="0" borderId="10"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5" xfId="9" applyFont="1" applyFill="1" applyBorder="1" applyAlignment="1">
      <alignment horizontal="center" vertical="center"/>
    </xf>
    <xf numFmtId="0" fontId="5" fillId="0" borderId="11" xfId="9" applyFont="1" applyFill="1" applyBorder="1" applyAlignment="1">
      <alignment horizontal="center" vertical="center"/>
    </xf>
    <xf numFmtId="0" fontId="5" fillId="0" borderId="16" xfId="9" applyFont="1" applyFill="1" applyBorder="1" applyAlignment="1">
      <alignment horizontal="center" vertical="center"/>
    </xf>
    <xf numFmtId="0" fontId="5" fillId="0" borderId="6" xfId="9" applyFont="1" applyFill="1" applyBorder="1" applyAlignment="1">
      <alignment horizontal="center" vertical="center"/>
    </xf>
    <xf numFmtId="0" fontId="8" fillId="0" borderId="10" xfId="10" applyFont="1" applyFill="1" applyBorder="1" applyAlignment="1">
      <alignment horizontal="center" vertical="center" wrapText="1"/>
    </xf>
    <xf numFmtId="0" fontId="8" fillId="0" borderId="8" xfId="10" applyFont="1" applyFill="1" applyBorder="1" applyAlignment="1">
      <alignment horizontal="center" vertical="center" wrapText="1"/>
    </xf>
    <xf numFmtId="0" fontId="8" fillId="0" borderId="4" xfId="10" applyFont="1" applyFill="1" applyBorder="1" applyAlignment="1">
      <alignment horizontal="center" vertical="center" wrapText="1"/>
    </xf>
    <xf numFmtId="0" fontId="8" fillId="0" borderId="0" xfId="10" applyFont="1" applyFill="1" applyBorder="1" applyAlignment="1">
      <alignment horizontal="center" vertical="center" wrapText="1"/>
    </xf>
    <xf numFmtId="0" fontId="8" fillId="0" borderId="9" xfId="10" applyFont="1" applyFill="1" applyBorder="1" applyAlignment="1">
      <alignment horizontal="center" vertical="center" wrapText="1"/>
    </xf>
    <xf numFmtId="0" fontId="8" fillId="0" borderId="5" xfId="10" applyFont="1" applyFill="1" applyBorder="1" applyAlignment="1">
      <alignment horizontal="center" vertical="center" wrapText="1"/>
    </xf>
    <xf numFmtId="0" fontId="8" fillId="0" borderId="11" xfId="10" applyFont="1" applyFill="1" applyBorder="1" applyAlignment="1">
      <alignment horizontal="center" vertical="center" wrapText="1"/>
    </xf>
    <xf numFmtId="0" fontId="8" fillId="0" borderId="16" xfId="10" applyFont="1" applyFill="1" applyBorder="1" applyAlignment="1">
      <alignment horizontal="center" vertical="center" wrapText="1"/>
    </xf>
    <xf numFmtId="0" fontId="5" fillId="0" borderId="17" xfId="9" applyFont="1" applyFill="1" applyBorder="1" applyAlignment="1">
      <alignment horizontal="center" vertical="center" wrapText="1"/>
    </xf>
    <xf numFmtId="0" fontId="5" fillId="0" borderId="35" xfId="9" applyFont="1" applyFill="1" applyBorder="1" applyAlignment="1">
      <alignment horizontal="center" vertical="center" wrapText="1"/>
    </xf>
    <xf numFmtId="0" fontId="5" fillId="0" borderId="46" xfId="9" applyFont="1" applyFill="1" applyBorder="1" applyAlignment="1">
      <alignment horizontal="center" vertical="center" wrapText="1"/>
    </xf>
    <xf numFmtId="0" fontId="5" fillId="0" borderId="47" xfId="9" applyFont="1" applyFill="1" applyBorder="1" applyAlignment="1">
      <alignment horizontal="center" vertical="center" wrapText="1"/>
    </xf>
    <xf numFmtId="0" fontId="10" fillId="0" borderId="24" xfId="9" applyFont="1" applyFill="1" applyBorder="1" applyAlignment="1">
      <alignment horizontal="center" vertical="center" wrapText="1"/>
    </xf>
    <xf numFmtId="0" fontId="10" fillId="0" borderId="12" xfId="9" applyFont="1" applyFill="1" applyBorder="1" applyAlignment="1">
      <alignment horizontal="center" vertical="center" wrapText="1"/>
    </xf>
    <xf numFmtId="0" fontId="10" fillId="0" borderId="43" xfId="9" applyFont="1" applyFill="1" applyBorder="1" applyAlignment="1">
      <alignment horizontal="center" vertical="center" wrapText="1"/>
    </xf>
    <xf numFmtId="0" fontId="10" fillId="0" borderId="35" xfId="9" applyFont="1" applyFill="1" applyBorder="1" applyAlignment="1">
      <alignment horizontal="center" vertical="center" wrapText="1"/>
    </xf>
    <xf numFmtId="0" fontId="10" fillId="0" borderId="46" xfId="9" applyFont="1" applyFill="1" applyBorder="1" applyAlignment="1">
      <alignment horizontal="center" vertical="center" wrapText="1"/>
    </xf>
    <xf numFmtId="0" fontId="10" fillId="0" borderId="48" xfId="9" applyFont="1" applyFill="1" applyBorder="1" applyAlignment="1">
      <alignment horizontal="center" vertical="center" wrapText="1"/>
    </xf>
    <xf numFmtId="49" fontId="5" fillId="0" borderId="0" xfId="9" applyNumberFormat="1" applyFont="1" applyFill="1" applyBorder="1" applyAlignment="1">
      <alignment horizontal="center" vertical="center"/>
    </xf>
    <xf numFmtId="0" fontId="5" fillId="0" borderId="0" xfId="9" applyFont="1" applyFill="1" applyBorder="1" applyAlignment="1">
      <alignment horizontal="center" vertical="center" shrinkToFit="1"/>
    </xf>
    <xf numFmtId="0" fontId="8" fillId="0" borderId="5" xfId="2" applyFont="1" applyFill="1" applyBorder="1" applyAlignment="1">
      <alignment horizontal="left" vertical="center"/>
    </xf>
    <xf numFmtId="0" fontId="8" fillId="0" borderId="11" xfId="2" applyFont="1" applyFill="1" applyBorder="1" applyAlignment="1">
      <alignment horizontal="left" vertical="center"/>
    </xf>
    <xf numFmtId="0" fontId="8" fillId="0" borderId="50" xfId="2" applyFont="1" applyFill="1" applyBorder="1" applyAlignment="1">
      <alignment horizontal="left" vertical="center"/>
    </xf>
    <xf numFmtId="184" fontId="5" fillId="0" borderId="5" xfId="9" applyNumberFormat="1" applyFont="1" applyFill="1" applyBorder="1" applyAlignment="1">
      <alignment horizontal="right" vertical="center" shrinkToFit="1"/>
    </xf>
    <xf numFmtId="184" fontId="5" fillId="0" borderId="11" xfId="9" applyNumberFormat="1" applyFont="1" applyFill="1" applyBorder="1" applyAlignment="1">
      <alignment horizontal="right" vertical="center" shrinkToFit="1"/>
    </xf>
    <xf numFmtId="184" fontId="5" fillId="0" borderId="50" xfId="9" applyNumberFormat="1" applyFont="1" applyFill="1" applyBorder="1" applyAlignment="1">
      <alignment horizontal="right" vertical="center" shrinkToFit="1"/>
    </xf>
    <xf numFmtId="0" fontId="5" fillId="0" borderId="5" xfId="9" applyFont="1" applyFill="1" applyBorder="1" applyAlignment="1">
      <alignment horizontal="left" vertical="center"/>
    </xf>
    <xf numFmtId="0" fontId="5" fillId="0" borderId="11" xfId="9" applyFont="1" applyFill="1" applyBorder="1" applyAlignment="1">
      <alignment horizontal="left" vertical="center"/>
    </xf>
    <xf numFmtId="0" fontId="5" fillId="0" borderId="50" xfId="9" applyFont="1" applyFill="1" applyBorder="1" applyAlignment="1">
      <alignment horizontal="left" vertical="center"/>
    </xf>
    <xf numFmtId="0" fontId="8" fillId="0" borderId="3" xfId="2" applyFont="1" applyFill="1" applyBorder="1" applyAlignment="1">
      <alignment horizontal="left" vertical="center"/>
    </xf>
    <xf numFmtId="0" fontId="8" fillId="0" borderId="10" xfId="2" applyFont="1" applyFill="1" applyBorder="1" applyAlignment="1">
      <alignment horizontal="left" vertical="center"/>
    </xf>
    <xf numFmtId="0" fontId="8" fillId="0" borderId="42" xfId="2" applyFont="1" applyFill="1" applyBorder="1" applyAlignment="1">
      <alignment horizontal="left" vertical="center"/>
    </xf>
    <xf numFmtId="184" fontId="5" fillId="0" borderId="3" xfId="9" applyNumberFormat="1" applyFont="1" applyFill="1" applyBorder="1" applyAlignment="1">
      <alignment horizontal="right" vertical="center" shrinkToFit="1"/>
    </xf>
    <xf numFmtId="184" fontId="5" fillId="0" borderId="10" xfId="9" applyNumberFormat="1" applyFont="1" applyFill="1" applyBorder="1" applyAlignment="1">
      <alignment horizontal="right" vertical="center" shrinkToFit="1"/>
    </xf>
    <xf numFmtId="184" fontId="5" fillId="0" borderId="42" xfId="9" applyNumberFormat="1" applyFont="1" applyFill="1" applyBorder="1" applyAlignment="1">
      <alignment horizontal="right" vertical="center" shrinkToFit="1"/>
    </xf>
    <xf numFmtId="0" fontId="8" fillId="0" borderId="4" xfId="2" applyFont="1" applyFill="1" applyBorder="1" applyAlignment="1">
      <alignment horizontal="left" vertical="center"/>
    </xf>
    <xf numFmtId="0" fontId="8" fillId="0" borderId="0" xfId="2" applyFont="1" applyFill="1" applyBorder="1" applyAlignment="1">
      <alignment horizontal="left" vertical="center"/>
    </xf>
    <xf numFmtId="0" fontId="8" fillId="0" borderId="49" xfId="2" applyFont="1" applyFill="1" applyBorder="1" applyAlignment="1">
      <alignment horizontal="left" vertical="center"/>
    </xf>
    <xf numFmtId="184" fontId="5" fillId="0" borderId="4" xfId="9" applyNumberFormat="1" applyFont="1" applyFill="1" applyBorder="1" applyAlignment="1">
      <alignment horizontal="right" vertical="center" shrinkToFit="1"/>
    </xf>
    <xf numFmtId="184" fontId="5" fillId="0" borderId="0" xfId="9" applyNumberFormat="1" applyFont="1" applyFill="1" applyBorder="1" applyAlignment="1">
      <alignment horizontal="right" vertical="center" shrinkToFit="1"/>
    </xf>
    <xf numFmtId="184" fontId="5" fillId="0" borderId="49" xfId="9" applyNumberFormat="1" applyFont="1" applyFill="1" applyBorder="1" applyAlignment="1">
      <alignment horizontal="right" vertical="center" shrinkToFit="1"/>
    </xf>
    <xf numFmtId="0" fontId="5" fillId="0" borderId="5" xfId="9" applyFont="1" applyFill="1" applyBorder="1" applyAlignment="1">
      <alignment horizontal="center" vertical="center" shrinkToFit="1"/>
    </xf>
    <xf numFmtId="0" fontId="5" fillId="0" borderId="11" xfId="9" applyFont="1" applyFill="1" applyBorder="1" applyAlignment="1">
      <alignment horizontal="center" vertical="center" shrinkToFit="1"/>
    </xf>
    <xf numFmtId="0" fontId="5" fillId="0" borderId="16" xfId="9" applyFont="1" applyFill="1" applyBorder="1" applyAlignment="1">
      <alignment horizontal="center" vertical="center" shrinkToFit="1"/>
    </xf>
    <xf numFmtId="189" fontId="5" fillId="0" borderId="22" xfId="9" applyNumberFormat="1" applyFont="1" applyFill="1" applyBorder="1" applyAlignment="1">
      <alignment horizontal="right" vertical="center" shrinkToFit="1"/>
    </xf>
    <xf numFmtId="189" fontId="5" fillId="0" borderId="29" xfId="9" applyNumberFormat="1" applyFont="1" applyFill="1" applyBorder="1" applyAlignment="1">
      <alignment horizontal="right" vertical="center" shrinkToFit="1"/>
    </xf>
    <xf numFmtId="189" fontId="5" fillId="0" borderId="41" xfId="9" applyNumberFormat="1" applyFont="1" applyFill="1" applyBorder="1" applyAlignment="1">
      <alignment horizontal="right" vertical="center" shrinkToFit="1"/>
    </xf>
    <xf numFmtId="0" fontId="5" fillId="0" borderId="7" xfId="9" applyFont="1" applyFill="1" applyBorder="1" applyAlignment="1">
      <alignment horizontal="center" vertical="center"/>
    </xf>
    <xf numFmtId="0" fontId="5" fillId="0" borderId="13" xfId="9" applyFont="1" applyFill="1" applyBorder="1" applyAlignment="1">
      <alignment horizontal="center" vertical="center"/>
    </xf>
    <xf numFmtId="0" fontId="5" fillId="0" borderId="18" xfId="9" applyFont="1" applyFill="1" applyBorder="1" applyAlignment="1">
      <alignment horizontal="center" vertical="center"/>
    </xf>
    <xf numFmtId="184" fontId="5" fillId="0" borderId="26" xfId="9" applyNumberFormat="1" applyFont="1" applyFill="1" applyBorder="1" applyAlignment="1">
      <alignment horizontal="right" vertical="center" shrinkToFit="1"/>
    </xf>
    <xf numFmtId="184" fontId="5" fillId="0" borderId="13" xfId="9" applyNumberFormat="1" applyFont="1" applyFill="1" applyBorder="1" applyAlignment="1">
      <alignment horizontal="right" vertical="center" shrinkToFit="1"/>
    </xf>
    <xf numFmtId="0" fontId="5" fillId="0" borderId="21" xfId="9" applyFont="1" applyFill="1" applyBorder="1" applyAlignment="1">
      <alignment vertical="center"/>
    </xf>
    <xf numFmtId="0" fontId="5" fillId="0" borderId="28" xfId="9" applyFont="1" applyFill="1" applyBorder="1" applyAlignment="1">
      <alignment vertical="center"/>
    </xf>
    <xf numFmtId="0" fontId="5" fillId="0" borderId="32" xfId="9" applyFont="1" applyFill="1" applyBorder="1" applyAlignment="1">
      <alignment vertical="center"/>
    </xf>
    <xf numFmtId="184" fontId="5" fillId="0" borderId="21" xfId="9" applyNumberFormat="1" applyFont="1" applyFill="1" applyBorder="1" applyAlignment="1">
      <alignment horizontal="right" vertical="center" shrinkToFit="1"/>
    </xf>
    <xf numFmtId="184" fontId="5" fillId="0" borderId="28" xfId="9" applyNumberFormat="1" applyFont="1" applyFill="1" applyBorder="1" applyAlignment="1">
      <alignment horizontal="right" vertical="center" shrinkToFit="1"/>
    </xf>
    <xf numFmtId="184" fontId="5" fillId="0" borderId="32" xfId="9" applyNumberFormat="1" applyFont="1" applyFill="1" applyBorder="1" applyAlignment="1">
      <alignment horizontal="right" vertical="center" shrinkToFit="1"/>
    </xf>
    <xf numFmtId="184" fontId="5" fillId="0" borderId="40" xfId="9" applyNumberFormat="1" applyFont="1" applyFill="1" applyBorder="1" applyAlignment="1">
      <alignment horizontal="right" vertical="center" shrinkToFit="1"/>
    </xf>
    <xf numFmtId="0" fontId="5" fillId="0" borderId="6" xfId="9" applyFont="1" applyFill="1" applyBorder="1" applyAlignment="1">
      <alignment horizontal="center" vertical="center" textRotation="255"/>
    </xf>
    <xf numFmtId="0" fontId="5" fillId="0" borderId="12" xfId="9" applyFont="1" applyFill="1" applyBorder="1" applyAlignment="1">
      <alignment horizontal="center" vertical="center" textRotation="255"/>
    </xf>
    <xf numFmtId="0" fontId="5" fillId="0" borderId="17" xfId="9" applyFont="1" applyFill="1" applyBorder="1" applyAlignment="1">
      <alignment horizontal="center" vertical="center" textRotation="255"/>
    </xf>
    <xf numFmtId="0" fontId="5" fillId="0" borderId="4" xfId="9" applyFont="1" applyFill="1" applyBorder="1" applyAlignment="1">
      <alignment horizontal="center" vertical="center" textRotation="255"/>
    </xf>
    <xf numFmtId="0" fontId="5" fillId="0" borderId="0" xfId="9" applyFont="1" applyFill="1" applyBorder="1" applyAlignment="1">
      <alignment horizontal="center" vertical="center" textRotation="255"/>
    </xf>
    <xf numFmtId="0" fontId="5" fillId="0" borderId="9" xfId="9" applyFont="1" applyFill="1" applyBorder="1" applyAlignment="1">
      <alignment horizontal="center" vertical="center" textRotation="255"/>
    </xf>
    <xf numFmtId="0" fontId="5" fillId="0" borderId="45" xfId="9" applyFont="1" applyFill="1" applyBorder="1" applyAlignment="1">
      <alignment horizontal="center" vertical="center" textRotation="255"/>
    </xf>
    <xf numFmtId="0" fontId="5" fillId="0" borderId="46" xfId="9" applyFont="1" applyFill="1" applyBorder="1" applyAlignment="1">
      <alignment horizontal="center" vertical="center" textRotation="255"/>
    </xf>
    <xf numFmtId="0" fontId="5" fillId="0" borderId="47" xfId="9" applyFont="1" applyFill="1" applyBorder="1" applyAlignment="1">
      <alignment horizontal="center" vertical="center" textRotation="255"/>
    </xf>
    <xf numFmtId="0" fontId="8" fillId="0" borderId="30" xfId="10" applyFont="1" applyFill="1" applyBorder="1" applyAlignment="1">
      <alignment horizontal="center" vertical="center" shrinkToFit="1"/>
    </xf>
    <xf numFmtId="0" fontId="8" fillId="0" borderId="11" xfId="10" applyFont="1" applyFill="1" applyBorder="1" applyAlignment="1">
      <alignment horizontal="center" vertical="center" shrinkToFit="1"/>
    </xf>
    <xf numFmtId="0" fontId="8" fillId="0" borderId="16" xfId="10" applyFont="1" applyFill="1" applyBorder="1" applyAlignment="1">
      <alignment horizontal="center" vertical="center" shrinkToFit="1"/>
    </xf>
    <xf numFmtId="191" fontId="8" fillId="0" borderId="21" xfId="9" applyNumberFormat="1" applyFont="1" applyFill="1" applyBorder="1" applyAlignment="1">
      <alignment horizontal="right" vertical="center" shrinkToFit="1"/>
    </xf>
    <xf numFmtId="191" fontId="8" fillId="0" borderId="28" xfId="9" applyNumberFormat="1" applyFont="1" applyFill="1" applyBorder="1" applyAlignment="1">
      <alignment horizontal="right" vertical="center" shrinkToFit="1"/>
    </xf>
    <xf numFmtId="191" fontId="8" fillId="0" borderId="40" xfId="9" applyNumberFormat="1" applyFont="1" applyFill="1" applyBorder="1" applyAlignment="1">
      <alignment horizontal="right" vertical="center" shrinkToFit="1"/>
    </xf>
    <xf numFmtId="0" fontId="5" fillId="0" borderId="3" xfId="9" applyFont="1" applyFill="1" applyBorder="1" applyAlignment="1">
      <alignment horizontal="left" vertical="center"/>
    </xf>
    <xf numFmtId="0" fontId="5" fillId="0" borderId="10" xfId="9" applyFont="1" applyFill="1" applyBorder="1" applyAlignment="1">
      <alignment horizontal="left" vertical="center"/>
    </xf>
    <xf numFmtId="0" fontId="5" fillId="0" borderId="42" xfId="9" applyFont="1" applyFill="1" applyBorder="1" applyAlignment="1">
      <alignment horizontal="left" vertical="center"/>
    </xf>
    <xf numFmtId="0" fontId="8" fillId="0" borderId="24" xfId="9" applyFont="1" applyFill="1" applyBorder="1" applyAlignment="1">
      <alignment vertical="center"/>
    </xf>
    <xf numFmtId="0" fontId="8" fillId="0" borderId="28" xfId="9" applyFont="1" applyFill="1" applyBorder="1" applyAlignment="1">
      <alignment vertical="center"/>
    </xf>
    <xf numFmtId="0" fontId="8" fillId="0" borderId="32" xfId="9" applyFont="1" applyFill="1" applyBorder="1" applyAlignment="1">
      <alignment vertical="center"/>
    </xf>
    <xf numFmtId="0" fontId="8" fillId="0" borderId="21" xfId="10" applyFont="1" applyFill="1" applyBorder="1" applyAlignment="1">
      <alignment horizontal="center" vertical="center" shrinkToFit="1"/>
    </xf>
    <xf numFmtId="0" fontId="8" fillId="0" borderId="28" xfId="10" applyFont="1" applyFill="1" applyBorder="1" applyAlignment="1">
      <alignment horizontal="center" vertical="center" shrinkToFit="1"/>
    </xf>
    <xf numFmtId="0" fontId="8" fillId="0" borderId="32" xfId="10" applyFont="1" applyFill="1" applyBorder="1" applyAlignment="1">
      <alignment horizontal="center" vertical="center" shrinkToFit="1"/>
    </xf>
    <xf numFmtId="184" fontId="8" fillId="0" borderId="24" xfId="9" applyNumberFormat="1" applyFont="1" applyFill="1" applyBorder="1" applyAlignment="1">
      <alignment horizontal="right" vertical="center" shrinkToFit="1"/>
    </xf>
    <xf numFmtId="184" fontId="8" fillId="0" borderId="12" xfId="9" applyNumberFormat="1" applyFont="1" applyFill="1" applyBorder="1" applyAlignment="1">
      <alignment horizontal="right" vertical="center" shrinkToFit="1"/>
    </xf>
    <xf numFmtId="184" fontId="8" fillId="0" borderId="43" xfId="9" applyNumberFormat="1" applyFont="1" applyFill="1" applyBorder="1" applyAlignment="1">
      <alignment horizontal="right" vertical="center" shrinkToFit="1"/>
    </xf>
    <xf numFmtId="184" fontId="8" fillId="0" borderId="21" xfId="9" applyNumberFormat="1" applyFont="1" applyFill="1" applyBorder="1" applyAlignment="1">
      <alignment horizontal="right" vertical="center" shrinkToFit="1"/>
    </xf>
    <xf numFmtId="184" fontId="8" fillId="0" borderId="28" xfId="9" applyNumberFormat="1" applyFont="1" applyFill="1" applyBorder="1" applyAlignment="1">
      <alignment horizontal="right" vertical="center" shrinkToFit="1"/>
    </xf>
    <xf numFmtId="184" fontId="8" fillId="0" borderId="40" xfId="9" applyNumberFormat="1" applyFont="1" applyFill="1" applyBorder="1" applyAlignment="1">
      <alignment horizontal="right" vertical="center" shrinkToFit="1"/>
    </xf>
    <xf numFmtId="0" fontId="5" fillId="0" borderId="4" xfId="9" applyFont="1" applyFill="1" applyBorder="1" applyAlignment="1">
      <alignment horizontal="left" vertical="center"/>
    </xf>
    <xf numFmtId="0" fontId="5" fillId="0" borderId="0" xfId="9" applyFont="1" applyFill="1" applyBorder="1" applyAlignment="1">
      <alignment horizontal="left" vertical="center"/>
    </xf>
    <xf numFmtId="0" fontId="5" fillId="0" borderId="49" xfId="9" applyFont="1" applyFill="1" applyBorder="1" applyAlignment="1">
      <alignment horizontal="left" vertical="center"/>
    </xf>
    <xf numFmtId="0" fontId="8" fillId="0" borderId="12" xfId="9" applyFont="1" applyFill="1" applyBorder="1" applyAlignment="1">
      <alignment vertical="center"/>
    </xf>
    <xf numFmtId="0" fontId="8" fillId="0" borderId="17" xfId="9" applyFont="1" applyFill="1" applyBorder="1" applyAlignment="1">
      <alignment vertical="center"/>
    </xf>
    <xf numFmtId="187" fontId="5" fillId="0" borderId="4" xfId="9" applyNumberFormat="1" applyFont="1" applyFill="1" applyBorder="1" applyAlignment="1">
      <alignment horizontal="right" vertical="center" shrinkToFit="1"/>
    </xf>
    <xf numFmtId="187" fontId="5" fillId="0" borderId="0" xfId="9" applyNumberFormat="1" applyFont="1" applyFill="1" applyBorder="1" applyAlignment="1">
      <alignment horizontal="right" vertical="center" shrinkToFit="1"/>
    </xf>
    <xf numFmtId="187" fontId="5" fillId="0" borderId="49" xfId="9" applyNumberFormat="1" applyFont="1" applyFill="1" applyBorder="1" applyAlignment="1">
      <alignment horizontal="right" vertical="center" shrinkToFit="1"/>
    </xf>
    <xf numFmtId="0" fontId="8" fillId="0" borderId="23" xfId="9" applyFont="1" applyFill="1" applyBorder="1" applyAlignment="1">
      <alignment vertical="center"/>
    </xf>
    <xf numFmtId="0" fontId="8" fillId="0" borderId="27" xfId="9" applyFont="1" applyFill="1" applyBorder="1" applyAlignment="1">
      <alignment vertical="center"/>
    </xf>
    <xf numFmtId="0" fontId="8" fillId="0" borderId="31" xfId="9" applyFont="1" applyFill="1" applyBorder="1" applyAlignment="1">
      <alignment vertical="center"/>
    </xf>
    <xf numFmtId="184" fontId="8" fillId="0" borderId="23" xfId="9" applyNumberFormat="1" applyFont="1" applyFill="1" applyBorder="1" applyAlignment="1">
      <alignment horizontal="right" vertical="center" shrinkToFit="1"/>
    </xf>
    <xf numFmtId="184" fontId="8" fillId="0" borderId="10" xfId="9" applyNumberFormat="1" applyFont="1" applyFill="1" applyBorder="1" applyAlignment="1">
      <alignment horizontal="right" vertical="center" shrinkToFit="1"/>
    </xf>
    <xf numFmtId="184" fontId="8" fillId="0" borderId="42" xfId="9" applyNumberFormat="1" applyFont="1" applyFill="1" applyBorder="1" applyAlignment="1">
      <alignment horizontal="right" vertical="center" shrinkToFit="1"/>
    </xf>
    <xf numFmtId="0" fontId="5" fillId="0" borderId="22" xfId="9" applyFont="1" applyFill="1" applyBorder="1" applyAlignment="1">
      <alignment vertical="center"/>
    </xf>
    <xf numFmtId="0" fontId="5" fillId="0" borderId="29" xfId="9" applyFont="1" applyFill="1" applyBorder="1" applyAlignment="1">
      <alignment vertical="center"/>
    </xf>
    <xf numFmtId="0" fontId="5" fillId="0" borderId="33" xfId="9" applyFont="1" applyFill="1" applyBorder="1" applyAlignment="1">
      <alignment vertical="center"/>
    </xf>
    <xf numFmtId="191" fontId="5" fillId="0" borderId="22" xfId="9" applyNumberFormat="1" applyFont="1" applyFill="1" applyBorder="1" applyAlignment="1">
      <alignment horizontal="right" vertical="center" shrinkToFit="1"/>
    </xf>
    <xf numFmtId="191" fontId="5" fillId="0" borderId="29" xfId="9" applyNumberFormat="1" applyFont="1" applyFill="1" applyBorder="1" applyAlignment="1">
      <alignment horizontal="right" vertical="center" shrinkToFit="1"/>
    </xf>
    <xf numFmtId="191" fontId="5" fillId="0" borderId="41" xfId="9" applyNumberFormat="1" applyFont="1" applyFill="1" applyBorder="1" applyAlignment="1">
      <alignment horizontal="right" vertical="center" shrinkToFit="1"/>
    </xf>
    <xf numFmtId="0" fontId="5" fillId="0" borderId="21" xfId="9" applyFont="1" applyFill="1" applyBorder="1" applyAlignment="1">
      <alignment horizontal="left" vertical="center"/>
    </xf>
    <xf numFmtId="0" fontId="5" fillId="0" borderId="28" xfId="9" applyFont="1" applyFill="1" applyBorder="1" applyAlignment="1">
      <alignment horizontal="left" vertical="center"/>
    </xf>
    <xf numFmtId="0" fontId="5" fillId="0" borderId="32" xfId="9" applyFont="1" applyFill="1" applyBorder="1" applyAlignment="1">
      <alignment horizontal="left" vertical="center"/>
    </xf>
    <xf numFmtId="0" fontId="5" fillId="0" borderId="20" xfId="9" applyFont="1" applyFill="1" applyBorder="1" applyAlignment="1">
      <alignment vertical="center"/>
    </xf>
    <xf numFmtId="0" fontId="5" fillId="0" borderId="27" xfId="9" applyFont="1" applyFill="1" applyBorder="1" applyAlignment="1">
      <alignment vertical="center"/>
    </xf>
    <xf numFmtId="0" fontId="5" fillId="0" borderId="31" xfId="9" applyFont="1" applyFill="1" applyBorder="1" applyAlignment="1">
      <alignment vertical="center"/>
    </xf>
    <xf numFmtId="184" fontId="5" fillId="0" borderId="20" xfId="9" applyNumberFormat="1" applyFont="1" applyFill="1" applyBorder="1" applyAlignment="1">
      <alignment horizontal="right" vertical="center" shrinkToFit="1"/>
    </xf>
    <xf numFmtId="184" fontId="5" fillId="0" borderId="27" xfId="9" applyNumberFormat="1" applyFont="1" applyFill="1" applyBorder="1" applyAlignment="1">
      <alignment horizontal="right" vertical="center" shrinkToFit="1"/>
    </xf>
    <xf numFmtId="184" fontId="5" fillId="0" borderId="39" xfId="9" applyNumberFormat="1" applyFont="1" applyFill="1" applyBorder="1" applyAlignment="1">
      <alignment horizontal="right" vertical="center" shrinkToFit="1"/>
    </xf>
    <xf numFmtId="185" fontId="5" fillId="0" borderId="4" xfId="9" applyNumberFormat="1" applyFont="1" applyFill="1" applyBorder="1" applyAlignment="1">
      <alignment horizontal="right" vertical="center" shrinkToFit="1"/>
    </xf>
    <xf numFmtId="185" fontId="5" fillId="0" borderId="0" xfId="9" applyNumberFormat="1" applyFont="1" applyFill="1" applyBorder="1" applyAlignment="1">
      <alignment horizontal="right" vertical="center" shrinkToFit="1"/>
    </xf>
    <xf numFmtId="185" fontId="5" fillId="0" borderId="49" xfId="9" applyNumberFormat="1" applyFont="1" applyFill="1" applyBorder="1" applyAlignment="1">
      <alignment horizontal="right" vertical="center" shrinkToFit="1"/>
    </xf>
    <xf numFmtId="176" fontId="5" fillId="0" borderId="4" xfId="9" applyNumberFormat="1" applyFont="1" applyFill="1" applyBorder="1" applyAlignment="1">
      <alignment horizontal="right" vertical="center" shrinkToFit="1"/>
    </xf>
    <xf numFmtId="176" fontId="5" fillId="0" borderId="0" xfId="9" applyNumberFormat="1" applyFont="1" applyFill="1" applyBorder="1" applyAlignment="1">
      <alignment horizontal="right" vertical="center" shrinkToFit="1"/>
    </xf>
    <xf numFmtId="176" fontId="5" fillId="0" borderId="49"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5" fillId="0" borderId="44" xfId="9" applyFont="1" applyFill="1" applyBorder="1" applyAlignment="1">
      <alignment horizontal="center" vertical="center"/>
    </xf>
    <xf numFmtId="0" fontId="5" fillId="0" borderId="27" xfId="9" applyFont="1" applyFill="1" applyBorder="1" applyAlignment="1">
      <alignment horizontal="center" vertical="center"/>
    </xf>
    <xf numFmtId="0" fontId="5" fillId="0" borderId="39" xfId="9" applyFont="1" applyFill="1" applyBorder="1" applyAlignment="1">
      <alignment horizontal="center" vertical="center"/>
    </xf>
    <xf numFmtId="0" fontId="5" fillId="0" borderId="51" xfId="9" applyFont="1" applyFill="1" applyBorder="1" applyAlignment="1">
      <alignment horizontal="center" vertical="center"/>
    </xf>
    <xf numFmtId="0" fontId="5" fillId="0" borderId="42" xfId="9" applyFont="1" applyFill="1" applyBorder="1" applyAlignment="1">
      <alignment horizontal="center" vertical="center"/>
    </xf>
    <xf numFmtId="189" fontId="5" fillId="0" borderId="3" xfId="9" applyNumberFormat="1" applyFont="1" applyFill="1" applyBorder="1" applyAlignment="1">
      <alignment horizontal="right" vertical="center" shrinkToFit="1"/>
    </xf>
    <xf numFmtId="189" fontId="5" fillId="0" borderId="10" xfId="9" applyNumberFormat="1" applyFont="1" applyFill="1" applyBorder="1" applyAlignment="1">
      <alignment horizontal="right" vertical="center" shrinkToFit="1"/>
    </xf>
    <xf numFmtId="189" fontId="5" fillId="0" borderId="42" xfId="9" applyNumberFormat="1" applyFont="1" applyFill="1" applyBorder="1" applyAlignment="1">
      <alignment horizontal="right" vertical="center" shrinkToFit="1"/>
    </xf>
    <xf numFmtId="0" fontId="5" fillId="0" borderId="35" xfId="3" applyFont="1" applyBorder="1">
      <alignment vertical="center"/>
    </xf>
    <xf numFmtId="0" fontId="5" fillId="0" borderId="46" xfId="3" applyFont="1" applyBorder="1">
      <alignment vertical="center"/>
    </xf>
    <xf numFmtId="0" fontId="5" fillId="0" borderId="47" xfId="3" applyFont="1" applyBorder="1">
      <alignment vertical="center"/>
    </xf>
    <xf numFmtId="184" fontId="5" fillId="0" borderId="35" xfId="3" applyNumberFormat="1" applyFont="1" applyFill="1" applyBorder="1" applyAlignment="1">
      <alignment horizontal="right" vertical="center" shrinkToFit="1"/>
    </xf>
    <xf numFmtId="184" fontId="5" fillId="0" borderId="46" xfId="3" applyNumberFormat="1" applyFont="1" applyFill="1" applyBorder="1" applyAlignment="1">
      <alignment horizontal="right" vertical="center" shrinkToFit="1"/>
    </xf>
    <xf numFmtId="184" fontId="5" fillId="0" borderId="61" xfId="3" applyNumberFormat="1" applyFont="1" applyFill="1" applyBorder="1" applyAlignment="1">
      <alignment horizontal="right" vertical="center" shrinkToFit="1"/>
    </xf>
    <xf numFmtId="189" fontId="5" fillId="0" borderId="62" xfId="3" applyNumberFormat="1" applyFont="1" applyFill="1" applyBorder="1" applyAlignment="1">
      <alignment horizontal="right" vertical="center" shrinkToFit="1"/>
    </xf>
    <xf numFmtId="189" fontId="2" fillId="0" borderId="46" xfId="3" applyNumberFormat="1" applyFill="1" applyBorder="1" applyAlignment="1">
      <alignment horizontal="right" vertical="center" shrinkToFit="1"/>
    </xf>
    <xf numFmtId="189" fontId="2" fillId="0" borderId="61" xfId="3" applyNumberFormat="1" applyFill="1" applyBorder="1" applyAlignment="1">
      <alignment horizontal="right" vertical="center" shrinkToFit="1"/>
    </xf>
    <xf numFmtId="184" fontId="5" fillId="0" borderId="62" xfId="3" applyNumberFormat="1" applyFont="1" applyFill="1" applyBorder="1" applyAlignment="1">
      <alignment horizontal="right" vertical="center" shrinkToFit="1"/>
    </xf>
    <xf numFmtId="0" fontId="2" fillId="0" borderId="46" xfId="3" applyFill="1" applyBorder="1" applyAlignment="1">
      <alignment horizontal="right" vertical="center" shrinkToFit="1"/>
    </xf>
    <xf numFmtId="0" fontId="2" fillId="0" borderId="61" xfId="3" applyFill="1" applyBorder="1" applyAlignment="1">
      <alignment horizontal="right" vertical="center" shrinkToFit="1"/>
    </xf>
    <xf numFmtId="184" fontId="5" fillId="2" borderId="62" xfId="3" applyNumberFormat="1" applyFont="1" applyFill="1" applyBorder="1" applyAlignment="1">
      <alignment horizontal="center" vertical="center" shrinkToFit="1"/>
    </xf>
    <xf numFmtId="184" fontId="5" fillId="2" borderId="46" xfId="3" applyNumberFormat="1" applyFont="1" applyFill="1" applyBorder="1" applyAlignment="1">
      <alignment horizontal="center" vertical="center" shrinkToFit="1"/>
    </xf>
    <xf numFmtId="184" fontId="5" fillId="2" borderId="61" xfId="3" applyNumberFormat="1" applyFont="1" applyFill="1" applyBorder="1" applyAlignment="1">
      <alignment horizontal="center" vertical="center" shrinkToFit="1"/>
    </xf>
    <xf numFmtId="0" fontId="5" fillId="2" borderId="62" xfId="3" applyFont="1" applyFill="1" applyBorder="1" applyAlignment="1">
      <alignment horizontal="center" vertical="center" shrinkToFit="1"/>
    </xf>
    <xf numFmtId="0" fontId="5" fillId="2" borderId="46" xfId="3" applyFont="1" applyFill="1" applyBorder="1" applyAlignment="1">
      <alignment horizontal="center" vertical="center" shrinkToFit="1"/>
    </xf>
    <xf numFmtId="0" fontId="5" fillId="2" borderId="47" xfId="3" applyFont="1" applyFill="1" applyBorder="1" applyAlignment="1">
      <alignment horizontal="center" vertical="center" shrinkToFit="1"/>
    </xf>
    <xf numFmtId="0" fontId="5" fillId="0" borderId="34" xfId="3" applyFont="1" applyBorder="1" applyAlignment="1">
      <alignment horizontal="center" vertical="center" wrapText="1"/>
    </xf>
    <xf numFmtId="0" fontId="5" fillId="0" borderId="0" xfId="9" applyFont="1" applyFill="1" applyBorder="1" applyAlignment="1">
      <alignment horizontal="center" vertical="center" wrapText="1"/>
    </xf>
    <xf numFmtId="0" fontId="5" fillId="0" borderId="12" xfId="3" applyFont="1" applyBorder="1" applyAlignment="1">
      <alignment vertical="center" textRotation="255"/>
    </xf>
    <xf numFmtId="0" fontId="5" fillId="0" borderId="0" xfId="3" applyFont="1" applyBorder="1" applyAlignment="1">
      <alignment vertical="center" textRotation="255"/>
    </xf>
    <xf numFmtId="0" fontId="5" fillId="0" borderId="46" xfId="3" applyFont="1" applyBorder="1" applyAlignment="1">
      <alignment vertical="center" textRotation="255"/>
    </xf>
    <xf numFmtId="0" fontId="5" fillId="0" borderId="24" xfId="3" applyFont="1" applyBorder="1" applyAlignment="1">
      <alignment horizontal="center" vertical="center" textRotation="255"/>
    </xf>
    <xf numFmtId="0" fontId="5" fillId="0" borderId="34" xfId="3" applyFont="1" applyBorder="1" applyAlignment="1">
      <alignment horizontal="center" vertical="center" textRotation="255"/>
    </xf>
    <xf numFmtId="0" fontId="5" fillId="0" borderId="35" xfId="3" applyFont="1" applyBorder="1" applyAlignment="1">
      <alignment horizontal="center" vertical="center" textRotation="255"/>
    </xf>
    <xf numFmtId="0" fontId="5" fillId="0" borderId="34" xfId="3" applyFont="1" applyBorder="1">
      <alignment vertical="center"/>
    </xf>
    <xf numFmtId="0" fontId="5" fillId="0" borderId="0" xfId="9" applyFont="1" applyFill="1" applyBorder="1">
      <alignment vertical="center"/>
    </xf>
    <xf numFmtId="0" fontId="5" fillId="0" borderId="9" xfId="3" applyFont="1" applyBorder="1">
      <alignment vertical="center"/>
    </xf>
    <xf numFmtId="184" fontId="5" fillId="0" borderId="34" xfId="3" applyNumberFormat="1" applyFont="1" applyFill="1" applyBorder="1" applyAlignment="1">
      <alignment horizontal="right" vertical="center" shrinkToFit="1"/>
    </xf>
    <xf numFmtId="184" fontId="5" fillId="0" borderId="53" xfId="3" applyNumberFormat="1" applyFont="1" applyFill="1" applyBorder="1" applyAlignment="1">
      <alignment horizontal="right" vertical="center" shrinkToFit="1"/>
    </xf>
    <xf numFmtId="189" fontId="5" fillId="0" borderId="56" xfId="3" applyNumberFormat="1" applyFont="1" applyFill="1" applyBorder="1" applyAlignment="1">
      <alignment horizontal="right" vertical="center" shrinkToFit="1"/>
    </xf>
    <xf numFmtId="189" fontId="2" fillId="0" borderId="0" xfId="3" applyNumberFormat="1" applyFill="1" applyAlignment="1">
      <alignment horizontal="right" vertical="center" shrinkToFit="1"/>
    </xf>
    <xf numFmtId="189" fontId="2" fillId="0" borderId="53" xfId="3" applyNumberFormat="1" applyFill="1" applyBorder="1" applyAlignment="1">
      <alignment horizontal="right" vertical="center" shrinkToFit="1"/>
    </xf>
    <xf numFmtId="184" fontId="5" fillId="0" borderId="56" xfId="3" applyNumberFormat="1" applyFont="1" applyFill="1" applyBorder="1" applyAlignment="1">
      <alignment horizontal="right" vertical="center" shrinkToFit="1"/>
    </xf>
    <xf numFmtId="0" fontId="2" fillId="0" borderId="0" xfId="3" applyFill="1" applyAlignment="1">
      <alignment horizontal="right" vertical="center" shrinkToFit="1"/>
    </xf>
    <xf numFmtId="0" fontId="2" fillId="0" borderId="53" xfId="3" applyFill="1" applyBorder="1" applyAlignment="1">
      <alignment horizontal="right" vertical="center" shrinkToFit="1"/>
    </xf>
    <xf numFmtId="184" fontId="5" fillId="2" borderId="56" xfId="3" applyNumberFormat="1" applyFont="1" applyFill="1" applyBorder="1" applyAlignment="1">
      <alignment horizontal="center" vertical="center" shrinkToFit="1"/>
    </xf>
    <xf numFmtId="184" fontId="5" fillId="2" borderId="0" xfId="3" applyNumberFormat="1" applyFont="1" applyFill="1" applyBorder="1" applyAlignment="1">
      <alignment horizontal="center" vertical="center" shrinkToFit="1"/>
    </xf>
    <xf numFmtId="184" fontId="5" fillId="2" borderId="53" xfId="3" applyNumberFormat="1" applyFont="1" applyFill="1" applyBorder="1" applyAlignment="1">
      <alignment horizontal="center" vertical="center" shrinkToFit="1"/>
    </xf>
    <xf numFmtId="0" fontId="5" fillId="2" borderId="56" xfId="3" applyFont="1" applyFill="1" applyBorder="1" applyAlignment="1">
      <alignment horizontal="center" vertical="center" shrinkToFit="1"/>
    </xf>
    <xf numFmtId="0" fontId="5" fillId="2" borderId="0" xfId="3" applyFont="1" applyFill="1" applyBorder="1" applyAlignment="1">
      <alignment horizontal="center" vertical="center" shrinkToFit="1"/>
    </xf>
    <xf numFmtId="0" fontId="5" fillId="2" borderId="9" xfId="3" applyFont="1" applyFill="1" applyBorder="1" applyAlignment="1">
      <alignment horizontal="center" vertical="center" shrinkToFit="1"/>
    </xf>
    <xf numFmtId="184" fontId="5" fillId="0" borderId="0" xfId="3" applyNumberFormat="1" applyFont="1" applyFill="1" applyBorder="1" applyAlignment="1">
      <alignment horizontal="right" vertical="center"/>
    </xf>
    <xf numFmtId="189" fontId="2" fillId="0" borderId="9" xfId="3" applyNumberFormat="1" applyFill="1" applyBorder="1" applyAlignment="1">
      <alignment horizontal="right" vertical="center" shrinkToFit="1"/>
    </xf>
    <xf numFmtId="189" fontId="5" fillId="0" borderId="0" xfId="3" applyNumberFormat="1" applyFont="1" applyFill="1" applyBorder="1" applyAlignment="1">
      <alignment horizontal="right" vertical="center"/>
    </xf>
    <xf numFmtId="0" fontId="5" fillId="0" borderId="19" xfId="4" applyFont="1" applyFill="1" applyBorder="1" applyAlignment="1">
      <alignment horizontal="left" vertical="center"/>
    </xf>
    <xf numFmtId="184" fontId="5" fillId="0" borderId="35" xfId="4" applyNumberFormat="1" applyFont="1" applyFill="1" applyBorder="1" applyAlignment="1">
      <alignment horizontal="right" vertical="center"/>
    </xf>
    <xf numFmtId="184" fontId="5" fillId="0" borderId="46" xfId="4" applyNumberFormat="1" applyFont="1" applyFill="1" applyBorder="1" applyAlignment="1">
      <alignment horizontal="right" vertical="center"/>
    </xf>
    <xf numFmtId="184" fontId="5" fillId="0" borderId="47" xfId="4" applyNumberFormat="1" applyFont="1" applyFill="1" applyBorder="1" applyAlignment="1">
      <alignment horizontal="right" vertical="center"/>
    </xf>
    <xf numFmtId="0" fontId="5" fillId="0" borderId="59" xfId="4" applyFont="1" applyFill="1" applyBorder="1" applyAlignment="1">
      <alignment horizontal="left" vertical="center"/>
    </xf>
    <xf numFmtId="184" fontId="5" fillId="0" borderId="24" xfId="4" applyNumberFormat="1" applyFont="1" applyFill="1" applyBorder="1" applyAlignment="1">
      <alignment horizontal="right" vertical="center"/>
    </xf>
    <xf numFmtId="184" fontId="5" fillId="0" borderId="12" xfId="3" applyNumberFormat="1" applyFont="1" applyFill="1" applyBorder="1" applyAlignment="1">
      <alignment horizontal="right" vertical="center"/>
    </xf>
    <xf numFmtId="184" fontId="5" fillId="0" borderId="17" xfId="4" applyNumberFormat="1" applyFont="1" applyFill="1" applyBorder="1" applyAlignment="1">
      <alignment horizontal="right" vertical="center"/>
    </xf>
    <xf numFmtId="189" fontId="5" fillId="0" borderId="35" xfId="3" applyNumberFormat="1" applyFont="1" applyFill="1" applyBorder="1" applyAlignment="1">
      <alignment horizontal="right" vertical="center"/>
    </xf>
    <xf numFmtId="189" fontId="5" fillId="0" borderId="46" xfId="3" applyNumberFormat="1" applyFont="1" applyFill="1" applyBorder="1" applyAlignment="1">
      <alignment horizontal="right" vertical="center"/>
    </xf>
    <xf numFmtId="189" fontId="5" fillId="0" borderId="47" xfId="3" applyNumberFormat="1" applyFont="1" applyFill="1" applyBorder="1" applyAlignment="1">
      <alignment horizontal="right" vertical="center"/>
    </xf>
    <xf numFmtId="189" fontId="5" fillId="0" borderId="34" xfId="3" applyNumberFormat="1" applyFont="1" applyFill="1" applyBorder="1" applyAlignment="1">
      <alignment horizontal="right" vertical="center"/>
    </xf>
    <xf numFmtId="189" fontId="5" fillId="0" borderId="9" xfId="3" applyNumberFormat="1" applyFont="1" applyFill="1" applyBorder="1" applyAlignment="1">
      <alignment horizontal="right" vertical="center"/>
    </xf>
    <xf numFmtId="0" fontId="5" fillId="0" borderId="24" xfId="3" applyFont="1" applyBorder="1">
      <alignment vertical="center"/>
    </xf>
    <xf numFmtId="0" fontId="5" fillId="0" borderId="12" xfId="3" applyFont="1" applyFill="1" applyBorder="1">
      <alignment vertical="center"/>
    </xf>
    <xf numFmtId="0" fontId="5" fillId="0" borderId="17" xfId="3" applyFont="1" applyBorder="1">
      <alignment vertical="center"/>
    </xf>
    <xf numFmtId="189" fontId="5" fillId="0" borderId="24" xfId="3" applyNumberFormat="1" applyFont="1" applyFill="1" applyBorder="1" applyAlignment="1">
      <alignment horizontal="right" vertical="center"/>
    </xf>
    <xf numFmtId="189" fontId="5" fillId="0" borderId="12" xfId="3" applyNumberFormat="1" applyFont="1" applyFill="1" applyBorder="1" applyAlignment="1">
      <alignment horizontal="right" vertical="center"/>
    </xf>
    <xf numFmtId="189" fontId="5" fillId="0" borderId="17" xfId="3" applyNumberFormat="1" applyFont="1" applyFill="1" applyBorder="1" applyAlignment="1">
      <alignment horizontal="right" vertical="center"/>
    </xf>
    <xf numFmtId="0" fontId="5" fillId="0" borderId="21" xfId="3" applyFont="1" applyBorder="1" applyAlignment="1">
      <alignment horizontal="center" vertical="center"/>
    </xf>
    <xf numFmtId="0" fontId="5" fillId="0" borderId="28" xfId="3" applyFont="1" applyBorder="1" applyAlignment="1">
      <alignment horizontal="center" vertical="center"/>
    </xf>
    <xf numFmtId="0" fontId="5" fillId="0" borderId="32" xfId="3" applyFont="1" applyBorder="1" applyAlignment="1">
      <alignment horizontal="center" vertical="center"/>
    </xf>
    <xf numFmtId="184" fontId="5" fillId="0" borderId="24" xfId="3" applyNumberFormat="1" applyFont="1" applyFill="1" applyBorder="1" applyAlignment="1">
      <alignment horizontal="right" vertical="center" shrinkToFit="1"/>
    </xf>
    <xf numFmtId="184" fontId="5" fillId="0" borderId="12" xfId="3" applyNumberFormat="1" applyFont="1" applyFill="1" applyBorder="1" applyAlignment="1">
      <alignment horizontal="right" vertical="center" shrinkToFit="1"/>
    </xf>
    <xf numFmtId="184" fontId="5" fillId="0" borderId="52" xfId="3" applyNumberFormat="1" applyFont="1" applyFill="1" applyBorder="1" applyAlignment="1">
      <alignment horizontal="right" vertical="center" shrinkToFit="1"/>
    </xf>
    <xf numFmtId="189" fontId="5" fillId="0" borderId="57" xfId="3" applyNumberFormat="1" applyFont="1" applyFill="1" applyBorder="1" applyAlignment="1">
      <alignment horizontal="right" vertical="center" shrinkToFit="1"/>
    </xf>
    <xf numFmtId="189" fontId="5" fillId="0" borderId="12" xfId="3" applyNumberFormat="1" applyFont="1" applyFill="1" applyBorder="1" applyAlignment="1">
      <alignment horizontal="right" vertical="center" shrinkToFit="1"/>
    </xf>
    <xf numFmtId="189" fontId="5" fillId="0" borderId="52" xfId="3" applyNumberFormat="1" applyFont="1" applyFill="1" applyBorder="1" applyAlignment="1">
      <alignment horizontal="right" vertical="center" shrinkToFit="1"/>
    </xf>
    <xf numFmtId="184" fontId="5" fillId="0" borderId="57" xfId="3" applyNumberFormat="1" applyFont="1" applyFill="1" applyBorder="1" applyAlignment="1">
      <alignment horizontal="right" vertical="center" shrinkToFit="1"/>
    </xf>
    <xf numFmtId="189" fontId="5" fillId="0" borderId="17" xfId="3" applyNumberFormat="1" applyFont="1" applyFill="1" applyBorder="1" applyAlignment="1">
      <alignment horizontal="right" vertical="center" shrinkToFit="1"/>
    </xf>
    <xf numFmtId="189" fontId="5" fillId="0" borderId="55" xfId="3" applyNumberFormat="1" applyFont="1" applyFill="1" applyBorder="1" applyAlignment="1">
      <alignment horizontal="right" vertical="center" shrinkToFit="1"/>
    </xf>
    <xf numFmtId="184" fontId="5" fillId="0" borderId="55" xfId="3" applyNumberFormat="1" applyFont="1" applyFill="1" applyBorder="1" applyAlignment="1">
      <alignment horizontal="right" vertical="center" shrinkToFit="1"/>
    </xf>
    <xf numFmtId="189" fontId="5" fillId="0" borderId="9" xfId="3" applyNumberFormat="1" applyFont="1" applyFill="1" applyBorder="1" applyAlignment="1">
      <alignment horizontal="right" vertical="center" shrinkToFit="1"/>
    </xf>
    <xf numFmtId="184" fontId="5" fillId="0" borderId="60" xfId="3" applyNumberFormat="1" applyFont="1" applyFill="1" applyBorder="1" applyAlignment="1">
      <alignment horizontal="right" vertical="center" shrinkToFit="1"/>
    </xf>
    <xf numFmtId="0" fontId="10" fillId="0" borderId="21" xfId="3" applyFont="1" applyBorder="1" applyAlignment="1">
      <alignment horizontal="center" vertical="center"/>
    </xf>
    <xf numFmtId="0" fontId="10" fillId="0" borderId="28" xfId="3" applyFont="1" applyBorder="1" applyAlignment="1">
      <alignment horizontal="center" vertical="center"/>
    </xf>
    <xf numFmtId="0" fontId="10" fillId="0" borderId="32" xfId="3" applyFont="1" applyBorder="1" applyAlignment="1">
      <alignment horizontal="center" vertical="center"/>
    </xf>
    <xf numFmtId="189" fontId="5" fillId="0" borderId="53" xfId="3" applyNumberFormat="1" applyFont="1" applyFill="1" applyBorder="1" applyAlignment="1">
      <alignment horizontal="right" vertical="center" shrinkToFit="1"/>
    </xf>
    <xf numFmtId="184" fontId="5" fillId="0" borderId="9" xfId="3" applyNumberFormat="1" applyFont="1" applyFill="1" applyBorder="1" applyAlignment="1">
      <alignment horizontal="right" vertical="center" shrinkToFit="1"/>
    </xf>
    <xf numFmtId="0" fontId="5" fillId="0" borderId="34" xfId="3" applyFont="1" applyBorder="1" applyAlignment="1">
      <alignment vertical="center"/>
    </xf>
    <xf numFmtId="0" fontId="1" fillId="0" borderId="0" xfId="1" applyAlignment="1">
      <alignment vertical="center"/>
    </xf>
    <xf numFmtId="0" fontId="1" fillId="0" borderId="9" xfId="1" applyBorder="1" applyAlignment="1">
      <alignment vertical="center"/>
    </xf>
    <xf numFmtId="0" fontId="1" fillId="0" borderId="0" xfId="1" applyBorder="1" applyAlignment="1">
      <alignment vertical="center"/>
    </xf>
    <xf numFmtId="189" fontId="5" fillId="0" borderId="54" xfId="3" applyNumberFormat="1" applyFont="1" applyFill="1" applyBorder="1" applyAlignment="1">
      <alignment horizontal="right" vertical="center" shrinkToFit="1"/>
    </xf>
    <xf numFmtId="184" fontId="5" fillId="0" borderId="54" xfId="3" applyNumberFormat="1" applyFont="1" applyFill="1" applyBorder="1" applyAlignment="1">
      <alignment horizontal="right" vertical="center" shrinkToFit="1"/>
    </xf>
    <xf numFmtId="49" fontId="9" fillId="0" borderId="7" xfId="3" applyNumberFormat="1" applyFont="1" applyFill="1" applyBorder="1" applyAlignment="1">
      <alignment horizontal="center" vertical="center"/>
    </xf>
    <xf numFmtId="49" fontId="9" fillId="0" borderId="13" xfId="3" applyNumberFormat="1" applyFont="1" applyFill="1" applyBorder="1" applyAlignment="1">
      <alignment horizontal="center" vertical="center"/>
    </xf>
    <xf numFmtId="49" fontId="9" fillId="0" borderId="51" xfId="3" applyNumberFormat="1" applyFont="1" applyFill="1" applyBorder="1" applyAlignment="1">
      <alignment horizontal="center" vertical="center"/>
    </xf>
    <xf numFmtId="0" fontId="5" fillId="0" borderId="58" xfId="3" applyFont="1" applyBorder="1" applyAlignment="1">
      <alignment horizontal="center" vertical="center"/>
    </xf>
    <xf numFmtId="0" fontId="16" fillId="4" borderId="23" xfId="12" applyFont="1" applyFill="1" applyBorder="1" applyAlignment="1" applyProtection="1">
      <alignment horizontal="center" vertical="center" wrapText="1"/>
      <protection locked="0"/>
    </xf>
    <xf numFmtId="0" fontId="16" fillId="4" borderId="10" xfId="12" applyFont="1" applyFill="1" applyBorder="1" applyAlignment="1" applyProtection="1">
      <alignment horizontal="center" vertical="center" wrapText="1"/>
      <protection locked="0"/>
    </xf>
    <xf numFmtId="0" fontId="16" fillId="4" borderId="8" xfId="12" applyFont="1" applyFill="1" applyBorder="1" applyAlignment="1" applyProtection="1">
      <alignment horizontal="center" vertical="center" wrapText="1"/>
      <protection locked="0"/>
    </xf>
    <xf numFmtId="0" fontId="16" fillId="4" borderId="81" xfId="12" applyFont="1" applyFill="1" applyBorder="1" applyAlignment="1" applyProtection="1">
      <alignment horizontal="center" vertical="center" wrapText="1"/>
      <protection locked="0"/>
    </xf>
    <xf numFmtId="0" fontId="16" fillId="4" borderId="70" xfId="12" applyFont="1" applyFill="1" applyBorder="1" applyAlignment="1" applyProtection="1">
      <alignment horizontal="center" vertical="center" wrapText="1"/>
      <protection locked="0"/>
    </xf>
    <xf numFmtId="0" fontId="16" fillId="4" borderId="77" xfId="12" applyFont="1" applyFill="1" applyBorder="1" applyAlignment="1" applyProtection="1">
      <alignment horizontal="center" vertical="center" wrapText="1"/>
      <protection locked="0"/>
    </xf>
    <xf numFmtId="0" fontId="16" fillId="4" borderId="42" xfId="12" applyFont="1" applyFill="1" applyBorder="1" applyAlignment="1" applyProtection="1">
      <alignment horizontal="center" vertical="center" wrapText="1"/>
      <protection locked="0"/>
    </xf>
    <xf numFmtId="0" fontId="16" fillId="4" borderId="111" xfId="12" applyFont="1" applyFill="1" applyBorder="1" applyAlignment="1" applyProtection="1">
      <alignment horizontal="center" vertical="center" wrapText="1"/>
      <protection locked="0"/>
    </xf>
    <xf numFmtId="0" fontId="16" fillId="4" borderId="3" xfId="12" applyFont="1" applyFill="1" applyBorder="1" applyAlignment="1" applyProtection="1">
      <alignment horizontal="center" vertical="center"/>
      <protection locked="0"/>
    </xf>
    <xf numFmtId="0" fontId="16" fillId="4" borderId="10" xfId="12" applyFont="1" applyFill="1" applyBorder="1" applyAlignment="1" applyProtection="1">
      <alignment horizontal="center" vertical="center"/>
      <protection locked="0"/>
    </xf>
    <xf numFmtId="0" fontId="16" fillId="4" borderId="8" xfId="12" applyFont="1" applyFill="1" applyBorder="1" applyAlignment="1" applyProtection="1">
      <alignment horizontal="center" vertical="center"/>
      <protection locked="0"/>
    </xf>
    <xf numFmtId="0" fontId="16" fillId="4" borderId="63" xfId="12" applyFont="1" applyFill="1" applyBorder="1" applyAlignment="1" applyProtection="1">
      <alignment horizontal="center" vertical="center"/>
      <protection locked="0"/>
    </xf>
    <xf numFmtId="0" fontId="16" fillId="4" borderId="70" xfId="12" applyFont="1" applyFill="1" applyBorder="1" applyAlignment="1" applyProtection="1">
      <alignment horizontal="center" vertical="center"/>
      <protection locked="0"/>
    </xf>
    <xf numFmtId="0" fontId="16" fillId="4" borderId="77" xfId="12" applyFont="1" applyFill="1" applyBorder="1" applyAlignment="1" applyProtection="1">
      <alignment horizontal="center" vertical="center"/>
      <protection locked="0"/>
    </xf>
    <xf numFmtId="0" fontId="16" fillId="4" borderId="23" xfId="12" applyFont="1" applyFill="1" applyBorder="1" applyAlignment="1" applyProtection="1">
      <alignment horizontal="center" vertical="center" wrapText="1" shrinkToFit="1"/>
      <protection locked="0"/>
    </xf>
    <xf numFmtId="0" fontId="16" fillId="4" borderId="10" xfId="12" applyFont="1" applyFill="1" applyBorder="1" applyAlignment="1" applyProtection="1">
      <alignment horizontal="center" vertical="center" shrinkToFit="1"/>
      <protection locked="0"/>
    </xf>
    <xf numFmtId="0" fontId="16" fillId="4" borderId="8" xfId="12" applyFont="1" applyFill="1" applyBorder="1" applyAlignment="1" applyProtection="1">
      <alignment horizontal="center" vertical="center" shrinkToFit="1"/>
      <protection locked="0"/>
    </xf>
    <xf numFmtId="0" fontId="16" fillId="4" borderId="81" xfId="12" applyFont="1" applyFill="1" applyBorder="1" applyAlignment="1" applyProtection="1">
      <alignment horizontal="center" vertical="center" shrinkToFit="1"/>
      <protection locked="0"/>
    </xf>
    <xf numFmtId="0" fontId="16" fillId="4" borderId="70" xfId="12" applyFont="1" applyFill="1" applyBorder="1" applyAlignment="1" applyProtection="1">
      <alignment horizontal="center" vertical="center" shrinkToFit="1"/>
      <protection locked="0"/>
    </xf>
    <xf numFmtId="0" fontId="16" fillId="4" borderId="77" xfId="12" applyFont="1" applyFill="1" applyBorder="1" applyAlignment="1" applyProtection="1">
      <alignment horizontal="center" vertical="center" shrinkToFit="1"/>
      <protection locked="0"/>
    </xf>
    <xf numFmtId="0" fontId="16" fillId="4" borderId="81" xfId="12" applyFont="1" applyFill="1" applyBorder="1" applyAlignment="1" applyProtection="1">
      <alignment horizontal="center" vertical="center"/>
      <protection locked="0"/>
    </xf>
    <xf numFmtId="0" fontId="16" fillId="3" borderId="6" xfId="12" applyFont="1" applyFill="1" applyBorder="1" applyAlignment="1" applyProtection="1">
      <alignment horizontal="center" vertical="center" textRotation="255" shrinkToFit="1"/>
    </xf>
    <xf numFmtId="0" fontId="16" fillId="3" borderId="17" xfId="12" applyFont="1" applyFill="1" applyBorder="1" applyAlignment="1" applyProtection="1">
      <alignment horizontal="center" vertical="center" textRotation="255" shrinkToFit="1"/>
    </xf>
    <xf numFmtId="0" fontId="16" fillId="3" borderId="4" xfId="12" applyFont="1" applyFill="1" applyBorder="1" applyAlignment="1" applyProtection="1">
      <alignment horizontal="center" vertical="center" textRotation="255" shrinkToFit="1"/>
    </xf>
    <xf numFmtId="0" fontId="16" fillId="3" borderId="9" xfId="12" applyFont="1" applyFill="1" applyBorder="1" applyAlignment="1" applyProtection="1">
      <alignment horizontal="center" vertical="center" textRotation="255" shrinkToFit="1"/>
    </xf>
    <xf numFmtId="0" fontId="16" fillId="3" borderId="45" xfId="12" applyFont="1" applyFill="1" applyBorder="1" applyAlignment="1" applyProtection="1">
      <alignment horizontal="center" vertical="center" textRotation="255" shrinkToFit="1"/>
    </xf>
    <xf numFmtId="0" fontId="16" fillId="3" borderId="47" xfId="12" applyFont="1" applyFill="1" applyBorder="1" applyAlignment="1" applyProtection="1">
      <alignment horizontal="center" vertical="center" textRotation="255" shrinkToFit="1"/>
    </xf>
    <xf numFmtId="0" fontId="16" fillId="3" borderId="6" xfId="12" applyFont="1" applyFill="1" applyBorder="1" applyAlignment="1" applyProtection="1">
      <alignment horizontal="center" vertical="top" wrapText="1"/>
    </xf>
    <xf numFmtId="0" fontId="16" fillId="3" borderId="12" xfId="12" applyFont="1" applyFill="1" applyBorder="1" applyAlignment="1" applyProtection="1">
      <alignment horizontal="center" vertical="top" wrapText="1"/>
    </xf>
    <xf numFmtId="0" fontId="16" fillId="3" borderId="17" xfId="12" applyFont="1" applyFill="1" applyBorder="1" applyAlignment="1" applyProtection="1">
      <alignment horizontal="center" vertical="top" wrapText="1"/>
    </xf>
    <xf numFmtId="0" fontId="16" fillId="3" borderId="4" xfId="12" applyFont="1" applyFill="1" applyBorder="1" applyAlignment="1" applyProtection="1">
      <alignment horizontal="center" vertical="top" wrapText="1"/>
    </xf>
    <xf numFmtId="0" fontId="16" fillId="3" borderId="0" xfId="12" applyFont="1" applyFill="1" applyBorder="1" applyAlignment="1" applyProtection="1">
      <alignment horizontal="center" vertical="top" wrapText="1"/>
    </xf>
    <xf numFmtId="0" fontId="16" fillId="3" borderId="9" xfId="12" applyFont="1" applyFill="1" applyBorder="1" applyAlignment="1" applyProtection="1">
      <alignment horizontal="center" vertical="top" wrapText="1"/>
    </xf>
    <xf numFmtId="0" fontId="16" fillId="3" borderId="45" xfId="12" applyFont="1" applyFill="1" applyBorder="1" applyAlignment="1" applyProtection="1">
      <alignment horizontal="center" vertical="top" wrapText="1"/>
    </xf>
    <xf numFmtId="0" fontId="16" fillId="3" borderId="46" xfId="12" applyFont="1" applyFill="1" applyBorder="1" applyAlignment="1" applyProtection="1">
      <alignment horizontal="center" vertical="top" wrapText="1"/>
    </xf>
    <xf numFmtId="0" fontId="16" fillId="3" borderId="24" xfId="12" applyFont="1" applyFill="1" applyBorder="1" applyAlignment="1" applyProtection="1">
      <alignment horizontal="center" vertical="center" wrapText="1"/>
    </xf>
    <xf numFmtId="0" fontId="16" fillId="3" borderId="12" xfId="12" applyFont="1" applyFill="1" applyBorder="1" applyAlignment="1" applyProtection="1">
      <alignment horizontal="center" vertical="center" wrapText="1"/>
    </xf>
    <xf numFmtId="0" fontId="16" fillId="3" borderId="17" xfId="12" applyFont="1" applyFill="1" applyBorder="1" applyAlignment="1" applyProtection="1">
      <alignment horizontal="center" vertical="center" wrapText="1"/>
    </xf>
    <xf numFmtId="0" fontId="16" fillId="3" borderId="34" xfId="12" applyFont="1" applyFill="1" applyBorder="1" applyAlignment="1" applyProtection="1">
      <alignment horizontal="center" vertical="center" wrapText="1"/>
    </xf>
    <xf numFmtId="0" fontId="16" fillId="3" borderId="0" xfId="12" applyFont="1" applyFill="1" applyBorder="1" applyAlignment="1" applyProtection="1">
      <alignment horizontal="center" vertical="center" wrapText="1"/>
    </xf>
    <xf numFmtId="0" fontId="16" fillId="3" borderId="9" xfId="12" applyFont="1" applyFill="1" applyBorder="1" applyAlignment="1" applyProtection="1">
      <alignment horizontal="center" vertical="center" wrapText="1"/>
    </xf>
    <xf numFmtId="0" fontId="16" fillId="3" borderId="46" xfId="12" applyFont="1" applyFill="1" applyBorder="1" applyAlignment="1" applyProtection="1">
      <alignment horizontal="center" vertical="center" wrapText="1"/>
    </xf>
    <xf numFmtId="0" fontId="16" fillId="3" borderId="47" xfId="12" applyFont="1" applyFill="1" applyBorder="1" applyAlignment="1" applyProtection="1">
      <alignment horizontal="center" vertical="center" wrapText="1"/>
    </xf>
    <xf numFmtId="0" fontId="16" fillId="3" borderId="6" xfId="12" applyFont="1" applyFill="1" applyBorder="1" applyAlignment="1" applyProtection="1">
      <alignment horizontal="center" vertical="center" wrapText="1"/>
    </xf>
    <xf numFmtId="0" fontId="16" fillId="3" borderId="4" xfId="12" applyFont="1" applyFill="1" applyBorder="1" applyAlignment="1" applyProtection="1">
      <alignment horizontal="center" vertical="center" wrapText="1"/>
    </xf>
    <xf numFmtId="0" fontId="16" fillId="3" borderId="5" xfId="12" applyFont="1" applyFill="1" applyBorder="1" applyAlignment="1" applyProtection="1">
      <alignment horizontal="center" vertical="center" wrapText="1"/>
    </xf>
    <xf numFmtId="0" fontId="16" fillId="3" borderId="11" xfId="12" applyFont="1" applyFill="1" applyBorder="1" applyAlignment="1" applyProtection="1">
      <alignment horizontal="center" vertical="center" wrapText="1"/>
    </xf>
    <xf numFmtId="0" fontId="16" fillId="3" borderId="16" xfId="12" applyFont="1" applyFill="1" applyBorder="1" applyAlignment="1" applyProtection="1">
      <alignment horizontal="center" vertical="center" wrapText="1"/>
    </xf>
    <xf numFmtId="0" fontId="16" fillId="3" borderId="6" xfId="12" applyFont="1" applyFill="1" applyBorder="1" applyAlignment="1" applyProtection="1">
      <alignment horizontal="left" vertical="center" wrapText="1"/>
    </xf>
    <xf numFmtId="0" fontId="16" fillId="3" borderId="12" xfId="12" applyFont="1" applyFill="1" applyBorder="1" applyAlignment="1" applyProtection="1">
      <alignment horizontal="left" vertical="center" wrapText="1"/>
    </xf>
    <xf numFmtId="0" fontId="16" fillId="3" borderId="5" xfId="12" applyFont="1" applyFill="1" applyBorder="1" applyAlignment="1" applyProtection="1">
      <alignment horizontal="left" vertical="center" wrapText="1"/>
    </xf>
    <xf numFmtId="0" fontId="16" fillId="3" borderId="11" xfId="12" applyFont="1" applyFill="1" applyBorder="1" applyAlignment="1" applyProtection="1">
      <alignment horizontal="left" vertical="center" wrapText="1"/>
    </xf>
    <xf numFmtId="0" fontId="16" fillId="3" borderId="6" xfId="12" applyFont="1" applyFill="1" applyBorder="1" applyAlignment="1" applyProtection="1">
      <alignment horizontal="center" vertical="top"/>
    </xf>
    <xf numFmtId="0" fontId="16" fillId="3" borderId="12" xfId="12" applyFont="1" applyFill="1" applyBorder="1" applyAlignment="1" applyProtection="1">
      <alignment horizontal="center" vertical="top"/>
    </xf>
    <xf numFmtId="0" fontId="16" fillId="3" borderId="4" xfId="12" applyFont="1" applyFill="1" applyBorder="1" applyAlignment="1" applyProtection="1">
      <alignment horizontal="center" vertical="top"/>
    </xf>
    <xf numFmtId="0" fontId="16" fillId="3" borderId="0" xfId="12" applyFont="1" applyFill="1" applyBorder="1" applyAlignment="1" applyProtection="1">
      <alignment horizontal="center" vertical="top"/>
    </xf>
    <xf numFmtId="0" fontId="16" fillId="3" borderId="45" xfId="12" applyFont="1" applyFill="1" applyBorder="1" applyAlignment="1" applyProtection="1">
      <alignment horizontal="center" vertical="top"/>
    </xf>
    <xf numFmtId="0" fontId="16" fillId="3" borderId="46" xfId="12" applyFont="1" applyFill="1" applyBorder="1" applyAlignment="1" applyProtection="1">
      <alignment horizontal="center" vertical="top"/>
    </xf>
    <xf numFmtId="0" fontId="16" fillId="3" borderId="24" xfId="12" applyFont="1" applyFill="1" applyBorder="1" applyAlignment="1" applyProtection="1">
      <alignment horizontal="center" vertical="center" textRotation="255" wrapText="1"/>
    </xf>
    <xf numFmtId="0" fontId="16" fillId="3" borderId="17" xfId="12" applyFont="1" applyFill="1" applyBorder="1" applyAlignment="1" applyProtection="1">
      <alignment horizontal="center" vertical="center" textRotation="255" wrapText="1"/>
    </xf>
    <xf numFmtId="0" fontId="16" fillId="3" borderId="34" xfId="12" applyFont="1" applyFill="1" applyBorder="1" applyAlignment="1" applyProtection="1">
      <alignment horizontal="center" vertical="center" textRotation="255" wrapText="1"/>
    </xf>
    <xf numFmtId="0" fontId="16" fillId="3" borderId="9" xfId="12" applyFont="1" applyFill="1" applyBorder="1" applyAlignment="1" applyProtection="1">
      <alignment horizontal="center" vertical="center" textRotation="255" wrapText="1"/>
    </xf>
    <xf numFmtId="0" fontId="16" fillId="3" borderId="35" xfId="12" applyFont="1" applyFill="1" applyBorder="1" applyAlignment="1" applyProtection="1">
      <alignment horizontal="center" vertical="center" textRotation="255" wrapText="1"/>
    </xf>
    <xf numFmtId="0" fontId="16" fillId="3" borderId="47" xfId="12" applyFont="1" applyFill="1" applyBorder="1" applyAlignment="1" applyProtection="1">
      <alignment horizontal="center" vertical="center" textRotation="255" wrapText="1"/>
    </xf>
    <xf numFmtId="0" fontId="16" fillId="3" borderId="6" xfId="12" applyFont="1" applyFill="1" applyBorder="1" applyAlignment="1" applyProtection="1">
      <alignment horizontal="center" vertical="center" textRotation="255" wrapText="1"/>
    </xf>
    <xf numFmtId="0" fontId="16" fillId="3" borderId="4" xfId="12" applyFont="1" applyFill="1" applyBorder="1" applyAlignment="1" applyProtection="1">
      <alignment horizontal="center" vertical="center" textRotation="255" wrapText="1"/>
    </xf>
    <xf numFmtId="0" fontId="16" fillId="3" borderId="45" xfId="12" applyFont="1" applyFill="1" applyBorder="1" applyAlignment="1" applyProtection="1">
      <alignment horizontal="center" vertical="center" textRotation="255" wrapText="1"/>
    </xf>
    <xf numFmtId="0" fontId="16" fillId="3" borderId="12" xfId="12" applyFont="1" applyFill="1" applyBorder="1" applyAlignment="1" applyProtection="1">
      <alignment horizontal="center" vertical="center"/>
    </xf>
    <xf numFmtId="0" fontId="16" fillId="3" borderId="17" xfId="12" applyFont="1" applyFill="1" applyBorder="1" applyAlignment="1" applyProtection="1">
      <alignment horizontal="center" vertical="center"/>
    </xf>
    <xf numFmtId="179" fontId="16" fillId="3" borderId="21" xfId="16" applyNumberFormat="1" applyFont="1" applyFill="1" applyBorder="1" applyAlignment="1" applyProtection="1">
      <alignment horizontal="right" vertical="center" shrinkToFit="1"/>
    </xf>
    <xf numFmtId="179" fontId="16" fillId="3" borderId="28" xfId="16" applyNumberFormat="1" applyFont="1" applyFill="1" applyBorder="1" applyAlignment="1" applyProtection="1">
      <alignment horizontal="right" vertical="center" shrinkToFit="1"/>
    </xf>
    <xf numFmtId="179" fontId="16" fillId="3" borderId="101" xfId="16" applyNumberFormat="1" applyFont="1" applyFill="1" applyBorder="1" applyAlignment="1" applyProtection="1">
      <alignment horizontal="right" vertical="center" shrinkToFit="1"/>
    </xf>
    <xf numFmtId="179" fontId="16" fillId="3" borderId="109" xfId="16" applyNumberFormat="1" applyFont="1" applyFill="1" applyBorder="1" applyAlignment="1" applyProtection="1">
      <alignment horizontal="right" vertical="center" shrinkToFit="1"/>
    </xf>
    <xf numFmtId="179" fontId="16" fillId="3" borderId="122" xfId="16" applyNumberFormat="1" applyFont="1" applyFill="1" applyBorder="1" applyAlignment="1" applyProtection="1">
      <alignment horizontal="right" vertical="center" shrinkToFit="1"/>
    </xf>
    <xf numFmtId="179" fontId="16" fillId="3" borderId="127" xfId="16" applyNumberFormat="1" applyFont="1" applyFill="1" applyBorder="1" applyAlignment="1" applyProtection="1">
      <alignment horizontal="right" vertical="center" shrinkToFit="1"/>
    </xf>
    <xf numFmtId="179" fontId="16" fillId="3" borderId="132" xfId="16" applyNumberFormat="1" applyFont="1" applyFill="1" applyBorder="1" applyAlignment="1" applyProtection="1">
      <alignment horizontal="right" vertical="center" shrinkToFit="1"/>
    </xf>
    <xf numFmtId="0" fontId="16" fillId="3" borderId="11" xfId="12" applyFont="1" applyFill="1" applyBorder="1" applyAlignment="1" applyProtection="1">
      <alignment horizontal="center" vertical="center"/>
    </xf>
    <xf numFmtId="0" fontId="16" fillId="3" borderId="16" xfId="12" applyFont="1" applyFill="1" applyBorder="1" applyAlignment="1" applyProtection="1">
      <alignment horizontal="center" vertical="center"/>
    </xf>
    <xf numFmtId="179" fontId="16" fillId="3" borderId="96" xfId="16" applyNumberFormat="1" applyFont="1" applyFill="1" applyBorder="1" applyAlignment="1" applyProtection="1">
      <alignment horizontal="right" vertical="center" shrinkToFit="1"/>
    </xf>
    <xf numFmtId="179" fontId="16" fillId="3" borderId="29" xfId="16" applyNumberFormat="1" applyFont="1" applyFill="1" applyBorder="1" applyAlignment="1" applyProtection="1">
      <alignment horizontal="right" vertical="center" shrinkToFit="1"/>
    </xf>
    <xf numFmtId="179" fontId="16" fillId="3" borderId="102" xfId="16" applyNumberFormat="1" applyFont="1" applyFill="1" applyBorder="1" applyAlignment="1" applyProtection="1">
      <alignment horizontal="right" vertical="center" shrinkToFit="1"/>
    </xf>
    <xf numFmtId="179" fontId="16" fillId="3" borderId="126" xfId="16" applyNumberFormat="1" applyFont="1" applyFill="1" applyBorder="1" applyAlignment="1" applyProtection="1">
      <alignment horizontal="right" vertical="center" shrinkToFit="1"/>
    </xf>
    <xf numFmtId="179" fontId="16" fillId="3" borderId="131" xfId="16" applyNumberFormat="1" applyFont="1" applyFill="1" applyBorder="1" applyAlignment="1" applyProtection="1">
      <alignment horizontal="right" vertical="center" shrinkToFit="1"/>
    </xf>
    <xf numFmtId="179" fontId="16" fillId="3" borderId="136" xfId="16" applyNumberFormat="1" applyFont="1" applyFill="1" applyBorder="1" applyAlignment="1" applyProtection="1">
      <alignment horizontal="right" vertical="center" shrinkToFit="1"/>
    </xf>
    <xf numFmtId="0" fontId="16" fillId="4" borderId="3" xfId="12" applyFont="1" applyFill="1" applyBorder="1" applyAlignment="1" applyProtection="1">
      <alignment horizontal="center" vertical="center" wrapText="1"/>
      <protection locked="0"/>
    </xf>
    <xf numFmtId="0" fontId="16" fillId="4" borderId="63" xfId="12" applyFont="1" applyFill="1" applyBorder="1" applyAlignment="1" applyProtection="1">
      <alignment horizontal="center" vertical="center" wrapText="1"/>
      <protection locked="0"/>
    </xf>
    <xf numFmtId="0" fontId="16" fillId="4" borderId="3" xfId="12" applyFont="1" applyFill="1" applyBorder="1" applyAlignment="1" applyProtection="1">
      <alignment horizontal="center" vertical="center" wrapText="1" shrinkToFit="1"/>
      <protection locked="0"/>
    </xf>
    <xf numFmtId="0" fontId="16" fillId="4" borderId="42" xfId="12" applyFont="1" applyFill="1" applyBorder="1" applyAlignment="1" applyProtection="1">
      <alignment horizontal="center" vertical="center" shrinkToFit="1"/>
      <protection locked="0"/>
    </xf>
    <xf numFmtId="0" fontId="16" fillId="4" borderId="63" xfId="12" applyFont="1" applyFill="1" applyBorder="1" applyAlignment="1" applyProtection="1">
      <alignment horizontal="center" vertical="center" shrinkToFit="1"/>
      <protection locked="0"/>
    </xf>
    <xf numFmtId="0" fontId="16" fillId="4" borderId="111" xfId="12" applyFont="1" applyFill="1" applyBorder="1" applyAlignment="1" applyProtection="1">
      <alignment horizontal="center" vertical="center" shrinkToFit="1"/>
      <protection locked="0"/>
    </xf>
    <xf numFmtId="0" fontId="16" fillId="3" borderId="4" xfId="12" applyFont="1" applyFill="1" applyBorder="1" applyAlignment="1" applyProtection="1">
      <alignment horizontal="left" vertical="center"/>
    </xf>
    <xf numFmtId="0" fontId="16" fillId="3" borderId="0" xfId="12" applyFont="1" applyFill="1" applyBorder="1" applyAlignment="1" applyProtection="1">
      <alignment horizontal="left" vertical="center"/>
    </xf>
    <xf numFmtId="0" fontId="16" fillId="3" borderId="0" xfId="12" applyFont="1" applyFill="1" applyBorder="1" applyAlignment="1" applyProtection="1">
      <alignment horizontal="right" vertical="center" wrapText="1"/>
    </xf>
    <xf numFmtId="0" fontId="16" fillId="3" borderId="0" xfId="12" applyFont="1" applyFill="1" applyBorder="1" applyAlignment="1" applyProtection="1">
      <alignment horizontal="right" vertical="center"/>
    </xf>
    <xf numFmtId="0" fontId="16" fillId="3" borderId="9" xfId="12" applyFont="1" applyFill="1" applyBorder="1" applyAlignment="1" applyProtection="1">
      <alignment horizontal="right" vertical="center"/>
    </xf>
    <xf numFmtId="182" fontId="16" fillId="3" borderId="34" xfId="15" applyNumberFormat="1" applyFont="1" applyFill="1" applyBorder="1" applyAlignment="1" applyProtection="1">
      <alignment horizontal="right" vertical="center" shrinkToFit="1"/>
    </xf>
    <xf numFmtId="182" fontId="16" fillId="3" borderId="0" xfId="12" applyNumberFormat="1" applyFont="1" applyFill="1" applyBorder="1" applyAlignment="1" applyProtection="1">
      <alignment horizontal="right" vertical="center" shrinkToFit="1"/>
    </xf>
    <xf numFmtId="182" fontId="16" fillId="3" borderId="53" xfId="15" applyNumberFormat="1" applyFont="1" applyFill="1" applyBorder="1" applyAlignment="1" applyProtection="1">
      <alignment horizontal="right" vertical="center" shrinkToFit="1"/>
    </xf>
    <xf numFmtId="182" fontId="16" fillId="3" borderId="56" xfId="15" applyNumberFormat="1" applyFont="1" applyFill="1" applyBorder="1" applyAlignment="1" applyProtection="1">
      <alignment horizontal="right" vertical="center" shrinkToFit="1"/>
    </xf>
    <xf numFmtId="179" fontId="16" fillId="3" borderId="124" xfId="16" applyNumberFormat="1" applyFont="1" applyFill="1" applyBorder="1" applyAlignment="1" applyProtection="1">
      <alignment horizontal="right" vertical="center" shrinkToFit="1"/>
    </xf>
    <xf numFmtId="179" fontId="16" fillId="3" borderId="129" xfId="16" applyNumberFormat="1" applyFont="1" applyFill="1" applyBorder="1" applyAlignment="1" applyProtection="1">
      <alignment horizontal="right" vertical="center" shrinkToFit="1"/>
    </xf>
    <xf numFmtId="179" fontId="16" fillId="3" borderId="134" xfId="16" applyNumberFormat="1" applyFont="1" applyFill="1" applyBorder="1" applyAlignment="1" applyProtection="1">
      <alignment horizontal="right" vertical="center" shrinkToFit="1"/>
    </xf>
    <xf numFmtId="0" fontId="16" fillId="3" borderId="4" xfId="12" applyFont="1" applyFill="1" applyBorder="1" applyProtection="1">
      <alignment vertical="center"/>
    </xf>
    <xf numFmtId="0" fontId="16" fillId="3" borderId="0" xfId="12" applyFont="1" applyFill="1" applyBorder="1" applyProtection="1">
      <alignment vertical="center"/>
    </xf>
    <xf numFmtId="0" fontId="16" fillId="3" borderId="9" xfId="12" applyFont="1" applyFill="1" applyBorder="1" applyProtection="1">
      <alignment vertical="center"/>
    </xf>
    <xf numFmtId="188" fontId="16" fillId="3" borderId="34" xfId="16" applyNumberFormat="1" applyFont="1" applyFill="1" applyBorder="1" applyAlignment="1" applyProtection="1">
      <alignment horizontal="right" vertical="center" shrinkToFit="1"/>
    </xf>
    <xf numFmtId="188" fontId="16" fillId="3" borderId="0" xfId="16" applyNumberFormat="1" applyFont="1" applyFill="1" applyBorder="1" applyAlignment="1" applyProtection="1">
      <alignment horizontal="right" vertical="center" shrinkToFit="1"/>
    </xf>
    <xf numFmtId="188" fontId="16" fillId="3" borderId="9" xfId="16" applyNumberFormat="1" applyFont="1" applyFill="1" applyBorder="1" applyAlignment="1" applyProtection="1">
      <alignment horizontal="right" vertical="center" shrinkToFit="1"/>
    </xf>
    <xf numFmtId="188" fontId="16" fillId="3" borderId="0" xfId="16" applyNumberFormat="1" applyFont="1" applyFill="1" applyAlignment="1" applyProtection="1">
      <alignment horizontal="right" vertical="center" shrinkToFit="1"/>
    </xf>
    <xf numFmtId="188" fontId="16" fillId="3" borderId="49" xfId="16" applyNumberFormat="1" applyFont="1" applyFill="1" applyBorder="1" applyAlignment="1" applyProtection="1">
      <alignment horizontal="right" vertical="center" shrinkToFit="1"/>
    </xf>
    <xf numFmtId="0" fontId="18" fillId="3" borderId="45" xfId="12" applyFont="1" applyFill="1" applyBorder="1" applyAlignment="1" applyProtection="1">
      <alignment horizontal="left" vertical="center"/>
    </xf>
    <xf numFmtId="0" fontId="16" fillId="3" borderId="46" xfId="12" applyFont="1" applyFill="1" applyBorder="1" applyAlignment="1" applyProtection="1">
      <alignment horizontal="left" vertical="center"/>
    </xf>
    <xf numFmtId="0" fontId="16" fillId="3" borderId="46" xfId="12" applyFont="1" applyFill="1" applyBorder="1" applyAlignment="1" applyProtection="1">
      <alignment horizontal="right" vertical="center" wrapText="1"/>
    </xf>
    <xf numFmtId="0" fontId="16" fillId="3" borderId="46" xfId="12" applyFont="1" applyFill="1" applyBorder="1" applyAlignment="1" applyProtection="1">
      <alignment horizontal="right" vertical="center"/>
    </xf>
    <xf numFmtId="0" fontId="16" fillId="3" borderId="47" xfId="12" applyFont="1" applyFill="1" applyBorder="1" applyAlignment="1" applyProtection="1">
      <alignment horizontal="right" vertical="center"/>
    </xf>
    <xf numFmtId="182" fontId="16" fillId="3" borderId="35" xfId="16" applyNumberFormat="1" applyFont="1" applyFill="1" applyBorder="1" applyAlignment="1" applyProtection="1">
      <alignment horizontal="right" vertical="center" shrinkToFit="1"/>
    </xf>
    <xf numFmtId="182" fontId="16" fillId="3" borderId="46" xfId="16" applyNumberFormat="1" applyFont="1" applyFill="1" applyBorder="1" applyAlignment="1" applyProtection="1">
      <alignment horizontal="right" vertical="center" shrinkToFit="1"/>
    </xf>
    <xf numFmtId="182" fontId="16" fillId="3" borderId="61" xfId="16" applyNumberFormat="1" applyFont="1" applyFill="1" applyBorder="1" applyAlignment="1" applyProtection="1">
      <alignment horizontal="right" vertical="center" shrinkToFit="1"/>
    </xf>
    <xf numFmtId="182" fontId="16" fillId="3" borderId="62" xfId="16" applyNumberFormat="1" applyFont="1" applyFill="1" applyBorder="1" applyAlignment="1" applyProtection="1">
      <alignment horizontal="right" vertical="center" shrinkToFit="1"/>
    </xf>
    <xf numFmtId="179" fontId="16" fillId="3" borderId="125" xfId="16" applyNumberFormat="1" applyFont="1" applyFill="1" applyBorder="1" applyAlignment="1" applyProtection="1">
      <alignment horizontal="right" vertical="center" shrinkToFit="1"/>
    </xf>
    <xf numFmtId="179" fontId="16" fillId="3" borderId="130" xfId="16" applyNumberFormat="1" applyFont="1" applyFill="1" applyBorder="1" applyAlignment="1" applyProtection="1">
      <alignment horizontal="right" vertical="center" shrinkToFit="1"/>
    </xf>
    <xf numFmtId="179" fontId="16" fillId="3" borderId="135" xfId="16" applyNumberFormat="1" applyFont="1" applyFill="1" applyBorder="1" applyAlignment="1" applyProtection="1">
      <alignment horizontal="right" vertical="center" shrinkToFit="1"/>
    </xf>
    <xf numFmtId="0" fontId="16" fillId="3" borderId="5" xfId="12" applyFont="1" applyFill="1" applyBorder="1" applyProtection="1">
      <alignment vertical="center"/>
    </xf>
    <xf numFmtId="0" fontId="16" fillId="3" borderId="11" xfId="12" applyFont="1" applyFill="1" applyBorder="1" applyProtection="1">
      <alignment vertical="center"/>
    </xf>
    <xf numFmtId="0" fontId="16" fillId="3" borderId="16" xfId="12" applyFont="1" applyFill="1" applyBorder="1" applyProtection="1">
      <alignment vertical="center"/>
    </xf>
    <xf numFmtId="188" fontId="16" fillId="3" borderId="30" xfId="16" applyNumberFormat="1" applyFont="1" applyFill="1" applyBorder="1" applyAlignment="1" applyProtection="1">
      <alignment horizontal="right" vertical="center" shrinkToFit="1"/>
    </xf>
    <xf numFmtId="188" fontId="16" fillId="3" borderId="11" xfId="16" applyNumberFormat="1" applyFont="1" applyFill="1" applyBorder="1" applyAlignment="1" applyProtection="1">
      <alignment horizontal="right" vertical="center" shrinkToFit="1"/>
    </xf>
    <xf numFmtId="188" fontId="16" fillId="3" borderId="16" xfId="16" applyNumberFormat="1" applyFont="1" applyFill="1" applyBorder="1" applyAlignment="1" applyProtection="1">
      <alignment horizontal="right" vertical="center" shrinkToFit="1"/>
    </xf>
    <xf numFmtId="188" fontId="16" fillId="3" borderId="148" xfId="16" applyNumberFormat="1" applyFont="1" applyFill="1" applyBorder="1" applyAlignment="1" applyProtection="1">
      <alignment horizontal="right" vertical="center" shrinkToFit="1"/>
    </xf>
    <xf numFmtId="188" fontId="16" fillId="3" borderId="149" xfId="16" applyNumberFormat="1" applyFont="1" applyFill="1" applyBorder="1" applyAlignment="1" applyProtection="1">
      <alignment horizontal="right" vertical="center" shrinkToFit="1"/>
    </xf>
    <xf numFmtId="188" fontId="16" fillId="3" borderId="150" xfId="16" applyNumberFormat="1" applyFont="1" applyFill="1" applyBorder="1" applyAlignment="1" applyProtection="1">
      <alignment horizontal="right" vertical="center" shrinkToFit="1"/>
    </xf>
    <xf numFmtId="0" fontId="16" fillId="3" borderId="6" xfId="12" applyFont="1" applyFill="1" applyBorder="1" applyAlignment="1" applyProtection="1">
      <alignment horizontal="left" vertical="center"/>
    </xf>
    <xf numFmtId="0" fontId="16" fillId="3" borderId="12" xfId="12" applyFont="1" applyFill="1" applyBorder="1" applyAlignment="1" applyProtection="1">
      <alignment horizontal="left" vertical="center"/>
    </xf>
    <xf numFmtId="0" fontId="16" fillId="3" borderId="12" xfId="12" applyFont="1" applyFill="1" applyBorder="1" applyAlignment="1" applyProtection="1">
      <alignment horizontal="right" vertical="center"/>
    </xf>
    <xf numFmtId="0" fontId="16" fillId="3" borderId="17" xfId="12" applyFont="1" applyFill="1" applyBorder="1" applyAlignment="1" applyProtection="1">
      <alignment horizontal="right" vertical="center"/>
    </xf>
    <xf numFmtId="182" fontId="16" fillId="3" borderId="24" xfId="16" applyNumberFormat="1" applyFont="1" applyFill="1" applyBorder="1" applyAlignment="1" applyProtection="1">
      <alignment horizontal="right" vertical="center" shrinkToFit="1"/>
    </xf>
    <xf numFmtId="182" fontId="16" fillId="3" borderId="12" xfId="16" applyNumberFormat="1" applyFont="1" applyFill="1" applyBorder="1" applyAlignment="1" applyProtection="1">
      <alignment horizontal="right" vertical="center" shrinkToFit="1"/>
    </xf>
    <xf numFmtId="182" fontId="16" fillId="3" borderId="52" xfId="16" applyNumberFormat="1" applyFont="1" applyFill="1" applyBorder="1" applyAlignment="1" applyProtection="1">
      <alignment horizontal="right" vertical="center" shrinkToFit="1"/>
    </xf>
    <xf numFmtId="182" fontId="16" fillId="3" borderId="57" xfId="16" applyNumberFormat="1" applyFont="1" applyFill="1" applyBorder="1" applyAlignment="1" applyProtection="1">
      <alignment horizontal="right" vertical="center" shrinkToFit="1"/>
    </xf>
    <xf numFmtId="179" fontId="16" fillId="3" borderId="123" xfId="16" applyNumberFormat="1" applyFont="1" applyFill="1" applyBorder="1" applyAlignment="1" applyProtection="1">
      <alignment horizontal="right" vertical="center" shrinkToFit="1"/>
    </xf>
    <xf numFmtId="179" fontId="16" fillId="3" borderId="128" xfId="16" applyNumberFormat="1" applyFont="1" applyFill="1" applyBorder="1" applyAlignment="1" applyProtection="1">
      <alignment horizontal="right" vertical="center" shrinkToFit="1"/>
    </xf>
    <xf numFmtId="179" fontId="16" fillId="3" borderId="133" xfId="16" applyNumberFormat="1" applyFont="1" applyFill="1" applyBorder="1" applyAlignment="1" applyProtection="1">
      <alignment horizontal="right" vertical="center" shrinkToFit="1"/>
    </xf>
    <xf numFmtId="0" fontId="16" fillId="3" borderId="6" xfId="12" applyFont="1" applyFill="1" applyBorder="1" applyProtection="1">
      <alignment vertical="center"/>
    </xf>
    <xf numFmtId="0" fontId="16" fillId="3" borderId="12" xfId="12" applyFont="1" applyFill="1" applyBorder="1" applyProtection="1">
      <alignment vertical="center"/>
    </xf>
    <xf numFmtId="0" fontId="16" fillId="3" borderId="17" xfId="12" applyFont="1" applyFill="1" applyBorder="1" applyProtection="1">
      <alignment vertical="center"/>
    </xf>
    <xf numFmtId="186" fontId="16" fillId="3" borderId="24" xfId="16" applyNumberFormat="1" applyFont="1" applyFill="1" applyBorder="1" applyAlignment="1" applyProtection="1">
      <alignment horizontal="right" vertical="center" shrinkToFit="1"/>
    </xf>
    <xf numFmtId="186" fontId="16" fillId="3" borderId="12" xfId="16" applyNumberFormat="1" applyFont="1" applyFill="1" applyBorder="1" applyAlignment="1" applyProtection="1">
      <alignment horizontal="right" vertical="center" shrinkToFit="1"/>
    </xf>
    <xf numFmtId="186" fontId="16" fillId="3" borderId="17" xfId="16" applyNumberFormat="1" applyFont="1" applyFill="1" applyBorder="1" applyAlignment="1" applyProtection="1">
      <alignment horizontal="right" vertical="center" shrinkToFit="1"/>
    </xf>
    <xf numFmtId="186" fontId="16" fillId="3" borderId="43" xfId="16" applyNumberFormat="1" applyFont="1" applyFill="1" applyBorder="1" applyAlignment="1" applyProtection="1">
      <alignment horizontal="right" vertical="center" shrinkToFit="1"/>
    </xf>
    <xf numFmtId="0" fontId="16" fillId="3" borderId="30" xfId="12" applyFont="1" applyFill="1" applyBorder="1" applyProtection="1">
      <alignment vertical="center"/>
    </xf>
    <xf numFmtId="182" fontId="16" fillId="3" borderId="158" xfId="16" applyNumberFormat="1" applyFont="1" applyFill="1" applyBorder="1" applyAlignment="1" applyProtection="1">
      <alignment horizontal="right" vertical="center" shrinkToFit="1"/>
    </xf>
    <xf numFmtId="182" fontId="16" fillId="3" borderId="159" xfId="16" applyNumberFormat="1" applyFont="1" applyFill="1" applyBorder="1" applyAlignment="1" applyProtection="1">
      <alignment horizontal="right" vertical="center" shrinkToFit="1"/>
    </xf>
    <xf numFmtId="179" fontId="16" fillId="3" borderId="159" xfId="16" applyNumberFormat="1" applyFont="1" applyFill="1" applyBorder="1" applyAlignment="1" applyProtection="1">
      <alignment horizontal="right" vertical="center" shrinkToFit="1"/>
    </xf>
    <xf numFmtId="179" fontId="16" fillId="3" borderId="164" xfId="16" applyNumberFormat="1" applyFont="1" applyFill="1" applyBorder="1" applyAlignment="1" applyProtection="1">
      <alignment horizontal="right" vertical="center" shrinkToFit="1"/>
    </xf>
    <xf numFmtId="186" fontId="16" fillId="3" borderId="34" xfId="16" applyNumberFormat="1" applyFont="1" applyFill="1" applyBorder="1" applyAlignment="1" applyProtection="1">
      <alignment horizontal="right" vertical="center" shrinkToFit="1"/>
    </xf>
    <xf numFmtId="186" fontId="16" fillId="3" borderId="0" xfId="16" applyNumberFormat="1" applyFont="1" applyFill="1" applyBorder="1" applyAlignment="1" applyProtection="1">
      <alignment horizontal="right" vertical="center" shrinkToFit="1"/>
    </xf>
    <xf numFmtId="186" fontId="16" fillId="3" borderId="9" xfId="16" applyNumberFormat="1" applyFont="1" applyFill="1" applyBorder="1" applyAlignment="1" applyProtection="1">
      <alignment horizontal="right" vertical="center" shrinkToFit="1"/>
    </xf>
    <xf numFmtId="186" fontId="16" fillId="3" borderId="0" xfId="16" applyNumberFormat="1" applyFont="1" applyFill="1" applyAlignment="1" applyProtection="1">
      <alignment horizontal="right" vertical="center" shrinkToFit="1"/>
    </xf>
    <xf numFmtId="186" fontId="16" fillId="3" borderId="49" xfId="16" applyNumberFormat="1" applyFont="1" applyFill="1" applyBorder="1" applyAlignment="1" applyProtection="1">
      <alignment horizontal="right" vertical="center" shrinkToFit="1"/>
    </xf>
    <xf numFmtId="0" fontId="16" fillId="3" borderId="34" xfId="12" applyFont="1" applyFill="1" applyBorder="1" applyAlignment="1" applyProtection="1">
      <alignment vertical="center"/>
    </xf>
    <xf numFmtId="0" fontId="16" fillId="3" borderId="0" xfId="12" applyFont="1" applyFill="1" applyBorder="1" applyAlignment="1" applyProtection="1">
      <alignment vertical="center"/>
    </xf>
    <xf numFmtId="0" fontId="16" fillId="3" borderId="9" xfId="12" applyFont="1" applyFill="1" applyBorder="1" applyAlignment="1" applyProtection="1">
      <alignment vertical="center"/>
    </xf>
    <xf numFmtId="179" fontId="16" fillId="3" borderId="56" xfId="15" applyNumberFormat="1" applyFont="1" applyFill="1" applyBorder="1" applyAlignment="1" applyProtection="1">
      <alignment horizontal="right" vertical="center" shrinkToFit="1"/>
    </xf>
    <xf numFmtId="179" fontId="16" fillId="3" borderId="0" xfId="15" applyNumberFormat="1" applyFont="1" applyFill="1" applyBorder="1" applyAlignment="1" applyProtection="1">
      <alignment horizontal="right" vertical="center" shrinkToFit="1"/>
    </xf>
    <xf numFmtId="179" fontId="16" fillId="3" borderId="49" xfId="15" applyNumberFormat="1" applyFont="1" applyFill="1" applyBorder="1" applyAlignment="1" applyProtection="1">
      <alignment horizontal="right" vertical="center" shrinkToFit="1"/>
    </xf>
    <xf numFmtId="0" fontId="16" fillId="3" borderId="34" xfId="12" applyFont="1" applyFill="1" applyBorder="1" applyProtection="1">
      <alignment vertical="center"/>
    </xf>
    <xf numFmtId="182" fontId="16" fillId="3" borderId="141" xfId="16" applyNumberFormat="1" applyFont="1" applyFill="1" applyBorder="1" applyAlignment="1" applyProtection="1">
      <alignment horizontal="right" vertical="center" shrinkToFit="1"/>
    </xf>
    <xf numFmtId="182" fontId="16" fillId="3" borderId="55" xfId="16" applyNumberFormat="1" applyFont="1" applyFill="1" applyBorder="1" applyAlignment="1" applyProtection="1">
      <alignment horizontal="right" vertical="center" shrinkToFit="1"/>
    </xf>
    <xf numFmtId="179" fontId="16" fillId="3" borderId="55" xfId="16" applyNumberFormat="1" applyFont="1" applyFill="1" applyBorder="1" applyAlignment="1" applyProtection="1">
      <alignment horizontal="right" vertical="center" shrinkToFit="1"/>
    </xf>
    <xf numFmtId="179" fontId="16" fillId="3" borderId="162" xfId="16" applyNumberFormat="1" applyFont="1" applyFill="1" applyBorder="1" applyAlignment="1" applyProtection="1">
      <alignment horizontal="right" vertical="center" shrinkToFit="1"/>
    </xf>
    <xf numFmtId="0" fontId="16" fillId="3" borderId="35" xfId="12" applyFont="1" applyFill="1" applyBorder="1" applyAlignment="1" applyProtection="1">
      <alignment vertical="center"/>
    </xf>
    <xf numFmtId="0" fontId="16" fillId="3" borderId="46" xfId="12" applyFont="1" applyFill="1" applyBorder="1" applyAlignment="1" applyProtection="1">
      <alignment vertical="center"/>
    </xf>
    <xf numFmtId="0" fontId="16" fillId="3" borderId="47" xfId="12" applyFont="1" applyFill="1" applyBorder="1" applyAlignment="1" applyProtection="1">
      <alignment vertical="center"/>
    </xf>
    <xf numFmtId="0" fontId="16" fillId="3" borderId="44" xfId="12" applyFont="1" applyFill="1" applyBorder="1" applyAlignment="1" applyProtection="1">
      <alignment horizontal="center" vertical="center"/>
    </xf>
    <xf numFmtId="0" fontId="16" fillId="3" borderId="27" xfId="12" applyFont="1" applyFill="1" applyBorder="1" applyAlignment="1" applyProtection="1">
      <alignment horizontal="center" vertical="center"/>
    </xf>
    <xf numFmtId="0" fontId="16" fillId="3" borderId="31" xfId="12" applyFont="1" applyFill="1" applyBorder="1" applyAlignment="1" applyProtection="1">
      <alignment horizontal="center" vertical="center"/>
    </xf>
    <xf numFmtId="0" fontId="16" fillId="3" borderId="20" xfId="12" applyFont="1" applyFill="1" applyBorder="1" applyAlignment="1" applyProtection="1">
      <alignment horizontal="center" vertical="center"/>
    </xf>
    <xf numFmtId="0" fontId="16" fillId="3" borderId="39" xfId="12" applyFont="1" applyFill="1" applyBorder="1" applyAlignment="1" applyProtection="1">
      <alignment horizontal="center" vertical="center"/>
    </xf>
    <xf numFmtId="0" fontId="16" fillId="3" borderId="137" xfId="12" applyFont="1" applyFill="1" applyBorder="1" applyAlignment="1" applyProtection="1">
      <alignment horizontal="left" vertical="center" wrapText="1"/>
    </xf>
    <xf numFmtId="0" fontId="16" fillId="3" borderId="29" xfId="12" applyFont="1" applyFill="1" applyBorder="1" applyAlignment="1" applyProtection="1">
      <alignment horizontal="left" vertical="center"/>
    </xf>
    <xf numFmtId="0" fontId="16" fillId="3" borderId="33" xfId="12" applyFont="1" applyFill="1" applyBorder="1" applyAlignment="1" applyProtection="1">
      <alignment horizontal="left" vertical="center"/>
    </xf>
    <xf numFmtId="179" fontId="16" fillId="3" borderId="85" xfId="16" applyNumberFormat="1" applyFont="1" applyFill="1" applyBorder="1" applyAlignment="1" applyProtection="1">
      <alignment horizontal="right" vertical="center" shrinkToFit="1"/>
    </xf>
    <xf numFmtId="179" fontId="16" fillId="3" borderId="91" xfId="16" applyNumberFormat="1" applyFont="1" applyFill="1" applyBorder="1" applyAlignment="1" applyProtection="1">
      <alignment horizontal="right" vertical="center" shrinkToFit="1"/>
    </xf>
    <xf numFmtId="179" fontId="16" fillId="3" borderId="156" xfId="16" applyNumberFormat="1" applyFont="1" applyFill="1" applyBorder="1" applyAlignment="1" applyProtection="1">
      <alignment horizontal="right" vertical="center" shrinkToFit="1"/>
    </xf>
    <xf numFmtId="0" fontId="16" fillId="3" borderId="35" xfId="16" applyFont="1" applyFill="1" applyBorder="1" applyAlignment="1" applyProtection="1">
      <alignment horizontal="left" vertical="center" shrinkToFit="1"/>
    </xf>
    <xf numFmtId="0" fontId="16" fillId="3" borderId="46" xfId="16" applyFont="1" applyFill="1" applyBorder="1" applyAlignment="1" applyProtection="1">
      <alignment horizontal="left" vertical="center" shrinkToFit="1"/>
    </xf>
    <xf numFmtId="0" fontId="16" fillId="3" borderId="47" xfId="16" applyFont="1" applyFill="1" applyBorder="1" applyAlignment="1" applyProtection="1">
      <alignment horizontal="left" vertical="center" shrinkToFit="1"/>
    </xf>
    <xf numFmtId="182" fontId="16" fillId="3" borderId="142" xfId="16" applyNumberFormat="1" applyFont="1" applyFill="1" applyBorder="1" applyAlignment="1" applyProtection="1">
      <alignment horizontal="right" vertical="center" shrinkToFit="1"/>
    </xf>
    <xf numFmtId="182" fontId="16" fillId="3" borderId="146" xfId="16" applyNumberFormat="1" applyFont="1" applyFill="1" applyBorder="1" applyAlignment="1" applyProtection="1">
      <alignment horizontal="right" vertical="center" shrinkToFit="1"/>
    </xf>
    <xf numFmtId="179" fontId="16" fillId="3" borderId="146" xfId="16" applyNumberFormat="1" applyFont="1" applyFill="1" applyBorder="1" applyAlignment="1" applyProtection="1">
      <alignment horizontal="right" vertical="center" shrinkToFit="1"/>
    </xf>
    <xf numFmtId="179" fontId="16" fillId="3" borderId="163" xfId="16" applyNumberFormat="1" applyFont="1" applyFill="1" applyBorder="1" applyAlignment="1" applyProtection="1">
      <alignment horizontal="right" vertical="center" shrinkToFit="1"/>
    </xf>
    <xf numFmtId="0" fontId="16" fillId="3" borderId="24" xfId="12" applyFont="1" applyFill="1" applyBorder="1" applyProtection="1">
      <alignment vertical="center"/>
    </xf>
    <xf numFmtId="182" fontId="16" fillId="3" borderId="140" xfId="16" applyNumberFormat="1" applyFont="1" applyFill="1" applyBorder="1" applyAlignment="1" applyProtection="1">
      <alignment horizontal="right" vertical="center" shrinkToFit="1"/>
    </xf>
    <xf numFmtId="182" fontId="16" fillId="3" borderId="54" xfId="16" applyNumberFormat="1" applyFont="1" applyFill="1" applyBorder="1" applyAlignment="1" applyProtection="1">
      <alignment horizontal="right" vertical="center" shrinkToFit="1"/>
    </xf>
    <xf numFmtId="179" fontId="16" fillId="3" borderId="54" xfId="16" applyNumberFormat="1" applyFont="1" applyFill="1" applyBorder="1" applyAlignment="1" applyProtection="1">
      <alignment horizontal="right" vertical="center" shrinkToFit="1"/>
    </xf>
    <xf numFmtId="179" fontId="16" fillId="3" borderId="161" xfId="16" applyNumberFormat="1" applyFont="1" applyFill="1" applyBorder="1" applyAlignment="1" applyProtection="1">
      <alignment horizontal="right" vertical="center" shrinkToFit="1"/>
    </xf>
    <xf numFmtId="0" fontId="16" fillId="3" borderId="35" xfId="12" applyFont="1" applyFill="1" applyBorder="1" applyProtection="1">
      <alignment vertical="center"/>
    </xf>
    <xf numFmtId="0" fontId="16" fillId="3" borderId="46" xfId="12" applyFont="1" applyFill="1" applyBorder="1" applyProtection="1">
      <alignment vertical="center"/>
    </xf>
    <xf numFmtId="0" fontId="16" fillId="3" borderId="47" xfId="12" applyFont="1" applyFill="1" applyBorder="1" applyProtection="1">
      <alignment vertical="center"/>
    </xf>
    <xf numFmtId="179" fontId="16" fillId="3" borderId="152" xfId="16" applyNumberFormat="1" applyFont="1" applyFill="1" applyBorder="1" applyAlignment="1" applyProtection="1">
      <alignment horizontal="right" vertical="center" shrinkToFit="1"/>
    </xf>
    <xf numFmtId="179" fontId="16" fillId="3" borderId="19" xfId="16" applyNumberFormat="1" applyFont="1" applyFill="1" applyBorder="1" applyAlignment="1" applyProtection="1">
      <alignment horizontal="right" vertical="center" shrinkToFit="1"/>
    </xf>
    <xf numFmtId="0" fontId="16" fillId="3" borderId="34" xfId="16" applyFont="1" applyFill="1" applyBorder="1" applyAlignment="1" applyProtection="1">
      <alignment horizontal="left" vertical="center" shrinkToFit="1"/>
    </xf>
    <xf numFmtId="0" fontId="16" fillId="3" borderId="0" xfId="12" applyFont="1" applyFill="1" applyBorder="1" applyAlignment="1" applyProtection="1">
      <alignment horizontal="left" vertical="center" shrinkToFit="1"/>
    </xf>
    <xf numFmtId="0" fontId="16" fillId="3" borderId="9" xfId="16" applyFont="1" applyFill="1" applyBorder="1" applyAlignment="1" applyProtection="1">
      <alignment horizontal="left" vertical="center" shrinkToFit="1"/>
    </xf>
    <xf numFmtId="0" fontId="16" fillId="3" borderId="28" xfId="12" applyFont="1" applyFill="1" applyBorder="1" applyAlignment="1" applyProtection="1">
      <alignment horizontal="center" vertical="center" wrapText="1"/>
    </xf>
    <xf numFmtId="0" fontId="18" fillId="3" borderId="32" xfId="12" applyFont="1" applyFill="1" applyBorder="1" applyAlignment="1" applyProtection="1">
      <alignment horizontal="center" vertical="center"/>
    </xf>
    <xf numFmtId="182" fontId="16" fillId="3" borderId="143" xfId="16" applyNumberFormat="1" applyFont="1" applyFill="1" applyBorder="1" applyAlignment="1" applyProtection="1">
      <alignment horizontal="right" vertical="center" shrinkToFit="1"/>
    </xf>
    <xf numFmtId="182" fontId="16" fillId="3" borderId="147" xfId="16" applyNumberFormat="1" applyFont="1" applyFill="1" applyBorder="1" applyAlignment="1" applyProtection="1">
      <alignment horizontal="right" vertical="center" shrinkToFit="1"/>
    </xf>
    <xf numFmtId="179" fontId="16" fillId="3" borderId="155" xfId="16" applyNumberFormat="1" applyFont="1" applyFill="1" applyBorder="1" applyAlignment="1" applyProtection="1">
      <alignment horizontal="right" vertical="center" shrinkToFit="1"/>
    </xf>
    <xf numFmtId="179" fontId="16" fillId="3" borderId="151" xfId="16" applyNumberFormat="1" applyFont="1" applyFill="1" applyBorder="1" applyAlignment="1" applyProtection="1">
      <alignment horizontal="right" vertical="center" shrinkToFit="1"/>
    </xf>
    <xf numFmtId="179" fontId="16" fillId="3" borderId="59" xfId="16" applyNumberFormat="1" applyFont="1" applyFill="1" applyBorder="1" applyAlignment="1" applyProtection="1">
      <alignment horizontal="right" vertical="center" shrinkToFit="1"/>
    </xf>
    <xf numFmtId="0" fontId="16" fillId="3" borderId="24" xfId="16" applyFont="1" applyFill="1" applyBorder="1" applyAlignment="1" applyProtection="1">
      <alignment horizontal="left" vertical="center" shrinkToFit="1"/>
    </xf>
    <xf numFmtId="0" fontId="16" fillId="3" borderId="12" xfId="16" applyFont="1" applyFill="1" applyBorder="1" applyAlignment="1" applyProtection="1">
      <alignment horizontal="left" vertical="center" shrinkToFit="1"/>
    </xf>
    <xf numFmtId="0" fontId="16" fillId="3" borderId="17" xfId="16" applyFont="1" applyFill="1" applyBorder="1" applyAlignment="1" applyProtection="1">
      <alignment horizontal="left" vertical="center" shrinkToFit="1"/>
    </xf>
    <xf numFmtId="0" fontId="16" fillId="3" borderId="34" xfId="12" applyFont="1" applyFill="1" applyBorder="1" applyAlignment="1" applyProtection="1">
      <alignment vertical="center" shrinkToFit="1"/>
    </xf>
    <xf numFmtId="0" fontId="16" fillId="3" borderId="0" xfId="12" applyFont="1" applyFill="1" applyBorder="1" applyAlignment="1" applyProtection="1">
      <alignment vertical="center" shrinkToFit="1"/>
    </xf>
    <xf numFmtId="0" fontId="16" fillId="3" borderId="9" xfId="12" applyFont="1" applyFill="1" applyBorder="1" applyAlignment="1" applyProtection="1">
      <alignment vertical="center" shrinkToFit="1"/>
    </xf>
    <xf numFmtId="179" fontId="16" fillId="3" borderId="60" xfId="16" applyNumberFormat="1" applyFont="1" applyFill="1" applyBorder="1" applyAlignment="1" applyProtection="1">
      <alignment horizontal="right" vertical="center" shrinkToFit="1"/>
    </xf>
    <xf numFmtId="179" fontId="16" fillId="3" borderId="15" xfId="16" applyNumberFormat="1" applyFont="1" applyFill="1" applyBorder="1" applyAlignment="1" applyProtection="1">
      <alignment horizontal="right" vertical="center" shrinkToFit="1"/>
    </xf>
    <xf numFmtId="0" fontId="16" fillId="3" borderId="69" xfId="12" applyFont="1" applyFill="1" applyBorder="1" applyAlignment="1" applyProtection="1">
      <alignment horizontal="center" vertical="center"/>
    </xf>
    <xf numFmtId="0" fontId="16" fillId="3" borderId="28" xfId="12" applyFont="1" applyFill="1" applyBorder="1" applyAlignment="1" applyProtection="1">
      <alignment horizontal="center" vertical="center"/>
    </xf>
    <xf numFmtId="0" fontId="16" fillId="3" borderId="32" xfId="12" applyFont="1" applyFill="1" applyBorder="1" applyAlignment="1" applyProtection="1">
      <alignment horizontal="center" vertical="center"/>
    </xf>
    <xf numFmtId="0" fontId="16" fillId="3" borderId="21" xfId="12" applyFont="1" applyFill="1" applyBorder="1" applyAlignment="1" applyProtection="1">
      <alignment horizontal="center" vertical="center"/>
    </xf>
    <xf numFmtId="0" fontId="16" fillId="3" borderId="40" xfId="12" applyFont="1" applyFill="1" applyBorder="1" applyAlignment="1" applyProtection="1">
      <alignment horizontal="center" vertical="center"/>
    </xf>
    <xf numFmtId="0" fontId="16" fillId="3" borderId="24" xfId="12" applyFont="1" applyFill="1" applyBorder="1" applyAlignment="1" applyProtection="1">
      <alignment vertical="center"/>
    </xf>
    <xf numFmtId="0" fontId="16" fillId="3" borderId="12" xfId="12" applyFont="1" applyFill="1" applyBorder="1" applyAlignment="1" applyProtection="1">
      <alignment vertical="center"/>
    </xf>
    <xf numFmtId="0" fontId="16" fillId="3" borderId="17" xfId="12" applyFont="1" applyFill="1" applyBorder="1" applyAlignment="1" applyProtection="1">
      <alignment vertical="center"/>
    </xf>
    <xf numFmtId="179" fontId="16" fillId="3" borderId="57" xfId="16" applyNumberFormat="1" applyFont="1" applyFill="1" applyBorder="1" applyAlignment="1" applyProtection="1">
      <alignment horizontal="right" vertical="center" shrinkToFit="1"/>
    </xf>
    <xf numFmtId="179" fontId="16" fillId="3" borderId="12" xfId="16" applyNumberFormat="1" applyFont="1" applyFill="1" applyBorder="1" applyAlignment="1" applyProtection="1">
      <alignment horizontal="right" vertical="center" shrinkToFit="1"/>
    </xf>
    <xf numFmtId="179" fontId="16" fillId="3" borderId="43" xfId="16" applyNumberFormat="1" applyFont="1" applyFill="1" applyBorder="1" applyAlignment="1" applyProtection="1">
      <alignment horizontal="right" vertical="center" shrinkToFit="1"/>
    </xf>
    <xf numFmtId="182" fontId="16" fillId="3" borderId="21" xfId="16" applyNumberFormat="1" applyFont="1" applyFill="1" applyBorder="1" applyAlignment="1" applyProtection="1">
      <alignment horizontal="right" vertical="center" shrinkToFit="1"/>
    </xf>
    <xf numFmtId="182" fontId="16" fillId="3" borderId="28" xfId="16" applyNumberFormat="1" applyFont="1" applyFill="1" applyBorder="1" applyAlignment="1" applyProtection="1">
      <alignment horizontal="right" vertical="center" shrinkToFit="1"/>
    </xf>
    <xf numFmtId="182" fontId="16" fillId="3" borderId="101" xfId="16" applyNumberFormat="1" applyFont="1" applyFill="1" applyBorder="1" applyAlignment="1" applyProtection="1">
      <alignment horizontal="right" vertical="center" shrinkToFit="1"/>
    </xf>
    <xf numFmtId="182" fontId="16" fillId="3" borderId="109" xfId="16" applyNumberFormat="1" applyFont="1" applyFill="1" applyBorder="1" applyAlignment="1" applyProtection="1">
      <alignment horizontal="right" vertical="center" shrinkToFit="1"/>
    </xf>
    <xf numFmtId="182" fontId="16" fillId="3" borderId="122" xfId="16" applyNumberFormat="1" applyFont="1" applyFill="1" applyBorder="1" applyAlignment="1" applyProtection="1">
      <alignment horizontal="right" vertical="center" shrinkToFit="1"/>
    </xf>
    <xf numFmtId="182" fontId="16" fillId="3" borderId="127" xfId="16" applyNumberFormat="1" applyFont="1" applyFill="1" applyBorder="1" applyAlignment="1" applyProtection="1">
      <alignment horizontal="right" vertical="center" shrinkToFit="1"/>
    </xf>
    <xf numFmtId="182" fontId="16" fillId="3" borderId="132" xfId="16" applyNumberFormat="1" applyFont="1" applyFill="1" applyBorder="1" applyAlignment="1" applyProtection="1">
      <alignment horizontal="right" vertical="center" shrinkToFit="1"/>
    </xf>
    <xf numFmtId="0" fontId="16" fillId="3" borderId="0" xfId="12" applyFont="1" applyFill="1" applyProtection="1">
      <alignment vertical="center"/>
    </xf>
    <xf numFmtId="0" fontId="16" fillId="3" borderId="9" xfId="12" applyFont="1" applyFill="1" applyBorder="1" applyAlignment="1" applyProtection="1">
      <alignment horizontal="left" vertical="center"/>
    </xf>
    <xf numFmtId="0" fontId="16" fillId="3" borderId="10" xfId="12" applyFont="1" applyFill="1" applyBorder="1" applyAlignment="1" applyProtection="1">
      <alignment horizontal="left" vertical="center" wrapText="1"/>
    </xf>
    <xf numFmtId="0" fontId="16" fillId="3" borderId="0" xfId="15" applyFont="1" applyFill="1" applyAlignment="1" applyProtection="1">
      <alignment horizontal="left" vertical="center"/>
    </xf>
    <xf numFmtId="0" fontId="16" fillId="3" borderId="45" xfId="12" applyFont="1" applyFill="1" applyBorder="1" applyAlignment="1" applyProtection="1">
      <alignment horizontal="center" vertical="center"/>
    </xf>
    <xf numFmtId="0" fontId="16" fillId="3" borderId="46" xfId="12" applyFont="1" applyFill="1" applyBorder="1" applyAlignment="1" applyProtection="1">
      <alignment horizontal="center" vertical="center"/>
    </xf>
    <xf numFmtId="0" fontId="16" fillId="3" borderId="48" xfId="12" applyFont="1" applyFill="1" applyBorder="1" applyAlignment="1" applyProtection="1">
      <alignment horizontal="center" vertical="center"/>
    </xf>
    <xf numFmtId="0" fontId="16" fillId="3" borderId="58" xfId="12" applyFont="1" applyFill="1" applyBorder="1" applyAlignment="1" applyProtection="1">
      <alignment horizontal="center" vertical="center"/>
    </xf>
    <xf numFmtId="0" fontId="16" fillId="3" borderId="72" xfId="15" applyFont="1" applyFill="1" applyBorder="1" applyAlignment="1" applyProtection="1">
      <alignment horizontal="left" vertical="center" shrinkToFit="1"/>
      <protection locked="0"/>
    </xf>
    <xf numFmtId="0" fontId="16" fillId="3" borderId="75" xfId="15" applyFont="1" applyFill="1" applyBorder="1" applyAlignment="1" applyProtection="1">
      <alignment horizontal="left" vertical="center" shrinkToFit="1"/>
      <protection locked="0"/>
    </xf>
    <xf numFmtId="0" fontId="16" fillId="3" borderId="79" xfId="15" applyFont="1" applyFill="1" applyBorder="1" applyAlignment="1" applyProtection="1">
      <alignment horizontal="left" vertical="center" shrinkToFit="1"/>
      <protection locked="0"/>
    </xf>
    <xf numFmtId="182" fontId="16" fillId="3" borderId="72" xfId="12" applyNumberFormat="1" applyFont="1" applyFill="1" applyBorder="1" applyAlignment="1" applyProtection="1">
      <alignment horizontal="right" vertical="center" shrinkToFit="1"/>
      <protection locked="0"/>
    </xf>
    <xf numFmtId="182" fontId="16" fillId="3" borderId="75" xfId="12" applyNumberFormat="1" applyFont="1" applyFill="1" applyBorder="1" applyAlignment="1" applyProtection="1">
      <alignment horizontal="right" vertical="center" shrinkToFit="1"/>
      <protection locked="0"/>
    </xf>
    <xf numFmtId="182" fontId="16" fillId="3" borderId="79" xfId="12" applyNumberFormat="1" applyFont="1" applyFill="1" applyBorder="1" applyAlignment="1" applyProtection="1">
      <alignment horizontal="right" vertical="center" shrinkToFit="1"/>
      <protection locked="0"/>
    </xf>
    <xf numFmtId="0" fontId="16" fillId="3" borderId="113" xfId="12" applyNumberFormat="1" applyFont="1" applyFill="1" applyBorder="1" applyAlignment="1" applyProtection="1">
      <alignment horizontal="left" vertical="center" shrinkToFit="1"/>
      <protection locked="0"/>
    </xf>
    <xf numFmtId="0" fontId="16" fillId="5" borderId="22" xfId="12" applyFont="1" applyFill="1" applyBorder="1" applyAlignment="1" applyProtection="1">
      <alignment horizontal="left" vertical="center" shrinkToFit="1"/>
      <protection locked="0"/>
    </xf>
    <xf numFmtId="0" fontId="16" fillId="5" borderId="29" xfId="12" applyFont="1" applyFill="1" applyBorder="1" applyAlignment="1" applyProtection="1">
      <alignment horizontal="left" vertical="center" shrinkToFit="1"/>
      <protection locked="0"/>
    </xf>
    <xf numFmtId="0" fontId="16" fillId="5" borderId="33" xfId="12" applyFont="1" applyFill="1" applyBorder="1" applyAlignment="1" applyProtection="1">
      <alignment horizontal="left" vertical="center" shrinkToFit="1"/>
      <protection locked="0"/>
    </xf>
    <xf numFmtId="182" fontId="16" fillId="5" borderId="153" xfId="12" applyNumberFormat="1" applyFont="1" applyFill="1" applyBorder="1" applyAlignment="1" applyProtection="1">
      <alignment horizontal="right" vertical="center" shrinkToFit="1"/>
      <protection locked="0"/>
    </xf>
    <xf numFmtId="182" fontId="16" fillId="5" borderId="154" xfId="12" applyNumberFormat="1" applyFont="1" applyFill="1" applyBorder="1" applyAlignment="1" applyProtection="1">
      <alignment horizontal="right" vertical="center" shrinkToFit="1"/>
      <protection locked="0"/>
    </xf>
    <xf numFmtId="182" fontId="16" fillId="5" borderId="157" xfId="12" applyNumberFormat="1" applyFont="1" applyFill="1" applyBorder="1" applyAlignment="1" applyProtection="1">
      <alignment horizontal="right" vertical="center" shrinkToFit="1"/>
      <protection locked="0"/>
    </xf>
    <xf numFmtId="182" fontId="16" fillId="5" borderId="22" xfId="12" applyNumberFormat="1" applyFont="1" applyFill="1" applyBorder="1" applyAlignment="1" applyProtection="1">
      <alignment horizontal="right" vertical="center" shrinkToFit="1"/>
      <protection locked="0"/>
    </xf>
    <xf numFmtId="182" fontId="16" fillId="5" borderId="29" xfId="11" applyNumberFormat="1" applyFont="1" applyFill="1" applyBorder="1" applyAlignment="1" applyProtection="1">
      <alignment horizontal="right" vertical="center" shrinkToFit="1"/>
      <protection locked="0"/>
    </xf>
    <xf numFmtId="182" fontId="16" fillId="5" borderId="33" xfId="12" applyNumberFormat="1" applyFont="1" applyFill="1" applyBorder="1" applyAlignment="1" applyProtection="1">
      <alignment horizontal="right" vertical="center" shrinkToFit="1"/>
      <protection locked="0"/>
    </xf>
    <xf numFmtId="0" fontId="16" fillId="5" borderId="41" xfId="12" applyNumberFormat="1" applyFont="1" applyFill="1" applyBorder="1" applyAlignment="1" applyProtection="1">
      <alignment horizontal="left" vertical="center" shrinkToFit="1"/>
      <protection locked="0"/>
    </xf>
    <xf numFmtId="182" fontId="16" fillId="5" borderId="87" xfId="12" applyNumberFormat="1" applyFont="1" applyFill="1" applyBorder="1" applyAlignment="1" applyProtection="1">
      <alignment horizontal="right" vertical="center" shrinkToFit="1"/>
      <protection locked="0"/>
    </xf>
    <xf numFmtId="182" fontId="16" fillId="5" borderId="93" xfId="12" applyNumberFormat="1" applyFont="1" applyFill="1" applyBorder="1" applyAlignment="1" applyProtection="1">
      <alignment horizontal="right" vertical="center" shrinkToFit="1"/>
      <protection locked="0"/>
    </xf>
    <xf numFmtId="182" fontId="16" fillId="5" borderId="91" xfId="11" applyNumberFormat="1" applyFont="1" applyFill="1" applyBorder="1" applyAlignment="1" applyProtection="1">
      <alignment horizontal="right" vertical="center" shrinkToFit="1"/>
      <protection locked="0"/>
    </xf>
    <xf numFmtId="0" fontId="16" fillId="5" borderId="91" xfId="11" applyNumberFormat="1" applyFont="1" applyFill="1" applyBorder="1" applyAlignment="1" applyProtection="1">
      <alignment horizontal="left" vertical="center" shrinkToFit="1"/>
      <protection locked="0"/>
    </xf>
    <xf numFmtId="0" fontId="16" fillId="5" borderId="115" xfId="11" applyNumberFormat="1" applyFont="1" applyFill="1" applyBorder="1" applyAlignment="1" applyProtection="1">
      <alignment horizontal="left" vertical="center" shrinkToFit="1"/>
      <protection locked="0"/>
    </xf>
    <xf numFmtId="0" fontId="16" fillId="3" borderId="73" xfId="12" applyFont="1" applyFill="1" applyBorder="1" applyAlignment="1" applyProtection="1">
      <alignment horizontal="left" vertical="center" shrinkToFit="1"/>
      <protection locked="0"/>
    </xf>
    <xf numFmtId="0" fontId="16" fillId="3" borderId="76" xfId="12" applyFont="1" applyFill="1" applyBorder="1" applyAlignment="1" applyProtection="1">
      <alignment horizontal="left" vertical="center" shrinkToFit="1"/>
      <protection locked="0"/>
    </xf>
    <xf numFmtId="0" fontId="16" fillId="3" borderId="80" xfId="12" applyFont="1" applyFill="1" applyBorder="1" applyAlignment="1" applyProtection="1">
      <alignment horizontal="left" vertical="center" shrinkToFit="1"/>
      <protection locked="0"/>
    </xf>
    <xf numFmtId="182" fontId="16" fillId="3" borderId="84" xfId="12" applyNumberFormat="1" applyFont="1" applyFill="1" applyBorder="1" applyAlignment="1" applyProtection="1">
      <alignment horizontal="right" vertical="center" shrinkToFit="1"/>
      <protection locked="0"/>
    </xf>
    <xf numFmtId="182" fontId="16" fillId="3" borderId="90" xfId="12" applyNumberFormat="1" applyFont="1" applyFill="1" applyBorder="1" applyAlignment="1" applyProtection="1">
      <alignment horizontal="right" vertical="center" shrinkToFit="1"/>
      <protection locked="0"/>
    </xf>
    <xf numFmtId="0" fontId="16" fillId="3" borderId="90" xfId="12" applyNumberFormat="1" applyFont="1" applyFill="1" applyBorder="1" applyAlignment="1" applyProtection="1">
      <alignment horizontal="left" vertical="center" shrinkToFit="1"/>
      <protection locked="0"/>
    </xf>
    <xf numFmtId="0" fontId="16" fillId="3" borderId="139" xfId="12" applyNumberFormat="1" applyFont="1" applyFill="1" applyBorder="1" applyAlignment="1" applyProtection="1">
      <alignment horizontal="left" vertical="center" shrinkToFit="1"/>
      <protection locked="0"/>
    </xf>
    <xf numFmtId="0" fontId="16" fillId="0" borderId="72" xfId="16" applyFont="1" applyBorder="1" applyAlignment="1" applyProtection="1">
      <alignment horizontal="left" vertical="center" shrinkToFit="1"/>
      <protection locked="0"/>
    </xf>
    <xf numFmtId="0" fontId="16" fillId="0" borderId="75" xfId="16" applyFont="1" applyBorder="1" applyAlignment="1" applyProtection="1">
      <alignment horizontal="left" vertical="center" shrinkToFit="1"/>
      <protection locked="0"/>
    </xf>
    <xf numFmtId="0" fontId="16" fillId="0" borderId="79" xfId="16" applyFont="1" applyBorder="1" applyAlignment="1" applyProtection="1">
      <alignment horizontal="left" vertical="center" shrinkToFit="1"/>
      <protection locked="0"/>
    </xf>
    <xf numFmtId="182" fontId="16" fillId="0" borderId="83" xfId="16" applyNumberFormat="1" applyFont="1" applyBorder="1" applyAlignment="1" applyProtection="1">
      <alignment horizontal="right" vertical="center" shrinkToFit="1"/>
      <protection locked="0"/>
    </xf>
    <xf numFmtId="182" fontId="16" fillId="0" borderId="89" xfId="16" applyNumberFormat="1" applyFont="1" applyBorder="1" applyAlignment="1" applyProtection="1">
      <alignment horizontal="right" vertical="center" shrinkToFit="1"/>
      <protection locked="0"/>
    </xf>
    <xf numFmtId="0" fontId="16" fillId="0" borderId="89" xfId="11" applyNumberFormat="1" applyFont="1" applyBorder="1" applyAlignment="1" applyProtection="1">
      <alignment horizontal="left" vertical="center" shrinkToFit="1"/>
      <protection locked="0"/>
    </xf>
    <xf numFmtId="0" fontId="16" fillId="0" borderId="117" xfId="11" applyNumberFormat="1" applyFont="1" applyBorder="1" applyAlignment="1" applyProtection="1">
      <alignment horizontal="left" vertical="center" shrinkToFit="1"/>
      <protection locked="0"/>
    </xf>
    <xf numFmtId="182" fontId="16" fillId="0" borderId="72" xfId="12" applyNumberFormat="1" applyFont="1" applyBorder="1" applyAlignment="1" applyProtection="1">
      <alignment horizontal="right" vertical="center" shrinkToFit="1"/>
      <protection locked="0"/>
    </xf>
    <xf numFmtId="182" fontId="16" fillId="0" borderId="75" xfId="12" applyNumberFormat="1" applyFont="1" applyBorder="1" applyAlignment="1" applyProtection="1">
      <alignment horizontal="right" vertical="center" shrinkToFit="1"/>
      <protection locked="0"/>
    </xf>
    <xf numFmtId="182" fontId="16" fillId="0" borderId="94" xfId="12" applyNumberFormat="1" applyFont="1" applyBorder="1" applyAlignment="1" applyProtection="1">
      <alignment horizontal="right" vertical="center" shrinkToFit="1"/>
      <protection locked="0"/>
    </xf>
    <xf numFmtId="182" fontId="16" fillId="0" borderId="95" xfId="12" applyNumberFormat="1" applyFont="1" applyBorder="1" applyAlignment="1" applyProtection="1">
      <alignment horizontal="right" vertical="center" shrinkToFit="1"/>
      <protection locked="0"/>
    </xf>
    <xf numFmtId="0" fontId="16" fillId="0" borderId="71" xfId="16" applyFont="1" applyBorder="1" applyAlignment="1" applyProtection="1">
      <alignment horizontal="left" vertical="center" shrinkToFit="1"/>
      <protection locked="0"/>
    </xf>
    <xf numFmtId="0" fontId="16" fillId="0" borderId="74" xfId="16" applyFont="1" applyBorder="1" applyAlignment="1" applyProtection="1">
      <alignment horizontal="left" vertical="center" shrinkToFit="1"/>
      <protection locked="0"/>
    </xf>
    <xf numFmtId="0" fontId="16" fillId="0" borderId="78" xfId="16" applyFont="1" applyBorder="1" applyAlignment="1" applyProtection="1">
      <alignment horizontal="left" vertical="center" shrinkToFit="1"/>
      <protection locked="0"/>
    </xf>
    <xf numFmtId="182" fontId="16" fillId="0" borderId="82" xfId="16" applyNumberFormat="1" applyFont="1" applyBorder="1" applyAlignment="1" applyProtection="1">
      <alignment horizontal="right" vertical="center" shrinkToFit="1"/>
      <protection locked="0"/>
    </xf>
    <xf numFmtId="182" fontId="16" fillId="0" borderId="88" xfId="16" applyNumberFormat="1" applyFont="1" applyBorder="1" applyAlignment="1" applyProtection="1">
      <alignment horizontal="right" vertical="center" shrinkToFit="1"/>
      <protection locked="0"/>
    </xf>
    <xf numFmtId="0" fontId="16" fillId="0" borderId="88" xfId="11" applyNumberFormat="1" applyFont="1" applyBorder="1" applyAlignment="1" applyProtection="1">
      <alignment horizontal="left" vertical="center" shrinkToFit="1"/>
      <protection locked="0"/>
    </xf>
    <xf numFmtId="0" fontId="16" fillId="0" borderId="138" xfId="11" applyNumberFormat="1" applyFont="1" applyBorder="1" applyAlignment="1" applyProtection="1">
      <alignment horizontal="left" vertical="center" shrinkToFit="1"/>
      <protection locked="0"/>
    </xf>
    <xf numFmtId="182" fontId="16" fillId="0" borderId="79" xfId="11" applyNumberFormat="1" applyFont="1" applyBorder="1" applyAlignment="1" applyProtection="1">
      <alignment horizontal="right" vertical="center" shrinkToFit="1"/>
      <protection locked="0"/>
    </xf>
    <xf numFmtId="0" fontId="16" fillId="0" borderId="113" xfId="11" applyNumberFormat="1" applyFont="1" applyBorder="1" applyAlignment="1" applyProtection="1">
      <alignment horizontal="left" vertical="center" shrinkToFit="1"/>
      <protection locked="0"/>
    </xf>
    <xf numFmtId="182" fontId="16" fillId="5" borderId="100" xfId="12" applyNumberFormat="1" applyFont="1" applyFill="1" applyBorder="1" applyAlignment="1" applyProtection="1">
      <alignment horizontal="right" vertical="center" shrinkToFit="1"/>
      <protection locked="0"/>
    </xf>
    <xf numFmtId="182" fontId="16" fillId="5" borderId="106" xfId="11" applyNumberFormat="1" applyFont="1" applyFill="1" applyBorder="1" applyAlignment="1" applyProtection="1">
      <alignment horizontal="right" vertical="center" shrinkToFit="1"/>
      <protection locked="0"/>
    </xf>
    <xf numFmtId="182" fontId="16" fillId="5" borderId="115" xfId="11" applyNumberFormat="1" applyFont="1" applyFill="1" applyBorder="1" applyAlignment="1" applyProtection="1">
      <alignment horizontal="right" vertical="center" shrinkToFit="1"/>
      <protection locked="0"/>
    </xf>
    <xf numFmtId="182" fontId="16" fillId="5" borderId="120" xfId="11" applyNumberFormat="1" applyFont="1" applyFill="1" applyBorder="1" applyAlignment="1" applyProtection="1">
      <alignment horizontal="right" vertical="center" shrinkToFit="1"/>
      <protection locked="0"/>
    </xf>
    <xf numFmtId="179" fontId="16" fillId="5" borderId="93" xfId="12" applyNumberFormat="1" applyFont="1" applyFill="1" applyBorder="1" applyAlignment="1" applyProtection="1">
      <alignment horizontal="right" vertical="center" shrinkToFit="1"/>
      <protection locked="0"/>
    </xf>
    <xf numFmtId="182" fontId="16" fillId="5" borderId="137" xfId="11" applyNumberFormat="1" applyFont="1" applyFill="1" applyBorder="1" applyAlignment="1" applyProtection="1">
      <alignment horizontal="right" vertical="center" shrinkToFit="1"/>
      <protection locked="0"/>
    </xf>
    <xf numFmtId="182" fontId="16" fillId="5" borderId="41" xfId="11" applyNumberFormat="1" applyFont="1" applyFill="1" applyBorder="1" applyAlignment="1" applyProtection="1">
      <alignment horizontal="right" vertical="center" shrinkToFit="1"/>
      <protection locked="0"/>
    </xf>
    <xf numFmtId="182" fontId="16" fillId="3" borderId="83" xfId="15" applyNumberFormat="1" applyFont="1" applyFill="1" applyBorder="1" applyAlignment="1" applyProtection="1">
      <alignment horizontal="right" vertical="center" shrinkToFit="1"/>
      <protection locked="0"/>
    </xf>
    <xf numFmtId="182" fontId="16" fillId="3" borderId="89" xfId="15" applyNumberFormat="1" applyFont="1" applyFill="1" applyBorder="1" applyAlignment="1" applyProtection="1">
      <alignment horizontal="right" vertical="center" shrinkToFit="1"/>
      <protection locked="0"/>
    </xf>
    <xf numFmtId="182" fontId="16" fillId="3" borderId="95" xfId="15" applyNumberFormat="1" applyFont="1" applyFill="1" applyBorder="1" applyAlignment="1" applyProtection="1">
      <alignment horizontal="right" vertical="center" shrinkToFit="1"/>
      <protection locked="0"/>
    </xf>
    <xf numFmtId="182" fontId="16" fillId="3" borderId="108" xfId="15" applyNumberFormat="1" applyFont="1" applyFill="1" applyBorder="1" applyAlignment="1" applyProtection="1">
      <alignment horizontal="right" vertical="center" shrinkToFit="1"/>
      <protection locked="0"/>
    </xf>
    <xf numFmtId="182" fontId="16" fillId="3" borderId="117" xfId="15" applyNumberFormat="1" applyFont="1" applyFill="1" applyBorder="1" applyAlignment="1" applyProtection="1">
      <alignment horizontal="right" vertical="center" shrinkToFit="1"/>
      <protection locked="0"/>
    </xf>
    <xf numFmtId="182" fontId="16" fillId="3" borderId="94" xfId="15" applyNumberFormat="1" applyFont="1" applyFill="1" applyBorder="1" applyAlignment="1" applyProtection="1">
      <alignment horizontal="right" vertical="center" shrinkToFit="1"/>
      <protection locked="0"/>
    </xf>
    <xf numFmtId="179" fontId="16" fillId="3" borderId="89" xfId="15" applyNumberFormat="1" applyFont="1" applyFill="1" applyBorder="1" applyAlignment="1" applyProtection="1">
      <alignment horizontal="right" vertical="center" shrinkToFit="1"/>
      <protection locked="0"/>
    </xf>
    <xf numFmtId="0" fontId="20" fillId="3" borderId="89" xfId="15" applyFont="1" applyFill="1" applyBorder="1" applyAlignment="1" applyProtection="1">
      <alignment horizontal="left" vertical="center" shrinkToFit="1"/>
      <protection locked="0"/>
    </xf>
    <xf numFmtId="0" fontId="20" fillId="3" borderId="117" xfId="15" applyFont="1" applyFill="1" applyBorder="1" applyAlignment="1" applyProtection="1">
      <alignment horizontal="left" vertical="center" shrinkToFit="1"/>
      <protection locked="0"/>
    </xf>
    <xf numFmtId="0" fontId="16" fillId="0" borderId="44" xfId="12" applyFont="1" applyBorder="1" applyAlignment="1" applyProtection="1">
      <alignment horizontal="center" vertical="center" shrinkToFit="1"/>
      <protection locked="0"/>
    </xf>
    <xf numFmtId="0" fontId="16" fillId="0" borderId="27" xfId="12" applyFont="1" applyBorder="1" applyAlignment="1" applyProtection="1">
      <alignment horizontal="center" vertical="center"/>
      <protection locked="0"/>
    </xf>
    <xf numFmtId="0" fontId="16" fillId="0" borderId="39" xfId="12" applyFont="1" applyBorder="1" applyAlignment="1" applyProtection="1">
      <alignment horizontal="center" vertical="center"/>
      <protection locked="0"/>
    </xf>
    <xf numFmtId="182" fontId="16" fillId="0" borderId="108" xfId="16" applyNumberFormat="1" applyFont="1" applyBorder="1" applyAlignment="1" applyProtection="1">
      <alignment horizontal="right" vertical="center" shrinkToFit="1"/>
      <protection locked="0"/>
    </xf>
    <xf numFmtId="182" fontId="16" fillId="0" borderId="117" xfId="16" applyNumberFormat="1" applyFont="1" applyBorder="1" applyAlignment="1" applyProtection="1">
      <alignment horizontal="right" vertical="center" shrinkToFit="1"/>
      <protection locked="0"/>
    </xf>
    <xf numFmtId="179" fontId="16" fillId="0" borderId="89" xfId="12" applyNumberFormat="1" applyFont="1" applyBorder="1" applyAlignment="1" applyProtection="1">
      <alignment horizontal="right" vertical="center" shrinkToFit="1"/>
      <protection locked="0"/>
    </xf>
    <xf numFmtId="182" fontId="16" fillId="0" borderId="86" xfId="16" applyNumberFormat="1" applyFont="1" applyBorder="1" applyAlignment="1" applyProtection="1">
      <alignment horizontal="right" vertical="center" shrinkToFit="1"/>
      <protection locked="0"/>
    </xf>
    <xf numFmtId="182" fontId="16" fillId="0" borderId="92" xfId="16" applyNumberFormat="1" applyFont="1" applyBorder="1" applyAlignment="1" applyProtection="1">
      <alignment horizontal="right" vertical="center" shrinkToFit="1"/>
      <protection locked="0"/>
    </xf>
    <xf numFmtId="182" fontId="16" fillId="0" borderId="99" xfId="16" applyNumberFormat="1" applyFont="1" applyBorder="1" applyAlignment="1" applyProtection="1">
      <alignment horizontal="right" vertical="center" shrinkToFit="1"/>
      <protection locked="0"/>
    </xf>
    <xf numFmtId="182" fontId="16" fillId="0" borderId="107" xfId="16" applyNumberFormat="1" applyFont="1" applyBorder="1" applyAlignment="1" applyProtection="1">
      <alignment horizontal="right" vertical="center" shrinkToFit="1"/>
      <protection locked="0"/>
    </xf>
    <xf numFmtId="182" fontId="16" fillId="0" borderId="116" xfId="16" applyNumberFormat="1" applyFont="1" applyBorder="1" applyAlignment="1" applyProtection="1">
      <alignment horizontal="right" vertical="center" shrinkToFit="1"/>
      <protection locked="0"/>
    </xf>
    <xf numFmtId="182" fontId="16" fillId="0" borderId="121" xfId="12" applyNumberFormat="1" applyFont="1" applyBorder="1" applyAlignment="1" applyProtection="1">
      <alignment horizontal="right" vertical="center" shrinkToFit="1"/>
      <protection locked="0"/>
    </xf>
    <xf numFmtId="179" fontId="16" fillId="0" borderId="92" xfId="12" applyNumberFormat="1" applyFont="1" applyBorder="1" applyAlignment="1" applyProtection="1">
      <alignment horizontal="right" vertical="center" shrinkToFit="1"/>
      <protection locked="0"/>
    </xf>
    <xf numFmtId="0" fontId="16" fillId="0" borderId="92" xfId="12" applyFont="1" applyBorder="1" applyAlignment="1" applyProtection="1">
      <alignment horizontal="left" vertical="center" shrinkToFit="1"/>
      <protection locked="0"/>
    </xf>
    <xf numFmtId="0" fontId="16" fillId="0" borderId="116" xfId="12" applyFont="1" applyBorder="1" applyAlignment="1" applyProtection="1">
      <alignment horizontal="left" vertical="center" shrinkToFit="1"/>
      <protection locked="0"/>
    </xf>
    <xf numFmtId="0" fontId="16" fillId="3" borderId="10" xfId="12" applyFont="1" applyFill="1" applyBorder="1" applyAlignment="1" applyProtection="1">
      <alignment horizontal="left" vertical="center"/>
    </xf>
    <xf numFmtId="0" fontId="16" fillId="3" borderId="11" xfId="12" applyFont="1" applyFill="1" applyBorder="1" applyAlignment="1" applyProtection="1">
      <alignment horizontal="left" vertical="center"/>
    </xf>
    <xf numFmtId="182" fontId="16" fillId="5" borderId="85" xfId="11" applyNumberFormat="1" applyFont="1" applyFill="1" applyBorder="1" applyAlignment="1" applyProtection="1">
      <alignment horizontal="right" vertical="center" shrinkToFit="1"/>
      <protection locked="0"/>
    </xf>
    <xf numFmtId="182" fontId="16" fillId="5" borderId="96" xfId="11" applyNumberFormat="1" applyFont="1" applyFill="1" applyBorder="1" applyAlignment="1" applyProtection="1">
      <alignment horizontal="right" vertical="center" shrinkToFit="1"/>
      <protection locked="0"/>
    </xf>
    <xf numFmtId="0" fontId="16" fillId="0" borderId="73" xfId="16" applyFont="1" applyBorder="1" applyAlignment="1" applyProtection="1">
      <alignment horizontal="left" vertical="center" shrinkToFit="1"/>
      <protection locked="0"/>
    </xf>
    <xf numFmtId="0" fontId="16" fillId="0" borderId="76" xfId="16" applyFont="1" applyBorder="1" applyAlignment="1" applyProtection="1">
      <alignment horizontal="left" vertical="center" shrinkToFit="1"/>
      <protection locked="0"/>
    </xf>
    <xf numFmtId="0" fontId="16" fillId="0" borderId="80" xfId="16" applyFont="1" applyBorder="1" applyAlignment="1" applyProtection="1">
      <alignment horizontal="left" vertical="center" shrinkToFit="1"/>
      <protection locked="0"/>
    </xf>
    <xf numFmtId="182" fontId="16" fillId="0" borderId="84" xfId="16" applyNumberFormat="1" applyFont="1" applyBorder="1" applyAlignment="1" applyProtection="1">
      <alignment horizontal="right" vertical="center" shrinkToFit="1"/>
      <protection locked="0"/>
    </xf>
    <xf numFmtId="182" fontId="16" fillId="0" borderId="90" xfId="16" applyNumberFormat="1" applyFont="1" applyBorder="1" applyAlignment="1" applyProtection="1">
      <alignment horizontal="right" vertical="center" shrinkToFit="1"/>
      <protection locked="0"/>
    </xf>
    <xf numFmtId="182" fontId="16" fillId="0" borderId="98" xfId="16" applyNumberFormat="1" applyFont="1" applyBorder="1" applyAlignment="1" applyProtection="1">
      <alignment horizontal="right" vertical="center" shrinkToFit="1"/>
      <protection locked="0"/>
    </xf>
    <xf numFmtId="182" fontId="16" fillId="0" borderId="105" xfId="16" applyNumberFormat="1" applyFont="1" applyBorder="1" applyAlignment="1" applyProtection="1">
      <alignment horizontal="right" vertical="center" shrinkToFit="1"/>
      <protection locked="0"/>
    </xf>
    <xf numFmtId="182" fontId="16" fillId="0" borderId="76" xfId="16" applyNumberFormat="1" applyFont="1" applyBorder="1" applyAlignment="1" applyProtection="1">
      <alignment horizontal="right" vertical="center" shrinkToFit="1"/>
      <protection locked="0"/>
    </xf>
    <xf numFmtId="182" fontId="16" fillId="0" borderId="114" xfId="16" applyNumberFormat="1" applyFont="1" applyBorder="1" applyAlignment="1" applyProtection="1">
      <alignment horizontal="right" vertical="center" shrinkToFit="1"/>
      <protection locked="0"/>
    </xf>
    <xf numFmtId="182" fontId="16" fillId="0" borderId="119" xfId="11" applyNumberFormat="1" applyFont="1" applyBorder="1" applyAlignment="1" applyProtection="1">
      <alignment horizontal="right" vertical="center" shrinkToFit="1"/>
      <protection locked="0"/>
    </xf>
    <xf numFmtId="0" fontId="16" fillId="0" borderId="90" xfId="11" applyNumberFormat="1" applyFont="1" applyBorder="1" applyAlignment="1" applyProtection="1">
      <alignment horizontal="left" vertical="center" shrinkToFit="1"/>
      <protection locked="0"/>
    </xf>
    <xf numFmtId="0" fontId="16" fillId="0" borderId="139" xfId="11" applyNumberFormat="1" applyFont="1" applyBorder="1" applyAlignment="1" applyProtection="1">
      <alignment horizontal="left" vertical="center" shrinkToFit="1"/>
      <protection locked="0"/>
    </xf>
    <xf numFmtId="182" fontId="16" fillId="0" borderId="104" xfId="16" applyNumberFormat="1" applyFont="1" applyBorder="1" applyAlignment="1" applyProtection="1">
      <alignment horizontal="right" vertical="center" shrinkToFit="1"/>
      <protection locked="0"/>
    </xf>
    <xf numFmtId="182" fontId="16" fillId="0" borderId="113" xfId="16" applyNumberFormat="1" applyFont="1" applyBorder="1" applyAlignment="1" applyProtection="1">
      <alignment horizontal="right" vertical="center" shrinkToFit="1"/>
      <protection locked="0"/>
    </xf>
    <xf numFmtId="0" fontId="21" fillId="3" borderId="7" xfId="12" applyFont="1" applyFill="1" applyBorder="1" applyAlignment="1" applyProtection="1">
      <alignment horizontal="center" vertical="center"/>
    </xf>
    <xf numFmtId="0" fontId="21" fillId="3" borderId="13" xfId="12" applyFont="1" applyFill="1" applyBorder="1" applyAlignment="1" applyProtection="1">
      <alignment horizontal="center" vertical="center"/>
    </xf>
    <xf numFmtId="0" fontId="21" fillId="3" borderId="51" xfId="12" applyFont="1" applyFill="1" applyBorder="1" applyAlignment="1" applyProtection="1">
      <alignment horizontal="center" vertical="center"/>
    </xf>
    <xf numFmtId="182" fontId="16" fillId="0" borderId="97" xfId="16" applyNumberFormat="1" applyFont="1" applyBorder="1" applyAlignment="1" applyProtection="1">
      <alignment horizontal="right" vertical="center" shrinkToFit="1"/>
      <protection locked="0"/>
    </xf>
    <xf numFmtId="182" fontId="16" fillId="0" borderId="103" xfId="16" applyNumberFormat="1" applyFont="1" applyBorder="1" applyAlignment="1" applyProtection="1">
      <alignment horizontal="right" vertical="center" shrinkToFit="1"/>
      <protection locked="0"/>
    </xf>
    <xf numFmtId="182" fontId="16" fillId="0" borderId="110" xfId="16" applyNumberFormat="1" applyFont="1" applyBorder="1" applyAlignment="1" applyProtection="1">
      <alignment horizontal="right" vertical="center" shrinkToFit="1"/>
      <protection locked="0"/>
    </xf>
    <xf numFmtId="182" fontId="16" fillId="0" borderId="112" xfId="16" applyNumberFormat="1" applyFont="1" applyBorder="1" applyAlignment="1" applyProtection="1">
      <alignment horizontal="right" vertical="center" shrinkToFit="1"/>
      <protection locked="0"/>
    </xf>
    <xf numFmtId="182" fontId="16" fillId="0" borderId="118" xfId="11" applyNumberFormat="1" applyFont="1" applyBorder="1" applyAlignment="1" applyProtection="1">
      <alignment horizontal="right" vertical="center" shrinkToFit="1"/>
      <protection locked="0"/>
    </xf>
    <xf numFmtId="182" fontId="16" fillId="0" borderId="71" xfId="11" applyNumberFormat="1" applyFont="1" applyBorder="1" applyAlignment="1" applyProtection="1">
      <alignment horizontal="right" vertical="center" shrinkToFit="1"/>
      <protection locked="0"/>
    </xf>
    <xf numFmtId="182" fontId="16" fillId="0" borderId="74" xfId="11" applyNumberFormat="1" applyFont="1" applyBorder="1" applyAlignment="1" applyProtection="1">
      <alignment horizontal="right" vertical="center" shrinkToFit="1"/>
      <protection locked="0"/>
    </xf>
    <xf numFmtId="182" fontId="16" fillId="0" borderId="78" xfId="11" applyNumberFormat="1" applyFont="1" applyBorder="1" applyAlignment="1" applyProtection="1">
      <alignment horizontal="right" vertical="center" shrinkToFit="1"/>
      <protection locked="0"/>
    </xf>
    <xf numFmtId="0" fontId="16" fillId="0" borderId="160" xfId="11" applyNumberFormat="1" applyFont="1" applyBorder="1" applyAlignment="1" applyProtection="1">
      <alignment horizontal="left" vertical="center" shrinkToFit="1"/>
      <protection locked="0"/>
    </xf>
    <xf numFmtId="0" fontId="2" fillId="4" borderId="23" xfId="12" applyFont="1" applyFill="1" applyBorder="1" applyAlignment="1" applyProtection="1">
      <alignment horizontal="center" vertical="center" wrapText="1"/>
      <protection locked="0"/>
    </xf>
    <xf numFmtId="0" fontId="2" fillId="4" borderId="10" xfId="12" applyFont="1" applyFill="1" applyBorder="1" applyAlignment="1" applyProtection="1">
      <alignment horizontal="center" vertical="center" wrapText="1"/>
      <protection locked="0"/>
    </xf>
    <xf numFmtId="0" fontId="2" fillId="4" borderId="8" xfId="12" applyFont="1" applyFill="1" applyBorder="1" applyAlignment="1" applyProtection="1">
      <alignment horizontal="center" vertical="center" wrapText="1"/>
      <protection locked="0"/>
    </xf>
    <xf numFmtId="0" fontId="2" fillId="4" borderId="81" xfId="12" applyFont="1" applyFill="1" applyBorder="1" applyAlignment="1" applyProtection="1">
      <alignment horizontal="center" vertical="center" wrapText="1"/>
      <protection locked="0"/>
    </xf>
    <xf numFmtId="0" fontId="2" fillId="4" borderId="70" xfId="12" applyFont="1" applyFill="1" applyBorder="1" applyAlignment="1" applyProtection="1">
      <alignment horizontal="center" vertical="center" wrapText="1"/>
      <protection locked="0"/>
    </xf>
    <xf numFmtId="0" fontId="2" fillId="4" borderId="77" xfId="12" applyFont="1" applyFill="1" applyBorder="1" applyAlignment="1" applyProtection="1">
      <alignment horizontal="center" vertical="center" wrapText="1"/>
      <protection locked="0"/>
    </xf>
    <xf numFmtId="184" fontId="22" fillId="0" borderId="21" xfId="13" applyNumberFormat="1" applyFont="1" applyBorder="1" applyAlignment="1">
      <alignment horizontal="center" vertical="center"/>
    </xf>
    <xf numFmtId="184" fontId="22" fillId="0" borderId="28" xfId="13" applyNumberFormat="1" applyFont="1" applyBorder="1" applyAlignment="1">
      <alignment horizontal="center" vertical="center"/>
    </xf>
    <xf numFmtId="184" fontId="22" fillId="0" borderId="32" xfId="13" applyNumberFormat="1" applyFont="1" applyBorder="1" applyAlignment="1">
      <alignment horizontal="center" vertical="center"/>
    </xf>
    <xf numFmtId="0" fontId="2" fillId="3" borderId="58" xfId="18" applyFont="1" applyFill="1" applyBorder="1" applyAlignment="1">
      <alignment horizontal="center" vertical="center" wrapText="1"/>
    </xf>
    <xf numFmtId="0" fontId="2" fillId="3" borderId="58" xfId="18" applyFont="1" applyFill="1" applyBorder="1" applyAlignment="1">
      <alignment horizontal="center" vertical="center"/>
    </xf>
    <xf numFmtId="184" fontId="22" fillId="0" borderId="59" xfId="13" applyNumberFormat="1" applyFont="1" applyBorder="1" applyAlignment="1">
      <alignment horizontal="center" vertical="center" wrapText="1"/>
    </xf>
    <xf numFmtId="184" fontId="22" fillId="0" borderId="19" xfId="13" applyNumberFormat="1" applyFont="1" applyBorder="1" applyAlignment="1">
      <alignment horizontal="center" vertical="center" wrapText="1"/>
    </xf>
    <xf numFmtId="184" fontId="13" fillId="3" borderId="21" xfId="18" applyNumberFormat="1" applyFont="1" applyFill="1" applyBorder="1" applyAlignment="1">
      <alignment vertical="center" wrapText="1"/>
    </xf>
    <xf numFmtId="184" fontId="13" fillId="3" borderId="28" xfId="18" applyNumberFormat="1" applyFont="1" applyFill="1" applyBorder="1" applyAlignment="1">
      <alignment vertical="center" wrapText="1"/>
    </xf>
    <xf numFmtId="184" fontId="13" fillId="3" borderId="32" xfId="18" applyNumberFormat="1" applyFont="1" applyFill="1" applyBorder="1" applyAlignment="1">
      <alignment vertical="center" wrapText="1"/>
    </xf>
    <xf numFmtId="184" fontId="13" fillId="0" borderId="21" xfId="18" applyNumberFormat="1" applyFont="1" applyFill="1" applyBorder="1" applyAlignment="1">
      <alignment vertical="center" wrapText="1"/>
    </xf>
    <xf numFmtId="184" fontId="13" fillId="0" borderId="28" xfId="18" applyNumberFormat="1" applyFont="1" applyFill="1" applyBorder="1" applyAlignment="1">
      <alignment vertical="center" wrapText="1"/>
    </xf>
    <xf numFmtId="184" fontId="13" fillId="0" borderId="32" xfId="18" applyNumberFormat="1" applyFont="1" applyFill="1" applyBorder="1" applyAlignment="1">
      <alignment vertical="center" wrapText="1"/>
    </xf>
    <xf numFmtId="0" fontId="13" fillId="3" borderId="21" xfId="18" applyFont="1" applyFill="1" applyBorder="1" applyAlignment="1">
      <alignment vertical="center"/>
    </xf>
    <xf numFmtId="0" fontId="13" fillId="3" borderId="28" xfId="18" applyFont="1" applyFill="1" applyBorder="1" applyAlignment="1">
      <alignment vertical="center"/>
    </xf>
    <xf numFmtId="0" fontId="13" fillId="3" borderId="32" xfId="18" applyFont="1" applyFill="1" applyBorder="1" applyAlignment="1">
      <alignment vertical="center"/>
    </xf>
    <xf numFmtId="183" fontId="13" fillId="3" borderId="21" xfId="18" applyNumberFormat="1" applyFont="1" applyFill="1" applyBorder="1" applyAlignment="1">
      <alignment vertical="center" wrapText="1"/>
    </xf>
    <xf numFmtId="183" fontId="13" fillId="3" borderId="28" xfId="18" applyNumberFormat="1" applyFont="1" applyFill="1" applyBorder="1" applyAlignment="1">
      <alignment vertical="center" wrapText="1"/>
    </xf>
    <xf numFmtId="183" fontId="13" fillId="3" borderId="32" xfId="18" applyNumberFormat="1" applyFont="1" applyFill="1" applyBorder="1" applyAlignment="1">
      <alignment vertical="center" wrapText="1"/>
    </xf>
    <xf numFmtId="184" fontId="22" fillId="0" borderId="21" xfId="18" applyNumberFormat="1" applyFont="1" applyFill="1" applyBorder="1" applyAlignment="1">
      <alignment vertical="center"/>
    </xf>
    <xf numFmtId="184" fontId="22" fillId="0" borderId="28" xfId="18" applyNumberFormat="1" applyFont="1" applyFill="1" applyBorder="1" applyAlignment="1">
      <alignment vertical="center"/>
    </xf>
    <xf numFmtId="184" fontId="22" fillId="0" borderId="32" xfId="18" applyNumberFormat="1" applyFont="1" applyFill="1" applyBorder="1" applyAlignment="1">
      <alignment vertical="center"/>
    </xf>
    <xf numFmtId="0" fontId="23" fillId="0" borderId="10" xfId="6" applyFont="1" applyFill="1" applyBorder="1" applyAlignment="1" applyProtection="1">
      <alignment horizontal="left" vertical="center" wrapText="1"/>
    </xf>
    <xf numFmtId="0" fontId="23" fillId="0" borderId="42" xfId="6" applyFont="1" applyFill="1" applyBorder="1" applyAlignment="1" applyProtection="1">
      <alignment horizontal="left" vertical="center" wrapText="1"/>
    </xf>
    <xf numFmtId="0" fontId="23" fillId="0" borderId="12" xfId="6" applyFont="1" applyFill="1" applyBorder="1" applyAlignment="1" applyProtection="1">
      <alignment horizontal="left" vertical="center"/>
    </xf>
    <xf numFmtId="0" fontId="23" fillId="0" borderId="43" xfId="6" applyFont="1" applyFill="1" applyBorder="1" applyAlignment="1" applyProtection="1">
      <alignment horizontal="left" vertical="center"/>
    </xf>
    <xf numFmtId="0" fontId="23" fillId="0" borderId="29" xfId="6" applyFont="1" applyFill="1" applyBorder="1" applyAlignment="1" applyProtection="1">
      <alignment horizontal="left" vertical="center"/>
    </xf>
    <xf numFmtId="0" fontId="23" fillId="0" borderId="41" xfId="6" applyFont="1" applyFill="1" applyBorder="1" applyAlignment="1" applyProtection="1">
      <alignment horizontal="left" vertical="center"/>
    </xf>
    <xf numFmtId="0" fontId="25" fillId="0" borderId="28" xfId="17" applyFont="1" applyFill="1" applyBorder="1" applyAlignment="1">
      <alignment horizontal="left" vertical="center" wrapText="1"/>
    </xf>
    <xf numFmtId="0" fontId="25" fillId="0" borderId="40" xfId="17" applyFont="1" applyBorder="1" applyAlignment="1">
      <alignment horizontal="left" vertical="center" wrapText="1"/>
    </xf>
    <xf numFmtId="0" fontId="25" fillId="0" borderId="29" xfId="17" applyFont="1" applyFill="1" applyBorder="1" applyAlignment="1">
      <alignment horizontal="left" vertical="center" wrapText="1"/>
    </xf>
    <xf numFmtId="0" fontId="25" fillId="0" borderId="41" xfId="17" applyFont="1" applyBorder="1" applyAlignment="1">
      <alignment horizontal="left" vertical="center" wrapText="1"/>
    </xf>
    <xf numFmtId="0" fontId="25" fillId="0" borderId="27" xfId="17" applyFont="1" applyFill="1" applyBorder="1" applyAlignment="1">
      <alignment horizontal="left" vertical="center" wrapText="1"/>
    </xf>
    <xf numFmtId="0" fontId="25" fillId="0" borderId="39" xfId="17" applyFont="1" applyFill="1" applyBorder="1" applyAlignment="1">
      <alignment horizontal="left" vertical="center" wrapText="1"/>
    </xf>
    <xf numFmtId="0" fontId="26" fillId="0" borderId="20" xfId="8" applyFont="1" applyBorder="1">
      <alignment vertical="center"/>
    </xf>
    <xf numFmtId="0" fontId="26" fillId="0" borderId="27" xfId="8" applyFont="1" applyBorder="1">
      <alignment vertical="center"/>
    </xf>
    <xf numFmtId="0" fontId="26" fillId="0" borderId="31" xfId="8" applyFont="1" applyBorder="1">
      <alignment vertical="center"/>
    </xf>
    <xf numFmtId="0" fontId="26" fillId="0" borderId="22" xfId="8" applyFont="1" applyBorder="1">
      <alignment vertical="center"/>
    </xf>
    <xf numFmtId="0" fontId="26" fillId="0" borderId="29" xfId="8" applyFont="1" applyBorder="1">
      <alignment vertical="center"/>
    </xf>
    <xf numFmtId="0" fontId="26" fillId="0" borderId="33" xfId="8" applyFont="1" applyBorder="1">
      <alignment vertical="center"/>
    </xf>
    <xf numFmtId="0" fontId="26" fillId="0" borderId="180" xfId="8" applyFont="1" applyBorder="1" applyAlignment="1">
      <alignment horizontal="center" vertical="center" wrapText="1"/>
    </xf>
    <xf numFmtId="0" fontId="26" fillId="0" borderId="182" xfId="8" applyFont="1" applyBorder="1" applyAlignment="1">
      <alignment horizontal="center" vertical="center" wrapText="1"/>
    </xf>
    <xf numFmtId="0" fontId="26" fillId="0" borderId="66" xfId="8" applyFont="1" applyBorder="1" applyAlignment="1">
      <alignment horizontal="center" vertical="center" wrapText="1"/>
    </xf>
    <xf numFmtId="0" fontId="26" fillId="0" borderId="176" xfId="8" applyFont="1" applyBorder="1" applyAlignment="1">
      <alignment horizontal="center" vertical="center" wrapText="1"/>
    </xf>
    <xf numFmtId="0" fontId="25" fillId="0" borderId="3" xfId="8" applyFont="1" applyFill="1" applyBorder="1" applyAlignment="1">
      <alignment vertical="center" wrapText="1"/>
    </xf>
    <xf numFmtId="0" fontId="25" fillId="0" borderId="8" xfId="8" applyFont="1" applyFill="1" applyBorder="1" applyAlignment="1">
      <alignment vertical="center" wrapText="1"/>
    </xf>
    <xf numFmtId="0" fontId="25" fillId="0" borderId="4" xfId="8" applyFont="1" applyFill="1" applyBorder="1" applyAlignment="1">
      <alignment vertical="center" wrapText="1"/>
    </xf>
    <xf numFmtId="0" fontId="25" fillId="0" borderId="9" xfId="8" applyFont="1" applyFill="1" applyBorder="1" applyAlignment="1">
      <alignment vertical="center" wrapText="1"/>
    </xf>
    <xf numFmtId="0" fontId="25" fillId="0" borderId="45" xfId="8" applyFont="1" applyFill="1" applyBorder="1" applyAlignment="1">
      <alignment vertical="center" wrapText="1"/>
    </xf>
    <xf numFmtId="0" fontId="25" fillId="0" borderId="47" xfId="8" applyFont="1" applyFill="1" applyBorder="1" applyAlignment="1">
      <alignment vertical="center" wrapText="1"/>
    </xf>
    <xf numFmtId="0" fontId="25" fillId="0" borderId="28" xfId="8" applyFont="1" applyFill="1" applyBorder="1" applyAlignment="1">
      <alignment vertical="center"/>
    </xf>
    <xf numFmtId="0" fontId="25" fillId="0" borderId="40" xfId="8" applyFont="1" applyFill="1" applyBorder="1" applyAlignment="1">
      <alignment vertical="center"/>
    </xf>
    <xf numFmtId="0" fontId="25" fillId="0" borderId="69" xfId="8" applyFont="1" applyFill="1" applyBorder="1" applyAlignment="1">
      <alignment vertical="center" wrapText="1"/>
    </xf>
    <xf numFmtId="0" fontId="25" fillId="0" borderId="32" xfId="8" applyFont="1" applyFill="1" applyBorder="1" applyAlignment="1">
      <alignment vertical="center" wrapText="1"/>
    </xf>
    <xf numFmtId="0" fontId="25" fillId="0" borderId="137" xfId="8" applyFont="1" applyFill="1" applyBorder="1" applyAlignment="1">
      <alignment vertical="center"/>
    </xf>
    <xf numFmtId="0" fontId="25" fillId="0" borderId="33" xfId="8" applyFont="1" applyFill="1" applyBorder="1" applyAlignment="1">
      <alignment vertical="center"/>
    </xf>
    <xf numFmtId="0" fontId="25" fillId="0" borderId="29" xfId="8" applyFont="1" applyFill="1" applyBorder="1" applyAlignment="1">
      <alignment vertical="center"/>
    </xf>
    <xf numFmtId="0" fontId="25" fillId="0" borderId="41" xfId="8" applyFont="1" applyFill="1" applyBorder="1" applyAlignment="1">
      <alignment vertical="center"/>
    </xf>
    <xf numFmtId="0" fontId="25" fillId="0" borderId="27" xfId="8" applyFont="1" applyFill="1" applyBorder="1" applyAlignment="1">
      <alignment vertical="center"/>
    </xf>
    <xf numFmtId="0" fontId="25" fillId="0" borderId="39" xfId="8" applyFont="1" applyFill="1" applyBorder="1" applyAlignment="1">
      <alignment vertical="center"/>
    </xf>
    <xf numFmtId="0" fontId="25" fillId="0" borderId="28" xfId="7" applyFont="1" applyFill="1" applyBorder="1" applyAlignment="1">
      <alignment horizontal="left" vertical="center"/>
    </xf>
    <xf numFmtId="0" fontId="25" fillId="0" borderId="40" xfId="7" applyFont="1" applyFill="1" applyBorder="1" applyAlignment="1">
      <alignment horizontal="left" vertical="center"/>
    </xf>
    <xf numFmtId="0" fontId="25" fillId="0" borderId="29" xfId="7" applyFont="1" applyFill="1" applyBorder="1" applyAlignment="1">
      <alignment horizontal="left" vertical="center"/>
    </xf>
    <xf numFmtId="0" fontId="25" fillId="0" borderId="41" xfId="7" applyFont="1" applyFill="1" applyBorder="1" applyAlignment="1">
      <alignment horizontal="left" vertical="center"/>
    </xf>
    <xf numFmtId="0" fontId="25" fillId="0" borderId="6" xfId="7" applyFont="1" applyFill="1" applyBorder="1" applyAlignment="1">
      <alignment vertical="center" wrapText="1"/>
    </xf>
    <xf numFmtId="0" fontId="25" fillId="0" borderId="17" xfId="7" applyFont="1" applyFill="1" applyBorder="1" applyAlignment="1">
      <alignment vertical="center" wrapText="1"/>
    </xf>
    <xf numFmtId="0" fontId="25" fillId="0" borderId="21" xfId="5" applyFont="1" applyFill="1" applyBorder="1" applyAlignment="1">
      <alignment horizontal="center" vertical="center" shrinkToFit="1"/>
    </xf>
    <xf numFmtId="0" fontId="25" fillId="0" borderId="28" xfId="5" applyFont="1" applyFill="1" applyBorder="1" applyAlignment="1">
      <alignment horizontal="center" vertical="center" shrinkToFit="1"/>
    </xf>
    <xf numFmtId="0" fontId="25" fillId="0" borderId="40" xfId="5" applyFont="1" applyFill="1" applyBorder="1" applyAlignment="1">
      <alignment horizontal="center" vertical="center" shrinkToFit="1"/>
    </xf>
    <xf numFmtId="0" fontId="25" fillId="0" borderId="27" xfId="7" applyFont="1" applyFill="1" applyBorder="1" applyAlignment="1">
      <alignment horizontal="left" vertical="center"/>
    </xf>
    <xf numFmtId="0" fontId="25" fillId="0" borderId="39" xfId="7" applyFont="1" applyFill="1" applyBorder="1" applyAlignment="1">
      <alignment horizontal="left" vertical="center"/>
    </xf>
    <xf numFmtId="0" fontId="27" fillId="0" borderId="21" xfId="6" applyFont="1" applyFill="1" applyBorder="1" applyAlignment="1" applyProtection="1">
      <alignment horizontal="left" vertical="center" wrapText="1"/>
      <protection locked="0"/>
    </xf>
    <xf numFmtId="0" fontId="27" fillId="0" borderId="28" xfId="6" applyFont="1" applyFill="1" applyBorder="1" applyAlignment="1" applyProtection="1">
      <alignment horizontal="left" vertical="center" wrapText="1"/>
      <protection locked="0"/>
    </xf>
    <xf numFmtId="0" fontId="27" fillId="0" borderId="40" xfId="6" applyFont="1" applyFill="1" applyBorder="1" applyAlignment="1" applyProtection="1">
      <alignment horizontal="left" vertical="center" wrapText="1"/>
      <protection locked="0"/>
    </xf>
    <xf numFmtId="0" fontId="27" fillId="0" borderId="22" xfId="6" applyFont="1" applyFill="1" applyBorder="1" applyAlignment="1" applyProtection="1">
      <alignment horizontal="left" vertical="center" wrapText="1"/>
      <protection locked="0"/>
    </xf>
    <xf numFmtId="0" fontId="27" fillId="0" borderId="29" xfId="6" applyFont="1" applyFill="1" applyBorder="1" applyAlignment="1" applyProtection="1">
      <alignment horizontal="left" vertical="center" wrapText="1"/>
      <protection locked="0"/>
    </xf>
    <xf numFmtId="0" fontId="27" fillId="0" borderId="41" xfId="6" applyFont="1" applyFill="1" applyBorder="1" applyAlignment="1" applyProtection="1">
      <alignment horizontal="left" vertical="center" wrapText="1"/>
      <protection locked="0"/>
    </xf>
    <xf numFmtId="0" fontId="27" fillId="0" borderId="13" xfId="6" applyFont="1" applyFill="1" applyBorder="1" applyAlignment="1" applyProtection="1">
      <alignment horizontal="left" vertical="center"/>
    </xf>
    <xf numFmtId="0" fontId="27" fillId="0" borderId="51" xfId="6" applyFont="1" applyFill="1" applyBorder="1" applyAlignment="1" applyProtection="1">
      <alignment horizontal="left" vertical="center"/>
    </xf>
    <xf numFmtId="0" fontId="27" fillId="0" borderId="10" xfId="6" applyFont="1" applyFill="1" applyBorder="1" applyAlignment="1" applyProtection="1">
      <alignment horizontal="left" vertical="center" wrapText="1"/>
    </xf>
    <xf numFmtId="0" fontId="27" fillId="0" borderId="42" xfId="6" applyFont="1" applyFill="1" applyBorder="1" applyAlignment="1" applyProtection="1">
      <alignment horizontal="left" vertical="center" wrapText="1"/>
    </xf>
    <xf numFmtId="0" fontId="27" fillId="0" borderId="12" xfId="6" applyFont="1" applyFill="1" applyBorder="1" applyAlignment="1" applyProtection="1">
      <alignment horizontal="left" vertical="center"/>
    </xf>
    <xf numFmtId="0" fontId="27" fillId="0" borderId="43" xfId="6" applyFont="1" applyFill="1" applyBorder="1" applyAlignment="1" applyProtection="1">
      <alignment horizontal="left" vertical="center"/>
    </xf>
    <xf numFmtId="0" fontId="27" fillId="0" borderId="28" xfId="6" applyFont="1" applyFill="1" applyBorder="1" applyAlignment="1" applyProtection="1">
      <alignment horizontal="left" vertical="center"/>
    </xf>
    <xf numFmtId="0" fontId="27" fillId="0" borderId="40"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2" fillId="0" borderId="0" xfId="18" applyFont="1">
      <alignment vertical="center"/>
    </xf>
    <xf numFmtId="0" fontId="1" fillId="3" borderId="0" xfId="1" applyFill="1" applyAlignment="1">
      <alignment vertical="center"/>
    </xf>
    <xf numFmtId="0" fontId="2" fillId="0" borderId="24" xfId="18" applyFont="1" applyBorder="1">
      <alignment vertical="center"/>
    </xf>
    <xf numFmtId="0" fontId="2" fillId="0" borderId="12" xfId="18" applyFont="1" applyBorder="1">
      <alignment vertical="center"/>
    </xf>
    <xf numFmtId="181" fontId="2" fillId="0" borderId="12" xfId="18" applyNumberFormat="1" applyFont="1" applyBorder="1">
      <alignment vertical="center"/>
    </xf>
    <xf numFmtId="0" fontId="2" fillId="0" borderId="17" xfId="18" applyFont="1" applyBorder="1">
      <alignment vertical="center"/>
    </xf>
    <xf numFmtId="0" fontId="16" fillId="0" borderId="0" xfId="18" applyFont="1">
      <alignment vertical="center"/>
    </xf>
    <xf numFmtId="0" fontId="2" fillId="0" borderId="34" xfId="18" applyFont="1" applyBorder="1">
      <alignment vertical="center"/>
    </xf>
    <xf numFmtId="0" fontId="2" fillId="0" borderId="9" xfId="18" applyFont="1" applyBorder="1">
      <alignment vertical="center"/>
    </xf>
    <xf numFmtId="0" fontId="2" fillId="0" borderId="35" xfId="18" applyFont="1" applyBorder="1">
      <alignment vertical="center"/>
    </xf>
    <xf numFmtId="0" fontId="2" fillId="0" borderId="46" xfId="18" applyFont="1" applyBorder="1">
      <alignment vertical="center"/>
    </xf>
    <xf numFmtId="0" fontId="2" fillId="0" borderId="47" xfId="18" applyFont="1" applyBorder="1">
      <alignment vertical="center"/>
    </xf>
    <xf numFmtId="0" fontId="2" fillId="0" borderId="28" xfId="18" applyFont="1" applyBorder="1">
      <alignment vertical="center"/>
    </xf>
    <xf numFmtId="0" fontId="16" fillId="0" borderId="24" xfId="18" applyFont="1" applyBorder="1">
      <alignment vertical="center"/>
    </xf>
    <xf numFmtId="184" fontId="40" fillId="0" borderId="0" xfId="18" applyNumberFormat="1" applyFont="1">
      <alignment vertical="center"/>
    </xf>
    <xf numFmtId="184" fontId="2" fillId="0" borderId="0" xfId="18" applyNumberFormat="1" applyFont="1">
      <alignment vertical="center"/>
    </xf>
    <xf numFmtId="0" fontId="2" fillId="0" borderId="24" xfId="18" applyFont="1" applyBorder="1" applyAlignment="1" applyProtection="1">
      <alignment horizontal="left" vertical="top" wrapText="1"/>
      <protection locked="0"/>
    </xf>
    <xf numFmtId="0" fontId="2" fillId="0" borderId="12" xfId="18" applyFont="1" applyBorder="1" applyAlignment="1" applyProtection="1">
      <alignment horizontal="left" vertical="top" wrapText="1"/>
      <protection locked="0"/>
    </xf>
    <xf numFmtId="0" fontId="2" fillId="0" borderId="17" xfId="18" applyFont="1" applyBorder="1" applyAlignment="1" applyProtection="1">
      <alignment horizontal="left" vertical="top" wrapText="1"/>
      <protection locked="0"/>
    </xf>
    <xf numFmtId="0" fontId="2" fillId="0" borderId="34" xfId="18" applyFont="1" applyBorder="1" applyAlignment="1" applyProtection="1">
      <alignment horizontal="left" vertical="top" wrapText="1"/>
      <protection locked="0"/>
    </xf>
    <xf numFmtId="0" fontId="2" fillId="0" borderId="0" xfId="18" applyFont="1" applyAlignment="1" applyProtection="1">
      <alignment horizontal="left" vertical="top" wrapText="1"/>
      <protection locked="0"/>
    </xf>
    <xf numFmtId="0" fontId="2" fillId="0" borderId="9" xfId="18" applyFont="1" applyBorder="1" applyAlignment="1" applyProtection="1">
      <alignment horizontal="left" vertical="top" wrapText="1"/>
      <protection locked="0"/>
    </xf>
    <xf numFmtId="0" fontId="2" fillId="0" borderId="35" xfId="18" applyFont="1" applyBorder="1" applyAlignment="1" applyProtection="1">
      <alignment horizontal="left" vertical="top" wrapText="1"/>
      <protection locked="0"/>
    </xf>
    <xf numFmtId="0" fontId="2" fillId="0" borderId="46" xfId="18" applyFont="1" applyBorder="1" applyAlignment="1" applyProtection="1">
      <alignment horizontal="left" vertical="top" wrapText="1"/>
      <protection locked="0"/>
    </xf>
    <xf numFmtId="0" fontId="2" fillId="0" borderId="47" xfId="18" applyFont="1" applyBorder="1" applyAlignment="1" applyProtection="1">
      <alignment horizontal="left" vertical="top" wrapText="1"/>
      <protection locked="0"/>
    </xf>
    <xf numFmtId="183" fontId="2" fillId="3" borderId="0" xfId="19" applyNumberFormat="1" applyFont="1" applyFill="1" applyAlignment="1">
      <alignment vertical="center" wrapText="1"/>
    </xf>
    <xf numFmtId="0" fontId="2" fillId="0" borderId="0" xfId="18" applyFont="1" applyAlignment="1">
      <alignment horizontal="center" vertical="center"/>
    </xf>
    <xf numFmtId="49" fontId="2" fillId="3" borderId="0" xfId="19" applyNumberFormat="1" applyFont="1" applyFill="1" applyAlignment="1">
      <alignment horizontal="center" vertical="center" wrapText="1"/>
    </xf>
    <xf numFmtId="49" fontId="2" fillId="3" borderId="0" xfId="19" applyNumberFormat="1" applyFont="1" applyFill="1" applyAlignment="1">
      <alignment horizontal="center" vertical="center"/>
    </xf>
    <xf numFmtId="0" fontId="2" fillId="0" borderId="21" xfId="18" applyFont="1" applyBorder="1" applyAlignment="1">
      <alignment horizontal="center" vertical="center"/>
    </xf>
    <xf numFmtId="0" fontId="2" fillId="0" borderId="28" xfId="18" applyFont="1" applyBorder="1" applyAlignment="1">
      <alignment horizontal="center" vertical="center"/>
    </xf>
    <xf numFmtId="0" fontId="2" fillId="0" borderId="32" xfId="18" applyFont="1" applyBorder="1" applyAlignment="1">
      <alignment horizontal="center" vertical="center"/>
    </xf>
    <xf numFmtId="0" fontId="2" fillId="0" borderId="58" xfId="18" applyFont="1" applyBorder="1" applyAlignment="1">
      <alignment horizontal="center" vertical="center"/>
    </xf>
    <xf numFmtId="183" fontId="2" fillId="3" borderId="0" xfId="19" applyNumberFormat="1" applyFont="1" applyFill="1" applyAlignment="1">
      <alignment horizontal="center" vertical="center" wrapText="1"/>
    </xf>
    <xf numFmtId="183" fontId="2" fillId="0" borderId="0" xfId="19" applyNumberFormat="1" applyFont="1" applyAlignment="1">
      <alignment horizontal="center" vertical="center" wrapText="1"/>
    </xf>
    <xf numFmtId="179" fontId="2" fillId="3" borderId="0" xfId="19" applyNumberFormat="1" applyFont="1" applyFill="1" applyAlignment="1">
      <alignment horizontal="center" vertical="center"/>
    </xf>
    <xf numFmtId="183" fontId="2" fillId="3" borderId="58" xfId="19" applyNumberFormat="1" applyFont="1" applyFill="1" applyBorder="1" applyAlignment="1">
      <alignment horizontal="center" vertical="center" wrapText="1"/>
    </xf>
    <xf numFmtId="179" fontId="2" fillId="3" borderId="187" xfId="19" applyNumberFormat="1" applyFont="1" applyFill="1" applyBorder="1" applyAlignment="1">
      <alignment horizontal="center" vertical="center"/>
    </xf>
    <xf numFmtId="179" fontId="2" fillId="3" borderId="58" xfId="19" applyNumberFormat="1" applyFont="1" applyFill="1" applyBorder="1" applyAlignment="1">
      <alignment horizontal="center" vertical="center"/>
    </xf>
    <xf numFmtId="184" fontId="2" fillId="0" borderId="34" xfId="18" applyNumberFormat="1" applyFont="1" applyBorder="1">
      <alignment vertical="center"/>
    </xf>
    <xf numFmtId="184" fontId="1" fillId="0" borderId="0" xfId="18" applyNumberFormat="1" applyAlignment="1">
      <alignment horizontal="center" vertical="center"/>
    </xf>
    <xf numFmtId="184" fontId="2" fillId="0" borderId="9" xfId="18" applyNumberFormat="1" applyFont="1" applyBorder="1">
      <alignment vertical="center"/>
    </xf>
    <xf numFmtId="192" fontId="2" fillId="0" borderId="0" xfId="18" applyNumberFormat="1" applyFont="1">
      <alignment vertical="center"/>
    </xf>
    <xf numFmtId="184" fontId="2" fillId="0" borderId="35" xfId="18" applyNumberFormat="1" applyFont="1" applyBorder="1">
      <alignment vertical="center"/>
    </xf>
    <xf numFmtId="184" fontId="2" fillId="0" borderId="46" xfId="18" applyNumberFormat="1" applyFont="1" applyBorder="1">
      <alignment vertical="center"/>
    </xf>
    <xf numFmtId="181" fontId="2" fillId="0" borderId="46" xfId="18" applyNumberFormat="1" applyFont="1" applyBorder="1">
      <alignment vertical="center"/>
    </xf>
    <xf numFmtId="184" fontId="2" fillId="0" borderId="47" xfId="18" applyNumberFormat="1" applyFont="1" applyBorder="1">
      <alignment vertical="center"/>
    </xf>
    <xf numFmtId="0" fontId="16" fillId="0" borderId="34" xfId="18" applyFont="1" applyBorder="1">
      <alignment vertical="center"/>
    </xf>
    <xf numFmtId="0" fontId="2" fillId="0" borderId="0" xfId="19" applyFont="1">
      <alignment vertical="center"/>
    </xf>
    <xf numFmtId="181" fontId="2" fillId="0" borderId="0" xfId="19"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2" fillId="3" borderId="0" xfId="18" applyNumberFormat="1" applyFont="1" applyFill="1" applyAlignment="1">
      <alignment vertical="center" wrapText="1"/>
    </xf>
    <xf numFmtId="184" fontId="1" fillId="0" borderId="0" xfId="13" applyNumberFormat="1" applyAlignment="1">
      <alignment horizontal="center" vertical="center"/>
    </xf>
    <xf numFmtId="179" fontId="2" fillId="3" borderId="0" xfId="19" applyNumberFormat="1" applyFont="1" applyFill="1" applyAlignment="1">
      <alignment horizontal="center" vertical="center" wrapText="1"/>
    </xf>
    <xf numFmtId="179" fontId="2" fillId="0" borderId="0" xfId="18" applyNumberFormat="1" applyFont="1" applyAlignment="1">
      <alignment horizontal="center" vertical="center"/>
    </xf>
    <xf numFmtId="0" fontId="41" fillId="0" borderId="0" xfId="20" applyFont="1">
      <alignment vertical="center"/>
    </xf>
    <xf numFmtId="180" fontId="2" fillId="0" borderId="0" xfId="18" applyNumberFormat="1" applyFont="1">
      <alignment vertical="center"/>
    </xf>
  </cellXfs>
  <cellStyles count="21">
    <cellStyle name="標準" xfId="0" builtinId="0"/>
    <cellStyle name="標準 2" xfId="1"/>
    <cellStyle name="標準 2 2" xfId="2"/>
    <cellStyle name="標準 3" xfId="3"/>
    <cellStyle name="標準 3 3" xfId="4"/>
    <cellStyle name="標準 4" xfId="5"/>
    <cellStyle name="標準 4_APAHO401600" xfId="6"/>
    <cellStyle name="標準 4_APAHO401900"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8"/>
    <cellStyle name="標準_【レイアウト】（市）資料３（Ｐ２）　歳出比較分析表" xfId="19"/>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8"/>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123663</c:v>
                </c:pt>
                <c:pt idx="1">
                  <c:v>119378</c:v>
                </c:pt>
                <c:pt idx="2">
                  <c:v>135728</c:v>
                </c:pt>
                <c:pt idx="3">
                  <c:v>139505</c:v>
                </c:pt>
                <c:pt idx="4">
                  <c:v>128232</c:v>
                </c:pt>
              </c:numCache>
            </c:numRef>
          </c:val>
          <c:smooth val="0"/>
          <c:extLst>
            <c:ext xmlns:c16="http://schemas.microsoft.com/office/drawing/2014/chart" uri="{C3380CC4-5D6E-409C-BE32-E72D297353CC}">
              <c16:uniqueId val="{00000000-FABF-40EA-89BB-4C0768DE92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126227</c:v>
                </c:pt>
                <c:pt idx="1">
                  <c:v>129258</c:v>
                </c:pt>
                <c:pt idx="2">
                  <c:v>135820</c:v>
                </c:pt>
                <c:pt idx="3">
                  <c:v>150437</c:v>
                </c:pt>
                <c:pt idx="4">
                  <c:v>130093</c:v>
                </c:pt>
              </c:numCache>
            </c:numRef>
          </c:val>
          <c:smooth val="0"/>
          <c:extLst>
            <c:ext xmlns:c16="http://schemas.microsoft.com/office/drawing/2014/chart" uri="{C3380CC4-5D6E-409C-BE32-E72D297353CC}">
              <c16:uniqueId val="{00000001-FABF-40EA-89BB-4C0768DE925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0527048213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0.87</c:v>
                </c:pt>
                <c:pt idx="1">
                  <c:v>0.96</c:v>
                </c:pt>
                <c:pt idx="2">
                  <c:v>0.37</c:v>
                </c:pt>
                <c:pt idx="3">
                  <c:v>0.76</c:v>
                </c:pt>
                <c:pt idx="4">
                  <c:v>0.49</c:v>
                </c:pt>
              </c:numCache>
            </c:numRef>
          </c:val>
          <c:extLst>
            <c:ext xmlns:c16="http://schemas.microsoft.com/office/drawing/2014/chart" uri="{C3380CC4-5D6E-409C-BE32-E72D297353CC}">
              <c16:uniqueId val="{00000000-3BA8-4A91-A663-F1D076545A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2.98</c:v>
                </c:pt>
                <c:pt idx="1">
                  <c:v>3.31</c:v>
                </c:pt>
                <c:pt idx="2">
                  <c:v>3.1</c:v>
                </c:pt>
                <c:pt idx="3">
                  <c:v>2.63</c:v>
                </c:pt>
                <c:pt idx="4">
                  <c:v>2.78</c:v>
                </c:pt>
              </c:numCache>
            </c:numRef>
          </c:val>
          <c:extLst>
            <c:ext xmlns:c16="http://schemas.microsoft.com/office/drawing/2014/chart" uri="{C3380CC4-5D6E-409C-BE32-E72D297353CC}">
              <c16:uniqueId val="{00000001-3BA8-4A91-A663-F1D076545AC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-0.59</c:v>
                </c:pt>
                <c:pt idx="1">
                  <c:v>0.09</c:v>
                </c:pt>
                <c:pt idx="2">
                  <c:v>-1.36</c:v>
                </c:pt>
                <c:pt idx="3">
                  <c:v>-0.31</c:v>
                </c:pt>
                <c:pt idx="4">
                  <c:v>-0.5</c:v>
                </c:pt>
              </c:numCache>
            </c:numRef>
          </c:val>
          <c:smooth val="0"/>
          <c:extLst>
            <c:ext xmlns:c16="http://schemas.microsoft.com/office/drawing/2014/chart" uri="{C3380CC4-5D6E-409C-BE32-E72D297353CC}">
              <c16:uniqueId val="{00000002-3BA8-4A91-A663-F1D076545AC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1FB-43E1-9961-63BCD2E800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FB-43E1-9961-63BCD2E8009B}"/>
            </c:ext>
          </c:extLst>
        </c:ser>
        <c:ser>
          <c:idx val="2"/>
          <c:order val="2"/>
          <c:tx>
            <c:strRef>
              <c:f>データシート!$A$29</c:f>
              <c:strCache>
                <c:ptCount val="1"/>
                <c:pt idx="0">
                  <c:v>給与等集中管理特別会計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1FB-43E1-9961-63BCD2E8009B}"/>
            </c:ext>
          </c:extLst>
        </c:ser>
        <c:ser>
          <c:idx val="3"/>
          <c:order val="3"/>
          <c:tx>
            <c:strRef>
              <c:f>データシート!$A$30</c:f>
              <c:strCache>
                <c:ptCount val="1"/>
                <c:pt idx="0">
                  <c:v>農業改良資金助成事業特別会計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81FB-43E1-9961-63BCD2E8009B}"/>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0.04</c:v>
                </c:pt>
                <c:pt idx="6">
                  <c:v>#N/A</c:v>
                </c:pt>
                <c:pt idx="7">
                  <c:v>0.05</c:v>
                </c:pt>
                <c:pt idx="8">
                  <c:v>#N/A</c:v>
                </c:pt>
                <c:pt idx="9">
                  <c:v>0.04</c:v>
                </c:pt>
              </c:numCache>
            </c:numRef>
          </c:val>
          <c:extLst>
            <c:ext xmlns:c16="http://schemas.microsoft.com/office/drawing/2014/chart" uri="{C3380CC4-5D6E-409C-BE32-E72D297353CC}">
              <c16:uniqueId val="{00000004-81FB-43E1-9961-63BCD2E8009B}"/>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0.24</c:v>
                </c:pt>
                <c:pt idx="2">
                  <c:v>#N/A</c:v>
                </c:pt>
                <c:pt idx="3">
                  <c:v>0.23</c:v>
                </c:pt>
                <c:pt idx="4">
                  <c:v>#N/A</c:v>
                </c:pt>
                <c:pt idx="5">
                  <c:v>0.22</c:v>
                </c:pt>
                <c:pt idx="6">
                  <c:v>#N/A</c:v>
                </c:pt>
                <c:pt idx="7">
                  <c:v>0.24</c:v>
                </c:pt>
                <c:pt idx="8">
                  <c:v>#N/A</c:v>
                </c:pt>
                <c:pt idx="9">
                  <c:v>0.3</c:v>
                </c:pt>
              </c:numCache>
            </c:numRef>
          </c:val>
          <c:extLst>
            <c:ext xmlns:c16="http://schemas.microsoft.com/office/drawing/2014/chart" uri="{C3380CC4-5D6E-409C-BE32-E72D297353CC}">
              <c16:uniqueId val="{00000005-81FB-43E1-9961-63BCD2E8009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0.85</c:v>
                </c:pt>
                <c:pt idx="2">
                  <c:v>#N/A</c:v>
                </c:pt>
                <c:pt idx="3">
                  <c:v>0.94</c:v>
                </c:pt>
                <c:pt idx="4">
                  <c:v>#N/A</c:v>
                </c:pt>
                <c:pt idx="5">
                  <c:v>0.35</c:v>
                </c:pt>
                <c:pt idx="6">
                  <c:v>#N/A</c:v>
                </c:pt>
                <c:pt idx="7">
                  <c:v>0.75</c:v>
                </c:pt>
                <c:pt idx="8">
                  <c:v>#N/A</c:v>
                </c:pt>
                <c:pt idx="9">
                  <c:v>0.48</c:v>
                </c:pt>
              </c:numCache>
            </c:numRef>
          </c:val>
          <c:extLst>
            <c:ext xmlns:c16="http://schemas.microsoft.com/office/drawing/2014/chart" uri="{C3380CC4-5D6E-409C-BE32-E72D297353CC}">
              <c16:uniqueId val="{00000006-81FB-43E1-9961-63BCD2E8009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0.63</c:v>
                </c:pt>
              </c:numCache>
            </c:numRef>
          </c:val>
          <c:extLst>
            <c:ext xmlns:c16="http://schemas.microsoft.com/office/drawing/2014/chart" uri="{C3380CC4-5D6E-409C-BE32-E72D297353CC}">
              <c16:uniqueId val="{00000007-81FB-43E1-9961-63BCD2E8009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1.66</c:v>
                </c:pt>
                <c:pt idx="2">
                  <c:v>#N/A</c:v>
                </c:pt>
                <c:pt idx="3">
                  <c:v>1.58</c:v>
                </c:pt>
                <c:pt idx="4">
                  <c:v>#N/A</c:v>
                </c:pt>
                <c:pt idx="5">
                  <c:v>1.1399999999999999</c:v>
                </c:pt>
                <c:pt idx="6">
                  <c:v>#N/A</c:v>
                </c:pt>
                <c:pt idx="7">
                  <c:v>1.39</c:v>
                </c:pt>
                <c:pt idx="8">
                  <c:v>#N/A</c:v>
                </c:pt>
                <c:pt idx="9">
                  <c:v>1.3</c:v>
                </c:pt>
              </c:numCache>
            </c:numRef>
          </c:val>
          <c:extLst>
            <c:ext xmlns:c16="http://schemas.microsoft.com/office/drawing/2014/chart" uri="{C3380CC4-5D6E-409C-BE32-E72D297353CC}">
              <c16:uniqueId val="{00000008-81FB-43E1-9961-63BCD2E8009B}"/>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1.5699999999999998</c:v>
                </c:pt>
                <c:pt idx="2">
                  <c:v>#N/A</c:v>
                </c:pt>
                <c:pt idx="3">
                  <c:v>1.55</c:v>
                </c:pt>
                <c:pt idx="4">
                  <c:v>#N/A</c:v>
                </c:pt>
                <c:pt idx="5">
                  <c:v>1.61</c:v>
                </c:pt>
                <c:pt idx="6">
                  <c:v>#N/A</c:v>
                </c:pt>
                <c:pt idx="7">
                  <c:v>1.75</c:v>
                </c:pt>
                <c:pt idx="8">
                  <c:v>#N/A</c:v>
                </c:pt>
                <c:pt idx="9">
                  <c:v>1.96</c:v>
                </c:pt>
              </c:numCache>
            </c:numRef>
          </c:val>
          <c:extLst>
            <c:ext xmlns:c16="http://schemas.microsoft.com/office/drawing/2014/chart" uri="{C3380CC4-5D6E-409C-BE32-E72D297353CC}">
              <c16:uniqueId val="{00000009-81FB-43E1-9961-63BCD2E8009B}"/>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382791618858824E-2"/>
          <c:y val="8.7976539589442848E-2"/>
          <c:w val="0.89833324079143007"/>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53258</c:v>
                </c:pt>
                <c:pt idx="5">
                  <c:v>53814</c:v>
                </c:pt>
                <c:pt idx="8">
                  <c:v>53663</c:v>
                </c:pt>
                <c:pt idx="11">
                  <c:v>60811</c:v>
                </c:pt>
                <c:pt idx="14">
                  <c:v>53761</c:v>
                </c:pt>
              </c:numCache>
            </c:numRef>
          </c:val>
          <c:extLst>
            <c:ext xmlns:c16="http://schemas.microsoft.com/office/drawing/2014/chart" uri="{C3380CC4-5D6E-409C-BE32-E72D297353CC}">
              <c16:uniqueId val="{00000000-EFA3-407E-A24F-8EB6002E5A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64</c:v>
                </c:pt>
                <c:pt idx="3">
                  <c:v>62</c:v>
                </c:pt>
                <c:pt idx="6">
                  <c:v>10</c:v>
                </c:pt>
                <c:pt idx="9">
                  <c:v>16</c:v>
                </c:pt>
                <c:pt idx="12">
                  <c:v>10</c:v>
                </c:pt>
              </c:numCache>
            </c:numRef>
          </c:val>
          <c:extLst>
            <c:ext xmlns:c16="http://schemas.microsoft.com/office/drawing/2014/chart" uri="{C3380CC4-5D6E-409C-BE32-E72D297353CC}">
              <c16:uniqueId val="{00000001-EFA3-407E-A24F-8EB6002E5A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1134</c:v>
                </c:pt>
                <c:pt idx="3">
                  <c:v>1116</c:v>
                </c:pt>
                <c:pt idx="6">
                  <c:v>1091</c:v>
                </c:pt>
                <c:pt idx="9">
                  <c:v>1077</c:v>
                </c:pt>
                <c:pt idx="12">
                  <c:v>986</c:v>
                </c:pt>
              </c:numCache>
            </c:numRef>
          </c:val>
          <c:extLst>
            <c:ext xmlns:c16="http://schemas.microsoft.com/office/drawing/2014/chart" uri="{C3380CC4-5D6E-409C-BE32-E72D297353CC}">
              <c16:uniqueId val="{00000002-EFA3-407E-A24F-8EB6002E5A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880</c:v>
                </c:pt>
                <c:pt idx="3">
                  <c:v>890</c:v>
                </c:pt>
                <c:pt idx="6">
                  <c:v>971</c:v>
                </c:pt>
                <c:pt idx="9">
                  <c:v>877</c:v>
                </c:pt>
                <c:pt idx="12">
                  <c:v>880</c:v>
                </c:pt>
              </c:numCache>
            </c:numRef>
          </c:val>
          <c:extLst>
            <c:ext xmlns:c16="http://schemas.microsoft.com/office/drawing/2014/chart" uri="{C3380CC4-5D6E-409C-BE32-E72D297353CC}">
              <c16:uniqueId val="{00000003-EFA3-407E-A24F-8EB6002E5A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1041</c:v>
                </c:pt>
                <c:pt idx="3">
                  <c:v>1424</c:v>
                </c:pt>
                <c:pt idx="6">
                  <c:v>1330</c:v>
                </c:pt>
                <c:pt idx="9">
                  <c:v>1463</c:v>
                </c:pt>
                <c:pt idx="12">
                  <c:v>1540</c:v>
                </c:pt>
              </c:numCache>
            </c:numRef>
          </c:val>
          <c:extLst>
            <c:ext xmlns:c16="http://schemas.microsoft.com/office/drawing/2014/chart" uri="{C3380CC4-5D6E-409C-BE32-E72D297353CC}">
              <c16:uniqueId val="{00000004-EFA3-407E-A24F-8EB6002E5A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5503</c:v>
                </c:pt>
                <c:pt idx="3">
                  <c:v>6383</c:v>
                </c:pt>
                <c:pt idx="6">
                  <c:v>7245</c:v>
                </c:pt>
                <c:pt idx="9">
                  <c:v>7900</c:v>
                </c:pt>
                <c:pt idx="12">
                  <c:v>8797</c:v>
                </c:pt>
              </c:numCache>
            </c:numRef>
          </c:val>
          <c:extLst>
            <c:ext xmlns:c16="http://schemas.microsoft.com/office/drawing/2014/chart" uri="{C3380CC4-5D6E-409C-BE32-E72D297353CC}">
              <c16:uniqueId val="{00000005-EFA3-407E-A24F-8EB6002E5A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252</c:v>
                </c:pt>
                <c:pt idx="3">
                  <c:v>293</c:v>
                </c:pt>
                <c:pt idx="6">
                  <c:v>605</c:v>
                </c:pt>
                <c:pt idx="9">
                  <c:v>1375</c:v>
                </c:pt>
                <c:pt idx="12">
                  <c:v>1134</c:v>
                </c:pt>
              </c:numCache>
            </c:numRef>
          </c:val>
          <c:extLst>
            <c:ext xmlns:c16="http://schemas.microsoft.com/office/drawing/2014/chart" uri="{C3380CC4-5D6E-409C-BE32-E72D297353CC}">
              <c16:uniqueId val="{00000006-EFA3-407E-A24F-8EB6002E5A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66461</c:v>
                </c:pt>
                <c:pt idx="3">
                  <c:v>65895</c:v>
                </c:pt>
                <c:pt idx="6">
                  <c:v>64352</c:v>
                </c:pt>
                <c:pt idx="9">
                  <c:v>71529</c:v>
                </c:pt>
                <c:pt idx="12">
                  <c:v>63622</c:v>
                </c:pt>
              </c:numCache>
            </c:numRef>
          </c:val>
          <c:extLst>
            <c:ext xmlns:c16="http://schemas.microsoft.com/office/drawing/2014/chart" uri="{C3380CC4-5D6E-409C-BE32-E72D297353CC}">
              <c16:uniqueId val="{00000007-EFA3-407E-A24F-8EB6002E5A0C}"/>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22077</c:v>
                </c:pt>
                <c:pt idx="2">
                  <c:v>#N/A</c:v>
                </c:pt>
                <c:pt idx="3">
                  <c:v>#N/A</c:v>
                </c:pt>
                <c:pt idx="4">
                  <c:v>22249</c:v>
                </c:pt>
                <c:pt idx="5">
                  <c:v>#N/A</c:v>
                </c:pt>
                <c:pt idx="6">
                  <c:v>#N/A</c:v>
                </c:pt>
                <c:pt idx="7">
                  <c:v>21941</c:v>
                </c:pt>
                <c:pt idx="8">
                  <c:v>#N/A</c:v>
                </c:pt>
                <c:pt idx="9">
                  <c:v>#N/A</c:v>
                </c:pt>
                <c:pt idx="10">
                  <c:v>23426</c:v>
                </c:pt>
                <c:pt idx="11">
                  <c:v>#N/A</c:v>
                </c:pt>
                <c:pt idx="12">
                  <c:v>#N/A</c:v>
                </c:pt>
                <c:pt idx="13">
                  <c:v>23208</c:v>
                </c:pt>
                <c:pt idx="14">
                  <c:v>#N/A</c:v>
                </c:pt>
              </c:numCache>
            </c:numRef>
          </c:val>
          <c:smooth val="0"/>
          <c:extLst>
            <c:ext xmlns:c16="http://schemas.microsoft.com/office/drawing/2014/chart" uri="{C3380CC4-5D6E-409C-BE32-E72D297353CC}">
              <c16:uniqueId val="{00000008-EFA3-407E-A24F-8EB6002E5A0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599565</c:v>
                </c:pt>
                <c:pt idx="5">
                  <c:v>598022</c:v>
                </c:pt>
                <c:pt idx="8">
                  <c:v>578139</c:v>
                </c:pt>
                <c:pt idx="11">
                  <c:v>573063</c:v>
                </c:pt>
                <c:pt idx="14">
                  <c:v>562972</c:v>
                </c:pt>
              </c:numCache>
            </c:numRef>
          </c:val>
          <c:extLst>
            <c:ext xmlns:c16="http://schemas.microsoft.com/office/drawing/2014/chart" uri="{C3380CC4-5D6E-409C-BE32-E72D297353CC}">
              <c16:uniqueId val="{00000000-7CAA-49D2-A455-DD106C67EA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16711</c:v>
                </c:pt>
                <c:pt idx="5">
                  <c:v>16683</c:v>
                </c:pt>
                <c:pt idx="8">
                  <c:v>16352</c:v>
                </c:pt>
                <c:pt idx="11">
                  <c:v>16582</c:v>
                </c:pt>
                <c:pt idx="14">
                  <c:v>14600</c:v>
                </c:pt>
              </c:numCache>
            </c:numRef>
          </c:val>
          <c:extLst>
            <c:ext xmlns:c16="http://schemas.microsoft.com/office/drawing/2014/chart" uri="{C3380CC4-5D6E-409C-BE32-E72D297353CC}">
              <c16:uniqueId val="{00000001-7CAA-49D2-A455-DD106C67EA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54651</c:v>
                </c:pt>
                <c:pt idx="5">
                  <c:v>56618</c:v>
                </c:pt>
                <c:pt idx="8">
                  <c:v>57531</c:v>
                </c:pt>
                <c:pt idx="11">
                  <c:v>47110</c:v>
                </c:pt>
                <c:pt idx="14">
                  <c:v>46833</c:v>
                </c:pt>
              </c:numCache>
            </c:numRef>
          </c:val>
          <c:extLst>
            <c:ext xmlns:c16="http://schemas.microsoft.com/office/drawing/2014/chart" uri="{C3380CC4-5D6E-409C-BE32-E72D297353CC}">
              <c16:uniqueId val="{00000002-7CAA-49D2-A455-DD106C67EA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AA-49D2-A455-DD106C67EA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AA-49D2-A455-DD106C67EA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12401</c:v>
                </c:pt>
                <c:pt idx="3">
                  <c:v>11584</c:v>
                </c:pt>
                <c:pt idx="6">
                  <c:v>8542</c:v>
                </c:pt>
                <c:pt idx="9">
                  <c:v>5280</c:v>
                </c:pt>
                <c:pt idx="12">
                  <c:v>4983</c:v>
                </c:pt>
              </c:numCache>
            </c:numRef>
          </c:val>
          <c:extLst>
            <c:ext xmlns:c16="http://schemas.microsoft.com/office/drawing/2014/chart" uri="{C3380CC4-5D6E-409C-BE32-E72D297353CC}">
              <c16:uniqueId val="{00000005-7CAA-49D2-A455-DD106C67EA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120299</c:v>
                </c:pt>
                <c:pt idx="3">
                  <c:v>116388</c:v>
                </c:pt>
                <c:pt idx="6">
                  <c:v>103491</c:v>
                </c:pt>
                <c:pt idx="9">
                  <c:v>103217</c:v>
                </c:pt>
                <c:pt idx="12">
                  <c:v>100138</c:v>
                </c:pt>
              </c:numCache>
            </c:numRef>
          </c:val>
          <c:extLst>
            <c:ext xmlns:c16="http://schemas.microsoft.com/office/drawing/2014/chart" uri="{C3380CC4-5D6E-409C-BE32-E72D297353CC}">
              <c16:uniqueId val="{00000006-7CAA-49D2-A455-DD106C67EA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9669</c:v>
                </c:pt>
                <c:pt idx="3">
                  <c:v>12823</c:v>
                </c:pt>
                <c:pt idx="6">
                  <c:v>9115</c:v>
                </c:pt>
                <c:pt idx="9">
                  <c:v>8771</c:v>
                </c:pt>
                <c:pt idx="12">
                  <c:v>8664</c:v>
                </c:pt>
              </c:numCache>
            </c:numRef>
          </c:val>
          <c:extLst>
            <c:ext xmlns:c16="http://schemas.microsoft.com/office/drawing/2014/chart" uri="{C3380CC4-5D6E-409C-BE32-E72D297353CC}">
              <c16:uniqueId val="{00000007-7CAA-49D2-A455-DD106C67EA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13533</c:v>
                </c:pt>
                <c:pt idx="3">
                  <c:v>12985</c:v>
                </c:pt>
                <c:pt idx="6">
                  <c:v>12361</c:v>
                </c:pt>
                <c:pt idx="9">
                  <c:v>11195</c:v>
                </c:pt>
                <c:pt idx="12">
                  <c:v>9771</c:v>
                </c:pt>
              </c:numCache>
            </c:numRef>
          </c:val>
          <c:extLst>
            <c:ext xmlns:c16="http://schemas.microsoft.com/office/drawing/2014/chart" uri="{C3380CC4-5D6E-409C-BE32-E72D297353CC}">
              <c16:uniqueId val="{00000008-7CAA-49D2-A455-DD106C67EA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5257</c:v>
                </c:pt>
                <c:pt idx="3">
                  <c:v>4857</c:v>
                </c:pt>
                <c:pt idx="6">
                  <c:v>4300</c:v>
                </c:pt>
                <c:pt idx="9">
                  <c:v>3724</c:v>
                </c:pt>
                <c:pt idx="12">
                  <c:v>3158</c:v>
                </c:pt>
              </c:numCache>
            </c:numRef>
          </c:val>
          <c:extLst>
            <c:ext xmlns:c16="http://schemas.microsoft.com/office/drawing/2014/chart" uri="{C3380CC4-5D6E-409C-BE32-E72D297353CC}">
              <c16:uniqueId val="{00000009-7CAA-49D2-A455-DD106C67EA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852032</c:v>
                </c:pt>
                <c:pt idx="3">
                  <c:v>857492</c:v>
                </c:pt>
                <c:pt idx="6">
                  <c:v>865607</c:v>
                </c:pt>
                <c:pt idx="9">
                  <c:v>871956</c:v>
                </c:pt>
                <c:pt idx="12">
                  <c:v>880846</c:v>
                </c:pt>
              </c:numCache>
            </c:numRef>
          </c:val>
          <c:extLst>
            <c:ext xmlns:c16="http://schemas.microsoft.com/office/drawing/2014/chart" uri="{C3380CC4-5D6E-409C-BE32-E72D297353CC}">
              <c16:uniqueId val="{0000000A-7CAA-49D2-A455-DD106C67EAD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342265</c:v>
                </c:pt>
                <c:pt idx="2">
                  <c:v>#N/A</c:v>
                </c:pt>
                <c:pt idx="3">
                  <c:v>#N/A</c:v>
                </c:pt>
                <c:pt idx="4">
                  <c:v>344807</c:v>
                </c:pt>
                <c:pt idx="5">
                  <c:v>#N/A</c:v>
                </c:pt>
                <c:pt idx="6">
                  <c:v>#N/A</c:v>
                </c:pt>
                <c:pt idx="7">
                  <c:v>351394</c:v>
                </c:pt>
                <c:pt idx="8">
                  <c:v>#N/A</c:v>
                </c:pt>
                <c:pt idx="9">
                  <c:v>#N/A</c:v>
                </c:pt>
                <c:pt idx="10">
                  <c:v>367388</c:v>
                </c:pt>
                <c:pt idx="11">
                  <c:v>#N/A</c:v>
                </c:pt>
                <c:pt idx="12">
                  <c:v>#N/A</c:v>
                </c:pt>
                <c:pt idx="13">
                  <c:v>383154</c:v>
                </c:pt>
                <c:pt idx="14">
                  <c:v>#N/A</c:v>
                </c:pt>
              </c:numCache>
            </c:numRef>
          </c:val>
          <c:smooth val="0"/>
          <c:extLst>
            <c:ext xmlns:c16="http://schemas.microsoft.com/office/drawing/2014/chart" uri="{C3380CC4-5D6E-409C-BE32-E72D297353CC}">
              <c16:uniqueId val="{0000000B-7CAA-49D2-A455-DD106C67EAD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607817715307"/>
          <c:y val="7.7726262125610776E-2"/>
          <c:w val="0.89122888643293841"/>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8393</c:v>
                </c:pt>
                <c:pt idx="1">
                  <c:v>7015</c:v>
                </c:pt>
                <c:pt idx="2">
                  <c:v>7400</c:v>
                </c:pt>
              </c:numCache>
            </c:numRef>
          </c:val>
          <c:extLst>
            <c:ext xmlns:c16="http://schemas.microsoft.com/office/drawing/2014/chart" uri="{C3380CC4-5D6E-409C-BE32-E72D297353CC}">
              <c16:uniqueId val="{00000000-0BB3-4A0B-BF01-2C02AA54FF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21141</c:v>
                </c:pt>
                <c:pt idx="1">
                  <c:v>17442</c:v>
                </c:pt>
                <c:pt idx="2">
                  <c:v>15281</c:v>
                </c:pt>
              </c:numCache>
            </c:numRef>
          </c:val>
          <c:extLst>
            <c:ext xmlns:c16="http://schemas.microsoft.com/office/drawing/2014/chart" uri="{C3380CC4-5D6E-409C-BE32-E72D297353CC}">
              <c16:uniqueId val="{00000001-0BB3-4A0B-BF01-2C02AA54FF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13462</c:v>
                </c:pt>
                <c:pt idx="1">
                  <c:v>12652</c:v>
                </c:pt>
                <c:pt idx="2">
                  <c:v>14609</c:v>
                </c:pt>
              </c:numCache>
            </c:numRef>
          </c:val>
          <c:extLst>
            <c:ext xmlns:c16="http://schemas.microsoft.com/office/drawing/2014/chart" uri="{C3380CC4-5D6E-409C-BE32-E72D297353CC}">
              <c16:uniqueId val="{00000002-0BB3-4A0B-BF01-2C02AA54FF6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{AFBDD633-B3F1-4CBA-A7E5-0A9EC28D3576}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52C-45F3-A2FD-D3C00D5805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{6D4F7A42-EF69-4F28-8D03-E4B63CBB749B}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2C-45F3-A2FD-D3C00D5805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{F8C57EC0-93EE-420D-97DA-38C1668B2524}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2C-45F3-A2FD-D3C00D5805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{F54F1EB6-725F-4481-A5D1-33D8C6401FCD}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2C-45F3-A2FD-D3C00D5805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{DDD20EC8-DFB9-4E65-A8B4-F23F4C59F4F1}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2C-45F3-A2FD-D3C00D5805AD}"/>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{74E39C75-AF3D-4A81-BE4D-777D0DFEF532}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52C-45F3-A2FD-D3C00D5805AD}"/>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{F44AED45-7C02-4D1F-9431-666A78FDD070}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52C-45F3-A2FD-D3C00D5805AD}"/>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{CBD54738-0402-41E5-9DDE-19DA451283F8}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52C-45F3-A2FD-D3C00D5805A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{DF515580-3043-4977-934B-EF92431D9837}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52C-45F3-A2FD-D3C00D5805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60.3</c:v>
                </c:pt>
                <c:pt idx="16">
                  <c:v>62.2</c:v>
                </c:pt>
                <c:pt idx="24">
                  <c:v>62.9</c:v>
                </c:pt>
              </c:numCache>
            </c:numRef>
          </c:xVal>
          <c:yVal>
            <c:numRef>
              <c:f>公会計指標分析・財政指標組合せ分析表!$BP$51:$DC$51</c:f>
              <c:numCache>
                <c:formatCode>#,##0.0;"▲ "#,##0.0</c:formatCode>
                <c:ptCount val="40"/>
                <c:pt idx="8">
                  <c:v>154.9</c:v>
                </c:pt>
                <c:pt idx="16">
                  <c:v>161.30000000000001</c:v>
                </c:pt>
                <c:pt idx="24">
                  <c:v>171</c:v>
                </c:pt>
              </c:numCache>
            </c:numRef>
          </c:yVal>
          <c:smooth val="0"/>
          <c:extLst>
            <c:ext xmlns:c16="http://schemas.microsoft.com/office/drawing/2014/chart" uri="{C3380CC4-5D6E-409C-BE32-E72D297353CC}">
              <c16:uniqueId val="{00000009-852C-45F3-A2FD-D3C00D5805AD}"/>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{5A6798EA-6BB6-4105-BD26-6DE44D267D62}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52C-45F3-A2FD-D3C00D5805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{DEB41C88-D05B-422C-9DA3-FF27E8D54B72}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2C-45F3-A2FD-D3C00D5805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{B11B87FE-2709-41B0-B764-ED4892E8B3CB}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2C-45F3-A2FD-D3C00D5805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{AC1BA87A-CDCD-412F-BBFA-534336F176D3}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2C-45F3-A2FD-D3C00D5805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{474478B7-D6F8-44AA-AD83-3D565F70B622}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2C-45F3-A2FD-D3C00D5805A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{C7CBAE7A-B5ED-4A9B-AC82-F8C7D119A4D0}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52C-45F3-A2FD-D3C00D5805AD}"/>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{73A2D1B3-BCE8-4470-AAE6-265854EE1412}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52C-45F3-A2FD-D3C00D5805AD}"/>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{FA68D76C-0EE2-448F-B740-259058A84F3E}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52C-45F3-A2FD-D3C00D5805A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{0B236D9D-9EFB-446A-89F9-867BADA157DE}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52C-45F3-A2FD-D3C00D5805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71</c:v>
                </c:pt>
                <c:pt idx="24">
                  <c:v>71.7</c:v>
                </c:pt>
              </c:numCache>
            </c:numRef>
          </c:xVal>
          <c:yVal>
            <c:numRef>
              <c:f>公会計指標分析・財政指標組合せ分析表!$BP$55:$DC$55</c:f>
              <c:numCache>
                <c:formatCode>#,##0.0;"▲ "#,##0.0</c:formatCode>
                <c:ptCount val="40"/>
                <c:pt idx="8">
                  <c:v>173.8</c:v>
                </c:pt>
                <c:pt idx="16">
                  <c:v>152</c:v>
                </c:pt>
                <c:pt idx="24">
                  <c:v>159.1</c:v>
                </c:pt>
              </c:numCache>
            </c:numRef>
          </c:yVal>
          <c:smooth val="0"/>
          <c:extLst>
            <c:ext xmlns:c16="http://schemas.microsoft.com/office/drawing/2014/chart" uri="{C3380CC4-5D6E-409C-BE32-E72D297353CC}">
              <c16:uniqueId val="{00000013-852C-45F3-A2FD-D3C00D5805AD}"/>
            </c:ext>
          </c:extLst>
        </c:ser>
        <c:dLbls>
          <c:showLegendKey val="0"/>
          <c:showVal val="1"/>
          <c:showCatName val="0"/>
          <c:showSerName val="0"/>
          <c:showPercent val="0"/>
          <c:showBubbleSize val="0"/>
        </c:dLbls>
        <c:axId val="46179840"/>
        <c:axId val="46181760"/>
      </c:scatterChart>
      <c:valAx>
        <c:axId val="46179840"/>
        <c:scaling>
          <c:orientation val="minMax"/>
          <c:max val="73"/>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5"/>
          <c:min val="1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{BDA42395-53D5-401A-A070-1F1DF34DCE2C}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45-4C49-AFBA-7D668659A6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{669F18CC-0303-4444-8F8D-FA297B5AABC2}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45-4C49-AFBA-7D668659A6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{49D9431E-C5B4-4B4E-B066-92A6E74621BE}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45-4C49-AFBA-7D668659A6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{CB461236-3C3D-4297-AB38-0C764739902F}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45-4C49-AFBA-7D668659A6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{9DD2FC69-D0E5-4D3F-9A5F-7E9A3603812A}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45-4C49-AFBA-7D668659A61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{98211DF8-D887-4A29-9911-7E192C3E4967}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45-4C49-AFBA-7D668659A61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{CF61AA66-DCE9-48EC-9B61-04C7FD878F03}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45-4C49-AFBA-7D668659A61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{03F396CF-9F70-4C7B-B3DD-6F5A2CBC997C}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45-4C49-AFBA-7D668659A61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{CB14F748-10D2-455B-9045-C59F2D7D2A81}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45-4C49-AFBA-7D668659A6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10.8</c:v>
                </c:pt>
                <c:pt idx="16">
                  <c:v>10.199999999999999</c:v>
                </c:pt>
                <c:pt idx="24">
                  <c:v>10.3</c:v>
                </c:pt>
                <c:pt idx="32">
                  <c:v>10.5</c:v>
                </c:pt>
              </c:numCache>
            </c:numRef>
          </c:xVal>
          <c:yVal>
            <c:numRef>
              <c:f>公会計指標分析・財政指標組合せ分析表!$BP$73:$DC$73</c:f>
              <c:numCache>
                <c:formatCode>#,##0.0;"▲ "#,##0.0</c:formatCode>
                <c:ptCount val="40"/>
                <c:pt idx="0">
                  <c:v>158</c:v>
                </c:pt>
                <c:pt idx="8">
                  <c:v>154.9</c:v>
                </c:pt>
                <c:pt idx="16">
                  <c:v>161.30000000000001</c:v>
                </c:pt>
                <c:pt idx="24">
                  <c:v>171</c:v>
                </c:pt>
                <c:pt idx="32">
                  <c:v>177.8</c:v>
                </c:pt>
              </c:numCache>
            </c:numRef>
          </c:yVal>
          <c:smooth val="0"/>
          <c:extLst>
            <c:ext xmlns:c16="http://schemas.microsoft.com/office/drawing/2014/chart" uri="{C3380CC4-5D6E-409C-BE32-E72D297353CC}">
              <c16:uniqueId val="{00000009-8145-4C49-AFBA-7D668659A616}"/>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{E9B41A50-E073-427D-9A1A-116CF7370D56}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45-4C49-AFBA-7D668659A6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{1FB39051-7CAA-46B6-A61F-70A01DFA6A34}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45-4C49-AFBA-7D668659A6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{3FEE3CFA-454A-4A6E-8E74-640B9C11762D}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45-4C49-AFBA-7D668659A6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{F085382E-7842-402C-9BE2-E91A5BEA1D49}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45-4C49-AFBA-7D668659A6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{D77348DD-D7E7-499A-A147-5445CFC9E649}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45-4C49-AFBA-7D668659A61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{02DFCC24-AB0B-427F-8D3C-134EE40557D5}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45-4C49-AFBA-7D668659A61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{A8CCB512-3ADE-4444-8A31-7042E4C243BD}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45-4C49-AFBA-7D668659A61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{4A41B16C-510F-4B5C-8C4B-E74D4D6ED0EC}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45-4C49-AFBA-7D668659A61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{7FCF531A-0118-42AA-9BAE-C8AC291D9ECC}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45-4C49-AFBA-7D668659A6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13.7</c:v>
                </c:pt>
                <c:pt idx="8">
                  <c:v>12</c:v>
                </c:pt>
                <c:pt idx="16">
                  <c:v>9.9</c:v>
                </c:pt>
                <c:pt idx="24">
                  <c:v>9.5</c:v>
                </c:pt>
                <c:pt idx="32">
                  <c:v>9.6</c:v>
                </c:pt>
              </c:numCache>
            </c:numRef>
          </c:xVal>
          <c:yVal>
            <c:numRef>
              <c:f>公会計指標分析・財政指標組合せ分析表!$BP$77:$DC$77</c:f>
              <c:numCache>
                <c:formatCode>#,##0.0;"▲ "#,##0.0</c:formatCode>
                <c:ptCount val="40"/>
                <c:pt idx="0">
                  <c:v>151.9</c:v>
                </c:pt>
                <c:pt idx="8">
                  <c:v>173.8</c:v>
                </c:pt>
                <c:pt idx="16">
                  <c:v>152</c:v>
                </c:pt>
                <c:pt idx="24">
                  <c:v>159.1</c:v>
                </c:pt>
                <c:pt idx="32">
                  <c:v>163.80000000000001</c:v>
                </c:pt>
              </c:numCache>
            </c:numRef>
          </c:yVal>
          <c:smooth val="0"/>
          <c:extLst>
            <c:ext xmlns:c16="http://schemas.microsoft.com/office/drawing/2014/chart" uri="{C3380CC4-5D6E-409C-BE32-E72D297353CC}">
              <c16:uniqueId val="{00000013-8145-4C49-AFBA-7D668659A616}"/>
            </c:ext>
          </c:extLst>
        </c:ser>
        <c:dLbls>
          <c:showLegendKey val="0"/>
          <c:showVal val="1"/>
          <c:showCatName val="0"/>
          <c:showSerName val="0"/>
          <c:showPercent val="0"/>
          <c:showBubbleSize val="0"/>
        </c:dLbls>
        <c:axId val="84219776"/>
        <c:axId val="84234240"/>
      </c:scatterChart>
      <c:valAx>
        <c:axId val="84219776"/>
        <c:scaling>
          <c:orientation val="minMax"/>
          <c:max val="14.1"/>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3"/>
          <c:min val="1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a:xfrm rot="5400000">
          <a:off x="5610225" y="5600700"/>
          <a:ext cx="314325" cy="361950"/>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161925</xdr:colOff>
      <xdr:row>4</xdr:row>
      <xdr:rowOff>0</xdr:rowOff>
    </xdr:from>
    <xdr:to>
      <xdr:col>20</xdr:col>
      <xdr:colOff>638175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286385</xdr:colOff>
      <xdr:row>43</xdr:row>
      <xdr:rowOff>323215</xdr:rowOff>
    </xdr:from>
    <xdr:to>
      <xdr:col>20</xdr:col>
      <xdr:colOff>48260</xdr:colOff>
      <xdr:row>52</xdr:row>
      <xdr:rowOff>209550</xdr:rowOff>
    </xdr:to>
    <xdr:sp macro="" textlink="" fLocksText="0">
      <xdr:nvSpPr>
        <xdr:cNvPr id="20" name="テキスト ボックス 19"/>
        <xdr:cNvSpPr txBox="1"/>
      </xdr:nvSpPr>
      <xdr:spPr>
        <a:xfrm>
          <a:off x="13240385" y="7914640"/>
          <a:ext cx="4143375" cy="34010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投資的経費にかかる県債の発行抑制などに取り組んできた結果、臨時財政対策債を除く現在の地方債残高は、ピーク時（</a:t>
          </a:r>
          <a:r>
            <a:rPr kumimoji="1" lang="en-US" altLang="ja-JP" sz="1100">
              <a:latin typeface="ＭＳ ゴシック"/>
              <a:ea typeface="ＭＳ ゴシック"/>
            </a:rPr>
            <a:t>H12</a:t>
          </a:r>
          <a:r>
            <a:rPr kumimoji="1" lang="ja-JP" altLang="en-US" sz="1100">
              <a:latin typeface="ＭＳ ゴシック"/>
              <a:ea typeface="ＭＳ ゴシック"/>
            </a:rPr>
            <a:t>年度）の約７割程度の水準となり、将来世代の負担を着実に減少させてきた。</a:t>
          </a:r>
          <a:endParaRPr kumimoji="1" lang="en-US" altLang="ja-JP" sz="1100">
            <a:latin typeface="ＭＳ ゴシック"/>
            <a:ea typeface="ＭＳ ゴシック"/>
          </a:endParaRPr>
        </a:p>
        <a:p>
          <a:r>
            <a:rPr kumimoji="1" lang="ja-JP" altLang="en-US" sz="1100">
              <a:latin typeface="ＭＳ ゴシック"/>
              <a:ea typeface="ＭＳ ゴシック"/>
            </a:rPr>
            <a:t>一方、満期一括償還地方債に係る年度割相当額は増加しており、平成</a:t>
          </a:r>
          <a:r>
            <a:rPr kumimoji="1" lang="en-US" altLang="ja-JP" sz="1100">
              <a:latin typeface="ＭＳ ゴシック"/>
              <a:ea typeface="ＭＳ ゴシック"/>
            </a:rPr>
            <a:t>36</a:t>
          </a:r>
          <a:r>
            <a:rPr kumimoji="1" lang="ja-JP" altLang="en-US" sz="1100">
              <a:latin typeface="ＭＳ ゴシック"/>
              <a:ea typeface="ＭＳ ゴシック"/>
            </a:rPr>
            <a:t>年度までは増加していく見込みである。</a:t>
          </a:r>
          <a:endParaRPr kumimoji="1" lang="en-US" altLang="ja-JP" sz="1100">
            <a:latin typeface="ＭＳ ゴシック"/>
            <a:ea typeface="ＭＳ ゴシック"/>
          </a:endParaRPr>
        </a:p>
        <a:p>
          <a:r>
            <a:rPr kumimoji="1" lang="ja-JP" altLang="en-US" sz="1100">
              <a:latin typeface="ＭＳ ゴシック"/>
              <a:ea typeface="ＭＳ ゴシック"/>
            </a:rPr>
            <a:t>引き続き、公債費負担の平準化を図るとともに、将来の金利負担の軽減を図るため、最適な資金調達方法等の検討を進める。</a:t>
          </a:r>
          <a:endParaRPr kumimoji="1" lang="en-US" altLang="ja-JP" sz="1100">
            <a:latin typeface="ＭＳ ゴシック"/>
            <a:ea typeface="ＭＳ ゴシック"/>
          </a:endParaRPr>
        </a:p>
        <a:p>
          <a:r>
            <a:rPr kumimoji="1" lang="ja-JP" altLang="en-US" sz="1100">
              <a:latin typeface="ＭＳ ゴシック"/>
              <a:ea typeface="ＭＳ ゴシック"/>
            </a:rPr>
            <a:t>また、国の３カ年緊急対策に伴う事業費の増などによる普通建設事業費のピークは平成</a:t>
          </a:r>
          <a:r>
            <a:rPr kumimoji="1" lang="en-US" altLang="ja-JP" sz="1100">
              <a:latin typeface="ＭＳ ゴシック"/>
              <a:ea typeface="ＭＳ ゴシック"/>
            </a:rPr>
            <a:t>32</a:t>
          </a:r>
          <a:r>
            <a:rPr kumimoji="1" lang="ja-JP" altLang="en-US" sz="1100">
              <a:latin typeface="ＭＳ ゴシック"/>
              <a:ea typeface="ＭＳ ゴシック"/>
            </a:rPr>
            <a:t>年度頃と見込んでいるが、これらの所要額を精査するとともに、通常分との間で平準化を行うなどの対応を行うことで県債発行の抑制を図るなど、数値の改善に努める。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xdr:cNvSpPr>
          <a:spLocks noChangeShapeType="1"/>
        </xdr:cNvSpPr>
      </xdr:nvSpPr>
      <xdr:spPr>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154940</xdr:colOff>
      <xdr:row>53</xdr:row>
      <xdr:rowOff>303530</xdr:rowOff>
    </xdr:from>
    <xdr:to>
      <xdr:col>20</xdr:col>
      <xdr:colOff>201930</xdr:colOff>
      <xdr:row>56</xdr:row>
      <xdr:rowOff>387350</xdr:rowOff>
    </xdr:to>
    <xdr:sp macro="" textlink="">
      <xdr:nvSpPr>
        <xdr:cNvPr id="22" name="Rectangle 87"/>
        <xdr:cNvSpPr>
          <a:spLocks noChangeArrowheads="1"/>
        </xdr:cNvSpPr>
      </xdr:nvSpPr>
      <xdr:spPr>
        <a:xfrm>
          <a:off x="13108940" y="11800205"/>
          <a:ext cx="4428490" cy="116967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323215</xdr:rowOff>
    </xdr:to>
    <xdr:sp macro="" textlink="">
      <xdr:nvSpPr>
        <xdr:cNvPr id="23" name="Rectangle 88"/>
        <xdr:cNvSpPr>
          <a:spLocks noChangeArrowheads="1"/>
        </xdr:cNvSpPr>
      </xdr:nvSpPr>
      <xdr:spPr>
        <a:xfrm>
          <a:off x="13106400" y="1180147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280035</xdr:colOff>
      <xdr:row>54</xdr:row>
      <xdr:rowOff>212725</xdr:rowOff>
    </xdr:from>
    <xdr:to>
      <xdr:col>20</xdr:col>
      <xdr:colOff>78740</xdr:colOff>
      <xdr:row>56</xdr:row>
      <xdr:rowOff>315595</xdr:rowOff>
    </xdr:to>
    <xdr:sp macro="" textlink="" fLocksText="0">
      <xdr:nvSpPr>
        <xdr:cNvPr id="24" name="テキスト ボックス 23"/>
        <xdr:cNvSpPr txBox="1"/>
      </xdr:nvSpPr>
      <xdr:spPr>
        <a:xfrm>
          <a:off x="13234035" y="12014200"/>
          <a:ext cx="4180205" cy="8839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latin typeface="ＭＳ Ｐゴシック"/>
              <a:ea typeface="ＭＳ Ｐゴシック"/>
            </a:rPr>
            <a:t>減債基金積立相当額と基金残高との間で生じている差額は、実際の借入において5年、10年償還での借入となるケースが多いことに起因するものであり、中長期的な公債費負担の平準化が図られるよう、償還期間に応じた計画的な積み立てを行っているところ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rtl="0"/>
          <a:r>
            <a:rPr lang="ja-JP" altLang="ja-JP" sz="2400" b="1" i="0" baseline="0">
              <a:latin typeface="ＭＳ ゴシック"/>
              <a:ea typeface="ＭＳ ゴシック"/>
              <a:cs typeface="+mn-cs"/>
            </a:rPr>
            <a:t>（</a:t>
          </a:r>
          <a:r>
            <a:rPr lang="en-US" altLang="ja-JP" sz="2400" b="1" i="0" baseline="0">
              <a:latin typeface="ＭＳ ゴシック"/>
              <a:ea typeface="ＭＳ ゴシック"/>
              <a:cs typeface="+mn-cs"/>
            </a:rPr>
            <a:t>10</a:t>
          </a:r>
          <a:r>
            <a:rPr lang="ja-JP" altLang="ja-JP" sz="2400" b="1" i="0" baseline="0">
              <a:latin typeface="ＭＳ ゴシック"/>
              <a:ea typeface="ＭＳ ゴシック"/>
              <a:cs typeface="+mn-cs"/>
            </a:rPr>
            <a:t>）将来負担比率（分子）の構造（都道府県）</a:t>
          </a:r>
          <a:endParaRPr lang="ja-JP" altLang="ja-JP" sz="2400">
            <a:latin typeface="ＭＳ ゴシック"/>
            <a:ea typeface="ＭＳ ゴシック"/>
          </a:endParaRP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152400</xdr:rowOff>
    </xdr:from>
    <xdr:to>
      <xdr:col>2</xdr:col>
      <xdr:colOff>934085</xdr:colOff>
      <xdr:row>5</xdr:row>
      <xdr:rowOff>152400</xdr:rowOff>
    </xdr:to>
    <xdr:sp macro="" textlink="">
      <xdr:nvSpPr>
        <xdr:cNvPr id="22" name="テキスト ボックス 6"/>
        <xdr:cNvSpPr txBox="1">
          <a:spLocks noChangeArrowheads="1"/>
        </xdr:cNvSpPr>
      </xdr:nvSpPr>
      <xdr:spPr>
        <a:xfrm>
          <a:off x="619760" y="723900"/>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410210</xdr:colOff>
      <xdr:row>40</xdr:row>
      <xdr:rowOff>29210</xdr:rowOff>
    </xdr:from>
    <xdr:to>
      <xdr:col>17</xdr:col>
      <xdr:colOff>934085</xdr:colOff>
      <xdr:row>52</xdr:row>
      <xdr:rowOff>171450</xdr:rowOff>
    </xdr:to>
    <xdr:sp macro="" textlink="" fLocksText="0">
      <xdr:nvSpPr>
        <xdr:cNvPr id="23" name="テキスト ボックス 22"/>
        <xdr:cNvSpPr txBox="1"/>
      </xdr:nvSpPr>
      <xdr:spPr>
        <a:xfrm>
          <a:off x="13126085" y="7973060"/>
          <a:ext cx="4371975" cy="43713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平成</a:t>
          </a:r>
          <a:r>
            <a:rPr kumimoji="1" lang="en-US" altLang="ja-JP" sz="1200">
              <a:latin typeface="ＭＳ ゴシック"/>
              <a:ea typeface="ＭＳ ゴシック"/>
            </a:rPr>
            <a:t>23</a:t>
          </a:r>
          <a:r>
            <a:rPr kumimoji="1" lang="ja-JP" altLang="en-US" sz="1200">
              <a:latin typeface="ＭＳ ゴシック"/>
              <a:ea typeface="ＭＳ ゴシック"/>
            </a:rPr>
            <a:t>年度以降、職員数の減に伴う退職手当負担見込み額は逓減している。</a:t>
          </a:r>
          <a:endParaRPr kumimoji="1" lang="en-US" altLang="ja-JP" sz="1200">
            <a:latin typeface="ＭＳ ゴシック"/>
            <a:ea typeface="ＭＳ ゴシック"/>
          </a:endParaRPr>
        </a:p>
        <a:p>
          <a:r>
            <a:rPr kumimoji="1" lang="ja-JP" altLang="en-US" sz="1200">
              <a:solidFill>
                <a:sysClr val="windowText" lastClr="000000"/>
              </a:solidFill>
              <a:latin typeface="ＭＳ ゴシック"/>
              <a:ea typeface="ＭＳ ゴシック"/>
            </a:rPr>
            <a:t>他方、地方債残高は増となったことなどから、全体としての将来負担額は増加した（標準財政規模が減少したことから、将来負担比率も増となった。）。</a:t>
          </a:r>
          <a:endParaRPr kumimoji="1" lang="en-US" altLang="ja-JP" sz="1200">
            <a:solidFill>
              <a:sysClr val="windowText" lastClr="000000"/>
            </a:solidFill>
            <a:latin typeface="ＭＳ ゴシック"/>
            <a:ea typeface="ＭＳ ゴシック"/>
          </a:endParaRPr>
        </a:p>
        <a:p>
          <a:r>
            <a:rPr kumimoji="1" lang="ja-JP" altLang="en-US" sz="1200">
              <a:latin typeface="ＭＳ ゴシック"/>
              <a:ea typeface="ＭＳ ゴシック"/>
            </a:rPr>
            <a:t>地方債残高の増は、平成</a:t>
          </a:r>
          <a:r>
            <a:rPr kumimoji="1" lang="en-US" altLang="ja-JP" sz="1200">
              <a:solidFill>
                <a:sysClr val="windowText" lastClr="000000"/>
              </a:solidFill>
              <a:latin typeface="ＭＳ ゴシック"/>
              <a:ea typeface="ＭＳ ゴシック"/>
            </a:rPr>
            <a:t>33</a:t>
          </a:r>
          <a:r>
            <a:rPr kumimoji="1" lang="ja-JP" altLang="en-US" sz="1200">
              <a:solidFill>
                <a:sysClr val="windowText" lastClr="000000"/>
              </a:solidFill>
              <a:latin typeface="ＭＳ ゴシック"/>
              <a:ea typeface="ＭＳ ゴシック"/>
            </a:rPr>
            <a:t>年度にピークを迎える大量退職への対応としての退職手当債の発行や、行政改革を推進し、財政の健全化に取り組む地方公共団体が将来の財政負担の軽減が見込まれる範囲内において発行可能な行政改革推進債の発行の増によるものが大きい。</a:t>
          </a:r>
          <a:endParaRPr kumimoji="1" lang="en-US" altLang="ja-JP" sz="1200">
            <a:solidFill>
              <a:sysClr val="windowText" lastClr="000000"/>
            </a:solidFill>
            <a:latin typeface="ＭＳ ゴシック"/>
            <a:ea typeface="ＭＳ ゴシック"/>
          </a:endParaRPr>
        </a:p>
        <a:p>
          <a:r>
            <a:rPr kumimoji="1" lang="ja-JP" altLang="en-US" sz="1200">
              <a:solidFill>
                <a:sysClr val="windowText" lastClr="000000"/>
              </a:solidFill>
              <a:latin typeface="ＭＳ ゴシック"/>
              <a:ea typeface="ＭＳ ゴシック"/>
            </a:rPr>
            <a:t>今後も引き続き、国庫補助事業</a:t>
          </a:r>
          <a:r>
            <a:rPr kumimoji="1" lang="ja-JP" altLang="en-US" sz="1200">
              <a:latin typeface="ＭＳ ゴシック"/>
              <a:ea typeface="ＭＳ ゴシック"/>
            </a:rPr>
            <a:t>の活用、一般財源の多い事業や補助金等の再精査等により、歳入歳出全般にわたって見直しに取り組む。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a:ea typeface="ＭＳ ゴシック"/>
              <a:cs typeface="+mn-cs"/>
            </a:rPr>
            <a:t>（増減理由）</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財政調整基金については、財源対策に係る取崩額が減となったことに加え、決算剰余積立金の減による積立額</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の減などもあり、年度末残高は増となった。</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減債基金については、財源対策に係る取崩額の増などにより、年度末残高は減となった。</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その他特定目的基金については、新設した防災対策基金への積立（28.4億円）の影響により、全体として増額</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となっている。</a:t>
          </a:r>
          <a:endParaRPr kumimoji="1" lang="en-US" altLang="ja-JP" sz="1600">
            <a:solidFill>
              <a:schemeClr val="dk1"/>
            </a:solidFill>
            <a:effectLst/>
            <a:latin typeface="ＭＳ ゴシック"/>
            <a:ea typeface="ＭＳ ゴシック"/>
            <a:cs typeface="+mn-cs"/>
          </a:endParaRPr>
        </a:p>
        <a:p>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（今後の方針）</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財政調整基金及び減債基金については、中長期的な財政運営を見据え、予算編成においては可能な限り取崩</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しを抑制し、将来への備えを確保する必要がある。基金残高と県債残高とのバランスをとりながら、安定的な</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財政運営のために必要な残高を確保していく。</a:t>
          </a:r>
        </a:p>
        <a:p>
          <a:r>
            <a:rPr kumimoji="1" lang="ja-JP" altLang="en-US" sz="1600">
              <a:solidFill>
                <a:schemeClr val="dk1"/>
              </a:solidFill>
              <a:effectLst/>
              <a:latin typeface="ＭＳ ゴシック"/>
              <a:ea typeface="ＭＳ ゴシック"/>
              <a:cs typeface="+mn-cs"/>
            </a:rPr>
            <a:t>　　その他特定目的基金については、使途に沿った適正な事業に計画的に充当していく。</a:t>
          </a:r>
          <a:endParaRPr kumimoji="1" lang="en-US" altLang="ja-JP" sz="16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a:ea typeface="ＭＳ ゴシック"/>
              <a:cs typeface="+mn-cs"/>
            </a:rPr>
            <a:t>（基金の使途）</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●防災対策基金：災害から県民の生命、身体及び財産を守り、地域の実情に応じた防災対策を一層推進</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●地域医療介護総合確保基金：「地域における医療及び介護の総合的な確保を推進するための関係法律の整備</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等に関する法律」に基づき、地域医療構想の達成に向けた医療機関の施設又は設備の整備に関する事業、居</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宅等における医療の提供に関する事業、医療・介護従事者の確保に関する事業などに充当</a:t>
          </a:r>
          <a:endParaRPr kumimoji="1" lang="en-US" altLang="ja-JP" sz="1600">
            <a:solidFill>
              <a:schemeClr val="dk1"/>
            </a:solidFill>
            <a:effectLst/>
            <a:latin typeface="ＭＳ ゴシック"/>
            <a:ea typeface="ＭＳ ゴシック"/>
            <a:cs typeface="+mn-cs"/>
          </a:endParaRPr>
        </a:p>
        <a:p>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（増減理由）</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●防災対策基金（2,843百万円増）：原資造成のための積立による増額</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●国民健康保険財政安定化基金及び同調整基金（1,737百万円減）：</a:t>
          </a:r>
          <a:r>
            <a:rPr kumimoji="1" lang="en-US" altLang="ja-JP" sz="1600">
              <a:solidFill>
                <a:schemeClr val="dk1"/>
              </a:solidFill>
              <a:effectLst/>
              <a:latin typeface="ＭＳ ゴシック"/>
              <a:ea typeface="ＭＳ ゴシック"/>
              <a:cs typeface="+mn-cs"/>
            </a:rPr>
            <a:t> 普通会計外への移動に伴う調整減</a:t>
          </a:r>
        </a:p>
        <a:p>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（今後の方針）</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●引き続き、使途に沿った適正な事業に計画的に充当していくこととする。なお、令和元年度からは森林環境</a:t>
          </a:r>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譲与税基金が新設。</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solidFill>
                <a:schemeClr val="tx1"/>
              </a:solidFill>
              <a:effectLst/>
              <a:latin typeface="ＭＳ ゴシック"/>
              <a:ea typeface="ＭＳ ゴシック"/>
              <a:cs typeface="+mn-cs"/>
            </a:rPr>
            <a:t>（増減理由）</a:t>
          </a:r>
          <a:endParaRPr kumimoji="1" lang="en-US" altLang="ja-JP" sz="1600">
            <a:solidFill>
              <a:schemeClr val="tx1"/>
            </a:solidFill>
            <a:effectLst/>
            <a:latin typeface="ＭＳ ゴシック"/>
            <a:ea typeface="ＭＳ ゴシック"/>
            <a:cs typeface="+mn-cs"/>
          </a:endParaRPr>
        </a:p>
        <a:p>
          <a:r>
            <a:rPr kumimoji="1" lang="ja-JP" altLang="en-US" sz="1600">
              <a:solidFill>
                <a:schemeClr val="tx1"/>
              </a:solidFill>
              <a:effectLst/>
              <a:latin typeface="ＭＳ ゴシック"/>
              <a:ea typeface="ＭＳ ゴシック"/>
              <a:cs typeface="+mn-cs"/>
            </a:rPr>
            <a:t>　　財源対策に係る取崩額が減（18.7億円→6.2億円）となったことに加え、決算剰余積立金の増（4.8億円→</a:t>
          </a:r>
          <a:endParaRPr kumimoji="1" lang="en-US" altLang="ja-JP" sz="1600">
            <a:solidFill>
              <a:schemeClr val="tx1"/>
            </a:solidFill>
            <a:effectLst/>
            <a:latin typeface="ＭＳ ゴシック"/>
            <a:ea typeface="ＭＳ ゴシック"/>
            <a:cs typeface="+mn-cs"/>
          </a:endParaRPr>
        </a:p>
        <a:p>
          <a:r>
            <a:rPr kumimoji="1" lang="ja-JP" altLang="en-US" sz="1600">
              <a:solidFill>
                <a:schemeClr val="tx1"/>
              </a:solidFill>
              <a:effectLst/>
              <a:latin typeface="ＭＳ ゴシック"/>
              <a:ea typeface="ＭＳ ゴシック"/>
              <a:cs typeface="+mn-cs"/>
            </a:rPr>
            <a:t>　10.0億円）などもあり、年度末残高は増となった。</a:t>
          </a:r>
          <a:endParaRPr kumimoji="1" lang="en-US" altLang="ja-JP" sz="1600">
            <a:solidFill>
              <a:schemeClr val="tx1"/>
            </a:solidFill>
            <a:effectLst/>
            <a:latin typeface="ＭＳ ゴシック"/>
            <a:ea typeface="ＭＳ ゴシック"/>
            <a:cs typeface="+mn-cs"/>
          </a:endParaRPr>
        </a:p>
        <a:p>
          <a:r>
            <a:rPr kumimoji="1" lang="ja-JP" altLang="en-US" sz="1600">
              <a:solidFill>
                <a:schemeClr val="tx1"/>
              </a:solidFill>
              <a:effectLst/>
              <a:latin typeface="ＭＳ ゴシック"/>
              <a:ea typeface="ＭＳ ゴシック"/>
              <a:cs typeface="+mn-cs"/>
            </a:rPr>
            <a:t>　　　</a:t>
          </a:r>
          <a:endParaRPr kumimoji="1" lang="en-US" altLang="ja-JP" sz="1600">
            <a:solidFill>
              <a:schemeClr val="tx1"/>
            </a:solidFill>
            <a:effectLst/>
            <a:latin typeface="ＭＳ ゴシック"/>
            <a:ea typeface="ＭＳ ゴシック"/>
            <a:cs typeface="+mn-cs"/>
          </a:endParaRPr>
        </a:p>
        <a:p>
          <a:r>
            <a:rPr kumimoji="1" lang="ja-JP" altLang="en-US" sz="1600">
              <a:solidFill>
                <a:schemeClr val="tx1"/>
              </a:solidFill>
              <a:effectLst/>
              <a:latin typeface="ＭＳ ゴシック"/>
              <a:ea typeface="ＭＳ ゴシック"/>
              <a:cs typeface="+mn-cs"/>
            </a:rPr>
            <a:t>（今後の方針）</a:t>
          </a:r>
          <a:endParaRPr kumimoji="1" lang="en-US" altLang="ja-JP" sz="1600">
            <a:solidFill>
              <a:schemeClr val="tx1"/>
            </a:solidFill>
            <a:effectLst/>
            <a:latin typeface="ＭＳ ゴシック"/>
            <a:ea typeface="ＭＳ ゴシック"/>
            <a:cs typeface="+mn-cs"/>
          </a:endParaRPr>
        </a:p>
        <a:p>
          <a:r>
            <a:rPr kumimoji="1" lang="ja-JP" altLang="en-US" sz="1600">
              <a:solidFill>
                <a:schemeClr val="tx1"/>
              </a:solidFill>
              <a:effectLst/>
              <a:latin typeface="ＭＳ ゴシック"/>
              <a:ea typeface="ＭＳ ゴシック"/>
              <a:cs typeface="+mn-cs"/>
            </a:rPr>
            <a:t>　　中長期的な財政運営を見据え、予算編成においては可能な限り財政調整基金の取崩しを抑制し、将来への備</a:t>
          </a:r>
          <a:endParaRPr kumimoji="1" lang="en-US" altLang="ja-JP" sz="1600">
            <a:solidFill>
              <a:schemeClr val="tx1"/>
            </a:solidFill>
            <a:effectLst/>
            <a:latin typeface="ＭＳ ゴシック"/>
            <a:ea typeface="ＭＳ ゴシック"/>
            <a:cs typeface="+mn-cs"/>
          </a:endParaRPr>
        </a:p>
        <a:p>
          <a:r>
            <a:rPr kumimoji="1" lang="ja-JP" altLang="en-US" sz="1600">
              <a:solidFill>
                <a:schemeClr val="tx1"/>
              </a:solidFill>
              <a:effectLst/>
              <a:latin typeface="ＭＳ ゴシック"/>
              <a:ea typeface="ＭＳ ゴシック"/>
              <a:cs typeface="+mn-cs"/>
            </a:rPr>
            <a:t>　えを確保する必要がある。基金残高と県債残高とのバランスをとりながら、安定的な財政運営のために必要な</a:t>
          </a:r>
          <a:endParaRPr kumimoji="1" lang="en-US" altLang="ja-JP" sz="1600">
            <a:solidFill>
              <a:schemeClr val="tx1"/>
            </a:solidFill>
            <a:effectLst/>
            <a:latin typeface="ＭＳ ゴシック"/>
            <a:ea typeface="ＭＳ ゴシック"/>
            <a:cs typeface="+mn-cs"/>
          </a:endParaRPr>
        </a:p>
        <a:p>
          <a:r>
            <a:rPr kumimoji="1" lang="ja-JP" altLang="en-US" sz="1600">
              <a:solidFill>
                <a:schemeClr val="tx1"/>
              </a:solidFill>
              <a:effectLst/>
              <a:latin typeface="ＭＳ ゴシック"/>
              <a:ea typeface="ＭＳ ゴシック"/>
              <a:cs typeface="+mn-cs"/>
            </a:rPr>
            <a:t>　残高を確保していく。</a:t>
          </a:r>
          <a:endParaRPr kumimoji="1" lang="en-US" altLang="ja-JP" sz="1600">
            <a:solidFill>
              <a:schemeClr val="tx1"/>
            </a:solidFill>
            <a:effectLst/>
            <a:latin typeface="ＭＳ ゴシック"/>
            <a:ea typeface="ＭＳ ゴシック"/>
            <a:cs typeface="+mn-cs"/>
          </a:endParaRPr>
        </a:p>
        <a:p>
          <a:endParaRPr kumimoji="1" lang="en-US" altLang="ja-JP" sz="16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a:ea typeface="ＭＳ ゴシック"/>
              <a:cs typeface="+mn-cs"/>
            </a:rPr>
            <a:t>（増減理由）</a:t>
          </a:r>
          <a:endParaRPr kumimoji="1" lang="en-US" altLang="ja-JP" sz="1600">
            <a:solidFill>
              <a:schemeClr val="dk1"/>
            </a:solidFill>
            <a:effectLst/>
            <a:latin typeface="ＭＳ ゴシック"/>
            <a:ea typeface="ＭＳ ゴシック"/>
            <a:cs typeface="+mn-cs"/>
          </a:endParaRPr>
        </a:p>
        <a:p>
          <a:r>
            <a:rPr kumimoji="1" lang="en-US" altLang="ja-JP" sz="1600">
              <a:solidFill>
                <a:schemeClr val="dk1"/>
              </a:solidFill>
              <a:effectLst/>
              <a:latin typeface="ＭＳ ゴシック"/>
              <a:ea typeface="ＭＳ ゴシック"/>
              <a:cs typeface="+mn-cs"/>
            </a:rPr>
            <a:t>    </a:t>
          </a:r>
          <a:r>
            <a:rPr kumimoji="1" lang="ja-JP" altLang="en-US" sz="1600">
              <a:solidFill>
                <a:schemeClr val="dk1"/>
              </a:solidFill>
              <a:effectLst/>
              <a:latin typeface="ＭＳ ゴシック"/>
              <a:ea typeface="ＭＳ ゴシック"/>
              <a:cs typeface="+mn-cs"/>
            </a:rPr>
            <a:t>財源対策に係る取崩額の増などにより、年度末残高は減となった。</a:t>
          </a:r>
          <a:endParaRPr kumimoji="1" lang="en-US" altLang="ja-JP" sz="1600">
            <a:solidFill>
              <a:schemeClr val="dk1"/>
            </a:solidFill>
            <a:effectLst/>
            <a:latin typeface="ＭＳ ゴシック"/>
            <a:ea typeface="ＭＳ ゴシック"/>
            <a:cs typeface="+mn-cs"/>
          </a:endParaRPr>
        </a:p>
        <a:p>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（今後の方針）</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中長期的な財政運営を見据え、予算編成においては可能な限り減債基金の取崩しを抑制し、将来への備えを</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確保する必要がある。基金残高と県債残高とのバランスをとりながら、安定的な財政運営のために必要な残高</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を確保していく。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56</xdr:row>
      <xdr:rowOff>0</xdr:rowOff>
    </xdr:from>
    <xdr:to>
      <xdr:col>83</xdr:col>
      <xdr:colOff>0</xdr:colOff>
      <xdr:row>58</xdr:row>
      <xdr:rowOff>0</xdr:rowOff>
    </xdr:to>
    <xdr:sp macro="" textlink="">
      <xdr:nvSpPr>
        <xdr:cNvPr id="4" name="正方形/長方形 3"/>
        <xdr:cNvSpPr/>
      </xdr:nvSpPr>
      <xdr:spPr>
        <a:xfrm>
          <a:off x="13131800" y="100838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6" name="正方形/長方形 5"/>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7" name="正方形/長方形 6"/>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8" name="正方形/長方形 7"/>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9" name="正方形/長方形 8"/>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10" name="正方形/長方形 9"/>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1" name="正方形/長方形 10"/>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717,480
713,006
7,103.63
445,334,822
435,224,218
1,301,581
266,360,314
864,199,803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20" name="正方形/長方形 19"/>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2" name="テキスト ボックス 31"/>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3" name="テキスト ボックス 32"/>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4" name="大かっこ 33"/>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5" name="テキスト ボックス 34"/>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6" name="テキスト ボックス 35"/>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・「有形固定資産減価償却率」は類似団体平均と比較し低水準ではあるものの、都道府県平均と比較すると高水準になっている。今後も数値の上昇が想定されるため、平成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年３月に策定した公共施設等総合管理計画に基づき、施設の更新・統廃合・長寿命化等を計画的に進めるなど公共施設等の適正管理に努める。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26</xdr:row>
      <xdr:rowOff>69215</xdr:rowOff>
    </xdr:to>
    <xdr:cxnSp macro="">
      <xdr:nvCxnSpPr>
        <xdr:cNvPr id="62" name="直線コネクタ 61"/>
        <xdr:cNvCxnSpPr/>
      </xdr:nvCxnSpPr>
      <xdr:spPr>
        <a:xfrm flipV="1">
          <a:off x="4300220" y="5125593"/>
          <a:ext cx="1270" cy="1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115206</xdr:rowOff>
    </xdr:from>
    <xdr:ext cx="405111" cy="259045"/>
    <xdr:sp macro="" textlink="">
      <xdr:nvSpPr>
        <xdr:cNvPr id="63" name="有形固定資産減価償却率最小値テキスト"/>
        <xdr:cNvSpPr txBox="1"/>
      </xdr:nvSpPr>
      <xdr:spPr>
        <a:xfrm>
          <a:off x="4352925" y="5188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69215</xdr:rowOff>
    </xdr:from>
    <xdr:to>
      <xdr:col>23</xdr:col>
      <xdr:colOff>174625</xdr:colOff>
      <xdr:row>26</xdr:row>
      <xdr:rowOff>69215</xdr:rowOff>
    </xdr:to>
    <xdr:cxnSp macro="">
      <xdr:nvCxnSpPr>
        <xdr:cNvPr id="64" name="直線コネクタ 63"/>
        <xdr:cNvCxnSpPr/>
      </xdr:nvCxnSpPr>
      <xdr:spPr>
        <a:xfrm>
          <a:off x="4213225" y="51428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5" name="有形固定資産減価償却率最大値テキスト"/>
        <xdr:cNvSpPr txBox="1"/>
      </xdr:nvSpPr>
      <xdr:spPr>
        <a:xfrm>
          <a:off x="4352925" y="490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6" name="直線コネクタ 65"/>
        <xdr:cNvCxnSpPr/>
      </xdr:nvCxnSpPr>
      <xdr:spPr>
        <a:xfrm>
          <a:off x="4213225" y="512559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159656</xdr:rowOff>
    </xdr:from>
    <xdr:ext cx="405111" cy="259045"/>
    <xdr:sp macro="" textlink="">
      <xdr:nvSpPr>
        <xdr:cNvPr id="67" name="有形固定資産減価償却率平均値テキスト"/>
        <xdr:cNvSpPr txBox="1"/>
      </xdr:nvSpPr>
      <xdr:spPr>
        <a:xfrm>
          <a:off x="4352925" y="5068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9779</xdr:rowOff>
    </xdr:from>
    <xdr:to>
      <xdr:col>23</xdr:col>
      <xdr:colOff>136525</xdr:colOff>
      <xdr:row>26</xdr:row>
      <xdr:rowOff>111379</xdr:rowOff>
    </xdr:to>
    <xdr:sp macro="" textlink="">
      <xdr:nvSpPr>
        <xdr:cNvPr id="68" name="フローチャート: 判断 67"/>
        <xdr:cNvSpPr/>
      </xdr:nvSpPr>
      <xdr:spPr>
        <a:xfrm>
          <a:off x="4251325" y="508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46863</xdr:rowOff>
    </xdr:from>
    <xdr:to>
      <xdr:col>19</xdr:col>
      <xdr:colOff>187325</xdr:colOff>
      <xdr:row>28</xdr:row>
      <xdr:rowOff>148463</xdr:rowOff>
    </xdr:to>
    <xdr:sp macro="" textlink="">
      <xdr:nvSpPr>
        <xdr:cNvPr id="69" name="フローチャート: 判断 68"/>
        <xdr:cNvSpPr/>
      </xdr:nvSpPr>
      <xdr:spPr>
        <a:xfrm>
          <a:off x="3616325" y="54507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107315</xdr:rowOff>
    </xdr:from>
    <xdr:to>
      <xdr:col>15</xdr:col>
      <xdr:colOff>187325</xdr:colOff>
      <xdr:row>29</xdr:row>
      <xdr:rowOff>37465</xdr:rowOff>
    </xdr:to>
    <xdr:sp macro="" textlink="">
      <xdr:nvSpPr>
        <xdr:cNvPr id="70" name="フローチャート: 判断 69"/>
        <xdr:cNvSpPr/>
      </xdr:nvSpPr>
      <xdr:spPr>
        <a:xfrm>
          <a:off x="2930525" y="55111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121031</xdr:rowOff>
    </xdr:from>
    <xdr:to>
      <xdr:col>19</xdr:col>
      <xdr:colOff>187325</xdr:colOff>
      <xdr:row>33</xdr:row>
      <xdr:rowOff>51181</xdr:rowOff>
    </xdr:to>
    <xdr:sp macro="" textlink="">
      <xdr:nvSpPr>
        <xdr:cNvPr id="76" name="楕円 75"/>
        <xdr:cNvSpPr/>
      </xdr:nvSpPr>
      <xdr:spPr>
        <a:xfrm>
          <a:off x="3616325" y="61852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10033</xdr:rowOff>
    </xdr:from>
    <xdr:to>
      <xdr:col>15</xdr:col>
      <xdr:colOff>187325</xdr:colOff>
      <xdr:row>33</xdr:row>
      <xdr:rowOff>111633</xdr:rowOff>
    </xdr:to>
    <xdr:sp macro="" textlink="">
      <xdr:nvSpPr>
        <xdr:cNvPr id="77" name="楕円 76"/>
        <xdr:cNvSpPr/>
      </xdr:nvSpPr>
      <xdr:spPr>
        <a:xfrm>
          <a:off x="2930525" y="62393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381</xdr:rowOff>
    </xdr:from>
    <xdr:to>
      <xdr:col>19</xdr:col>
      <xdr:colOff>136525</xdr:colOff>
      <xdr:row>33</xdr:row>
      <xdr:rowOff>60833</xdr:rowOff>
    </xdr:to>
    <xdr:cxnSp macro="">
      <xdr:nvCxnSpPr>
        <xdr:cNvPr id="78" name="直線コネクタ 77"/>
        <xdr:cNvCxnSpPr/>
      </xdr:nvCxnSpPr>
      <xdr:spPr>
        <a:xfrm flipV="1">
          <a:off x="2981325" y="6229731"/>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2667</xdr:rowOff>
    </xdr:from>
    <xdr:to>
      <xdr:col>11</xdr:col>
      <xdr:colOff>187325</xdr:colOff>
      <xdr:row>34</xdr:row>
      <xdr:rowOff>104267</xdr:rowOff>
    </xdr:to>
    <xdr:sp macro="" textlink="">
      <xdr:nvSpPr>
        <xdr:cNvPr id="79" name="楕円 78"/>
        <xdr:cNvSpPr/>
      </xdr:nvSpPr>
      <xdr:spPr>
        <a:xfrm>
          <a:off x="2244725" y="63971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60833</xdr:rowOff>
    </xdr:from>
    <xdr:to>
      <xdr:col>15</xdr:col>
      <xdr:colOff>136525</xdr:colOff>
      <xdr:row>34</xdr:row>
      <xdr:rowOff>53467</xdr:rowOff>
    </xdr:to>
    <xdr:cxnSp macro="">
      <xdr:nvCxnSpPr>
        <xdr:cNvPr id="80" name="直線コネクタ 79"/>
        <xdr:cNvCxnSpPr/>
      </xdr:nvCxnSpPr>
      <xdr:spPr>
        <a:xfrm flipV="1">
          <a:off x="2295525" y="6290183"/>
          <a:ext cx="6858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164990</xdr:rowOff>
    </xdr:from>
    <xdr:ext cx="405111" cy="259045"/>
    <xdr:sp macro="" textlink="">
      <xdr:nvSpPr>
        <xdr:cNvPr id="81" name="n_1aveValue有形固定資産減価償却率"/>
        <xdr:cNvSpPr txBox="1"/>
      </xdr:nvSpPr>
      <xdr:spPr>
        <a:xfrm>
          <a:off x="3470919" y="523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82" name="n_2aveValue有形固定資産減価償却率"/>
        <xdr:cNvSpPr txBox="1"/>
      </xdr:nvSpPr>
      <xdr:spPr>
        <a:xfrm>
          <a:off x="2797819"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42308</xdr:rowOff>
    </xdr:from>
    <xdr:ext cx="405111" cy="259045"/>
    <xdr:sp macro="" textlink="">
      <xdr:nvSpPr>
        <xdr:cNvPr id="83" name="n_1mainValue有形固定資産減価償却率"/>
        <xdr:cNvSpPr txBox="1"/>
      </xdr:nvSpPr>
      <xdr:spPr>
        <a:xfrm>
          <a:off x="3470919" y="627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102760</xdr:rowOff>
    </xdr:from>
    <xdr:ext cx="405111" cy="259045"/>
    <xdr:sp macro="" textlink="">
      <xdr:nvSpPr>
        <xdr:cNvPr id="84" name="n_2mainValue有形固定資産減価償却率"/>
        <xdr:cNvSpPr txBox="1"/>
      </xdr:nvSpPr>
      <xdr:spPr>
        <a:xfrm>
          <a:off x="2797819" y="63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120794</xdr:rowOff>
    </xdr:from>
    <xdr:ext cx="405111" cy="259045"/>
    <xdr:sp macro="" textlink="">
      <xdr:nvSpPr>
        <xdr:cNvPr id="85" name="n_3mainValue有形固定資産減価償却率"/>
        <xdr:cNvSpPr txBox="1"/>
      </xdr:nvSpPr>
      <xdr:spPr>
        <a:xfrm>
          <a:off x="2112019" y="618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7" name="正方形/長方形 86"/>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8" name="正方形/長方形 87"/>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1" name="正方形/長方形 90"/>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2" name="正方形/長方形 91"/>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6" name="テキスト ボックス 95"/>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「債務償還比率」は、前年と比較する</a:t>
          </a:r>
          <a:r>
            <a:rPr kumimoji="1" lang="en-US" altLang="ja-JP" sz="1100">
              <a:latin typeface="ＭＳ Ｐゴシック" panose="020B0600070205080204" pitchFamily="50" charset="-128"/>
              <a:ea typeface="ＭＳ Ｐゴシック" panose="020B0600070205080204" pitchFamily="50" charset="-128"/>
            </a:rPr>
            <a:t>13.9</a:t>
          </a:r>
          <a:r>
            <a:rPr kumimoji="1" lang="ja-JP" altLang="en-US" sz="1100">
              <a:latin typeface="ＭＳ Ｐゴシック" panose="020B0600070205080204" pitchFamily="50" charset="-128"/>
              <a:ea typeface="ＭＳ Ｐゴシック" panose="020B0600070205080204" pitchFamily="50" charset="-128"/>
            </a:rPr>
            <a:t>ポイント下落したが、類似団体及び都道府県平均と比較すると依然高水準となっている。今後は県政浮揚の実現に向けて必要な事業費を確保しつつ、県債残高のバランスをとりながら、安定的な財政運営に努め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9" name="テキスト ボックス 98"/>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1" name="テキスト ボックス 100"/>
        <xdr:cNvSpPr txBox="1"/>
      </xdr:nvSpPr>
      <xdr:spPr>
        <a:xfrm>
          <a:off x="9758836" y="64519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3" name="テキスト ボックス 102"/>
        <xdr:cNvSpPr txBox="1"/>
      </xdr:nvSpPr>
      <xdr:spPr>
        <a:xfrm>
          <a:off x="9705751" y="61048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5" name="テキスト ボックス 104"/>
        <xdr:cNvSpPr txBox="1"/>
      </xdr:nvSpPr>
      <xdr:spPr>
        <a:xfrm>
          <a:off x="9705751" y="5757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07" name="テキスト ボックス 106"/>
        <xdr:cNvSpPr txBox="1"/>
      </xdr:nvSpPr>
      <xdr:spPr>
        <a:xfrm>
          <a:off x="9705751" y="54105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9" name="テキスト ボックス 108"/>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1" name="テキスト ボックス 110"/>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55012</xdr:rowOff>
    </xdr:from>
    <xdr:to>
      <xdr:col>76</xdr:col>
      <xdr:colOff>21589</xdr:colOff>
      <xdr:row>34</xdr:row>
      <xdr:rowOff>136948</xdr:rowOff>
    </xdr:to>
    <xdr:cxnSp macro="">
      <xdr:nvCxnSpPr>
        <xdr:cNvPr id="113" name="直線コネクタ 112"/>
        <xdr:cNvCxnSpPr/>
      </xdr:nvCxnSpPr>
      <xdr:spPr>
        <a:xfrm flipV="1">
          <a:off x="13323570" y="5293762"/>
          <a:ext cx="1269" cy="123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140775</xdr:rowOff>
    </xdr:from>
    <xdr:ext cx="469744" cy="259045"/>
    <xdr:sp macro="" textlink="">
      <xdr:nvSpPr>
        <xdr:cNvPr id="114" name="債務償還比率最小値テキスト"/>
        <xdr:cNvSpPr txBox="1"/>
      </xdr:nvSpPr>
      <xdr:spPr>
        <a:xfrm>
          <a:off x="13376275" y="653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136948</xdr:rowOff>
    </xdr:from>
    <xdr:to>
      <xdr:col>76</xdr:col>
      <xdr:colOff>111125</xdr:colOff>
      <xdr:row>34</xdr:row>
      <xdr:rowOff>136948</xdr:rowOff>
    </xdr:to>
    <xdr:cxnSp macro="">
      <xdr:nvCxnSpPr>
        <xdr:cNvPr id="115" name="直線コネクタ 114"/>
        <xdr:cNvCxnSpPr/>
      </xdr:nvCxnSpPr>
      <xdr:spPr>
        <a:xfrm>
          <a:off x="13255625" y="6531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1689</xdr:rowOff>
    </xdr:from>
    <xdr:ext cx="560923" cy="259045"/>
    <xdr:sp macro="" textlink="">
      <xdr:nvSpPr>
        <xdr:cNvPr id="116" name="債務償還比率最大値テキスト"/>
        <xdr:cNvSpPr txBox="1"/>
      </xdr:nvSpPr>
      <xdr:spPr>
        <a:xfrm>
          <a:off x="13376275" y="50753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55012</xdr:rowOff>
    </xdr:from>
    <xdr:to>
      <xdr:col>76</xdr:col>
      <xdr:colOff>111125</xdr:colOff>
      <xdr:row>27</xdr:row>
      <xdr:rowOff>55012</xdr:rowOff>
    </xdr:to>
    <xdr:cxnSp macro="">
      <xdr:nvCxnSpPr>
        <xdr:cNvPr id="117" name="直線コネクタ 116"/>
        <xdr:cNvCxnSpPr/>
      </xdr:nvCxnSpPr>
      <xdr:spPr>
        <a:xfrm>
          <a:off x="13255625" y="5293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160249</xdr:rowOff>
    </xdr:from>
    <xdr:ext cx="560923" cy="259045"/>
    <xdr:sp macro="" textlink="">
      <xdr:nvSpPr>
        <xdr:cNvPr id="118" name="債務償還比率平均値テキスト"/>
        <xdr:cNvSpPr txBox="1"/>
      </xdr:nvSpPr>
      <xdr:spPr>
        <a:xfrm>
          <a:off x="13376275" y="589429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10372</xdr:rowOff>
    </xdr:from>
    <xdr:to>
      <xdr:col>76</xdr:col>
      <xdr:colOff>73025</xdr:colOff>
      <xdr:row>31</xdr:row>
      <xdr:rowOff>111972</xdr:rowOff>
    </xdr:to>
    <xdr:sp macro="" textlink="">
      <xdr:nvSpPr>
        <xdr:cNvPr id="119" name="フローチャート: 判断 118"/>
        <xdr:cNvSpPr/>
      </xdr:nvSpPr>
      <xdr:spPr>
        <a:xfrm>
          <a:off x="13293725" y="59095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154474</xdr:rowOff>
    </xdr:from>
    <xdr:to>
      <xdr:col>72</xdr:col>
      <xdr:colOff>123825</xdr:colOff>
      <xdr:row>31</xdr:row>
      <xdr:rowOff>84624</xdr:rowOff>
    </xdr:to>
    <xdr:sp macro="" textlink="">
      <xdr:nvSpPr>
        <xdr:cNvPr id="120" name="フローチャート: 判断 119"/>
        <xdr:cNvSpPr/>
      </xdr:nvSpPr>
      <xdr:spPr>
        <a:xfrm>
          <a:off x="12639675" y="5888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4212</xdr:rowOff>
    </xdr:from>
    <xdr:to>
      <xdr:col>76</xdr:col>
      <xdr:colOff>73025</xdr:colOff>
      <xdr:row>27</xdr:row>
      <xdr:rowOff>105812</xdr:rowOff>
    </xdr:to>
    <xdr:sp macro="" textlink="">
      <xdr:nvSpPr>
        <xdr:cNvPr id="126" name="楕円 125"/>
        <xdr:cNvSpPr/>
      </xdr:nvSpPr>
      <xdr:spPr>
        <a:xfrm>
          <a:off x="13293725" y="52429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128689</xdr:rowOff>
    </xdr:from>
    <xdr:ext cx="560923" cy="259045"/>
    <xdr:sp macro="" textlink="">
      <xdr:nvSpPr>
        <xdr:cNvPr id="127" name="債務償還比率該当値テキスト"/>
        <xdr:cNvSpPr txBox="1"/>
      </xdr:nvSpPr>
      <xdr:spPr>
        <a:xfrm>
          <a:off x="13376275" y="52023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125645</xdr:rowOff>
    </xdr:from>
    <xdr:to>
      <xdr:col>72</xdr:col>
      <xdr:colOff>123825</xdr:colOff>
      <xdr:row>27</xdr:row>
      <xdr:rowOff>55795</xdr:rowOff>
    </xdr:to>
    <xdr:sp macro="" textlink="">
      <xdr:nvSpPr>
        <xdr:cNvPr id="128" name="楕円 127"/>
        <xdr:cNvSpPr/>
      </xdr:nvSpPr>
      <xdr:spPr>
        <a:xfrm>
          <a:off x="12639675" y="5199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4995</xdr:rowOff>
    </xdr:from>
    <xdr:to>
      <xdr:col>76</xdr:col>
      <xdr:colOff>22225</xdr:colOff>
      <xdr:row>27</xdr:row>
      <xdr:rowOff>55012</xdr:rowOff>
    </xdr:to>
    <xdr:cxnSp macro="">
      <xdr:nvCxnSpPr>
        <xdr:cNvPr id="129" name="直線コネクタ 128"/>
        <xdr:cNvCxnSpPr/>
      </xdr:nvCxnSpPr>
      <xdr:spPr>
        <a:xfrm>
          <a:off x="12690475" y="5243745"/>
          <a:ext cx="635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75751</xdr:rowOff>
    </xdr:from>
    <xdr:ext cx="560923" cy="259045"/>
    <xdr:sp macro="" textlink="">
      <xdr:nvSpPr>
        <xdr:cNvPr id="130" name="n_1aveValue債務償還比率"/>
        <xdr:cNvSpPr txBox="1"/>
      </xdr:nvSpPr>
      <xdr:spPr>
        <a:xfrm>
          <a:off x="12435413" y="59749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72322</xdr:rowOff>
    </xdr:from>
    <xdr:ext cx="560923" cy="259045"/>
    <xdr:sp macro="" textlink="">
      <xdr:nvSpPr>
        <xdr:cNvPr id="131" name="n_1mainValue債務償還比率"/>
        <xdr:cNvSpPr txBox="1"/>
      </xdr:nvSpPr>
      <xdr:spPr>
        <a:xfrm>
          <a:off x="12435413" y="49808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717,480
713,006
7,103.63
445,334,822
435,224,218
1,301,581
266,360,314
864,199,803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0</xdr:rowOff>
    </xdr:from>
    <xdr:to>
      <xdr:col>24</xdr:col>
      <xdr:colOff>62865</xdr:colOff>
      <xdr:row>35</xdr:row>
      <xdr:rowOff>133350</xdr:rowOff>
    </xdr:to>
    <xdr:cxnSp macro="">
      <xdr:nvCxnSpPr>
        <xdr:cNvPr id="56" name="直線コネクタ 55"/>
        <xdr:cNvCxnSpPr/>
      </xdr:nvCxnSpPr>
      <xdr:spPr>
        <a:xfrm flipV="1">
          <a:off x="4176395" y="5619750"/>
          <a:ext cx="1270" cy="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405111" cy="259045"/>
    <xdr:sp macro="" textlink="">
      <xdr:nvSpPr>
        <xdr:cNvPr id="57" name="【道路】&#10;有形固定資産減価償却率最小値テキスト"/>
        <xdr:cNvSpPr txBox="1"/>
      </xdr:nvSpPr>
      <xdr:spPr>
        <a:xfrm>
          <a:off x="4229100"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133350</xdr:rowOff>
    </xdr:from>
    <xdr:to>
      <xdr:col>24</xdr:col>
      <xdr:colOff>152400</xdr:colOff>
      <xdr:row>35</xdr:row>
      <xdr:rowOff>133350</xdr:rowOff>
    </xdr:to>
    <xdr:cxnSp macro="">
      <xdr:nvCxnSpPr>
        <xdr:cNvPr id="58" name="直線コネクタ 57"/>
        <xdr:cNvCxnSpPr/>
      </xdr:nvCxnSpPr>
      <xdr:spPr>
        <a:xfrm>
          <a:off x="4108450" y="5918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118127</xdr:rowOff>
    </xdr:from>
    <xdr:ext cx="405111" cy="259045"/>
    <xdr:sp macro="" textlink="">
      <xdr:nvSpPr>
        <xdr:cNvPr id="59" name="【道路】&#10;有形固定資産減価償却率最大値テキスト"/>
        <xdr:cNvSpPr txBox="1"/>
      </xdr:nvSpPr>
      <xdr:spPr>
        <a:xfrm>
          <a:off x="4229100" y="54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0" name="直線コネクタ 59"/>
        <xdr:cNvCxnSpPr/>
      </xdr:nvCxnSpPr>
      <xdr:spPr>
        <a:xfrm>
          <a:off x="4108450" y="5619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19067</xdr:rowOff>
    </xdr:from>
    <xdr:ext cx="405111" cy="259045"/>
    <xdr:sp macro="" textlink="">
      <xdr:nvSpPr>
        <xdr:cNvPr id="61" name="【道路】&#10;有形固定資産減価償却率平均値テキスト"/>
        <xdr:cNvSpPr txBox="1"/>
      </xdr:nvSpPr>
      <xdr:spPr>
        <a:xfrm>
          <a:off x="42291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40640</xdr:rowOff>
    </xdr:from>
    <xdr:to>
      <xdr:col>24</xdr:col>
      <xdr:colOff>114300</xdr:colOff>
      <xdr:row>34</xdr:row>
      <xdr:rowOff>142240</xdr:rowOff>
    </xdr:to>
    <xdr:sp macro="" textlink="">
      <xdr:nvSpPr>
        <xdr:cNvPr id="62" name="フローチャート: 判断 61"/>
        <xdr:cNvSpPr/>
      </xdr:nvSpPr>
      <xdr:spPr>
        <a:xfrm>
          <a:off x="4127500" y="566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105410</xdr:rowOff>
    </xdr:from>
    <xdr:to>
      <xdr:col>20</xdr:col>
      <xdr:colOff>38100</xdr:colOff>
      <xdr:row>36</xdr:row>
      <xdr:rowOff>35560</xdr:rowOff>
    </xdr:to>
    <xdr:sp macro="" textlink="">
      <xdr:nvSpPr>
        <xdr:cNvPr id="63" name="フローチャート: 判断 62"/>
        <xdr:cNvSpPr/>
      </xdr:nvSpPr>
      <xdr:spPr>
        <a:xfrm>
          <a:off x="3384550" y="58902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67310</xdr:rowOff>
    </xdr:from>
    <xdr:to>
      <xdr:col>15</xdr:col>
      <xdr:colOff>101600</xdr:colOff>
      <xdr:row>35</xdr:row>
      <xdr:rowOff>168910</xdr:rowOff>
    </xdr:to>
    <xdr:sp macro="" textlink="">
      <xdr:nvSpPr>
        <xdr:cNvPr id="64" name="フローチャート: 判断 63"/>
        <xdr:cNvSpPr/>
      </xdr:nvSpPr>
      <xdr:spPr>
        <a:xfrm>
          <a:off x="2571750" y="5852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128270</xdr:rowOff>
    </xdr:from>
    <xdr:to>
      <xdr:col>20</xdr:col>
      <xdr:colOff>38100</xdr:colOff>
      <xdr:row>40</xdr:row>
      <xdr:rowOff>58420</xdr:rowOff>
    </xdr:to>
    <xdr:sp macro="" textlink="">
      <xdr:nvSpPr>
        <xdr:cNvPr id="70" name="楕円 69"/>
        <xdr:cNvSpPr/>
      </xdr:nvSpPr>
      <xdr:spPr>
        <a:xfrm>
          <a:off x="3384550" y="6573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124460</xdr:rowOff>
    </xdr:from>
    <xdr:to>
      <xdr:col>15</xdr:col>
      <xdr:colOff>101600</xdr:colOff>
      <xdr:row>41</xdr:row>
      <xdr:rowOff>54610</xdr:rowOff>
    </xdr:to>
    <xdr:sp macro="" textlink="">
      <xdr:nvSpPr>
        <xdr:cNvPr id="71" name="楕円 70"/>
        <xdr:cNvSpPr/>
      </xdr:nvSpPr>
      <xdr:spPr>
        <a:xfrm>
          <a:off x="2571750" y="6734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xdr:rowOff>
    </xdr:from>
    <xdr:to>
      <xdr:col>19</xdr:col>
      <xdr:colOff>177800</xdr:colOff>
      <xdr:row>41</xdr:row>
      <xdr:rowOff>3810</xdr:rowOff>
    </xdr:to>
    <xdr:cxnSp macro="">
      <xdr:nvCxnSpPr>
        <xdr:cNvPr id="72" name="直線コネクタ 71"/>
        <xdr:cNvCxnSpPr/>
      </xdr:nvCxnSpPr>
      <xdr:spPr>
        <a:xfrm flipV="1">
          <a:off x="2622550" y="6617970"/>
          <a:ext cx="80645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29210</xdr:rowOff>
    </xdr:from>
    <xdr:to>
      <xdr:col>10</xdr:col>
      <xdr:colOff>165100</xdr:colOff>
      <xdr:row>41</xdr:row>
      <xdr:rowOff>130810</xdr:rowOff>
    </xdr:to>
    <xdr:sp macro="" textlink="">
      <xdr:nvSpPr>
        <xdr:cNvPr id="73" name="楕円 72"/>
        <xdr:cNvSpPr/>
      </xdr:nvSpPr>
      <xdr:spPr>
        <a:xfrm>
          <a:off x="177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3810</xdr:rowOff>
    </xdr:from>
    <xdr:to>
      <xdr:col>15</xdr:col>
      <xdr:colOff>50800</xdr:colOff>
      <xdr:row>41</xdr:row>
      <xdr:rowOff>80010</xdr:rowOff>
    </xdr:to>
    <xdr:cxnSp macro="">
      <xdr:nvCxnSpPr>
        <xdr:cNvPr id="74" name="直線コネクタ 73"/>
        <xdr:cNvCxnSpPr/>
      </xdr:nvCxnSpPr>
      <xdr:spPr>
        <a:xfrm flipV="1">
          <a:off x="1828800" y="677926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52087</xdr:rowOff>
    </xdr:from>
    <xdr:ext cx="405111" cy="259045"/>
    <xdr:sp macro="" textlink="">
      <xdr:nvSpPr>
        <xdr:cNvPr id="75" name="n_1aveValue【道路】&#10;有形固定資産減価償却率"/>
        <xdr:cNvSpPr txBox="1"/>
      </xdr:nvSpPr>
      <xdr:spPr>
        <a:xfrm>
          <a:off x="32391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13987</xdr:rowOff>
    </xdr:from>
    <xdr:ext cx="405111" cy="259045"/>
    <xdr:sp macro="" textlink="">
      <xdr:nvSpPr>
        <xdr:cNvPr id="76" name="n_2aveValue【道路】&#10;有形固定資産減価償却率"/>
        <xdr:cNvSpPr txBox="1"/>
      </xdr:nvSpPr>
      <xdr:spPr>
        <a:xfrm>
          <a:off x="243904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49547</xdr:rowOff>
    </xdr:from>
    <xdr:ext cx="405111" cy="259045"/>
    <xdr:sp macro="" textlink="">
      <xdr:nvSpPr>
        <xdr:cNvPr id="77" name="n_1mainValue【道路】&#10;有形固定資産減価償却率"/>
        <xdr:cNvSpPr txBox="1"/>
      </xdr:nvSpPr>
      <xdr:spPr>
        <a:xfrm>
          <a:off x="32391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45737</xdr:rowOff>
    </xdr:from>
    <xdr:ext cx="405111" cy="259045"/>
    <xdr:sp macro="" textlink="">
      <xdr:nvSpPr>
        <xdr:cNvPr id="78" name="n_2mainValue【道路】&#10;有形固定資産減価償却率"/>
        <xdr:cNvSpPr txBox="1"/>
      </xdr:nvSpPr>
      <xdr:spPr>
        <a:xfrm>
          <a:off x="2439044"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147337</xdr:rowOff>
    </xdr:from>
    <xdr:ext cx="405111" cy="259045"/>
    <xdr:sp macro="" textlink="">
      <xdr:nvSpPr>
        <xdr:cNvPr id="79" name="n_3mainValue【道路】&#10;有形固定資産減価償却率"/>
        <xdr:cNvSpPr txBox="1"/>
      </xdr:nvSpPr>
      <xdr:spPr>
        <a:xfrm>
          <a:off x="1645294"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82143</xdr:rowOff>
    </xdr:from>
    <xdr:to>
      <xdr:col>54</xdr:col>
      <xdr:colOff>189865</xdr:colOff>
      <xdr:row>34</xdr:row>
      <xdr:rowOff>144780</xdr:rowOff>
    </xdr:to>
    <xdr:cxnSp macro="">
      <xdr:nvCxnSpPr>
        <xdr:cNvPr id="100" name="直線コネクタ 99"/>
        <xdr:cNvCxnSpPr/>
      </xdr:nvCxnSpPr>
      <xdr:spPr>
        <a:xfrm flipV="1">
          <a:off x="9427845" y="5701893"/>
          <a:ext cx="1270" cy="6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171061</xdr:rowOff>
    </xdr:from>
    <xdr:ext cx="469744" cy="259045"/>
    <xdr:sp macro="" textlink="">
      <xdr:nvSpPr>
        <xdr:cNvPr id="101" name="【道路】&#10;一人当たり延長最小値テキスト"/>
        <xdr:cNvSpPr txBox="1"/>
      </xdr:nvSpPr>
      <xdr:spPr>
        <a:xfrm>
          <a:off x="9480550" y="57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02" name="直線コネクタ 101"/>
        <xdr:cNvCxnSpPr/>
      </xdr:nvCxnSpPr>
      <xdr:spPr>
        <a:xfrm>
          <a:off x="9359900" y="5764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28820</xdr:rowOff>
    </xdr:from>
    <xdr:ext cx="469744" cy="259045"/>
    <xdr:sp macro="" textlink="">
      <xdr:nvSpPr>
        <xdr:cNvPr id="103" name="【道路】&#10;一人当たり延長最大値テキスト"/>
        <xdr:cNvSpPr txBox="1"/>
      </xdr:nvSpPr>
      <xdr:spPr>
        <a:xfrm>
          <a:off x="9480550" y="548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82143</xdr:rowOff>
    </xdr:from>
    <xdr:to>
      <xdr:col>55</xdr:col>
      <xdr:colOff>88900</xdr:colOff>
      <xdr:row>34</xdr:row>
      <xdr:rowOff>82143</xdr:rowOff>
    </xdr:to>
    <xdr:cxnSp macro="">
      <xdr:nvCxnSpPr>
        <xdr:cNvPr id="104" name="直線コネクタ 103"/>
        <xdr:cNvCxnSpPr/>
      </xdr:nvCxnSpPr>
      <xdr:spPr>
        <a:xfrm>
          <a:off x="9359900" y="5701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44061</xdr:rowOff>
    </xdr:from>
    <xdr:ext cx="469744" cy="259045"/>
    <xdr:sp macro="" textlink="">
      <xdr:nvSpPr>
        <xdr:cNvPr id="105" name="【道路】&#10;一人当たり延長平均値テキスト"/>
        <xdr:cNvSpPr txBox="1"/>
      </xdr:nvSpPr>
      <xdr:spPr>
        <a:xfrm>
          <a:off x="9480550" y="566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65634</xdr:rowOff>
    </xdr:from>
    <xdr:to>
      <xdr:col>55</xdr:col>
      <xdr:colOff>50800</xdr:colOff>
      <xdr:row>34</xdr:row>
      <xdr:rowOff>167234</xdr:rowOff>
    </xdr:to>
    <xdr:sp macro="" textlink="">
      <xdr:nvSpPr>
        <xdr:cNvPr id="106" name="フローチャート: 判断 105"/>
        <xdr:cNvSpPr/>
      </xdr:nvSpPr>
      <xdr:spPr>
        <a:xfrm>
          <a:off x="9398000" y="56853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35</xdr:row>
      <xdr:rowOff>53746</xdr:rowOff>
    </xdr:from>
    <xdr:to>
      <xdr:col>50</xdr:col>
      <xdr:colOff>165100</xdr:colOff>
      <xdr:row>35</xdr:row>
      <xdr:rowOff>155346</xdr:rowOff>
    </xdr:to>
    <xdr:sp macro="" textlink="">
      <xdr:nvSpPr>
        <xdr:cNvPr id="107" name="フローチャート: 判断 106"/>
        <xdr:cNvSpPr/>
      </xdr:nvSpPr>
      <xdr:spPr>
        <a:xfrm>
          <a:off x="8636000" y="583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25857</xdr:rowOff>
    </xdr:from>
    <xdr:to>
      <xdr:col>46</xdr:col>
      <xdr:colOff>38100</xdr:colOff>
      <xdr:row>37</xdr:row>
      <xdr:rowOff>127457</xdr:rowOff>
    </xdr:to>
    <xdr:sp macro="" textlink="">
      <xdr:nvSpPr>
        <xdr:cNvPr id="108" name="フローチャート: 判断 107"/>
        <xdr:cNvSpPr/>
      </xdr:nvSpPr>
      <xdr:spPr>
        <a:xfrm>
          <a:off x="7842250" y="61409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130099</xdr:rowOff>
    </xdr:from>
    <xdr:to>
      <xdr:col>50</xdr:col>
      <xdr:colOff>165100</xdr:colOff>
      <xdr:row>37</xdr:row>
      <xdr:rowOff>60249</xdr:rowOff>
    </xdr:to>
    <xdr:sp macro="" textlink="">
      <xdr:nvSpPr>
        <xdr:cNvPr id="114" name="楕円 113"/>
        <xdr:cNvSpPr/>
      </xdr:nvSpPr>
      <xdr:spPr>
        <a:xfrm>
          <a:off x="8636000" y="60800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151587</xdr:rowOff>
    </xdr:from>
    <xdr:to>
      <xdr:col>46</xdr:col>
      <xdr:colOff>38100</xdr:colOff>
      <xdr:row>42</xdr:row>
      <xdr:rowOff>81737</xdr:rowOff>
    </xdr:to>
    <xdr:sp macro="" textlink="">
      <xdr:nvSpPr>
        <xdr:cNvPr id="115" name="楕円 114"/>
        <xdr:cNvSpPr/>
      </xdr:nvSpPr>
      <xdr:spPr>
        <a:xfrm>
          <a:off x="7842250" y="69270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9449</xdr:rowOff>
    </xdr:from>
    <xdr:to>
      <xdr:col>50</xdr:col>
      <xdr:colOff>114300</xdr:colOff>
      <xdr:row>42</xdr:row>
      <xdr:rowOff>30937</xdr:rowOff>
    </xdr:to>
    <xdr:cxnSp macro="">
      <xdr:nvCxnSpPr>
        <xdr:cNvPr id="116" name="直線コネクタ 115"/>
        <xdr:cNvCxnSpPr/>
      </xdr:nvCxnSpPr>
      <xdr:spPr>
        <a:xfrm flipV="1">
          <a:off x="7886700" y="6124499"/>
          <a:ext cx="800100" cy="84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114097</xdr:rowOff>
    </xdr:from>
    <xdr:to>
      <xdr:col>41</xdr:col>
      <xdr:colOff>101600</xdr:colOff>
      <xdr:row>37</xdr:row>
      <xdr:rowOff>44247</xdr:rowOff>
    </xdr:to>
    <xdr:sp macro="" textlink="">
      <xdr:nvSpPr>
        <xdr:cNvPr id="117" name="楕円 116"/>
        <xdr:cNvSpPr/>
      </xdr:nvSpPr>
      <xdr:spPr>
        <a:xfrm>
          <a:off x="7029450" y="60640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164897</xdr:rowOff>
    </xdr:from>
    <xdr:to>
      <xdr:col>45</xdr:col>
      <xdr:colOff>177800</xdr:colOff>
      <xdr:row>42</xdr:row>
      <xdr:rowOff>30937</xdr:rowOff>
    </xdr:to>
    <xdr:cxnSp macro="">
      <xdr:nvCxnSpPr>
        <xdr:cNvPr id="118" name="直線コネクタ 117"/>
        <xdr:cNvCxnSpPr/>
      </xdr:nvCxnSpPr>
      <xdr:spPr>
        <a:xfrm>
          <a:off x="7080250" y="6114847"/>
          <a:ext cx="806450" cy="85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423</xdr:rowOff>
    </xdr:from>
    <xdr:ext cx="469744" cy="259045"/>
    <xdr:sp macro="" textlink="">
      <xdr:nvSpPr>
        <xdr:cNvPr id="119" name="n_1aveValue【道路】&#10;一人当たり延長"/>
        <xdr:cNvSpPr txBox="1"/>
      </xdr:nvSpPr>
      <xdr:spPr>
        <a:xfrm>
          <a:off x="8458277" y="562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143984</xdr:rowOff>
    </xdr:from>
    <xdr:ext cx="469744" cy="259045"/>
    <xdr:sp macro="" textlink="">
      <xdr:nvSpPr>
        <xdr:cNvPr id="120" name="n_2aveValue【道路】&#10;一人当たり延長"/>
        <xdr:cNvSpPr txBox="1"/>
      </xdr:nvSpPr>
      <xdr:spPr>
        <a:xfrm>
          <a:off x="7677227" y="59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51376</xdr:rowOff>
    </xdr:from>
    <xdr:ext cx="469744" cy="259045"/>
    <xdr:sp macro="" textlink="">
      <xdr:nvSpPr>
        <xdr:cNvPr id="121" name="n_1mainValue【道路】&#10;一人当たり延長"/>
        <xdr:cNvSpPr txBox="1"/>
      </xdr:nvSpPr>
      <xdr:spPr>
        <a:xfrm>
          <a:off x="8458277" y="616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72864</xdr:rowOff>
    </xdr:from>
    <xdr:ext cx="469744" cy="259045"/>
    <xdr:sp macro="" textlink="">
      <xdr:nvSpPr>
        <xdr:cNvPr id="122" name="n_2mainValue【道路】&#10;一人当たり延長"/>
        <xdr:cNvSpPr txBox="1"/>
      </xdr:nvSpPr>
      <xdr:spPr>
        <a:xfrm>
          <a:off x="7677227" y="701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60774</xdr:rowOff>
    </xdr:from>
    <xdr:ext cx="469744" cy="259045"/>
    <xdr:sp macro="" textlink="">
      <xdr:nvSpPr>
        <xdr:cNvPr id="123" name="n_3mainValue【道路】&#10;一人当たり延長"/>
        <xdr:cNvSpPr txBox="1"/>
      </xdr:nvSpPr>
      <xdr:spPr>
        <a:xfrm>
          <a:off x="6864427" y="584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5" name="正方形/長方形 124"/>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6" name="正方形/長方形 125"/>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7" name="正方形/長方形 126"/>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8" name="正方形/長方形 127"/>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2" name="テキスト ボックス 141"/>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77724</xdr:rowOff>
    </xdr:from>
    <xdr:to>
      <xdr:col>24</xdr:col>
      <xdr:colOff>62865</xdr:colOff>
      <xdr:row>62</xdr:row>
      <xdr:rowOff>109728</xdr:rowOff>
    </xdr:to>
    <xdr:cxnSp macro="">
      <xdr:nvCxnSpPr>
        <xdr:cNvPr id="144" name="直線コネクタ 143"/>
        <xdr:cNvCxnSpPr/>
      </xdr:nvCxnSpPr>
      <xdr:spPr>
        <a:xfrm flipV="1">
          <a:off x="4176395" y="9329674"/>
          <a:ext cx="1270" cy="1022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113555</xdr:rowOff>
    </xdr:from>
    <xdr:ext cx="405111" cy="259045"/>
    <xdr:sp macro="" textlink="">
      <xdr:nvSpPr>
        <xdr:cNvPr id="145" name="【橋りょう・トンネル】&#10;有形固定資産減価償却率最小値テキスト"/>
        <xdr:cNvSpPr txBox="1"/>
      </xdr:nvSpPr>
      <xdr:spPr>
        <a:xfrm>
          <a:off x="4229100" y="1035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109728</xdr:rowOff>
    </xdr:from>
    <xdr:to>
      <xdr:col>24</xdr:col>
      <xdr:colOff>152400</xdr:colOff>
      <xdr:row>62</xdr:row>
      <xdr:rowOff>109728</xdr:rowOff>
    </xdr:to>
    <xdr:cxnSp macro="">
      <xdr:nvCxnSpPr>
        <xdr:cNvPr id="146" name="直線コネクタ 145"/>
        <xdr:cNvCxnSpPr/>
      </xdr:nvCxnSpPr>
      <xdr:spPr>
        <a:xfrm>
          <a:off x="4108450" y="10352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24401</xdr:rowOff>
    </xdr:from>
    <xdr:ext cx="405111" cy="259045"/>
    <xdr:sp macro="" textlink="">
      <xdr:nvSpPr>
        <xdr:cNvPr id="147" name="【橋りょう・トンネル】&#10;有形固定資産減価償却率最大値テキスト"/>
        <xdr:cNvSpPr txBox="1"/>
      </xdr:nvSpPr>
      <xdr:spPr>
        <a:xfrm>
          <a:off x="4229100" y="9111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77724</xdr:rowOff>
    </xdr:from>
    <xdr:to>
      <xdr:col>24</xdr:col>
      <xdr:colOff>152400</xdr:colOff>
      <xdr:row>56</xdr:row>
      <xdr:rowOff>77724</xdr:rowOff>
    </xdr:to>
    <xdr:cxnSp macro="">
      <xdr:nvCxnSpPr>
        <xdr:cNvPr id="148" name="直線コネクタ 147"/>
        <xdr:cNvCxnSpPr/>
      </xdr:nvCxnSpPr>
      <xdr:spPr>
        <a:xfrm>
          <a:off x="4108450" y="93296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73931</xdr:rowOff>
    </xdr:from>
    <xdr:ext cx="405111" cy="259045"/>
    <xdr:sp macro="" textlink="">
      <xdr:nvSpPr>
        <xdr:cNvPr id="149" name="【橋りょう・トンネル】&#10;有形固定資産減価償却率平均値テキスト"/>
        <xdr:cNvSpPr txBox="1"/>
      </xdr:nvSpPr>
      <xdr:spPr>
        <a:xfrm>
          <a:off x="4229100" y="9656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95504</xdr:rowOff>
    </xdr:from>
    <xdr:to>
      <xdr:col>24</xdr:col>
      <xdr:colOff>114300</xdr:colOff>
      <xdr:row>59</xdr:row>
      <xdr:rowOff>25654</xdr:rowOff>
    </xdr:to>
    <xdr:sp macro="" textlink="">
      <xdr:nvSpPr>
        <xdr:cNvPr id="150" name="フローチャート: 判断 149"/>
        <xdr:cNvSpPr/>
      </xdr:nvSpPr>
      <xdr:spPr>
        <a:xfrm>
          <a:off x="4127500" y="96776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10922</xdr:rowOff>
    </xdr:from>
    <xdr:to>
      <xdr:col>20</xdr:col>
      <xdr:colOff>38100</xdr:colOff>
      <xdr:row>59</xdr:row>
      <xdr:rowOff>112522</xdr:rowOff>
    </xdr:to>
    <xdr:sp macro="" textlink="">
      <xdr:nvSpPr>
        <xdr:cNvPr id="151" name="フローチャート: 判断 150"/>
        <xdr:cNvSpPr/>
      </xdr:nvSpPr>
      <xdr:spPr>
        <a:xfrm>
          <a:off x="3384550" y="9758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102362</xdr:rowOff>
    </xdr:from>
    <xdr:to>
      <xdr:col>15</xdr:col>
      <xdr:colOff>101600</xdr:colOff>
      <xdr:row>58</xdr:row>
      <xdr:rowOff>32512</xdr:rowOff>
    </xdr:to>
    <xdr:sp macro="" textlink="">
      <xdr:nvSpPr>
        <xdr:cNvPr id="152" name="フローチャート: 判断 151"/>
        <xdr:cNvSpPr/>
      </xdr:nvSpPr>
      <xdr:spPr>
        <a:xfrm>
          <a:off x="2571750" y="9519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58" name="楕円 157"/>
        <xdr:cNvSpPr/>
      </xdr:nvSpPr>
      <xdr:spPr>
        <a:xfrm>
          <a:off x="3384550" y="98450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168656</xdr:rowOff>
    </xdr:from>
    <xdr:to>
      <xdr:col>15</xdr:col>
      <xdr:colOff>101600</xdr:colOff>
      <xdr:row>57</xdr:row>
      <xdr:rowOff>98806</xdr:rowOff>
    </xdr:to>
    <xdr:sp macro="" textlink="">
      <xdr:nvSpPr>
        <xdr:cNvPr id="159" name="楕円 158"/>
        <xdr:cNvSpPr/>
      </xdr:nvSpPr>
      <xdr:spPr>
        <a:xfrm>
          <a:off x="2571750" y="94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48006</xdr:rowOff>
    </xdr:from>
    <xdr:to>
      <xdr:col>19</xdr:col>
      <xdr:colOff>177800</xdr:colOff>
      <xdr:row>59</xdr:row>
      <xdr:rowOff>148590</xdr:rowOff>
    </xdr:to>
    <xdr:cxnSp macro="">
      <xdr:nvCxnSpPr>
        <xdr:cNvPr id="160" name="直線コネクタ 159"/>
        <xdr:cNvCxnSpPr/>
      </xdr:nvCxnSpPr>
      <xdr:spPr>
        <a:xfrm>
          <a:off x="2622550" y="9465056"/>
          <a:ext cx="806450" cy="4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54356</xdr:rowOff>
    </xdr:from>
    <xdr:to>
      <xdr:col>10</xdr:col>
      <xdr:colOff>165100</xdr:colOff>
      <xdr:row>60</xdr:row>
      <xdr:rowOff>155956</xdr:rowOff>
    </xdr:to>
    <xdr:sp macro="" textlink="">
      <xdr:nvSpPr>
        <xdr:cNvPr id="161" name="楕円 160"/>
        <xdr:cNvSpPr/>
      </xdr:nvSpPr>
      <xdr:spPr>
        <a:xfrm>
          <a:off x="1778000" y="99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48006</xdr:rowOff>
    </xdr:from>
    <xdr:to>
      <xdr:col>15</xdr:col>
      <xdr:colOff>50800</xdr:colOff>
      <xdr:row>60</xdr:row>
      <xdr:rowOff>105156</xdr:rowOff>
    </xdr:to>
    <xdr:cxnSp macro="">
      <xdr:nvCxnSpPr>
        <xdr:cNvPr id="162" name="直線コネクタ 161"/>
        <xdr:cNvCxnSpPr/>
      </xdr:nvCxnSpPr>
      <xdr:spPr>
        <a:xfrm flipV="1">
          <a:off x="1828800" y="9465056"/>
          <a:ext cx="79375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129049</xdr:rowOff>
    </xdr:from>
    <xdr:ext cx="405111" cy="259045"/>
    <xdr:sp macro="" textlink="">
      <xdr:nvSpPr>
        <xdr:cNvPr id="163" name="n_1aveValue【橋りょう・トンネル】&#10;有形固定資産減価償却率"/>
        <xdr:cNvSpPr txBox="1"/>
      </xdr:nvSpPr>
      <xdr:spPr>
        <a:xfrm>
          <a:off x="3239144" y="9546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23639</xdr:rowOff>
    </xdr:from>
    <xdr:ext cx="405111" cy="259045"/>
    <xdr:sp macro="" textlink="">
      <xdr:nvSpPr>
        <xdr:cNvPr id="164" name="n_2aveValue【橋りょう・トンネル】&#10;有形固定資産減価償却率"/>
        <xdr:cNvSpPr txBox="1"/>
      </xdr:nvSpPr>
      <xdr:spPr>
        <a:xfrm>
          <a:off x="2439044" y="9605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19067</xdr:rowOff>
    </xdr:from>
    <xdr:ext cx="405111" cy="259045"/>
    <xdr:sp macro="" textlink="">
      <xdr:nvSpPr>
        <xdr:cNvPr id="165" name="n_1mainValue【橋りょう・トンネル】&#10;有形固定資産減価償却率"/>
        <xdr:cNvSpPr txBox="1"/>
      </xdr:nvSpPr>
      <xdr:spPr>
        <a:xfrm>
          <a:off x="32391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115333</xdr:rowOff>
    </xdr:from>
    <xdr:ext cx="405111" cy="259045"/>
    <xdr:sp macro="" textlink="">
      <xdr:nvSpPr>
        <xdr:cNvPr id="166" name="n_2mainValue【橋りょう・トンネル】&#10;有形固定資産減価償却率"/>
        <xdr:cNvSpPr txBox="1"/>
      </xdr:nvSpPr>
      <xdr:spPr>
        <a:xfrm>
          <a:off x="2439044" y="920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1033</xdr:rowOff>
    </xdr:from>
    <xdr:ext cx="405111" cy="259045"/>
    <xdr:sp macro="" textlink="">
      <xdr:nvSpPr>
        <xdr:cNvPr id="167" name="n_3mainValue【橋りょう・トンネル】&#10;有形固定資産減価償却率"/>
        <xdr:cNvSpPr txBox="1"/>
      </xdr:nvSpPr>
      <xdr:spPr>
        <a:xfrm>
          <a:off x="1645294" y="974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9" name="正方形/長方形 168"/>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0" name="正方形/長方形 169"/>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1" name="正方形/長方形 170"/>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2" name="正方形/長方形 171"/>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76" name="テキスト ボックス 175"/>
        <xdr:cNvSpPr txBox="1"/>
      </xdr:nvSpPr>
      <xdr:spPr>
        <a:xfrm>
          <a:off x="5726564" y="10881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159855</xdr:rowOff>
    </xdr:from>
    <xdr:ext cx="595419" cy="259045"/>
    <xdr:sp macro="" textlink="">
      <xdr:nvSpPr>
        <xdr:cNvPr id="178" name="テキスト ボックス 177"/>
        <xdr:cNvSpPr txBox="1"/>
      </xdr:nvSpPr>
      <xdr:spPr>
        <a:xfrm>
          <a:off x="5418031" y="105675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0" name="テキスト ボックス 179"/>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2" name="テキスト ボックス 181"/>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327878" y="961954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327878" y="93056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63</xdr:row>
      <xdr:rowOff>10710</xdr:rowOff>
    </xdr:from>
    <xdr:to>
      <xdr:col>54</xdr:col>
      <xdr:colOff>189865</xdr:colOff>
      <xdr:row>64</xdr:row>
      <xdr:rowOff>133188</xdr:rowOff>
    </xdr:to>
    <xdr:cxnSp macro="">
      <xdr:nvCxnSpPr>
        <xdr:cNvPr id="192" name="直線コネクタ 191"/>
        <xdr:cNvCxnSpPr/>
      </xdr:nvCxnSpPr>
      <xdr:spPr>
        <a:xfrm flipV="1">
          <a:off x="9427845" y="10418360"/>
          <a:ext cx="1270" cy="287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137015</xdr:rowOff>
    </xdr:from>
    <xdr:ext cx="599010" cy="259045"/>
    <xdr:sp macro="" textlink="">
      <xdr:nvSpPr>
        <xdr:cNvPr id="193" name="【橋りょう・トンネル】&#10;一人当たり有形固定資産（償却資産）額最小値テキスト"/>
        <xdr:cNvSpPr txBox="1"/>
      </xdr:nvSpPr>
      <xdr:spPr>
        <a:xfrm>
          <a:off x="9480550" y="1070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133188</xdr:rowOff>
    </xdr:from>
    <xdr:to>
      <xdr:col>55</xdr:col>
      <xdr:colOff>88900</xdr:colOff>
      <xdr:row>64</xdr:row>
      <xdr:rowOff>133188</xdr:rowOff>
    </xdr:to>
    <xdr:cxnSp macro="">
      <xdr:nvCxnSpPr>
        <xdr:cNvPr id="194" name="直線コネクタ 193"/>
        <xdr:cNvCxnSpPr/>
      </xdr:nvCxnSpPr>
      <xdr:spPr>
        <a:xfrm>
          <a:off x="9359900" y="10705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128837</xdr:rowOff>
    </xdr:from>
    <xdr:ext cx="599010" cy="259045"/>
    <xdr:sp macro="" textlink="">
      <xdr:nvSpPr>
        <xdr:cNvPr id="195" name="【橋りょう・トンネル】&#10;一人当たり有形固定資産（償却資産）額最大値テキスト"/>
        <xdr:cNvSpPr txBox="1"/>
      </xdr:nvSpPr>
      <xdr:spPr>
        <a:xfrm>
          <a:off x="9480550" y="1020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10710</xdr:rowOff>
    </xdr:from>
    <xdr:to>
      <xdr:col>55</xdr:col>
      <xdr:colOff>88900</xdr:colOff>
      <xdr:row>63</xdr:row>
      <xdr:rowOff>10710</xdr:rowOff>
    </xdr:to>
    <xdr:cxnSp macro="">
      <xdr:nvCxnSpPr>
        <xdr:cNvPr id="196" name="直線コネクタ 195"/>
        <xdr:cNvCxnSpPr/>
      </xdr:nvCxnSpPr>
      <xdr:spPr>
        <a:xfrm>
          <a:off x="9359900" y="10418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99394</xdr:rowOff>
    </xdr:from>
    <xdr:ext cx="599010" cy="259045"/>
    <xdr:sp macro="" textlink="">
      <xdr:nvSpPr>
        <xdr:cNvPr id="197" name="【橋りょう・トンネル】&#10;一人当たり有形固定資産（償却資産）額平均値テキスト"/>
        <xdr:cNvSpPr txBox="1"/>
      </xdr:nvSpPr>
      <xdr:spPr>
        <a:xfrm>
          <a:off x="9480550" y="10507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120967</xdr:rowOff>
    </xdr:from>
    <xdr:to>
      <xdr:col>55</xdr:col>
      <xdr:colOff>50800</xdr:colOff>
      <xdr:row>64</xdr:row>
      <xdr:rowOff>51117</xdr:rowOff>
    </xdr:to>
    <xdr:sp macro="" textlink="">
      <xdr:nvSpPr>
        <xdr:cNvPr id="198" name="フローチャート: 判断 197"/>
        <xdr:cNvSpPr/>
      </xdr:nvSpPr>
      <xdr:spPr>
        <a:xfrm>
          <a:off x="9398000" y="105286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125879</xdr:rowOff>
    </xdr:from>
    <xdr:to>
      <xdr:col>50</xdr:col>
      <xdr:colOff>165100</xdr:colOff>
      <xdr:row>64</xdr:row>
      <xdr:rowOff>56029</xdr:rowOff>
    </xdr:to>
    <xdr:sp macro="" textlink="">
      <xdr:nvSpPr>
        <xdr:cNvPr id="199" name="フローチャート: 判断 198"/>
        <xdr:cNvSpPr/>
      </xdr:nvSpPr>
      <xdr:spPr>
        <a:xfrm>
          <a:off x="8636000" y="105335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163075</xdr:rowOff>
    </xdr:from>
    <xdr:to>
      <xdr:col>46</xdr:col>
      <xdr:colOff>38100</xdr:colOff>
      <xdr:row>61</xdr:row>
      <xdr:rowOff>93225</xdr:rowOff>
    </xdr:to>
    <xdr:sp macro="" textlink="">
      <xdr:nvSpPr>
        <xdr:cNvPr id="200" name="フローチャート: 判断 199"/>
        <xdr:cNvSpPr/>
      </xdr:nvSpPr>
      <xdr:spPr>
        <a:xfrm>
          <a:off x="7842250" y="10075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119173</xdr:rowOff>
    </xdr:from>
    <xdr:to>
      <xdr:col>50</xdr:col>
      <xdr:colOff>165100</xdr:colOff>
      <xdr:row>64</xdr:row>
      <xdr:rowOff>49323</xdr:rowOff>
    </xdr:to>
    <xdr:sp macro="" textlink="">
      <xdr:nvSpPr>
        <xdr:cNvPr id="206" name="楕円 205"/>
        <xdr:cNvSpPr/>
      </xdr:nvSpPr>
      <xdr:spPr>
        <a:xfrm>
          <a:off x="8636000" y="10526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4514</xdr:rowOff>
    </xdr:from>
    <xdr:to>
      <xdr:col>46</xdr:col>
      <xdr:colOff>38100</xdr:colOff>
      <xdr:row>56</xdr:row>
      <xdr:rowOff>106114</xdr:rowOff>
    </xdr:to>
    <xdr:sp macro="" textlink="">
      <xdr:nvSpPr>
        <xdr:cNvPr id="207" name="楕円 206"/>
        <xdr:cNvSpPr/>
      </xdr:nvSpPr>
      <xdr:spPr>
        <a:xfrm>
          <a:off x="7842250" y="92564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55314</xdr:rowOff>
    </xdr:from>
    <xdr:to>
      <xdr:col>50</xdr:col>
      <xdr:colOff>114300</xdr:colOff>
      <xdr:row>63</xdr:row>
      <xdr:rowOff>169973</xdr:rowOff>
    </xdr:to>
    <xdr:cxnSp macro="">
      <xdr:nvCxnSpPr>
        <xdr:cNvPr id="208" name="直線コネクタ 207"/>
        <xdr:cNvCxnSpPr/>
      </xdr:nvCxnSpPr>
      <xdr:spPr>
        <a:xfrm>
          <a:off x="7886700" y="9307264"/>
          <a:ext cx="800100" cy="12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129673</xdr:rowOff>
    </xdr:from>
    <xdr:to>
      <xdr:col>41</xdr:col>
      <xdr:colOff>101600</xdr:colOff>
      <xdr:row>64</xdr:row>
      <xdr:rowOff>59823</xdr:rowOff>
    </xdr:to>
    <xdr:sp macro="" textlink="">
      <xdr:nvSpPr>
        <xdr:cNvPr id="209" name="楕円 208"/>
        <xdr:cNvSpPr/>
      </xdr:nvSpPr>
      <xdr:spPr>
        <a:xfrm>
          <a:off x="7029450" y="105373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55314</xdr:rowOff>
    </xdr:from>
    <xdr:to>
      <xdr:col>45</xdr:col>
      <xdr:colOff>177800</xdr:colOff>
      <xdr:row>64</xdr:row>
      <xdr:rowOff>9023</xdr:rowOff>
    </xdr:to>
    <xdr:cxnSp macro="">
      <xdr:nvCxnSpPr>
        <xdr:cNvPr id="210" name="直線コネクタ 209"/>
        <xdr:cNvCxnSpPr/>
      </xdr:nvCxnSpPr>
      <xdr:spPr>
        <a:xfrm flipV="1">
          <a:off x="7080250" y="9307264"/>
          <a:ext cx="806450" cy="12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47156</xdr:rowOff>
    </xdr:from>
    <xdr:ext cx="599010" cy="259045"/>
    <xdr:sp macro="" textlink="">
      <xdr:nvSpPr>
        <xdr:cNvPr id="211" name="n_1aveValue【橋りょう・トンネル】&#10;一人当たり有形固定資産（償却資産）額"/>
        <xdr:cNvSpPr txBox="1"/>
      </xdr:nvSpPr>
      <xdr:spPr>
        <a:xfrm>
          <a:off x="8399995" y="1061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84352</xdr:rowOff>
    </xdr:from>
    <xdr:ext cx="599010" cy="259045"/>
    <xdr:sp macro="" textlink="">
      <xdr:nvSpPr>
        <xdr:cNvPr id="212" name="n_2aveValue【橋りょう・トンネル】&#10;一人当たり有形固定資産（償却資産）額"/>
        <xdr:cNvSpPr txBox="1"/>
      </xdr:nvSpPr>
      <xdr:spPr>
        <a:xfrm>
          <a:off x="7612595" y="1016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65850</xdr:rowOff>
    </xdr:from>
    <xdr:ext cx="599010" cy="259045"/>
    <xdr:sp macro="" textlink="">
      <xdr:nvSpPr>
        <xdr:cNvPr id="213" name="n_1mainValue【橋りょう・トンネル】&#10;一人当たり有形固定資産（償却資産）額"/>
        <xdr:cNvSpPr txBox="1"/>
      </xdr:nvSpPr>
      <xdr:spPr>
        <a:xfrm>
          <a:off x="8399995" y="1030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122641</xdr:rowOff>
    </xdr:from>
    <xdr:ext cx="690189" cy="259045"/>
    <xdr:sp macro="" textlink="">
      <xdr:nvSpPr>
        <xdr:cNvPr id="214" name="n_2mainValue【橋りょう・トンネル】&#10;一人当たり有形固定資産（償却資産）額"/>
        <xdr:cNvSpPr txBox="1"/>
      </xdr:nvSpPr>
      <xdr:spPr>
        <a:xfrm>
          <a:off x="7567005" y="9044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76350</xdr:rowOff>
    </xdr:from>
    <xdr:ext cx="599010" cy="259045"/>
    <xdr:sp macro="" textlink="">
      <xdr:nvSpPr>
        <xdr:cNvPr id="215" name="n_3mainValue【橋りょう・トンネル】&#10;一人当たり有形固定資産（償却資産）額"/>
        <xdr:cNvSpPr txBox="1"/>
      </xdr:nvSpPr>
      <xdr:spPr>
        <a:xfrm>
          <a:off x="6818845" y="10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7" name="正方形/長方形 216"/>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8" name="正方形/長方形 217"/>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2" name="テキスト ボックス 231"/>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4" name="テキスト ボックス 23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38100</xdr:rowOff>
    </xdr:from>
    <xdr:to>
      <xdr:col>20</xdr:col>
      <xdr:colOff>38100</xdr:colOff>
      <xdr:row>80</xdr:row>
      <xdr:rowOff>139700</xdr:rowOff>
    </xdr:to>
    <xdr:sp macro="" textlink="">
      <xdr:nvSpPr>
        <xdr:cNvPr id="236" name="フローチャート: 判断 235"/>
        <xdr:cNvSpPr/>
      </xdr:nvSpPr>
      <xdr:spPr>
        <a:xfrm>
          <a:off x="3384550" y="13252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19050</xdr:rowOff>
    </xdr:from>
    <xdr:to>
      <xdr:col>15</xdr:col>
      <xdr:colOff>101600</xdr:colOff>
      <xdr:row>81</xdr:row>
      <xdr:rowOff>120650</xdr:rowOff>
    </xdr:to>
    <xdr:sp macro="" textlink="">
      <xdr:nvSpPr>
        <xdr:cNvPr id="237" name="フローチャート: 判断 236"/>
        <xdr:cNvSpPr/>
      </xdr:nvSpPr>
      <xdr:spPr>
        <a:xfrm>
          <a:off x="257175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152400</xdr:rowOff>
    </xdr:from>
    <xdr:to>
      <xdr:col>20</xdr:col>
      <xdr:colOff>38100</xdr:colOff>
      <xdr:row>83</xdr:row>
      <xdr:rowOff>82550</xdr:rowOff>
    </xdr:to>
    <xdr:sp macro="" textlink="">
      <xdr:nvSpPr>
        <xdr:cNvPr id="243" name="楕円 242"/>
        <xdr:cNvSpPr/>
      </xdr:nvSpPr>
      <xdr:spPr>
        <a:xfrm>
          <a:off x="3384550" y="13696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146050</xdr:rowOff>
    </xdr:from>
    <xdr:to>
      <xdr:col>15</xdr:col>
      <xdr:colOff>101600</xdr:colOff>
      <xdr:row>84</xdr:row>
      <xdr:rowOff>76200</xdr:rowOff>
    </xdr:to>
    <xdr:sp macro="" textlink="">
      <xdr:nvSpPr>
        <xdr:cNvPr id="244" name="楕円 243"/>
        <xdr:cNvSpPr/>
      </xdr:nvSpPr>
      <xdr:spPr>
        <a:xfrm>
          <a:off x="2571750" y="13855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31750</xdr:rowOff>
    </xdr:from>
    <xdr:to>
      <xdr:col>19</xdr:col>
      <xdr:colOff>177800</xdr:colOff>
      <xdr:row>84</xdr:row>
      <xdr:rowOff>25400</xdr:rowOff>
    </xdr:to>
    <xdr:cxnSp macro="">
      <xdr:nvCxnSpPr>
        <xdr:cNvPr id="245" name="直線コネクタ 244"/>
        <xdr:cNvCxnSpPr/>
      </xdr:nvCxnSpPr>
      <xdr:spPr>
        <a:xfrm flipV="1">
          <a:off x="2622550" y="13741400"/>
          <a:ext cx="80645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82550</xdr:rowOff>
    </xdr:from>
    <xdr:to>
      <xdr:col>10</xdr:col>
      <xdr:colOff>165100</xdr:colOff>
      <xdr:row>86</xdr:row>
      <xdr:rowOff>12700</xdr:rowOff>
    </xdr:to>
    <xdr:sp macro="" textlink="">
      <xdr:nvSpPr>
        <xdr:cNvPr id="246" name="楕円 245"/>
        <xdr:cNvSpPr/>
      </xdr:nvSpPr>
      <xdr:spPr>
        <a:xfrm>
          <a:off x="177800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25400</xdr:rowOff>
    </xdr:from>
    <xdr:to>
      <xdr:col>15</xdr:col>
      <xdr:colOff>50800</xdr:colOff>
      <xdr:row>85</xdr:row>
      <xdr:rowOff>133350</xdr:rowOff>
    </xdr:to>
    <xdr:cxnSp macro="">
      <xdr:nvCxnSpPr>
        <xdr:cNvPr id="247" name="直線コネクタ 246"/>
        <xdr:cNvCxnSpPr/>
      </xdr:nvCxnSpPr>
      <xdr:spPr>
        <a:xfrm flipV="1">
          <a:off x="1828800" y="13900150"/>
          <a:ext cx="79375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156227</xdr:rowOff>
    </xdr:from>
    <xdr:ext cx="405111" cy="259045"/>
    <xdr:sp macro="" textlink="">
      <xdr:nvSpPr>
        <xdr:cNvPr id="248" name="n_1aveValue【公営住宅】&#10;有形固定資産減価償却率"/>
        <xdr:cNvSpPr txBox="1"/>
      </xdr:nvSpPr>
      <xdr:spPr>
        <a:xfrm>
          <a:off x="3239144" y="1304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137177</xdr:rowOff>
    </xdr:from>
    <xdr:ext cx="405111" cy="259045"/>
    <xdr:sp macro="" textlink="">
      <xdr:nvSpPr>
        <xdr:cNvPr id="249" name="n_2aveValue【公営住宅】&#10;有形固定資産減価償却率"/>
        <xdr:cNvSpPr txBox="1"/>
      </xdr:nvSpPr>
      <xdr:spPr>
        <a:xfrm>
          <a:off x="2439044"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73677</xdr:rowOff>
    </xdr:from>
    <xdr:ext cx="405111" cy="259045"/>
    <xdr:sp macro="" textlink="">
      <xdr:nvSpPr>
        <xdr:cNvPr id="250" name="n_1mainValue【公営住宅】&#10;有形固定資産減価償却率"/>
        <xdr:cNvSpPr txBox="1"/>
      </xdr:nvSpPr>
      <xdr:spPr>
        <a:xfrm>
          <a:off x="32391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67327</xdr:rowOff>
    </xdr:from>
    <xdr:ext cx="405111" cy="259045"/>
    <xdr:sp macro="" textlink="">
      <xdr:nvSpPr>
        <xdr:cNvPr id="251" name="n_2mainValue【公営住宅】&#10;有形固定資産減価償却率"/>
        <xdr:cNvSpPr txBox="1"/>
      </xdr:nvSpPr>
      <xdr:spPr>
        <a:xfrm>
          <a:off x="2439044" y="1394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29227</xdr:rowOff>
    </xdr:from>
    <xdr:ext cx="405111" cy="259045"/>
    <xdr:sp macro="" textlink="">
      <xdr:nvSpPr>
        <xdr:cNvPr id="252" name="n_3mainValue【公営住宅】&#10;有形固定資産減価償却率"/>
        <xdr:cNvSpPr txBox="1"/>
      </xdr:nvSpPr>
      <xdr:spPr>
        <a:xfrm>
          <a:off x="1645294" y="1390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4" name="正方形/長方形 253"/>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5" name="正方形/長方形 254"/>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9" name="テキスト ボックス 258"/>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60" name="直線コネクタ 259"/>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1" name="テキスト ボックス 260"/>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2" name="直線コネクタ 261"/>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3" name="テキスト ボックス 262"/>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4" name="直線コネクタ 263"/>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5" name="テキスト ボックス 264"/>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6" name="直線コネクタ 265"/>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7" name="テキスト ボックス 266"/>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8" name="直線コネクタ 267"/>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9" name="テキスト ボックス 268"/>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0" name="直線コネクタ 269"/>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1" name="テキスト ボックス 270"/>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169636</xdr:rowOff>
    </xdr:from>
    <xdr:to>
      <xdr:col>50</xdr:col>
      <xdr:colOff>165100</xdr:colOff>
      <xdr:row>82</xdr:row>
      <xdr:rowOff>99786</xdr:rowOff>
    </xdr:to>
    <xdr:sp macro="" textlink="">
      <xdr:nvSpPr>
        <xdr:cNvPr id="275" name="フローチャート: 判断 274"/>
        <xdr:cNvSpPr/>
      </xdr:nvSpPr>
      <xdr:spPr>
        <a:xfrm>
          <a:off x="8636000" y="13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52614</xdr:rowOff>
    </xdr:from>
    <xdr:to>
      <xdr:col>46</xdr:col>
      <xdr:colOff>38100</xdr:colOff>
      <xdr:row>82</xdr:row>
      <xdr:rowOff>154214</xdr:rowOff>
    </xdr:to>
    <xdr:sp macro="" textlink="">
      <xdr:nvSpPr>
        <xdr:cNvPr id="276" name="フローチャート: 判断 275"/>
        <xdr:cNvSpPr/>
      </xdr:nvSpPr>
      <xdr:spPr>
        <a:xfrm>
          <a:off x="7842250" y="135971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7" name="テキスト ボックス 27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8" name="テキスト ボックス 27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9" name="テキスト ボックス 27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0" name="テキスト ボックス 27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1" name="テキスト ボックス 28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60779</xdr:rowOff>
    </xdr:from>
    <xdr:to>
      <xdr:col>50</xdr:col>
      <xdr:colOff>165100</xdr:colOff>
      <xdr:row>85</xdr:row>
      <xdr:rowOff>162379</xdr:rowOff>
    </xdr:to>
    <xdr:sp macro="" textlink="">
      <xdr:nvSpPr>
        <xdr:cNvPr id="282" name="楕円 281"/>
        <xdr:cNvSpPr/>
      </xdr:nvSpPr>
      <xdr:spPr>
        <a:xfrm>
          <a:off x="8636000" y="141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115207</xdr:rowOff>
    </xdr:from>
    <xdr:to>
      <xdr:col>46</xdr:col>
      <xdr:colOff>38100</xdr:colOff>
      <xdr:row>86</xdr:row>
      <xdr:rowOff>45357</xdr:rowOff>
    </xdr:to>
    <xdr:sp macro="" textlink="">
      <xdr:nvSpPr>
        <xdr:cNvPr id="283" name="楕円 282"/>
        <xdr:cNvSpPr/>
      </xdr:nvSpPr>
      <xdr:spPr>
        <a:xfrm>
          <a:off x="7842250" y="141550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111579</xdr:rowOff>
    </xdr:from>
    <xdr:to>
      <xdr:col>50</xdr:col>
      <xdr:colOff>114300</xdr:colOff>
      <xdr:row>85</xdr:row>
      <xdr:rowOff>166007</xdr:rowOff>
    </xdr:to>
    <xdr:cxnSp macro="">
      <xdr:nvCxnSpPr>
        <xdr:cNvPr id="284" name="直線コネクタ 283"/>
        <xdr:cNvCxnSpPr/>
      </xdr:nvCxnSpPr>
      <xdr:spPr>
        <a:xfrm flipV="1">
          <a:off x="7886700" y="14151429"/>
          <a:ext cx="8001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285" name="楕円 284"/>
        <xdr:cNvSpPr/>
      </xdr:nvSpPr>
      <xdr:spPr>
        <a:xfrm>
          <a:off x="702945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166007</xdr:rowOff>
    </xdr:from>
    <xdr:to>
      <xdr:col>45</xdr:col>
      <xdr:colOff>177800</xdr:colOff>
      <xdr:row>86</xdr:row>
      <xdr:rowOff>38100</xdr:rowOff>
    </xdr:to>
    <xdr:cxnSp macro="">
      <xdr:nvCxnSpPr>
        <xdr:cNvPr id="286" name="直線コネクタ 285"/>
        <xdr:cNvCxnSpPr/>
      </xdr:nvCxnSpPr>
      <xdr:spPr>
        <a:xfrm flipV="1">
          <a:off x="7080250" y="14205857"/>
          <a:ext cx="80645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116313</xdr:rowOff>
    </xdr:from>
    <xdr:ext cx="469744" cy="259045"/>
    <xdr:sp macro="" textlink="">
      <xdr:nvSpPr>
        <xdr:cNvPr id="287" name="n_1aveValue【公営住宅】&#10;一人当たり面積"/>
        <xdr:cNvSpPr txBox="1"/>
      </xdr:nvSpPr>
      <xdr:spPr>
        <a:xfrm>
          <a:off x="8458277" y="1333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170741</xdr:rowOff>
    </xdr:from>
    <xdr:ext cx="469744" cy="259045"/>
    <xdr:sp macro="" textlink="">
      <xdr:nvSpPr>
        <xdr:cNvPr id="288" name="n_2aveValue【公営住宅】&#10;一人当たり面積"/>
        <xdr:cNvSpPr txBox="1"/>
      </xdr:nvSpPr>
      <xdr:spPr>
        <a:xfrm>
          <a:off x="7677227" y="1337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153506</xdr:rowOff>
    </xdr:from>
    <xdr:ext cx="469744" cy="259045"/>
    <xdr:sp macro="" textlink="">
      <xdr:nvSpPr>
        <xdr:cNvPr id="289" name="n_1mainValue【公営住宅】&#10;一人当たり面積"/>
        <xdr:cNvSpPr txBox="1"/>
      </xdr:nvSpPr>
      <xdr:spPr>
        <a:xfrm>
          <a:off x="8458277" y="1419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36484</xdr:rowOff>
    </xdr:from>
    <xdr:ext cx="469744" cy="259045"/>
    <xdr:sp macro="" textlink="">
      <xdr:nvSpPr>
        <xdr:cNvPr id="290" name="n_2mainValue【公営住宅】&#10;一人当たり面積"/>
        <xdr:cNvSpPr txBox="1"/>
      </xdr:nvSpPr>
      <xdr:spPr>
        <a:xfrm>
          <a:off x="7677227" y="142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105427</xdr:rowOff>
    </xdr:from>
    <xdr:ext cx="469744" cy="259045"/>
    <xdr:sp macro="" textlink="">
      <xdr:nvSpPr>
        <xdr:cNvPr id="291" name="n_3mainValue【公営住宅】&#10;一人当たり面積"/>
        <xdr:cNvSpPr txBox="1"/>
      </xdr:nvSpPr>
      <xdr:spPr>
        <a:xfrm>
          <a:off x="6864427" y="13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3" name="正方形/長方形 292"/>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4" name="正方形/長方形 293"/>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5" name="正方形/長方形 294"/>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6" name="正方形/長方形 295"/>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正方形/長方形 296"/>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8" name="テキスト ボックス 297"/>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9" name="直線コネクタ 298"/>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0" name="テキスト ボックス 299"/>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1" name="直線コネクタ 300"/>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2" name="テキスト ボックス 301"/>
        <xdr:cNvSpPr txBox="1"/>
      </xdr:nvSpPr>
      <xdr:spPr>
        <a:xfrm>
          <a:off x="3398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3" name="直線コネクタ 302"/>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4" name="テキスト ボックス 303"/>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5" name="直線コネクタ 304"/>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6" name="テキスト ボックス 305"/>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7" name="直線コネクタ 306"/>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8" name="テキスト ボックス 307"/>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9" name="直線コネクタ 308"/>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0" name="テキスト ボックス 309"/>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1" name="直線コネクタ 310"/>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12" name="テキスト ボックス 311"/>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3" name="直線コネクタ 31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4" name="テキスト ボックス 313"/>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5"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104</xdr:row>
      <xdr:rowOff>141514</xdr:rowOff>
    </xdr:from>
    <xdr:to>
      <xdr:col>24</xdr:col>
      <xdr:colOff>62865</xdr:colOff>
      <xdr:row>108</xdr:row>
      <xdr:rowOff>59871</xdr:rowOff>
    </xdr:to>
    <xdr:cxnSp macro="">
      <xdr:nvCxnSpPr>
        <xdr:cNvPr id="316" name="直線コネクタ 315"/>
        <xdr:cNvCxnSpPr/>
      </xdr:nvCxnSpPr>
      <xdr:spPr>
        <a:xfrm flipV="1">
          <a:off x="4176395" y="17400814"/>
          <a:ext cx="1270" cy="60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63698</xdr:rowOff>
    </xdr:from>
    <xdr:ext cx="405111" cy="259045"/>
    <xdr:sp macro="" textlink="">
      <xdr:nvSpPr>
        <xdr:cNvPr id="317" name="【港湾・漁港】&#10;有形固定資産減価償却率最小値テキスト"/>
        <xdr:cNvSpPr txBox="1"/>
      </xdr:nvSpPr>
      <xdr:spPr>
        <a:xfrm>
          <a:off x="4229100" y="18008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318" name="直線コネクタ 317"/>
        <xdr:cNvCxnSpPr/>
      </xdr:nvCxnSpPr>
      <xdr:spPr>
        <a:xfrm>
          <a:off x="4108450" y="18004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88191</xdr:rowOff>
    </xdr:from>
    <xdr:ext cx="405111" cy="259045"/>
    <xdr:sp macro="" textlink="">
      <xdr:nvSpPr>
        <xdr:cNvPr id="319" name="【港湾・漁港】&#10;有形固定資産減価償却率最大値テキスト"/>
        <xdr:cNvSpPr txBox="1"/>
      </xdr:nvSpPr>
      <xdr:spPr>
        <a:xfrm>
          <a:off x="4229100" y="1717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104</xdr:row>
      <xdr:rowOff>141514</xdr:rowOff>
    </xdr:from>
    <xdr:to>
      <xdr:col>24</xdr:col>
      <xdr:colOff>152400</xdr:colOff>
      <xdr:row>104</xdr:row>
      <xdr:rowOff>141514</xdr:rowOff>
    </xdr:to>
    <xdr:cxnSp macro="">
      <xdr:nvCxnSpPr>
        <xdr:cNvPr id="320" name="直線コネクタ 319"/>
        <xdr:cNvCxnSpPr/>
      </xdr:nvCxnSpPr>
      <xdr:spPr>
        <a:xfrm>
          <a:off x="4108450" y="17400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11991</xdr:rowOff>
    </xdr:from>
    <xdr:ext cx="405111" cy="259045"/>
    <xdr:sp macro="" textlink="">
      <xdr:nvSpPr>
        <xdr:cNvPr id="321" name="【港湾・漁港】&#10;有形固定資産減価償却率平均値テキスト"/>
        <xdr:cNvSpPr txBox="1"/>
      </xdr:nvSpPr>
      <xdr:spPr>
        <a:xfrm>
          <a:off x="4229100" y="17785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33564</xdr:rowOff>
    </xdr:from>
    <xdr:to>
      <xdr:col>24</xdr:col>
      <xdr:colOff>114300</xdr:colOff>
      <xdr:row>107</xdr:row>
      <xdr:rowOff>135164</xdr:rowOff>
    </xdr:to>
    <xdr:sp macro="" textlink="">
      <xdr:nvSpPr>
        <xdr:cNvPr id="322" name="フローチャート: 判断 321"/>
        <xdr:cNvSpPr/>
      </xdr:nvSpPr>
      <xdr:spPr>
        <a:xfrm>
          <a:off x="4127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107043</xdr:rowOff>
    </xdr:from>
    <xdr:to>
      <xdr:col>20</xdr:col>
      <xdr:colOff>38100</xdr:colOff>
      <xdr:row>105</xdr:row>
      <xdr:rowOff>37193</xdr:rowOff>
    </xdr:to>
    <xdr:sp macro="" textlink="">
      <xdr:nvSpPr>
        <xdr:cNvPr id="323" name="フローチャート: 判断 322"/>
        <xdr:cNvSpPr/>
      </xdr:nvSpPr>
      <xdr:spPr>
        <a:xfrm>
          <a:off x="3384550" y="173663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9071</xdr:rowOff>
    </xdr:from>
    <xdr:to>
      <xdr:col>15</xdr:col>
      <xdr:colOff>101600</xdr:colOff>
      <xdr:row>108</xdr:row>
      <xdr:rowOff>110671</xdr:rowOff>
    </xdr:to>
    <xdr:sp macro="" textlink="">
      <xdr:nvSpPr>
        <xdr:cNvPr id="324" name="フローチャート: 判断 323"/>
        <xdr:cNvSpPr/>
      </xdr:nvSpPr>
      <xdr:spPr>
        <a:xfrm>
          <a:off x="257175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5" name="テキスト ボックス 32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6" name="テキスト ボックス 32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7" name="テキスト ボックス 32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8" name="テキスト ボックス 32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9" name="テキスト ボックス 32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9071</xdr:rowOff>
    </xdr:from>
    <xdr:to>
      <xdr:col>20</xdr:col>
      <xdr:colOff>38100</xdr:colOff>
      <xdr:row>100</xdr:row>
      <xdr:rowOff>110671</xdr:rowOff>
    </xdr:to>
    <xdr:sp macro="" textlink="">
      <xdr:nvSpPr>
        <xdr:cNvPr id="330" name="楕円 329"/>
        <xdr:cNvSpPr/>
      </xdr:nvSpPr>
      <xdr:spPr>
        <a:xfrm>
          <a:off x="3384550" y="165825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139700</xdr:rowOff>
    </xdr:from>
    <xdr:to>
      <xdr:col>15</xdr:col>
      <xdr:colOff>101600</xdr:colOff>
      <xdr:row>105</xdr:row>
      <xdr:rowOff>69850</xdr:rowOff>
    </xdr:to>
    <xdr:sp macro="" textlink="">
      <xdr:nvSpPr>
        <xdr:cNvPr id="331" name="楕円 330"/>
        <xdr:cNvSpPr/>
      </xdr:nvSpPr>
      <xdr:spPr>
        <a:xfrm>
          <a:off x="257175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59871</xdr:rowOff>
    </xdr:from>
    <xdr:to>
      <xdr:col>19</xdr:col>
      <xdr:colOff>177800</xdr:colOff>
      <xdr:row>105</xdr:row>
      <xdr:rowOff>19050</xdr:rowOff>
    </xdr:to>
    <xdr:cxnSp macro="">
      <xdr:nvCxnSpPr>
        <xdr:cNvPr id="332" name="直線コネクタ 331"/>
        <xdr:cNvCxnSpPr/>
      </xdr:nvCxnSpPr>
      <xdr:spPr>
        <a:xfrm flipV="1">
          <a:off x="2622550" y="16633371"/>
          <a:ext cx="806450" cy="8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33" name="楕円 332"/>
        <xdr:cNvSpPr/>
      </xdr:nvSpPr>
      <xdr:spPr>
        <a:xfrm>
          <a:off x="17780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76200</xdr:rowOff>
    </xdr:from>
    <xdr:to>
      <xdr:col>15</xdr:col>
      <xdr:colOff>50800</xdr:colOff>
      <xdr:row>105</xdr:row>
      <xdr:rowOff>19050</xdr:rowOff>
    </xdr:to>
    <xdr:cxnSp macro="">
      <xdr:nvCxnSpPr>
        <xdr:cNvPr id="334" name="直線コネクタ 333"/>
        <xdr:cNvCxnSpPr/>
      </xdr:nvCxnSpPr>
      <xdr:spPr>
        <a:xfrm>
          <a:off x="1828800" y="17335500"/>
          <a:ext cx="7937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28320</xdr:rowOff>
    </xdr:from>
    <xdr:ext cx="405111" cy="259045"/>
    <xdr:sp macro="" textlink="">
      <xdr:nvSpPr>
        <xdr:cNvPr id="335" name="n_1aveValue【港湾・漁港】&#10;有形固定資産減価償却率"/>
        <xdr:cNvSpPr txBox="1"/>
      </xdr:nvSpPr>
      <xdr:spPr>
        <a:xfrm>
          <a:off x="3239144" y="17459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101798</xdr:rowOff>
    </xdr:from>
    <xdr:ext cx="405111" cy="259045"/>
    <xdr:sp macro="" textlink="">
      <xdr:nvSpPr>
        <xdr:cNvPr id="336" name="n_2aveValue【港湾・漁港】&#10;有形固定資産減価償却率"/>
        <xdr:cNvSpPr txBox="1"/>
      </xdr:nvSpPr>
      <xdr:spPr>
        <a:xfrm>
          <a:off x="24390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127198</xdr:rowOff>
    </xdr:from>
    <xdr:ext cx="405111" cy="259045"/>
    <xdr:sp macro="" textlink="">
      <xdr:nvSpPr>
        <xdr:cNvPr id="337" name="n_1mainValue【港湾・漁港】&#10;有形固定資産減価償却率"/>
        <xdr:cNvSpPr txBox="1"/>
      </xdr:nvSpPr>
      <xdr:spPr>
        <a:xfrm>
          <a:off x="3239144" y="1635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86377</xdr:rowOff>
    </xdr:from>
    <xdr:ext cx="405111" cy="259045"/>
    <xdr:sp macro="" textlink="">
      <xdr:nvSpPr>
        <xdr:cNvPr id="338" name="n_2mainValue【港湾・漁港】&#10;有形固定資産減価償却率"/>
        <xdr:cNvSpPr txBox="1"/>
      </xdr:nvSpPr>
      <xdr:spPr>
        <a:xfrm>
          <a:off x="2439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39" name="n_3mainValue【港湾・漁港】&#10;有形固定資産減価償却率"/>
        <xdr:cNvSpPr txBox="1"/>
      </xdr:nvSpPr>
      <xdr:spPr>
        <a:xfrm>
          <a:off x="164529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1" name="正方形/長方形 340"/>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2" name="正方形/長方形 341"/>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3" name="正方形/長方形 342"/>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4" name="正方形/長方形 343"/>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110</xdr:row>
      <xdr:rowOff>48277</xdr:rowOff>
    </xdr:from>
    <xdr:ext cx="595419" cy="259045"/>
    <xdr:sp macro="" textlink="">
      <xdr:nvSpPr>
        <xdr:cNvPr id="348" name="テキスト ボックス 347"/>
        <xdr:cNvSpPr txBox="1"/>
      </xdr:nvSpPr>
      <xdr:spPr>
        <a:xfrm>
          <a:off x="5418031" y="1833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10177</xdr:rowOff>
    </xdr:from>
    <xdr:ext cx="595419" cy="259045"/>
    <xdr:sp macro="" textlink="">
      <xdr:nvSpPr>
        <xdr:cNvPr id="350" name="テキスト ボックス 349"/>
        <xdr:cNvSpPr txBox="1"/>
      </xdr:nvSpPr>
      <xdr:spPr>
        <a:xfrm>
          <a:off x="5418031" y="179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xdr:cNvSpPr txBox="1"/>
      </xdr:nvSpPr>
      <xdr:spPr>
        <a:xfrm>
          <a:off x="5418031" y="1757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xdr:cNvSpPr txBox="1"/>
      </xdr:nvSpPr>
      <xdr:spPr>
        <a:xfrm>
          <a:off x="541803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xdr:cNvSpPr txBox="1"/>
      </xdr:nvSpPr>
      <xdr:spPr>
        <a:xfrm>
          <a:off x="5418031" y="1643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104</xdr:row>
      <xdr:rowOff>53820</xdr:rowOff>
    </xdr:from>
    <xdr:to>
      <xdr:col>54</xdr:col>
      <xdr:colOff>189865</xdr:colOff>
      <xdr:row>109</xdr:row>
      <xdr:rowOff>69151</xdr:rowOff>
    </xdr:to>
    <xdr:cxnSp macro="">
      <xdr:nvCxnSpPr>
        <xdr:cNvPr id="362" name="直線コネクタ 361"/>
        <xdr:cNvCxnSpPr/>
      </xdr:nvCxnSpPr>
      <xdr:spPr>
        <a:xfrm flipV="1">
          <a:off x="9427845" y="17313120"/>
          <a:ext cx="1270" cy="87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72978</xdr:rowOff>
    </xdr:from>
    <xdr:ext cx="599010" cy="259045"/>
    <xdr:sp macro="" textlink="">
      <xdr:nvSpPr>
        <xdr:cNvPr id="363" name="【港湾・漁港】&#10;一人当たり有形固定資産（償却資産）額最小値テキスト"/>
        <xdr:cNvSpPr txBox="1"/>
      </xdr:nvSpPr>
      <xdr:spPr>
        <a:xfrm>
          <a:off x="9480550" y="1818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69151</xdr:rowOff>
    </xdr:from>
    <xdr:to>
      <xdr:col>55</xdr:col>
      <xdr:colOff>88900</xdr:colOff>
      <xdr:row>109</xdr:row>
      <xdr:rowOff>69151</xdr:rowOff>
    </xdr:to>
    <xdr:cxnSp macro="">
      <xdr:nvCxnSpPr>
        <xdr:cNvPr id="364" name="直線コネクタ 363"/>
        <xdr:cNvCxnSpPr/>
      </xdr:nvCxnSpPr>
      <xdr:spPr>
        <a:xfrm>
          <a:off x="9359900" y="181857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497</xdr:rowOff>
    </xdr:from>
    <xdr:ext cx="599010" cy="259045"/>
    <xdr:sp macro="" textlink="">
      <xdr:nvSpPr>
        <xdr:cNvPr id="365" name="【港湾・漁港】&#10;一人当たり有形固定資産（償却資産）額最大値テキスト"/>
        <xdr:cNvSpPr txBox="1"/>
      </xdr:nvSpPr>
      <xdr:spPr>
        <a:xfrm>
          <a:off x="9480550" y="1708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53820</xdr:rowOff>
    </xdr:from>
    <xdr:to>
      <xdr:col>55</xdr:col>
      <xdr:colOff>88900</xdr:colOff>
      <xdr:row>104</xdr:row>
      <xdr:rowOff>53820</xdr:rowOff>
    </xdr:to>
    <xdr:cxnSp macro="">
      <xdr:nvCxnSpPr>
        <xdr:cNvPr id="366" name="直線コネクタ 365"/>
        <xdr:cNvCxnSpPr/>
      </xdr:nvCxnSpPr>
      <xdr:spPr>
        <a:xfrm>
          <a:off x="9359900" y="17313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33000</xdr:rowOff>
    </xdr:from>
    <xdr:ext cx="599010" cy="259045"/>
    <xdr:sp macro="" textlink="">
      <xdr:nvSpPr>
        <xdr:cNvPr id="367" name="【港湾・漁港】&#10;一人当たり有形固定資産（償却資産）額平均値テキスト"/>
        <xdr:cNvSpPr txBox="1"/>
      </xdr:nvSpPr>
      <xdr:spPr>
        <a:xfrm>
          <a:off x="9480550" y="176352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54573</xdr:rowOff>
    </xdr:from>
    <xdr:to>
      <xdr:col>55</xdr:col>
      <xdr:colOff>50800</xdr:colOff>
      <xdr:row>106</xdr:row>
      <xdr:rowOff>156173</xdr:rowOff>
    </xdr:to>
    <xdr:sp macro="" textlink="">
      <xdr:nvSpPr>
        <xdr:cNvPr id="368" name="フローチャート: 判断 367"/>
        <xdr:cNvSpPr/>
      </xdr:nvSpPr>
      <xdr:spPr>
        <a:xfrm>
          <a:off x="9398000" y="176567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54056</xdr:rowOff>
    </xdr:from>
    <xdr:to>
      <xdr:col>50</xdr:col>
      <xdr:colOff>165100</xdr:colOff>
      <xdr:row>104</xdr:row>
      <xdr:rowOff>155656</xdr:rowOff>
    </xdr:to>
    <xdr:sp macro="" textlink="">
      <xdr:nvSpPr>
        <xdr:cNvPr id="369" name="フローチャート: 判断 368"/>
        <xdr:cNvSpPr/>
      </xdr:nvSpPr>
      <xdr:spPr>
        <a:xfrm>
          <a:off x="8636000" y="1731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51029</xdr:rowOff>
    </xdr:from>
    <xdr:to>
      <xdr:col>46</xdr:col>
      <xdr:colOff>38100</xdr:colOff>
      <xdr:row>105</xdr:row>
      <xdr:rowOff>152629</xdr:rowOff>
    </xdr:to>
    <xdr:sp macro="" textlink="">
      <xdr:nvSpPr>
        <xdr:cNvPr id="370" name="フローチャート: 判断 369"/>
        <xdr:cNvSpPr/>
      </xdr:nvSpPr>
      <xdr:spPr>
        <a:xfrm>
          <a:off x="7842250" y="174817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108420</xdr:rowOff>
    </xdr:from>
    <xdr:to>
      <xdr:col>50</xdr:col>
      <xdr:colOff>165100</xdr:colOff>
      <xdr:row>101</xdr:row>
      <xdr:rowOff>38570</xdr:rowOff>
    </xdr:to>
    <xdr:sp macro="" textlink="">
      <xdr:nvSpPr>
        <xdr:cNvPr id="376" name="楕円 375"/>
        <xdr:cNvSpPr/>
      </xdr:nvSpPr>
      <xdr:spPr>
        <a:xfrm>
          <a:off x="8636000" y="166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35257</xdr:rowOff>
    </xdr:from>
    <xdr:to>
      <xdr:col>46</xdr:col>
      <xdr:colOff>38100</xdr:colOff>
      <xdr:row>103</xdr:row>
      <xdr:rowOff>136857</xdr:rowOff>
    </xdr:to>
    <xdr:sp macro="" textlink="">
      <xdr:nvSpPr>
        <xdr:cNvPr id="377" name="楕円 376"/>
        <xdr:cNvSpPr/>
      </xdr:nvSpPr>
      <xdr:spPr>
        <a:xfrm>
          <a:off x="7842250" y="171231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159220</xdr:rowOff>
    </xdr:from>
    <xdr:to>
      <xdr:col>50</xdr:col>
      <xdr:colOff>114300</xdr:colOff>
      <xdr:row>103</xdr:row>
      <xdr:rowOff>86057</xdr:rowOff>
    </xdr:to>
    <xdr:cxnSp macro="">
      <xdr:nvCxnSpPr>
        <xdr:cNvPr id="378" name="直線コネクタ 377"/>
        <xdr:cNvCxnSpPr/>
      </xdr:nvCxnSpPr>
      <xdr:spPr>
        <a:xfrm flipV="1">
          <a:off x="7886700" y="16732720"/>
          <a:ext cx="800100" cy="4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149392</xdr:rowOff>
    </xdr:from>
    <xdr:to>
      <xdr:col>41</xdr:col>
      <xdr:colOff>101600</xdr:colOff>
      <xdr:row>101</xdr:row>
      <xdr:rowOff>79542</xdr:rowOff>
    </xdr:to>
    <xdr:sp macro="" textlink="">
      <xdr:nvSpPr>
        <xdr:cNvPr id="379" name="楕円 378"/>
        <xdr:cNvSpPr/>
      </xdr:nvSpPr>
      <xdr:spPr>
        <a:xfrm>
          <a:off x="7029450" y="167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28742</xdr:rowOff>
    </xdr:from>
    <xdr:to>
      <xdr:col>45</xdr:col>
      <xdr:colOff>177800</xdr:colOff>
      <xdr:row>103</xdr:row>
      <xdr:rowOff>86057</xdr:rowOff>
    </xdr:to>
    <xdr:cxnSp macro="">
      <xdr:nvCxnSpPr>
        <xdr:cNvPr id="380" name="直線コネクタ 379"/>
        <xdr:cNvCxnSpPr/>
      </xdr:nvCxnSpPr>
      <xdr:spPr>
        <a:xfrm>
          <a:off x="7080250" y="16773692"/>
          <a:ext cx="806450" cy="40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146783</xdr:rowOff>
    </xdr:from>
    <xdr:ext cx="599010" cy="259045"/>
    <xdr:sp macro="" textlink="">
      <xdr:nvSpPr>
        <xdr:cNvPr id="381" name="n_1aveValue【港湾・漁港】&#10;一人当たり有形固定資産（償却資産）額"/>
        <xdr:cNvSpPr txBox="1"/>
      </xdr:nvSpPr>
      <xdr:spPr>
        <a:xfrm>
          <a:off x="8399995" y="1740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143756</xdr:rowOff>
    </xdr:from>
    <xdr:ext cx="599010" cy="259045"/>
    <xdr:sp macro="" textlink="">
      <xdr:nvSpPr>
        <xdr:cNvPr id="382" name="n_2aveValue【港湾・漁港】&#10;一人当たり有形固定資産（償却資産）額"/>
        <xdr:cNvSpPr txBox="1"/>
      </xdr:nvSpPr>
      <xdr:spPr>
        <a:xfrm>
          <a:off x="7612595" y="17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55097</xdr:rowOff>
    </xdr:from>
    <xdr:ext cx="599010" cy="259045"/>
    <xdr:sp macro="" textlink="">
      <xdr:nvSpPr>
        <xdr:cNvPr id="383" name="n_1mainValue【港湾・漁港】&#10;一人当たり有形固定資産（償却資産）額"/>
        <xdr:cNvSpPr txBox="1"/>
      </xdr:nvSpPr>
      <xdr:spPr>
        <a:xfrm>
          <a:off x="8399995" y="1645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153384</xdr:rowOff>
    </xdr:from>
    <xdr:ext cx="599010" cy="259045"/>
    <xdr:sp macro="" textlink="">
      <xdr:nvSpPr>
        <xdr:cNvPr id="384" name="n_2mainValue【港湾・漁港】&#10;一人当たり有形固定資産（償却資産）額"/>
        <xdr:cNvSpPr txBox="1"/>
      </xdr:nvSpPr>
      <xdr:spPr>
        <a:xfrm>
          <a:off x="7612595" y="1689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96069</xdr:rowOff>
    </xdr:from>
    <xdr:ext cx="599010" cy="259045"/>
    <xdr:sp macro="" textlink="">
      <xdr:nvSpPr>
        <xdr:cNvPr id="385" name="n_3mainValue【港湾・漁港】&#10;一人当たり有形固定資産（償却資産）額"/>
        <xdr:cNvSpPr txBox="1"/>
      </xdr:nvSpPr>
      <xdr:spPr>
        <a:xfrm>
          <a:off x="6818845" y="1649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7" name="正方形/長方形 386"/>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8" name="正方形/長方形 387"/>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91" name="正方形/長方形 390"/>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92" name="正方形/長方形 391"/>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95" name="正方形/長方形 394"/>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96" name="正方形/長方形 395"/>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0" name="テキスト ボックス 39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1" name="直線コネクタ 40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2" name="テキスト ボックス 40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3" name="直線コネクタ 40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4" name="テキスト ボックス 40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5" name="直線コネクタ 40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6" name="テキスト ボックス 40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7" name="直線コネクタ 40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8" name="テキスト ボックス 40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9" name="直線コネクタ 40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0" name="テキスト ボックス 40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2" name="テキスト ボックス 41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3"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82550</xdr:rowOff>
    </xdr:from>
    <xdr:to>
      <xdr:col>81</xdr:col>
      <xdr:colOff>101600</xdr:colOff>
      <xdr:row>62</xdr:row>
      <xdr:rowOff>12700</xdr:rowOff>
    </xdr:to>
    <xdr:sp macro="" textlink="">
      <xdr:nvSpPr>
        <xdr:cNvPr id="414" name="フローチャート: 判断 413"/>
        <xdr:cNvSpPr/>
      </xdr:nvSpPr>
      <xdr:spPr>
        <a:xfrm>
          <a:off x="13887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101600</xdr:rowOff>
    </xdr:from>
    <xdr:to>
      <xdr:col>76</xdr:col>
      <xdr:colOff>165100</xdr:colOff>
      <xdr:row>63</xdr:row>
      <xdr:rowOff>31750</xdr:rowOff>
    </xdr:to>
    <xdr:sp macro="" textlink="">
      <xdr:nvSpPr>
        <xdr:cNvPr id="415" name="フローチャート: 判断 414"/>
        <xdr:cNvSpPr/>
      </xdr:nvSpPr>
      <xdr:spPr>
        <a:xfrm>
          <a:off x="13093700" y="10344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421" name="楕円 420"/>
        <xdr:cNvSpPr/>
      </xdr:nvSpPr>
      <xdr:spPr>
        <a:xfrm>
          <a:off x="13887450" y="9499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82550</xdr:rowOff>
    </xdr:from>
    <xdr:to>
      <xdr:col>76</xdr:col>
      <xdr:colOff>165100</xdr:colOff>
      <xdr:row>58</xdr:row>
      <xdr:rowOff>12700</xdr:rowOff>
    </xdr:to>
    <xdr:sp macro="" textlink="">
      <xdr:nvSpPr>
        <xdr:cNvPr id="422" name="楕円 421"/>
        <xdr:cNvSpPr/>
      </xdr:nvSpPr>
      <xdr:spPr>
        <a:xfrm>
          <a:off x="13093700" y="9499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57</xdr:row>
      <xdr:rowOff>133350</xdr:rowOff>
    </xdr:to>
    <xdr:cxnSp macro="">
      <xdr:nvCxnSpPr>
        <xdr:cNvPr id="423" name="直線コネクタ 422"/>
        <xdr:cNvCxnSpPr/>
      </xdr:nvCxnSpPr>
      <xdr:spPr>
        <a:xfrm>
          <a:off x="13144500" y="95504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101600</xdr:rowOff>
    </xdr:from>
    <xdr:to>
      <xdr:col>72</xdr:col>
      <xdr:colOff>38100</xdr:colOff>
      <xdr:row>57</xdr:row>
      <xdr:rowOff>31750</xdr:rowOff>
    </xdr:to>
    <xdr:sp macro="" textlink="">
      <xdr:nvSpPr>
        <xdr:cNvPr id="424" name="楕円 423"/>
        <xdr:cNvSpPr/>
      </xdr:nvSpPr>
      <xdr:spPr>
        <a:xfrm>
          <a:off x="12299950" y="9353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152400</xdr:rowOff>
    </xdr:from>
    <xdr:to>
      <xdr:col>76</xdr:col>
      <xdr:colOff>114300</xdr:colOff>
      <xdr:row>57</xdr:row>
      <xdr:rowOff>133350</xdr:rowOff>
    </xdr:to>
    <xdr:cxnSp macro="">
      <xdr:nvCxnSpPr>
        <xdr:cNvPr id="425" name="直線コネクタ 424"/>
        <xdr:cNvCxnSpPr/>
      </xdr:nvCxnSpPr>
      <xdr:spPr>
        <a:xfrm>
          <a:off x="12344400" y="9404350"/>
          <a:ext cx="8001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3827</xdr:rowOff>
    </xdr:from>
    <xdr:ext cx="405111" cy="259045"/>
    <xdr:sp macro="" textlink="">
      <xdr:nvSpPr>
        <xdr:cNvPr id="426" name="n_1aveValue【学校施設】&#10;有形固定資産減価償却率"/>
        <xdr:cNvSpPr txBox="1"/>
      </xdr:nvSpPr>
      <xdr:spPr>
        <a:xfrm>
          <a:off x="13742044" y="1024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22877</xdr:rowOff>
    </xdr:from>
    <xdr:ext cx="405111" cy="259045"/>
    <xdr:sp macro="" textlink="">
      <xdr:nvSpPr>
        <xdr:cNvPr id="427" name="n_2aveValue【学校施設】&#10;有形固定資産減価償却率"/>
        <xdr:cNvSpPr txBox="1"/>
      </xdr:nvSpPr>
      <xdr:spPr>
        <a:xfrm>
          <a:off x="1296099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428" name="n_1mainValue【学校施設】&#10;有形固定資産減価償却率"/>
        <xdr:cNvSpPr txBox="1"/>
      </xdr:nvSpPr>
      <xdr:spPr>
        <a:xfrm>
          <a:off x="13742044" y="928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429" name="n_2mainValue【学校施設】&#10;有形固定資産減価償却率"/>
        <xdr:cNvSpPr txBox="1"/>
      </xdr:nvSpPr>
      <xdr:spPr>
        <a:xfrm>
          <a:off x="12960994" y="928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48277</xdr:rowOff>
    </xdr:from>
    <xdr:ext cx="405111" cy="259045"/>
    <xdr:sp macro="" textlink="">
      <xdr:nvSpPr>
        <xdr:cNvPr id="430" name="n_3mainValue【学校施設】&#10;有形固定資産減価償却率"/>
        <xdr:cNvSpPr txBox="1"/>
      </xdr:nvSpPr>
      <xdr:spPr>
        <a:xfrm>
          <a:off x="12167244" y="913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32" name="正方形/長方形 431"/>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33" name="正方形/長方形 432"/>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438" name="直線コネクタ 437"/>
        <xdr:cNvCxnSpPr/>
      </xdr:nvCxnSpPr>
      <xdr:spPr>
        <a:xfrm>
          <a:off x="16459200" y="10737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39" name="テキスト ボックス 438"/>
        <xdr:cNvSpPr txBox="1"/>
      </xdr:nvSpPr>
      <xdr:spPr>
        <a:xfrm>
          <a:off x="16049171" y="10601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40" name="直線コネクタ 439"/>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41" name="テキスト ボックス 440"/>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42" name="直線コネクタ 441"/>
        <xdr:cNvCxnSpPr/>
      </xdr:nvCxnSpPr>
      <xdr:spPr>
        <a:xfrm>
          <a:off x="16459200" y="1019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43" name="テキスト ボックス 442"/>
        <xdr:cNvSpPr txBox="1"/>
      </xdr:nvSpPr>
      <xdr:spPr>
        <a:xfrm>
          <a:off x="16049171" y="10055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4" name="直線コネクタ 443"/>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5" name="テキスト ボックス 444"/>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46" name="直線コネクタ 445"/>
        <xdr:cNvCxnSpPr/>
      </xdr:nvCxnSpPr>
      <xdr:spPr>
        <a:xfrm>
          <a:off x="16459200" y="9639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47" name="テキスト ボックス 446"/>
        <xdr:cNvSpPr txBox="1"/>
      </xdr:nvSpPr>
      <xdr:spPr>
        <a:xfrm>
          <a:off x="16049171" y="9503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48" name="直線コネクタ 447"/>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49" name="テキスト ボックス 448"/>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50" name="直線コネクタ 449"/>
        <xdr:cNvCxnSpPr/>
      </xdr:nvCxnSpPr>
      <xdr:spPr>
        <a:xfrm>
          <a:off x="16459200" y="908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51" name="テキスト ボックス 450"/>
        <xdr:cNvSpPr txBox="1"/>
      </xdr:nvSpPr>
      <xdr:spPr>
        <a:xfrm>
          <a:off x="16049171" y="895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53975</xdr:rowOff>
    </xdr:from>
    <xdr:to>
      <xdr:col>112</xdr:col>
      <xdr:colOff>38100</xdr:colOff>
      <xdr:row>59</xdr:row>
      <xdr:rowOff>155575</xdr:rowOff>
    </xdr:to>
    <xdr:sp macro="" textlink="">
      <xdr:nvSpPr>
        <xdr:cNvPr id="455" name="フローチャート: 判断 454"/>
        <xdr:cNvSpPr/>
      </xdr:nvSpPr>
      <xdr:spPr>
        <a:xfrm>
          <a:off x="19157950" y="98012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101600</xdr:rowOff>
    </xdr:from>
    <xdr:to>
      <xdr:col>112</xdr:col>
      <xdr:colOff>38100</xdr:colOff>
      <xdr:row>56</xdr:row>
      <xdr:rowOff>31750</xdr:rowOff>
    </xdr:to>
    <xdr:sp macro="" textlink="">
      <xdr:nvSpPr>
        <xdr:cNvPr id="461" name="楕円 460"/>
        <xdr:cNvSpPr/>
      </xdr:nvSpPr>
      <xdr:spPr>
        <a:xfrm>
          <a:off x="19157950" y="9188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158750</xdr:rowOff>
    </xdr:from>
    <xdr:to>
      <xdr:col>107</xdr:col>
      <xdr:colOff>101600</xdr:colOff>
      <xdr:row>57</xdr:row>
      <xdr:rowOff>88900</xdr:rowOff>
    </xdr:to>
    <xdr:sp macro="" textlink="">
      <xdr:nvSpPr>
        <xdr:cNvPr id="462" name="楕円 461"/>
        <xdr:cNvSpPr/>
      </xdr:nvSpPr>
      <xdr:spPr>
        <a:xfrm>
          <a:off x="18345150" y="9410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152400</xdr:rowOff>
    </xdr:from>
    <xdr:to>
      <xdr:col>111</xdr:col>
      <xdr:colOff>177800</xdr:colOff>
      <xdr:row>57</xdr:row>
      <xdr:rowOff>38100</xdr:rowOff>
    </xdr:to>
    <xdr:cxnSp macro="">
      <xdr:nvCxnSpPr>
        <xdr:cNvPr id="463" name="直線コネクタ 462"/>
        <xdr:cNvCxnSpPr/>
      </xdr:nvCxnSpPr>
      <xdr:spPr>
        <a:xfrm flipV="1">
          <a:off x="18395950" y="9239250"/>
          <a:ext cx="80645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464" name="楕円 463"/>
        <xdr:cNvSpPr/>
      </xdr:nvSpPr>
      <xdr:spPr>
        <a:xfrm>
          <a:off x="17551400" y="10013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38100</xdr:rowOff>
    </xdr:from>
    <xdr:to>
      <xdr:col>107</xdr:col>
      <xdr:colOff>50800</xdr:colOff>
      <xdr:row>60</xdr:row>
      <xdr:rowOff>152400</xdr:rowOff>
    </xdr:to>
    <xdr:cxnSp macro="">
      <xdr:nvCxnSpPr>
        <xdr:cNvPr id="465" name="直線コネクタ 464"/>
        <xdr:cNvCxnSpPr/>
      </xdr:nvCxnSpPr>
      <xdr:spPr>
        <a:xfrm flipV="1">
          <a:off x="17602200" y="9455150"/>
          <a:ext cx="79375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146702</xdr:rowOff>
    </xdr:from>
    <xdr:ext cx="469744" cy="259045"/>
    <xdr:sp macro="" textlink="">
      <xdr:nvSpPr>
        <xdr:cNvPr id="466" name="n_1aveValue【学校施設】&#10;一人当たり面積"/>
        <xdr:cNvSpPr txBox="1"/>
      </xdr:nvSpPr>
      <xdr:spPr>
        <a:xfrm>
          <a:off x="18980227" y="98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48277</xdr:rowOff>
    </xdr:from>
    <xdr:ext cx="469744" cy="259045"/>
    <xdr:sp macro="" textlink="">
      <xdr:nvSpPr>
        <xdr:cNvPr id="467" name="n_1mainValue【学校施設】&#10;一人当たり面積"/>
        <xdr:cNvSpPr txBox="1"/>
      </xdr:nvSpPr>
      <xdr:spPr>
        <a:xfrm>
          <a:off x="18980227" y="897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105427</xdr:rowOff>
    </xdr:from>
    <xdr:ext cx="469744" cy="259045"/>
    <xdr:sp macro="" textlink="">
      <xdr:nvSpPr>
        <xdr:cNvPr id="468" name="n_2mainValue【学校施設】&#10;一人当たり面積"/>
        <xdr:cNvSpPr txBox="1"/>
      </xdr:nvSpPr>
      <xdr:spPr>
        <a:xfrm>
          <a:off x="18180127" y="919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469" name="n_3mainValue【学校施設】&#10;一人当たり面積"/>
        <xdr:cNvSpPr txBox="1"/>
      </xdr:nvSpPr>
      <xdr:spPr>
        <a:xfrm>
          <a:off x="173863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0" name="正方形/長方形 46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71" name="正方形/長方形 470"/>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72" name="正方形/長方形 471"/>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76" name="直線コネクタ 47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77" name="テキスト ボックス 476"/>
        <xdr:cNvSpPr txBox="1"/>
      </xdr:nvSpPr>
      <xdr:spPr>
        <a:xfrm>
          <a:off x="10906911" y="14183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8" name="直線コネクタ 47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9" name="テキスト ボックス 47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0" name="直線コネクタ 47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1" name="テキスト ボックス 48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2" name="直線コネクタ 48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3" name="テキスト ボックス 48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4" name="直線コネクタ 48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85" name="テキスト ボックス 484"/>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67311</xdr:rowOff>
    </xdr:from>
    <xdr:to>
      <xdr:col>81</xdr:col>
      <xdr:colOff>101600</xdr:colOff>
      <xdr:row>84</xdr:row>
      <xdr:rowOff>168911</xdr:rowOff>
    </xdr:to>
    <xdr:sp macro="" textlink="">
      <xdr:nvSpPr>
        <xdr:cNvPr id="489" name="フローチャート: 判断 488"/>
        <xdr:cNvSpPr/>
      </xdr:nvSpPr>
      <xdr:spPr>
        <a:xfrm>
          <a:off x="13887450" y="139420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42545</xdr:rowOff>
    </xdr:from>
    <xdr:to>
      <xdr:col>76</xdr:col>
      <xdr:colOff>165100</xdr:colOff>
      <xdr:row>79</xdr:row>
      <xdr:rowOff>144145</xdr:rowOff>
    </xdr:to>
    <xdr:sp macro="" textlink="">
      <xdr:nvSpPr>
        <xdr:cNvPr id="490" name="フローチャート: 判断 489"/>
        <xdr:cNvSpPr/>
      </xdr:nvSpPr>
      <xdr:spPr>
        <a:xfrm>
          <a:off x="13093700" y="130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53975</xdr:rowOff>
    </xdr:from>
    <xdr:to>
      <xdr:col>81</xdr:col>
      <xdr:colOff>101600</xdr:colOff>
      <xdr:row>85</xdr:row>
      <xdr:rowOff>155575</xdr:rowOff>
    </xdr:to>
    <xdr:sp macro="" textlink="">
      <xdr:nvSpPr>
        <xdr:cNvPr id="496" name="楕円 495"/>
        <xdr:cNvSpPr/>
      </xdr:nvSpPr>
      <xdr:spPr>
        <a:xfrm>
          <a:off x="1388745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76</xdr:row>
      <xdr:rowOff>143511</xdr:rowOff>
    </xdr:from>
    <xdr:to>
      <xdr:col>76</xdr:col>
      <xdr:colOff>165100</xdr:colOff>
      <xdr:row>77</xdr:row>
      <xdr:rowOff>73661</xdr:rowOff>
    </xdr:to>
    <xdr:sp macro="" textlink="">
      <xdr:nvSpPr>
        <xdr:cNvPr id="497" name="楕円 496"/>
        <xdr:cNvSpPr/>
      </xdr:nvSpPr>
      <xdr:spPr>
        <a:xfrm>
          <a:off x="13093700" y="126974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22861</xdr:rowOff>
    </xdr:from>
    <xdr:to>
      <xdr:col>81</xdr:col>
      <xdr:colOff>50800</xdr:colOff>
      <xdr:row>85</xdr:row>
      <xdr:rowOff>104775</xdr:rowOff>
    </xdr:to>
    <xdr:cxnSp macro="">
      <xdr:nvCxnSpPr>
        <xdr:cNvPr id="498" name="直線コネクタ 497"/>
        <xdr:cNvCxnSpPr/>
      </xdr:nvCxnSpPr>
      <xdr:spPr>
        <a:xfrm>
          <a:off x="13144500" y="12741911"/>
          <a:ext cx="793750" cy="140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10161</xdr:rowOff>
    </xdr:from>
    <xdr:to>
      <xdr:col>72</xdr:col>
      <xdr:colOff>38100</xdr:colOff>
      <xdr:row>77</xdr:row>
      <xdr:rowOff>111761</xdr:rowOff>
    </xdr:to>
    <xdr:sp macro="" textlink="">
      <xdr:nvSpPr>
        <xdr:cNvPr id="499" name="楕円 498"/>
        <xdr:cNvSpPr/>
      </xdr:nvSpPr>
      <xdr:spPr>
        <a:xfrm>
          <a:off x="12299950" y="127292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22861</xdr:rowOff>
    </xdr:from>
    <xdr:to>
      <xdr:col>76</xdr:col>
      <xdr:colOff>114300</xdr:colOff>
      <xdr:row>77</xdr:row>
      <xdr:rowOff>60961</xdr:rowOff>
    </xdr:to>
    <xdr:cxnSp macro="">
      <xdr:nvCxnSpPr>
        <xdr:cNvPr id="500" name="直線コネクタ 499"/>
        <xdr:cNvCxnSpPr/>
      </xdr:nvCxnSpPr>
      <xdr:spPr>
        <a:xfrm flipV="1">
          <a:off x="12344400" y="12741911"/>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13988</xdr:rowOff>
    </xdr:from>
    <xdr:ext cx="405111" cy="259045"/>
    <xdr:sp macro="" textlink="">
      <xdr:nvSpPr>
        <xdr:cNvPr id="501" name="n_1aveValue【図書館】&#10;有形固定資産減価償却率"/>
        <xdr:cNvSpPr txBox="1"/>
      </xdr:nvSpPr>
      <xdr:spPr>
        <a:xfrm>
          <a:off x="13742044" y="1372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135272</xdr:rowOff>
    </xdr:from>
    <xdr:ext cx="405111" cy="259045"/>
    <xdr:sp macro="" textlink="">
      <xdr:nvSpPr>
        <xdr:cNvPr id="502" name="n_2aveValue【図書館】&#10;有形固定資産減価償却率"/>
        <xdr:cNvSpPr txBox="1"/>
      </xdr:nvSpPr>
      <xdr:spPr>
        <a:xfrm>
          <a:off x="12960994"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85</xdr:row>
      <xdr:rowOff>146702</xdr:rowOff>
    </xdr:from>
    <xdr:ext cx="340478" cy="259045"/>
    <xdr:sp macro="" textlink="">
      <xdr:nvSpPr>
        <xdr:cNvPr id="503" name="n_1mainValue【図書館】&#10;有形固定資産減価償却率"/>
        <xdr:cNvSpPr txBox="1"/>
      </xdr:nvSpPr>
      <xdr:spPr>
        <a:xfrm>
          <a:off x="13774361" y="141865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90187</xdr:rowOff>
    </xdr:from>
    <xdr:ext cx="405111" cy="259045"/>
    <xdr:sp macro="" textlink="">
      <xdr:nvSpPr>
        <xdr:cNvPr id="504" name="n_2mainValue【図書館】&#10;有形固定資産減価償却率"/>
        <xdr:cNvSpPr txBox="1"/>
      </xdr:nvSpPr>
      <xdr:spPr>
        <a:xfrm>
          <a:off x="12960994" y="1247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128288</xdr:rowOff>
    </xdr:from>
    <xdr:ext cx="405111" cy="259045"/>
    <xdr:sp macro="" textlink="">
      <xdr:nvSpPr>
        <xdr:cNvPr id="505" name="n_3mainValue【図書館】&#10;有形固定資産減価償却率"/>
        <xdr:cNvSpPr txBox="1"/>
      </xdr:nvSpPr>
      <xdr:spPr>
        <a:xfrm>
          <a:off x="12167244" y="1251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07" name="正方形/長方形 506"/>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08" name="正方形/長方形 507"/>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0" name="テキスト ボックス 50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1" name="直線コネクタ 51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12" name="テキスト ボックス 511"/>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13" name="直線コネクタ 512"/>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4" name="テキスト ボックス 513"/>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5" name="直線コネクタ 514"/>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6" name="テキスト ボックス 515"/>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7" name="直線コネクタ 516"/>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8" name="テキスト ボックス 517"/>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9" name="直線コネクタ 518"/>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0" name="テキスト ボックス 519"/>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1" name="直線コネクタ 520"/>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2" name="テキスト ボックス 521"/>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3" name="直線コネクタ 52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4" name="テキスト ボックス 52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5"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25400</xdr:rowOff>
    </xdr:from>
    <xdr:to>
      <xdr:col>112</xdr:col>
      <xdr:colOff>38100</xdr:colOff>
      <xdr:row>80</xdr:row>
      <xdr:rowOff>127000</xdr:rowOff>
    </xdr:to>
    <xdr:sp macro="" textlink="">
      <xdr:nvSpPr>
        <xdr:cNvPr id="526" name="フローチャート: 判断 525"/>
        <xdr:cNvSpPr/>
      </xdr:nvSpPr>
      <xdr:spPr>
        <a:xfrm>
          <a:off x="19157950" y="13239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527" name="フローチャート: 判断 526"/>
        <xdr:cNvSpPr/>
      </xdr:nvSpPr>
      <xdr:spPr>
        <a:xfrm>
          <a:off x="1834515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8" name="テキスト ボックス 52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9" name="テキスト ボックス 52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0" name="テキスト ボックス 52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1" name="テキスト ボックス 53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2" name="テキスト ボックス 53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139700</xdr:rowOff>
    </xdr:from>
    <xdr:to>
      <xdr:col>112</xdr:col>
      <xdr:colOff>38100</xdr:colOff>
      <xdr:row>79</xdr:row>
      <xdr:rowOff>69850</xdr:rowOff>
    </xdr:to>
    <xdr:sp macro="" textlink="">
      <xdr:nvSpPr>
        <xdr:cNvPr id="533" name="楕円 532"/>
        <xdr:cNvSpPr/>
      </xdr:nvSpPr>
      <xdr:spPr>
        <a:xfrm>
          <a:off x="19157950" y="13023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165100</xdr:rowOff>
    </xdr:to>
    <xdr:sp macro="" textlink="">
      <xdr:nvSpPr>
        <xdr:cNvPr id="534" name="楕円 533"/>
        <xdr:cNvSpPr/>
      </xdr:nvSpPr>
      <xdr:spPr>
        <a:xfrm>
          <a:off x="183451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19050</xdr:rowOff>
    </xdr:from>
    <xdr:to>
      <xdr:col>111</xdr:col>
      <xdr:colOff>177800</xdr:colOff>
      <xdr:row>86</xdr:row>
      <xdr:rowOff>114300</xdr:rowOff>
    </xdr:to>
    <xdr:cxnSp macro="">
      <xdr:nvCxnSpPr>
        <xdr:cNvPr id="535" name="直線コネクタ 534"/>
        <xdr:cNvCxnSpPr/>
      </xdr:nvCxnSpPr>
      <xdr:spPr>
        <a:xfrm flipV="1">
          <a:off x="18395950" y="13068300"/>
          <a:ext cx="806450" cy="125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165100</xdr:rowOff>
    </xdr:to>
    <xdr:sp macro="" textlink="">
      <xdr:nvSpPr>
        <xdr:cNvPr id="536" name="楕円 535"/>
        <xdr:cNvSpPr/>
      </xdr:nvSpPr>
      <xdr:spPr>
        <a:xfrm>
          <a:off x="175514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114300</xdr:rowOff>
    </xdr:from>
    <xdr:to>
      <xdr:col>107</xdr:col>
      <xdr:colOff>50800</xdr:colOff>
      <xdr:row>86</xdr:row>
      <xdr:rowOff>114300</xdr:rowOff>
    </xdr:to>
    <xdr:cxnSp macro="">
      <xdr:nvCxnSpPr>
        <xdr:cNvPr id="537" name="直線コネクタ 536"/>
        <xdr:cNvCxnSpPr/>
      </xdr:nvCxnSpPr>
      <xdr:spPr>
        <a:xfrm>
          <a:off x="17602200" y="14319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118127</xdr:rowOff>
    </xdr:from>
    <xdr:ext cx="469744" cy="259045"/>
    <xdr:sp macro="" textlink="">
      <xdr:nvSpPr>
        <xdr:cNvPr id="538" name="n_1aveValue【図書館】&#10;一人当たり面積"/>
        <xdr:cNvSpPr txBox="1"/>
      </xdr:nvSpPr>
      <xdr:spPr>
        <a:xfrm>
          <a:off x="18980227" y="133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539" name="n_2aveValue【図書館】&#10;一人当たり面積"/>
        <xdr:cNvSpPr txBox="1"/>
      </xdr:nvSpPr>
      <xdr:spPr>
        <a:xfrm>
          <a:off x="181801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86377</xdr:rowOff>
    </xdr:from>
    <xdr:ext cx="469744" cy="259045"/>
    <xdr:sp macro="" textlink="">
      <xdr:nvSpPr>
        <xdr:cNvPr id="540" name="n_1mainValue【図書館】&#10;一人当たり面積"/>
        <xdr:cNvSpPr txBox="1"/>
      </xdr:nvSpPr>
      <xdr:spPr>
        <a:xfrm>
          <a:off x="18980227" y="1280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156227</xdr:rowOff>
    </xdr:from>
    <xdr:ext cx="469744" cy="259045"/>
    <xdr:sp macro="" textlink="">
      <xdr:nvSpPr>
        <xdr:cNvPr id="541" name="n_2mainValue【図書館】&#10;一人当たり面積"/>
        <xdr:cNvSpPr txBox="1"/>
      </xdr:nvSpPr>
      <xdr:spPr>
        <a:xfrm>
          <a:off x="181801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10177</xdr:rowOff>
    </xdr:from>
    <xdr:ext cx="469744" cy="259045"/>
    <xdr:sp macro="" textlink="">
      <xdr:nvSpPr>
        <xdr:cNvPr id="542" name="n_3mainValue【図書館】&#10;一人当たり面積"/>
        <xdr:cNvSpPr txBox="1"/>
      </xdr:nvSpPr>
      <xdr:spPr>
        <a:xfrm>
          <a:off x="1738637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44" name="正方形/長方形 543"/>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45" name="正方形/長方形 544"/>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9" name="テキスト ボックス 548"/>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1" name="テキスト ボックス 550"/>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9" name="テキスト ボックス 558"/>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8255</xdr:rowOff>
    </xdr:from>
    <xdr:to>
      <xdr:col>81</xdr:col>
      <xdr:colOff>101600</xdr:colOff>
      <xdr:row>106</xdr:row>
      <xdr:rowOff>109855</xdr:rowOff>
    </xdr:to>
    <xdr:sp macro="" textlink="">
      <xdr:nvSpPr>
        <xdr:cNvPr id="563" name="フローチャート: 判断 562"/>
        <xdr:cNvSpPr/>
      </xdr:nvSpPr>
      <xdr:spPr>
        <a:xfrm>
          <a:off x="1388745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52070</xdr:rowOff>
    </xdr:from>
    <xdr:to>
      <xdr:col>76</xdr:col>
      <xdr:colOff>165100</xdr:colOff>
      <xdr:row>106</xdr:row>
      <xdr:rowOff>153670</xdr:rowOff>
    </xdr:to>
    <xdr:sp macro="" textlink="">
      <xdr:nvSpPr>
        <xdr:cNvPr id="564" name="フローチャート: 判断 563"/>
        <xdr:cNvSpPr/>
      </xdr:nvSpPr>
      <xdr:spPr>
        <a:xfrm>
          <a:off x="130937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5" name="テキスト ボックス 56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6" name="テキスト ボックス 56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7" name="テキスト ボックス 56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8" name="テキスト ボックス 56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9" name="テキスト ボックス 56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128270</xdr:rowOff>
    </xdr:from>
    <xdr:to>
      <xdr:col>81</xdr:col>
      <xdr:colOff>101600</xdr:colOff>
      <xdr:row>107</xdr:row>
      <xdr:rowOff>58420</xdr:rowOff>
    </xdr:to>
    <xdr:sp macro="" textlink="">
      <xdr:nvSpPr>
        <xdr:cNvPr id="570" name="楕円 569"/>
        <xdr:cNvSpPr/>
      </xdr:nvSpPr>
      <xdr:spPr>
        <a:xfrm>
          <a:off x="1388745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636</xdr:rowOff>
    </xdr:from>
    <xdr:to>
      <xdr:col>76</xdr:col>
      <xdr:colOff>165100</xdr:colOff>
      <xdr:row>107</xdr:row>
      <xdr:rowOff>102236</xdr:rowOff>
    </xdr:to>
    <xdr:sp macro="" textlink="">
      <xdr:nvSpPr>
        <xdr:cNvPr id="571" name="楕円 570"/>
        <xdr:cNvSpPr/>
      </xdr:nvSpPr>
      <xdr:spPr>
        <a:xfrm>
          <a:off x="130937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xdr:rowOff>
    </xdr:from>
    <xdr:to>
      <xdr:col>81</xdr:col>
      <xdr:colOff>50800</xdr:colOff>
      <xdr:row>107</xdr:row>
      <xdr:rowOff>51436</xdr:rowOff>
    </xdr:to>
    <xdr:cxnSp macro="">
      <xdr:nvCxnSpPr>
        <xdr:cNvPr id="572" name="直線コネクタ 571"/>
        <xdr:cNvCxnSpPr/>
      </xdr:nvCxnSpPr>
      <xdr:spPr>
        <a:xfrm flipV="1">
          <a:off x="13144500" y="17781270"/>
          <a:ext cx="7937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92075</xdr:rowOff>
    </xdr:from>
    <xdr:to>
      <xdr:col>72</xdr:col>
      <xdr:colOff>38100</xdr:colOff>
      <xdr:row>106</xdr:row>
      <xdr:rowOff>22225</xdr:rowOff>
    </xdr:to>
    <xdr:sp macro="" textlink="">
      <xdr:nvSpPr>
        <xdr:cNvPr id="573" name="楕円 572"/>
        <xdr:cNvSpPr/>
      </xdr:nvSpPr>
      <xdr:spPr>
        <a:xfrm>
          <a:off x="12299950" y="175228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142875</xdr:rowOff>
    </xdr:from>
    <xdr:to>
      <xdr:col>76</xdr:col>
      <xdr:colOff>114300</xdr:colOff>
      <xdr:row>107</xdr:row>
      <xdr:rowOff>51436</xdr:rowOff>
    </xdr:to>
    <xdr:cxnSp macro="">
      <xdr:nvCxnSpPr>
        <xdr:cNvPr id="574" name="直線コネクタ 573"/>
        <xdr:cNvCxnSpPr/>
      </xdr:nvCxnSpPr>
      <xdr:spPr>
        <a:xfrm>
          <a:off x="12344400" y="17573625"/>
          <a:ext cx="8001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126382</xdr:rowOff>
    </xdr:from>
    <xdr:ext cx="405111" cy="259045"/>
    <xdr:sp macro="" textlink="">
      <xdr:nvSpPr>
        <xdr:cNvPr id="575" name="n_1aveValue【博物館】&#10;有形固定資産減価償却率"/>
        <xdr:cNvSpPr txBox="1"/>
      </xdr:nvSpPr>
      <xdr:spPr>
        <a:xfrm>
          <a:off x="137420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170197</xdr:rowOff>
    </xdr:from>
    <xdr:ext cx="405111" cy="259045"/>
    <xdr:sp macro="" textlink="">
      <xdr:nvSpPr>
        <xdr:cNvPr id="576" name="n_2aveValue【博物館】&#10;有形固定資産減価償却率"/>
        <xdr:cNvSpPr txBox="1"/>
      </xdr:nvSpPr>
      <xdr:spPr>
        <a:xfrm>
          <a:off x="1296099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49547</xdr:rowOff>
    </xdr:from>
    <xdr:ext cx="405111" cy="259045"/>
    <xdr:sp macro="" textlink="">
      <xdr:nvSpPr>
        <xdr:cNvPr id="577" name="n_1mainValue【博物館】&#10;有形固定資産減価償却率"/>
        <xdr:cNvSpPr txBox="1"/>
      </xdr:nvSpPr>
      <xdr:spPr>
        <a:xfrm>
          <a:off x="13742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93363</xdr:rowOff>
    </xdr:from>
    <xdr:ext cx="405111" cy="259045"/>
    <xdr:sp macro="" textlink="">
      <xdr:nvSpPr>
        <xdr:cNvPr id="578" name="n_2mainValue【博物館】&#10;有形固定資産減価償却率"/>
        <xdr:cNvSpPr txBox="1"/>
      </xdr:nvSpPr>
      <xdr:spPr>
        <a:xfrm>
          <a:off x="1296099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38752</xdr:rowOff>
    </xdr:from>
    <xdr:ext cx="405111" cy="259045"/>
    <xdr:sp macro="" textlink="">
      <xdr:nvSpPr>
        <xdr:cNvPr id="579" name="n_3mainValue【博物館】&#10;有形固定資産減価償却率"/>
        <xdr:cNvSpPr txBox="1"/>
      </xdr:nvSpPr>
      <xdr:spPr>
        <a:xfrm>
          <a:off x="121672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81" name="正方形/長方形 580"/>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82" name="正方形/長方形 581"/>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3" name="正方形/長方形 58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4" name="テキスト ボックス 58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5" name="直線コネクタ 58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86" name="テキスト ボックス 585"/>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87" name="直線コネクタ 586"/>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8" name="テキスト ボックス 587"/>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9" name="直線コネクタ 588"/>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0" name="テキスト ボックス 589"/>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1" name="直線コネクタ 590"/>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2" name="テキスト ボックス 591"/>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3" name="直線コネクタ 592"/>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4" name="テキスト ボックス 593"/>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5" name="直線コネクタ 594"/>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6" name="テキスト ボックス 595"/>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7" name="直線コネクタ 596"/>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8" name="テキスト ボックス 597"/>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0" name="テキスト ボックス 59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115207</xdr:rowOff>
    </xdr:from>
    <xdr:to>
      <xdr:col>112</xdr:col>
      <xdr:colOff>38100</xdr:colOff>
      <xdr:row>106</xdr:row>
      <xdr:rowOff>45357</xdr:rowOff>
    </xdr:to>
    <xdr:sp macro="" textlink="">
      <xdr:nvSpPr>
        <xdr:cNvPr id="602" name="フローチャート: 判断 601"/>
        <xdr:cNvSpPr/>
      </xdr:nvSpPr>
      <xdr:spPr>
        <a:xfrm>
          <a:off x="19157950" y="175459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58057</xdr:rowOff>
    </xdr:from>
    <xdr:to>
      <xdr:col>107</xdr:col>
      <xdr:colOff>101600</xdr:colOff>
      <xdr:row>108</xdr:row>
      <xdr:rowOff>159657</xdr:rowOff>
    </xdr:to>
    <xdr:sp macro="" textlink="">
      <xdr:nvSpPr>
        <xdr:cNvPr id="603" name="フローチャート: 判断 602"/>
        <xdr:cNvSpPr/>
      </xdr:nvSpPr>
      <xdr:spPr>
        <a:xfrm>
          <a:off x="1834515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4" name="テキスト ボックス 60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5" name="テキスト ボックス 60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6" name="テキスト ボックス 60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7" name="テキスト ボックス 60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8" name="テキスト ボックス 60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58057</xdr:rowOff>
    </xdr:from>
    <xdr:to>
      <xdr:col>112</xdr:col>
      <xdr:colOff>38100</xdr:colOff>
      <xdr:row>104</xdr:row>
      <xdr:rowOff>159657</xdr:rowOff>
    </xdr:to>
    <xdr:sp macro="" textlink="">
      <xdr:nvSpPr>
        <xdr:cNvPr id="609" name="楕円 608"/>
        <xdr:cNvSpPr/>
      </xdr:nvSpPr>
      <xdr:spPr>
        <a:xfrm>
          <a:off x="19157950" y="173173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109</xdr:row>
      <xdr:rowOff>49893</xdr:rowOff>
    </xdr:from>
    <xdr:to>
      <xdr:col>107</xdr:col>
      <xdr:colOff>101600</xdr:colOff>
      <xdr:row>109</xdr:row>
      <xdr:rowOff>151493</xdr:rowOff>
    </xdr:to>
    <xdr:sp macro="" textlink="">
      <xdr:nvSpPr>
        <xdr:cNvPr id="610" name="楕円 609"/>
        <xdr:cNvSpPr/>
      </xdr:nvSpPr>
      <xdr:spPr>
        <a:xfrm>
          <a:off x="1834515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108857</xdr:rowOff>
    </xdr:from>
    <xdr:to>
      <xdr:col>111</xdr:col>
      <xdr:colOff>177800</xdr:colOff>
      <xdr:row>109</xdr:row>
      <xdr:rowOff>100693</xdr:rowOff>
    </xdr:to>
    <xdr:cxnSp macro="">
      <xdr:nvCxnSpPr>
        <xdr:cNvPr id="611" name="直線コネクタ 610"/>
        <xdr:cNvCxnSpPr/>
      </xdr:nvCxnSpPr>
      <xdr:spPr>
        <a:xfrm flipV="1">
          <a:off x="18395950" y="17368157"/>
          <a:ext cx="806450" cy="8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90714</xdr:rowOff>
    </xdr:from>
    <xdr:to>
      <xdr:col>102</xdr:col>
      <xdr:colOff>165100</xdr:colOff>
      <xdr:row>101</xdr:row>
      <xdr:rowOff>20864</xdr:rowOff>
    </xdr:to>
    <xdr:sp macro="" textlink="">
      <xdr:nvSpPr>
        <xdr:cNvPr id="612" name="楕円 611"/>
        <xdr:cNvSpPr/>
      </xdr:nvSpPr>
      <xdr:spPr>
        <a:xfrm>
          <a:off x="17551400" y="166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141514</xdr:rowOff>
    </xdr:from>
    <xdr:to>
      <xdr:col>107</xdr:col>
      <xdr:colOff>50800</xdr:colOff>
      <xdr:row>109</xdr:row>
      <xdr:rowOff>100693</xdr:rowOff>
    </xdr:to>
    <xdr:cxnSp macro="">
      <xdr:nvCxnSpPr>
        <xdr:cNvPr id="613" name="直線コネクタ 612"/>
        <xdr:cNvCxnSpPr/>
      </xdr:nvCxnSpPr>
      <xdr:spPr>
        <a:xfrm>
          <a:off x="17602200" y="16715014"/>
          <a:ext cx="793750" cy="150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36484</xdr:rowOff>
    </xdr:from>
    <xdr:ext cx="469744" cy="259045"/>
    <xdr:sp macro="" textlink="">
      <xdr:nvSpPr>
        <xdr:cNvPr id="614" name="n_1aveValue【博物館】&#10;一人当たり面積"/>
        <xdr:cNvSpPr txBox="1"/>
      </xdr:nvSpPr>
      <xdr:spPr>
        <a:xfrm>
          <a:off x="18980227"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4734</xdr:rowOff>
    </xdr:from>
    <xdr:ext cx="469744" cy="259045"/>
    <xdr:sp macro="" textlink="">
      <xdr:nvSpPr>
        <xdr:cNvPr id="615" name="n_2aveValue【博物館】&#10;一人当たり面積"/>
        <xdr:cNvSpPr txBox="1"/>
      </xdr:nvSpPr>
      <xdr:spPr>
        <a:xfrm>
          <a:off x="181801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4734</xdr:rowOff>
    </xdr:from>
    <xdr:ext cx="469744" cy="259045"/>
    <xdr:sp macro="" textlink="">
      <xdr:nvSpPr>
        <xdr:cNvPr id="616" name="n_1mainValue【博物館】&#10;一人当たり面積"/>
        <xdr:cNvSpPr txBox="1"/>
      </xdr:nvSpPr>
      <xdr:spPr>
        <a:xfrm>
          <a:off x="189802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142620</xdr:rowOff>
    </xdr:from>
    <xdr:ext cx="469744" cy="259045"/>
    <xdr:sp macro="" textlink="">
      <xdr:nvSpPr>
        <xdr:cNvPr id="617" name="n_2mainValue【博物館】&#10;一人当たり面積"/>
        <xdr:cNvSpPr txBox="1"/>
      </xdr:nvSpPr>
      <xdr:spPr>
        <a:xfrm>
          <a:off x="181801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37391</xdr:rowOff>
    </xdr:from>
    <xdr:ext cx="469744" cy="259045"/>
    <xdr:sp macro="" textlink="">
      <xdr:nvSpPr>
        <xdr:cNvPr id="618" name="n_3mainValue【博物館】&#10;一人当たり面積"/>
        <xdr:cNvSpPr txBox="1"/>
      </xdr:nvSpPr>
      <xdr:spPr>
        <a:xfrm>
          <a:off x="17386377" y="1643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港湾・漁港等の施設は有形固定資産減価償却率が都道府県平均に比べて高くなっている。これは、一人当たりの延長、及び面積が都道府県平均に比べて大きく、建替え、改築等が間に合っていないものと考えられる。今後財政事情を考慮し、施設の更新・統廃合・長寿命化等を計画的に進めるなど公共施設等の適正管理に努めることとする。図書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年度に立て替えが完了したことで有形固定資産減価償却率が大幅に下落すると共に一人当たり面積が増加した。</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latin typeface="ＭＳ Ｐゴシック" panose="020B0600070205080204" pitchFamily="50" charset="-128"/>
              <a:ea typeface="ＭＳ Ｐゴシック" panose="020B0600070205080204" pitchFamily="50" charset="-128"/>
            </a:rPr>
            <a:t>一部誤りがあり、本来の数値は次のとおりとなる。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道路：有形固定資産減価償却率（</a:t>
          </a:r>
          <a:r>
            <a:rPr kumimoji="1" lang="en-US" altLang="ja-JP" sz="1300">
              <a:latin typeface="ＭＳ Ｐゴシック" panose="020B0600070205080204" pitchFamily="50" charset="-128"/>
              <a:ea typeface="ＭＳ Ｐゴシック" panose="020B0600070205080204" pitchFamily="50" charset="-128"/>
            </a:rPr>
            <a:t>68.2</a:t>
          </a:r>
          <a:r>
            <a:rPr kumimoji="1" lang="ja-JP" altLang="en-US" sz="1300">
              <a:latin typeface="ＭＳ Ｐゴシック" panose="020B0600070205080204" pitchFamily="50" charset="-128"/>
              <a:ea typeface="ＭＳ Ｐゴシック" panose="020B0600070205080204" pitchFamily="50" charset="-128"/>
            </a:rPr>
            <a:t>）、一人当たり延長（</a:t>
          </a:r>
          <a:r>
            <a:rPr kumimoji="1" lang="en-US" altLang="ja-JP" sz="1300">
              <a:latin typeface="ＭＳ Ｐゴシック" panose="020B0600070205080204" pitchFamily="50" charset="-128"/>
              <a:ea typeface="ＭＳ Ｐゴシック" panose="020B0600070205080204" pitchFamily="50" charset="-128"/>
            </a:rPr>
            <a:t>2.839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橋りょう・トンネル：有形固定資産減価償却率（</a:t>
          </a:r>
          <a:r>
            <a:rPr kumimoji="1" lang="en-US" altLang="ja-JP" sz="1300">
              <a:latin typeface="ＭＳ Ｐゴシック" panose="020B0600070205080204" pitchFamily="50" charset="-128"/>
              <a:ea typeface="ＭＳ Ｐゴシック" panose="020B0600070205080204" pitchFamily="50" charset="-128"/>
            </a:rPr>
            <a:t>54.2</a:t>
          </a:r>
          <a:r>
            <a:rPr kumimoji="1" lang="ja-JP" altLang="en-US" sz="1300">
              <a:latin typeface="ＭＳ Ｐゴシック" panose="020B0600070205080204" pitchFamily="50" charset="-128"/>
              <a:ea typeface="ＭＳ Ｐゴシック" panose="020B0600070205080204" pitchFamily="50" charset="-128"/>
            </a:rPr>
            <a:t>）、一人当たり有形固定資産（償却資産）額（</a:t>
          </a:r>
          <a:r>
            <a:rPr kumimoji="1" lang="en-US" altLang="ja-JP" sz="1300">
              <a:latin typeface="ＭＳ Ｐゴシック" panose="020B0600070205080204" pitchFamily="50" charset="-128"/>
              <a:ea typeface="ＭＳ Ｐゴシック" panose="020B0600070205080204" pitchFamily="50" charset="-128"/>
            </a:rPr>
            <a:t>416,009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港湾・漁港：有形固定資産減価償却率（</a:t>
          </a:r>
          <a:r>
            <a:rPr kumimoji="1" lang="en-US" altLang="ja-JP" sz="1300">
              <a:latin typeface="ＭＳ Ｐゴシック" panose="020B0600070205080204" pitchFamily="50" charset="-128"/>
              <a:ea typeface="ＭＳ Ｐゴシック" panose="020B0600070205080204" pitchFamily="50" charset="-128"/>
            </a:rPr>
            <a:t>63.1</a:t>
          </a:r>
          <a:r>
            <a:rPr kumimoji="1" lang="ja-JP" altLang="en-US" sz="1300">
              <a:latin typeface="ＭＳ Ｐゴシック" panose="020B0600070205080204" pitchFamily="50" charset="-128"/>
              <a:ea typeface="ＭＳ Ｐゴシック" panose="020B0600070205080204" pitchFamily="50" charset="-128"/>
            </a:rPr>
            <a:t>）、一人当たり有形固定資産（償却資産）額（</a:t>
          </a:r>
          <a:r>
            <a:rPr kumimoji="1" lang="en-US" altLang="ja-JP" sz="1300">
              <a:latin typeface="ＭＳ Ｐゴシック" panose="020B0600070205080204" pitchFamily="50" charset="-128"/>
              <a:ea typeface="ＭＳ Ｐゴシック" panose="020B0600070205080204" pitchFamily="50" charset="-128"/>
            </a:rPr>
            <a:t>553,966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博物館：一人当たり面積（</a:t>
          </a:r>
          <a:r>
            <a:rPr kumimoji="1" lang="en-US" altLang="ja-JP" sz="1300">
              <a:latin typeface="ＭＳ Ｐゴシック" panose="020B0600070205080204" pitchFamily="50" charset="-128"/>
              <a:ea typeface="ＭＳ Ｐゴシック" panose="020B0600070205080204" pitchFamily="50" charset="-128"/>
            </a:rPr>
            <a:t>0.033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717,480
713,006
7,103.63
445,334,822
435,224,218
1,301,581
266,360,314
864,199,803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9</xdr:row>
      <xdr:rowOff>107950</xdr:rowOff>
    </xdr:to>
    <xdr:sp macro="" textlink="">
      <xdr:nvSpPr>
        <xdr:cNvPr id="18" name="角丸四角形 17"/>
        <xdr:cNvSpPr/>
      </xdr:nvSpPr>
      <xdr:spPr>
        <a:xfrm>
          <a:off x="9969500" y="863600"/>
          <a:ext cx="1371600" cy="736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1" name="直線コネクタ 20"/>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2" name="楕円 21"/>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3" name="フローチャート: 判断 22"/>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4609532" cy="259045"/>
    <xdr:sp macro="" textlink="">
      <xdr:nvSpPr>
        <xdr:cNvPr id="24" name="テキスト ボックス 23"/>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25" name="大かっこ 24"/>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6" name="テキスト ボックス 25"/>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7" name="テキスト ボックス 26"/>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8" name="テキスト ボックス 27"/>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9" name="正方形/長方形 28"/>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0" name="正方形/長方形 29"/>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1" name="正方形/長方形 30"/>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2" name="正方形/長方形 31"/>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3" name="テキスト ボックス 32"/>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4" name="直線コネクタ 33"/>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5" name="テキスト ボックス 34"/>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36" name="直線コネクタ 35"/>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37" name="テキスト ボックス 36"/>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38" name="直線コネクタ 37"/>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39" name="テキスト ボックス 38"/>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0" name="直線コネクタ 39"/>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1" name="テキスト ボックス 40"/>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2" name="直線コネクタ 41"/>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3" name="テキスト ボックス 42"/>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4" name="直線コネクタ 4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5" name="テキスト ボックス 44"/>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6"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96266</xdr:rowOff>
    </xdr:from>
    <xdr:to>
      <xdr:col>20</xdr:col>
      <xdr:colOff>38100</xdr:colOff>
      <xdr:row>38</xdr:row>
      <xdr:rowOff>26415</xdr:rowOff>
    </xdr:to>
    <xdr:sp macro="" textlink="">
      <xdr:nvSpPr>
        <xdr:cNvPr id="47" name="フローチャート: 判断 46"/>
        <xdr:cNvSpPr/>
      </xdr:nvSpPr>
      <xdr:spPr>
        <a:xfrm>
          <a:off x="3384550" y="6211316"/>
          <a:ext cx="825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42943</xdr:rowOff>
    </xdr:from>
    <xdr:ext cx="405111" cy="259045"/>
    <xdr:sp macro="" textlink="">
      <xdr:nvSpPr>
        <xdr:cNvPr id="48" name="n_1aveValue【体育館・プール】&#10;有形固定資産減価償却率"/>
        <xdr:cNvSpPr txBox="1"/>
      </xdr:nvSpPr>
      <xdr:spPr>
        <a:xfrm>
          <a:off x="3239144" y="5992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123698</xdr:rowOff>
    </xdr:from>
    <xdr:to>
      <xdr:col>15</xdr:col>
      <xdr:colOff>101600</xdr:colOff>
      <xdr:row>38</xdr:row>
      <xdr:rowOff>53848</xdr:rowOff>
    </xdr:to>
    <xdr:sp macro="" textlink="">
      <xdr:nvSpPr>
        <xdr:cNvPr id="49" name="フローチャート: 判断 48"/>
        <xdr:cNvSpPr/>
      </xdr:nvSpPr>
      <xdr:spPr>
        <a:xfrm>
          <a:off x="2571750" y="62387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70375</xdr:rowOff>
    </xdr:from>
    <xdr:ext cx="405111" cy="259045"/>
    <xdr:sp macro="" textlink="">
      <xdr:nvSpPr>
        <xdr:cNvPr id="50" name="n_2aveValue【体育館・プール】&#10;有形固定資産減価償却率"/>
        <xdr:cNvSpPr txBox="1"/>
      </xdr:nvSpPr>
      <xdr:spPr>
        <a:xfrm>
          <a:off x="2439044" y="6020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51" name="テキスト ボックス 50"/>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52" name="テキスト ボックス 51"/>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53" name="テキスト ボックス 52"/>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54" name="テキスト ボックス 53"/>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55" name="テキスト ボックス 54"/>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132842</xdr:rowOff>
    </xdr:from>
    <xdr:to>
      <xdr:col>20</xdr:col>
      <xdr:colOff>38100</xdr:colOff>
      <xdr:row>40</xdr:row>
      <xdr:rowOff>62992</xdr:rowOff>
    </xdr:to>
    <xdr:sp macro="" textlink="">
      <xdr:nvSpPr>
        <xdr:cNvPr id="56" name="楕円 55"/>
        <xdr:cNvSpPr/>
      </xdr:nvSpPr>
      <xdr:spPr>
        <a:xfrm>
          <a:off x="3384550" y="65780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11684</xdr:rowOff>
    </xdr:from>
    <xdr:to>
      <xdr:col>15</xdr:col>
      <xdr:colOff>101600</xdr:colOff>
      <xdr:row>40</xdr:row>
      <xdr:rowOff>113284</xdr:rowOff>
    </xdr:to>
    <xdr:sp macro="" textlink="">
      <xdr:nvSpPr>
        <xdr:cNvPr id="57" name="楕円 56"/>
        <xdr:cNvSpPr/>
      </xdr:nvSpPr>
      <xdr:spPr>
        <a:xfrm>
          <a:off x="257175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12192</xdr:rowOff>
    </xdr:from>
    <xdr:to>
      <xdr:col>19</xdr:col>
      <xdr:colOff>177800</xdr:colOff>
      <xdr:row>40</xdr:row>
      <xdr:rowOff>62484</xdr:rowOff>
    </xdr:to>
    <xdr:cxnSp macro="">
      <xdr:nvCxnSpPr>
        <xdr:cNvPr id="58" name="直線コネクタ 57"/>
        <xdr:cNvCxnSpPr/>
      </xdr:nvCxnSpPr>
      <xdr:spPr>
        <a:xfrm flipV="1">
          <a:off x="2622550" y="6622542"/>
          <a:ext cx="8064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32258</xdr:rowOff>
    </xdr:from>
    <xdr:to>
      <xdr:col>10</xdr:col>
      <xdr:colOff>165100</xdr:colOff>
      <xdr:row>41</xdr:row>
      <xdr:rowOff>133858</xdr:rowOff>
    </xdr:to>
    <xdr:sp macro="" textlink="">
      <xdr:nvSpPr>
        <xdr:cNvPr id="59" name="楕円 58"/>
        <xdr:cNvSpPr/>
      </xdr:nvSpPr>
      <xdr:spPr>
        <a:xfrm>
          <a:off x="1778000" y="68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62484</xdr:rowOff>
    </xdr:from>
    <xdr:to>
      <xdr:col>15</xdr:col>
      <xdr:colOff>50800</xdr:colOff>
      <xdr:row>41</xdr:row>
      <xdr:rowOff>83058</xdr:rowOff>
    </xdr:to>
    <xdr:cxnSp macro="">
      <xdr:nvCxnSpPr>
        <xdr:cNvPr id="60" name="直線コネクタ 59"/>
        <xdr:cNvCxnSpPr/>
      </xdr:nvCxnSpPr>
      <xdr:spPr>
        <a:xfrm flipV="1">
          <a:off x="1828800" y="6672834"/>
          <a:ext cx="79375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54119</xdr:rowOff>
    </xdr:from>
    <xdr:ext cx="405111" cy="259045"/>
    <xdr:sp macro="" textlink="">
      <xdr:nvSpPr>
        <xdr:cNvPr id="61" name="n_1mainValue【体育館・プール】&#10;有形固定資産減価償却率"/>
        <xdr:cNvSpPr txBox="1"/>
      </xdr:nvSpPr>
      <xdr:spPr>
        <a:xfrm>
          <a:off x="3239144" y="666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104411</xdr:rowOff>
    </xdr:from>
    <xdr:ext cx="405111" cy="259045"/>
    <xdr:sp macro="" textlink="">
      <xdr:nvSpPr>
        <xdr:cNvPr id="62" name="n_2mainValue【体育館・プール】&#10;有形固定資産減価償却率"/>
        <xdr:cNvSpPr txBox="1"/>
      </xdr:nvSpPr>
      <xdr:spPr>
        <a:xfrm>
          <a:off x="2439044" y="671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150385</xdr:rowOff>
    </xdr:from>
    <xdr:ext cx="405111" cy="259045"/>
    <xdr:sp macro="" textlink="">
      <xdr:nvSpPr>
        <xdr:cNvPr id="63" name="n_3mainValue【体育館・プール】&#10;有形固定資産減価償却率"/>
        <xdr:cNvSpPr txBox="1"/>
      </xdr:nvSpPr>
      <xdr:spPr>
        <a:xfrm>
          <a:off x="1645294" y="6595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64" name="正方形/長方形 63"/>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65" name="正方形/長方形 64"/>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66" name="正方形/長方形 65"/>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7" name="正方形/長方形 66"/>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68" name="テキスト ボックス 67"/>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69" name="直線コネクタ 68"/>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70" name="テキスト ボックス 69"/>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71" name="直線コネクタ 70"/>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72" name="テキスト ボックス 71"/>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73" name="直線コネクタ 72"/>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74" name="テキスト ボックス 73"/>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75" name="直線コネクタ 74"/>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76" name="テキスト ボックス 75"/>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77" name="直線コネクタ 76"/>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78" name="テキスト ボックス 77"/>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79" name="直線コネクタ 78"/>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80" name="テキスト ボックス 79"/>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81" name="直線コネクタ 80"/>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82" name="テキスト ボックス 81"/>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83" name="直線コネクタ 8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84" name="テキスト ボックス 83"/>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85"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74385</xdr:rowOff>
    </xdr:from>
    <xdr:to>
      <xdr:col>50</xdr:col>
      <xdr:colOff>165100</xdr:colOff>
      <xdr:row>39</xdr:row>
      <xdr:rowOff>4535</xdr:rowOff>
    </xdr:to>
    <xdr:sp macro="" textlink="">
      <xdr:nvSpPr>
        <xdr:cNvPr id="86" name="フローチャート: 判断 85"/>
        <xdr:cNvSpPr/>
      </xdr:nvSpPr>
      <xdr:spPr>
        <a:xfrm>
          <a:off x="8636000" y="6354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21063</xdr:rowOff>
    </xdr:from>
    <xdr:ext cx="469744" cy="259045"/>
    <xdr:sp macro="" textlink="">
      <xdr:nvSpPr>
        <xdr:cNvPr id="87" name="n_1aveValue【体育館・プール】&#10;一人当たり面積"/>
        <xdr:cNvSpPr txBox="1"/>
      </xdr:nvSpPr>
      <xdr:spPr>
        <a:xfrm>
          <a:off x="845827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74385</xdr:rowOff>
    </xdr:from>
    <xdr:to>
      <xdr:col>46</xdr:col>
      <xdr:colOff>38100</xdr:colOff>
      <xdr:row>39</xdr:row>
      <xdr:rowOff>4535</xdr:rowOff>
    </xdr:to>
    <xdr:sp macro="" textlink="">
      <xdr:nvSpPr>
        <xdr:cNvPr id="88" name="フローチャート: 判断 87"/>
        <xdr:cNvSpPr/>
      </xdr:nvSpPr>
      <xdr:spPr>
        <a:xfrm>
          <a:off x="7842250" y="63545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21063</xdr:rowOff>
    </xdr:from>
    <xdr:ext cx="469744" cy="259045"/>
    <xdr:sp macro="" textlink="">
      <xdr:nvSpPr>
        <xdr:cNvPr id="89" name="n_2aveValue【体育館・プール】&#10;一人当たり面積"/>
        <xdr:cNvSpPr txBox="1"/>
      </xdr:nvSpPr>
      <xdr:spPr>
        <a:xfrm>
          <a:off x="76772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90" name="テキスト ボックス 8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91" name="テキスト ボックス 9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92" name="テキスト ボックス 9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93" name="テキスト ボックス 9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94" name="テキスト ボックス 9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58057</xdr:rowOff>
    </xdr:from>
    <xdr:to>
      <xdr:col>50</xdr:col>
      <xdr:colOff>165100</xdr:colOff>
      <xdr:row>40</xdr:row>
      <xdr:rowOff>159657</xdr:rowOff>
    </xdr:to>
    <xdr:sp macro="" textlink="">
      <xdr:nvSpPr>
        <xdr:cNvPr id="95" name="楕円 94"/>
        <xdr:cNvSpPr/>
      </xdr:nvSpPr>
      <xdr:spPr>
        <a:xfrm>
          <a:off x="8636000" y="66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166915</xdr:rowOff>
    </xdr:from>
    <xdr:to>
      <xdr:col>46</xdr:col>
      <xdr:colOff>38100</xdr:colOff>
      <xdr:row>41</xdr:row>
      <xdr:rowOff>97065</xdr:rowOff>
    </xdr:to>
    <xdr:sp macro="" textlink="">
      <xdr:nvSpPr>
        <xdr:cNvPr id="96" name="楕円 95"/>
        <xdr:cNvSpPr/>
      </xdr:nvSpPr>
      <xdr:spPr>
        <a:xfrm>
          <a:off x="7842250" y="67772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41</xdr:row>
      <xdr:rowOff>46265</xdr:rowOff>
    </xdr:to>
    <xdr:cxnSp macro="">
      <xdr:nvCxnSpPr>
        <xdr:cNvPr id="97" name="直線コネクタ 96"/>
        <xdr:cNvCxnSpPr/>
      </xdr:nvCxnSpPr>
      <xdr:spPr>
        <a:xfrm flipV="1">
          <a:off x="7886700" y="6719207"/>
          <a:ext cx="800100" cy="10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169636</xdr:rowOff>
    </xdr:from>
    <xdr:to>
      <xdr:col>41</xdr:col>
      <xdr:colOff>101600</xdr:colOff>
      <xdr:row>34</xdr:row>
      <xdr:rowOff>99786</xdr:rowOff>
    </xdr:to>
    <xdr:sp macro="" textlink="">
      <xdr:nvSpPr>
        <xdr:cNvPr id="98" name="楕円 97"/>
        <xdr:cNvSpPr/>
      </xdr:nvSpPr>
      <xdr:spPr>
        <a:xfrm>
          <a:off x="7029450" y="56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48986</xdr:rowOff>
    </xdr:from>
    <xdr:to>
      <xdr:col>45</xdr:col>
      <xdr:colOff>177800</xdr:colOff>
      <xdr:row>41</xdr:row>
      <xdr:rowOff>46265</xdr:rowOff>
    </xdr:to>
    <xdr:cxnSp macro="">
      <xdr:nvCxnSpPr>
        <xdr:cNvPr id="99" name="直線コネクタ 98"/>
        <xdr:cNvCxnSpPr/>
      </xdr:nvCxnSpPr>
      <xdr:spPr>
        <a:xfrm>
          <a:off x="7080250" y="5668736"/>
          <a:ext cx="806450" cy="11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00" name="n_1mainValue【体育館・プール】&#10;一人当たり面積"/>
        <xdr:cNvSpPr txBox="1"/>
      </xdr:nvSpPr>
      <xdr:spPr>
        <a:xfrm>
          <a:off x="8458277"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88192</xdr:rowOff>
    </xdr:from>
    <xdr:ext cx="469744" cy="259045"/>
    <xdr:sp macro="" textlink="">
      <xdr:nvSpPr>
        <xdr:cNvPr id="101" name="n_2mainValue【体育館・プール】&#10;一人当たり面積"/>
        <xdr:cNvSpPr txBox="1"/>
      </xdr:nvSpPr>
      <xdr:spPr>
        <a:xfrm>
          <a:off x="7677227" y="686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116313</xdr:rowOff>
    </xdr:from>
    <xdr:ext cx="469744" cy="259045"/>
    <xdr:sp macro="" textlink="">
      <xdr:nvSpPr>
        <xdr:cNvPr id="102" name="n_3mainValue【体育館・プール】&#10;一人当たり面積"/>
        <xdr:cNvSpPr txBox="1"/>
      </xdr:nvSpPr>
      <xdr:spPr>
        <a:xfrm>
          <a:off x="6864427" y="540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03" name="正方形/長方形 10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04" name="正方形/長方形 103"/>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05" name="正方形/長方形 104"/>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6" name="正方形/長方形 10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7" name="テキスト ボックス 10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8" name="直線コネクタ 10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09" name="テキスト ボックス 108"/>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0" name="直線コネクタ 109"/>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11" name="テキスト ボックス 110"/>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2" name="直線コネクタ 111"/>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3" name="テキスト ボックス 112"/>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4" name="直線コネクタ 113"/>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5" name="テキスト ボックス 114"/>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6" name="直線コネクタ 115"/>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17" name="テキスト ボックス 116"/>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8" name="直線コネクタ 11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19" name="テキスト ボックス 118"/>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0"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4064</xdr:rowOff>
    </xdr:from>
    <xdr:to>
      <xdr:col>20</xdr:col>
      <xdr:colOff>38100</xdr:colOff>
      <xdr:row>58</xdr:row>
      <xdr:rowOff>105664</xdr:rowOff>
    </xdr:to>
    <xdr:sp macro="" textlink="">
      <xdr:nvSpPr>
        <xdr:cNvPr id="121" name="フローチャート: 判断 120"/>
        <xdr:cNvSpPr/>
      </xdr:nvSpPr>
      <xdr:spPr>
        <a:xfrm>
          <a:off x="3384550" y="95862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122191</xdr:rowOff>
    </xdr:from>
    <xdr:ext cx="405111" cy="259045"/>
    <xdr:sp macro="" textlink="">
      <xdr:nvSpPr>
        <xdr:cNvPr id="122" name="n_1aveValue【陸上競技場・野球場・球技場】&#10;有形固定資産減価償却率"/>
        <xdr:cNvSpPr txBox="1"/>
      </xdr:nvSpPr>
      <xdr:spPr>
        <a:xfrm>
          <a:off x="3239144" y="937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72644</xdr:rowOff>
    </xdr:from>
    <xdr:to>
      <xdr:col>15</xdr:col>
      <xdr:colOff>101600</xdr:colOff>
      <xdr:row>59</xdr:row>
      <xdr:rowOff>2794</xdr:rowOff>
    </xdr:to>
    <xdr:sp macro="" textlink="">
      <xdr:nvSpPr>
        <xdr:cNvPr id="123" name="フローチャート: 判断 122"/>
        <xdr:cNvSpPr/>
      </xdr:nvSpPr>
      <xdr:spPr>
        <a:xfrm>
          <a:off x="2571750" y="96547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19321</xdr:rowOff>
    </xdr:from>
    <xdr:ext cx="405111" cy="259045"/>
    <xdr:sp macro="" textlink="">
      <xdr:nvSpPr>
        <xdr:cNvPr id="124" name="n_2aveValue【陸上競技場・野球場・球技場】&#10;有形固定資産減価償却率"/>
        <xdr:cNvSpPr txBox="1"/>
      </xdr:nvSpPr>
      <xdr:spPr>
        <a:xfrm>
          <a:off x="2439044" y="943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25" name="テキスト ボックス 12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6" name="テキスト ボックス 12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7" name="テキスト ボックス 12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8" name="テキスト ボックス 12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9" name="テキスト ボックス 12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31496</xdr:rowOff>
    </xdr:from>
    <xdr:to>
      <xdr:col>20</xdr:col>
      <xdr:colOff>38100</xdr:colOff>
      <xdr:row>58</xdr:row>
      <xdr:rowOff>133096</xdr:rowOff>
    </xdr:to>
    <xdr:sp macro="" textlink="">
      <xdr:nvSpPr>
        <xdr:cNvPr id="130" name="楕円 129"/>
        <xdr:cNvSpPr/>
      </xdr:nvSpPr>
      <xdr:spPr>
        <a:xfrm>
          <a:off x="3384550" y="96136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127508</xdr:rowOff>
    </xdr:from>
    <xdr:to>
      <xdr:col>15</xdr:col>
      <xdr:colOff>101600</xdr:colOff>
      <xdr:row>59</xdr:row>
      <xdr:rowOff>57658</xdr:rowOff>
    </xdr:to>
    <xdr:sp macro="" textlink="">
      <xdr:nvSpPr>
        <xdr:cNvPr id="131" name="楕円 130"/>
        <xdr:cNvSpPr/>
      </xdr:nvSpPr>
      <xdr:spPr>
        <a:xfrm>
          <a:off x="2571750" y="97096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82296</xdr:rowOff>
    </xdr:from>
    <xdr:to>
      <xdr:col>19</xdr:col>
      <xdr:colOff>177800</xdr:colOff>
      <xdr:row>59</xdr:row>
      <xdr:rowOff>6858</xdr:rowOff>
    </xdr:to>
    <xdr:cxnSp macro="">
      <xdr:nvCxnSpPr>
        <xdr:cNvPr id="132" name="直線コネクタ 131"/>
        <xdr:cNvCxnSpPr/>
      </xdr:nvCxnSpPr>
      <xdr:spPr>
        <a:xfrm flipV="1">
          <a:off x="2622550" y="9664446"/>
          <a:ext cx="80645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150368</xdr:rowOff>
    </xdr:from>
    <xdr:to>
      <xdr:col>10</xdr:col>
      <xdr:colOff>165100</xdr:colOff>
      <xdr:row>63</xdr:row>
      <xdr:rowOff>80518</xdr:rowOff>
    </xdr:to>
    <xdr:sp macro="" textlink="">
      <xdr:nvSpPr>
        <xdr:cNvPr id="133" name="楕円 132"/>
        <xdr:cNvSpPr/>
      </xdr:nvSpPr>
      <xdr:spPr>
        <a:xfrm>
          <a:off x="1778000" y="103929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xdr:rowOff>
    </xdr:from>
    <xdr:to>
      <xdr:col>15</xdr:col>
      <xdr:colOff>50800</xdr:colOff>
      <xdr:row>63</xdr:row>
      <xdr:rowOff>29718</xdr:rowOff>
    </xdr:to>
    <xdr:cxnSp macro="">
      <xdr:nvCxnSpPr>
        <xdr:cNvPr id="134" name="直線コネクタ 133"/>
        <xdr:cNvCxnSpPr/>
      </xdr:nvCxnSpPr>
      <xdr:spPr>
        <a:xfrm flipV="1">
          <a:off x="1828800" y="9754108"/>
          <a:ext cx="793750" cy="68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124223</xdr:rowOff>
    </xdr:from>
    <xdr:ext cx="405111" cy="259045"/>
    <xdr:sp macro="" textlink="">
      <xdr:nvSpPr>
        <xdr:cNvPr id="135" name="n_1mainValue【陸上競技場・野球場・球技場】&#10;有形固定資産減価償却率"/>
        <xdr:cNvSpPr txBox="1"/>
      </xdr:nvSpPr>
      <xdr:spPr>
        <a:xfrm>
          <a:off x="3239144" y="9706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48785</xdr:rowOff>
    </xdr:from>
    <xdr:ext cx="405111" cy="259045"/>
    <xdr:sp macro="" textlink="">
      <xdr:nvSpPr>
        <xdr:cNvPr id="136" name="n_2mainValue【陸上競技場・野球場・球技場】&#10;有形固定資産減価償却率"/>
        <xdr:cNvSpPr txBox="1"/>
      </xdr:nvSpPr>
      <xdr:spPr>
        <a:xfrm>
          <a:off x="2439044" y="979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97045</xdr:rowOff>
    </xdr:from>
    <xdr:ext cx="405111" cy="259045"/>
    <xdr:sp macro="" textlink="">
      <xdr:nvSpPr>
        <xdr:cNvPr id="137" name="n_3mainValue【陸上競技場・野球場・球技場】&#10;有形固定資産減価償却率"/>
        <xdr:cNvSpPr txBox="1"/>
      </xdr:nvSpPr>
      <xdr:spPr>
        <a:xfrm>
          <a:off x="1645294" y="1017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8" name="正方形/長方形 13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39" name="正方形/長方形 138"/>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40" name="正方形/長方形 139"/>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1" name="正方形/長方形 14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2" name="テキスト ボックス 14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3" name="直線コネクタ 14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44" name="テキスト ボックス 143"/>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45" name="直線コネクタ 144"/>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46" name="テキスト ボックス 145"/>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47" name="直線コネクタ 146"/>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48" name="テキスト ボックス 147"/>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9" name="直線コネクタ 148"/>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50" name="テキスト ボックス 149"/>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51" name="直線コネクタ 150"/>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52" name="テキスト ボックス 151"/>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53" name="直線コネクタ 152"/>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54" name="テキスト ボックス 153"/>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5" name="直線コネクタ 15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6" name="テキスト ボックス 155"/>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7"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44450</xdr:rowOff>
    </xdr:from>
    <xdr:to>
      <xdr:col>50</xdr:col>
      <xdr:colOff>165100</xdr:colOff>
      <xdr:row>59</xdr:row>
      <xdr:rowOff>146050</xdr:rowOff>
    </xdr:to>
    <xdr:sp macro="" textlink="">
      <xdr:nvSpPr>
        <xdr:cNvPr id="158" name="フローチャート: 判断 157"/>
        <xdr:cNvSpPr/>
      </xdr:nvSpPr>
      <xdr:spPr>
        <a:xfrm>
          <a:off x="8636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137177</xdr:rowOff>
    </xdr:from>
    <xdr:ext cx="469744" cy="259045"/>
    <xdr:sp macro="" textlink="">
      <xdr:nvSpPr>
        <xdr:cNvPr id="159" name="n_1aveValue【陸上競技場・野球場・球技場】&#10;一人当たり面積"/>
        <xdr:cNvSpPr txBox="1"/>
      </xdr:nvSpPr>
      <xdr:spPr>
        <a:xfrm>
          <a:off x="845827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44450</xdr:rowOff>
    </xdr:from>
    <xdr:to>
      <xdr:col>46</xdr:col>
      <xdr:colOff>38100</xdr:colOff>
      <xdr:row>59</xdr:row>
      <xdr:rowOff>146050</xdr:rowOff>
    </xdr:to>
    <xdr:sp macro="" textlink="">
      <xdr:nvSpPr>
        <xdr:cNvPr id="160" name="フローチャート: 判断 159"/>
        <xdr:cNvSpPr/>
      </xdr:nvSpPr>
      <xdr:spPr>
        <a:xfrm>
          <a:off x="7842250" y="9791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137177</xdr:rowOff>
    </xdr:from>
    <xdr:ext cx="469744" cy="259045"/>
    <xdr:sp macro="" textlink="">
      <xdr:nvSpPr>
        <xdr:cNvPr id="161" name="n_2aveValue【陸上競技場・野球場・球技場】&#10;一人当たり面積"/>
        <xdr:cNvSpPr txBox="1"/>
      </xdr:nvSpPr>
      <xdr:spPr>
        <a:xfrm>
          <a:off x="76772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62" name="テキスト ボックス 16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3" name="テキスト ボックス 16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4" name="テキスト ボックス 16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5" name="テキスト ボックス 16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6" name="テキスト ボックス 16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82550</xdr:rowOff>
    </xdr:from>
    <xdr:to>
      <xdr:col>50</xdr:col>
      <xdr:colOff>165100</xdr:colOff>
      <xdr:row>56</xdr:row>
      <xdr:rowOff>12700</xdr:rowOff>
    </xdr:to>
    <xdr:sp macro="" textlink="">
      <xdr:nvSpPr>
        <xdr:cNvPr id="167" name="楕円 166"/>
        <xdr:cNvSpPr/>
      </xdr:nvSpPr>
      <xdr:spPr>
        <a:xfrm>
          <a:off x="8636000" y="9169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101600</xdr:rowOff>
    </xdr:from>
    <xdr:to>
      <xdr:col>46</xdr:col>
      <xdr:colOff>38100</xdr:colOff>
      <xdr:row>56</xdr:row>
      <xdr:rowOff>31750</xdr:rowOff>
    </xdr:to>
    <xdr:sp macro="" textlink="">
      <xdr:nvSpPr>
        <xdr:cNvPr id="168" name="楕円 167"/>
        <xdr:cNvSpPr/>
      </xdr:nvSpPr>
      <xdr:spPr>
        <a:xfrm>
          <a:off x="7842250" y="9188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133350</xdr:rowOff>
    </xdr:from>
    <xdr:to>
      <xdr:col>50</xdr:col>
      <xdr:colOff>114300</xdr:colOff>
      <xdr:row>55</xdr:row>
      <xdr:rowOff>152400</xdr:rowOff>
    </xdr:to>
    <xdr:cxnSp macro="">
      <xdr:nvCxnSpPr>
        <xdr:cNvPr id="169" name="直線コネクタ 168"/>
        <xdr:cNvCxnSpPr/>
      </xdr:nvCxnSpPr>
      <xdr:spPr>
        <a:xfrm flipV="1">
          <a:off x="7886700" y="922020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82550</xdr:rowOff>
    </xdr:from>
    <xdr:to>
      <xdr:col>41</xdr:col>
      <xdr:colOff>101600</xdr:colOff>
      <xdr:row>59</xdr:row>
      <xdr:rowOff>12700</xdr:rowOff>
    </xdr:to>
    <xdr:sp macro="" textlink="">
      <xdr:nvSpPr>
        <xdr:cNvPr id="170" name="楕円 169"/>
        <xdr:cNvSpPr/>
      </xdr:nvSpPr>
      <xdr:spPr>
        <a:xfrm>
          <a:off x="7029450" y="9664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152400</xdr:rowOff>
    </xdr:from>
    <xdr:to>
      <xdr:col>45</xdr:col>
      <xdr:colOff>177800</xdr:colOff>
      <xdr:row>58</xdr:row>
      <xdr:rowOff>133350</xdr:rowOff>
    </xdr:to>
    <xdr:cxnSp macro="">
      <xdr:nvCxnSpPr>
        <xdr:cNvPr id="171" name="直線コネクタ 170"/>
        <xdr:cNvCxnSpPr/>
      </xdr:nvCxnSpPr>
      <xdr:spPr>
        <a:xfrm flipV="1">
          <a:off x="7080250" y="9239250"/>
          <a:ext cx="80645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29227</xdr:rowOff>
    </xdr:from>
    <xdr:ext cx="469744" cy="259045"/>
    <xdr:sp macro="" textlink="">
      <xdr:nvSpPr>
        <xdr:cNvPr id="172" name="n_1mainValue【陸上競技場・野球場・球技場】&#10;一人当たり面積"/>
        <xdr:cNvSpPr txBox="1"/>
      </xdr:nvSpPr>
      <xdr:spPr>
        <a:xfrm>
          <a:off x="8458277" y="895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48277</xdr:rowOff>
    </xdr:from>
    <xdr:ext cx="469744" cy="259045"/>
    <xdr:sp macro="" textlink="">
      <xdr:nvSpPr>
        <xdr:cNvPr id="173" name="n_2mainValue【陸上競技場・野球場・球技場】&#10;一人当たり面積"/>
        <xdr:cNvSpPr txBox="1"/>
      </xdr:nvSpPr>
      <xdr:spPr>
        <a:xfrm>
          <a:off x="7677227" y="897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29227</xdr:rowOff>
    </xdr:from>
    <xdr:ext cx="469744" cy="259045"/>
    <xdr:sp macro="" textlink="">
      <xdr:nvSpPr>
        <xdr:cNvPr id="174" name="n_3mainValue【陸上競技場・野球場・球技場】&#10;一人当たり面積"/>
        <xdr:cNvSpPr txBox="1"/>
      </xdr:nvSpPr>
      <xdr:spPr>
        <a:xfrm>
          <a:off x="6864427" y="944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5" name="正方形/長方形 17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76" name="正方形/長方形 175"/>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77" name="正方形/長方形 176"/>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8" name="正方形/長方形 17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9" name="テキスト ボックス 17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0" name="直線コネクタ 17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1" name="テキスト ボックス 18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82" name="直線コネクタ 181"/>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83" name="テキスト ボックス 182"/>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84" name="直線コネクタ 183"/>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85" name="テキスト ボックス 184"/>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6" name="直線コネクタ 185"/>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7" name="テキスト ボックス 186"/>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8" name="直線コネクタ 187"/>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9" name="テキスト ボックス 188"/>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0" name="直線コネクタ 18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91" name="テキスト ボックス 190"/>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2"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7874</xdr:rowOff>
    </xdr:from>
    <xdr:to>
      <xdr:col>20</xdr:col>
      <xdr:colOff>38100</xdr:colOff>
      <xdr:row>83</xdr:row>
      <xdr:rowOff>109474</xdr:rowOff>
    </xdr:to>
    <xdr:sp macro="" textlink="">
      <xdr:nvSpPr>
        <xdr:cNvPr id="193" name="フローチャート: 判断 192"/>
        <xdr:cNvSpPr/>
      </xdr:nvSpPr>
      <xdr:spPr>
        <a:xfrm>
          <a:off x="3384550" y="137175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126001</xdr:rowOff>
    </xdr:from>
    <xdr:ext cx="405111" cy="259045"/>
    <xdr:sp macro="" textlink="">
      <xdr:nvSpPr>
        <xdr:cNvPr id="194" name="n_1aveValue【県民会館】&#10;有形固定資産減価償却率"/>
        <xdr:cNvSpPr txBox="1"/>
      </xdr:nvSpPr>
      <xdr:spPr>
        <a:xfrm>
          <a:off x="3239144" y="13505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119887</xdr:rowOff>
    </xdr:from>
    <xdr:to>
      <xdr:col>15</xdr:col>
      <xdr:colOff>101600</xdr:colOff>
      <xdr:row>83</xdr:row>
      <xdr:rowOff>50037</xdr:rowOff>
    </xdr:to>
    <xdr:sp macro="" textlink="">
      <xdr:nvSpPr>
        <xdr:cNvPr id="195" name="フローチャート: 判断 194"/>
        <xdr:cNvSpPr/>
      </xdr:nvSpPr>
      <xdr:spPr>
        <a:xfrm>
          <a:off x="2571750" y="13664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41164</xdr:rowOff>
    </xdr:from>
    <xdr:ext cx="405111" cy="259045"/>
    <xdr:sp macro="" textlink="">
      <xdr:nvSpPr>
        <xdr:cNvPr id="196" name="n_2aveValue【県民会館】&#10;有形固定資産減価償却率"/>
        <xdr:cNvSpPr txBox="1"/>
      </xdr:nvSpPr>
      <xdr:spPr>
        <a:xfrm>
          <a:off x="2439044" y="1375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7" name="テキスト ボックス 19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126746</xdr:rowOff>
    </xdr:from>
    <xdr:to>
      <xdr:col>20</xdr:col>
      <xdr:colOff>38100</xdr:colOff>
      <xdr:row>86</xdr:row>
      <xdr:rowOff>56896</xdr:rowOff>
    </xdr:to>
    <xdr:sp macro="" textlink="">
      <xdr:nvSpPr>
        <xdr:cNvPr id="202" name="楕円 201"/>
        <xdr:cNvSpPr/>
      </xdr:nvSpPr>
      <xdr:spPr>
        <a:xfrm>
          <a:off x="3384550" y="141665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76454</xdr:rowOff>
    </xdr:from>
    <xdr:to>
      <xdr:col>15</xdr:col>
      <xdr:colOff>101600</xdr:colOff>
      <xdr:row>82</xdr:row>
      <xdr:rowOff>6604</xdr:rowOff>
    </xdr:to>
    <xdr:sp macro="" textlink="">
      <xdr:nvSpPr>
        <xdr:cNvPr id="203" name="楕円 202"/>
        <xdr:cNvSpPr/>
      </xdr:nvSpPr>
      <xdr:spPr>
        <a:xfrm>
          <a:off x="2571750" y="134559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127254</xdr:rowOff>
    </xdr:from>
    <xdr:to>
      <xdr:col>19</xdr:col>
      <xdr:colOff>177800</xdr:colOff>
      <xdr:row>86</xdr:row>
      <xdr:rowOff>6096</xdr:rowOff>
    </xdr:to>
    <xdr:cxnSp macro="">
      <xdr:nvCxnSpPr>
        <xdr:cNvPr id="204" name="直線コネクタ 203"/>
        <xdr:cNvCxnSpPr/>
      </xdr:nvCxnSpPr>
      <xdr:spPr>
        <a:xfrm>
          <a:off x="2622550" y="13506704"/>
          <a:ext cx="806450" cy="70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21589</xdr:rowOff>
    </xdr:from>
    <xdr:to>
      <xdr:col>10</xdr:col>
      <xdr:colOff>165100</xdr:colOff>
      <xdr:row>79</xdr:row>
      <xdr:rowOff>123189</xdr:rowOff>
    </xdr:to>
    <xdr:sp macro="" textlink="">
      <xdr:nvSpPr>
        <xdr:cNvPr id="205" name="楕円 204"/>
        <xdr:cNvSpPr/>
      </xdr:nvSpPr>
      <xdr:spPr>
        <a:xfrm>
          <a:off x="1778000" y="130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72389</xdr:rowOff>
    </xdr:from>
    <xdr:to>
      <xdr:col>15</xdr:col>
      <xdr:colOff>50800</xdr:colOff>
      <xdr:row>81</xdr:row>
      <xdr:rowOff>127254</xdr:rowOff>
    </xdr:to>
    <xdr:cxnSp macro="">
      <xdr:nvCxnSpPr>
        <xdr:cNvPr id="206" name="直線コネクタ 205"/>
        <xdr:cNvCxnSpPr/>
      </xdr:nvCxnSpPr>
      <xdr:spPr>
        <a:xfrm>
          <a:off x="1828800" y="13121639"/>
          <a:ext cx="793750" cy="38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48023</xdr:rowOff>
    </xdr:from>
    <xdr:ext cx="405111" cy="259045"/>
    <xdr:sp macro="" textlink="">
      <xdr:nvSpPr>
        <xdr:cNvPr id="207" name="n_1mainValue【県民会館】&#10;有形固定資産減価償却率"/>
        <xdr:cNvSpPr txBox="1"/>
      </xdr:nvSpPr>
      <xdr:spPr>
        <a:xfrm>
          <a:off x="3239144" y="14252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23131</xdr:rowOff>
    </xdr:from>
    <xdr:ext cx="405111" cy="259045"/>
    <xdr:sp macro="" textlink="">
      <xdr:nvSpPr>
        <xdr:cNvPr id="208" name="n_2mainValue【県民会館】&#10;有形固定資産減価償却率"/>
        <xdr:cNvSpPr txBox="1"/>
      </xdr:nvSpPr>
      <xdr:spPr>
        <a:xfrm>
          <a:off x="2439044" y="1323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139716</xdr:rowOff>
    </xdr:from>
    <xdr:ext cx="405111" cy="259045"/>
    <xdr:sp macro="" textlink="">
      <xdr:nvSpPr>
        <xdr:cNvPr id="209" name="n_3mainValue【県民会館】&#10;有形固定資産減価償却率"/>
        <xdr:cNvSpPr txBox="1"/>
      </xdr:nvSpPr>
      <xdr:spPr>
        <a:xfrm>
          <a:off x="1645294" y="1285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11" name="正方形/長方形 210"/>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12" name="正方形/長方形 211"/>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4" name="テキスト ボックス 21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5" name="直線コネクタ 21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16" name="テキスト ボックス 215"/>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17" name="直線コネクタ 216"/>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8" name="テキスト ボックス 217"/>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9" name="直線コネクタ 218"/>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0" name="テキスト ボックス 219"/>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1" name="直線コネクタ 220"/>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2" name="テキスト ボックス 221"/>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3" name="直線コネクタ 222"/>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4" name="テキスト ボックス 223"/>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5" name="直線コネクタ 224"/>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6" name="テキスト ボックス 225"/>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230" name="フローチャート: 判断 229"/>
        <xdr:cNvSpPr/>
      </xdr:nvSpPr>
      <xdr:spPr>
        <a:xfrm>
          <a:off x="8636000" y="1356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143527</xdr:rowOff>
    </xdr:from>
    <xdr:ext cx="469744" cy="259045"/>
    <xdr:sp macro="" textlink="">
      <xdr:nvSpPr>
        <xdr:cNvPr id="231" name="n_1aveValue【県民会館】&#10;一人当たり面積"/>
        <xdr:cNvSpPr txBox="1"/>
      </xdr:nvSpPr>
      <xdr:spPr>
        <a:xfrm>
          <a:off x="8458277" y="1335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139700</xdr:rowOff>
    </xdr:from>
    <xdr:to>
      <xdr:col>46</xdr:col>
      <xdr:colOff>38100</xdr:colOff>
      <xdr:row>83</xdr:row>
      <xdr:rowOff>69850</xdr:rowOff>
    </xdr:to>
    <xdr:sp macro="" textlink="">
      <xdr:nvSpPr>
        <xdr:cNvPr id="232" name="フローチャート: 判断 231"/>
        <xdr:cNvSpPr/>
      </xdr:nvSpPr>
      <xdr:spPr>
        <a:xfrm>
          <a:off x="78422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86377</xdr:rowOff>
    </xdr:from>
    <xdr:ext cx="469744" cy="259045"/>
    <xdr:sp macro="" textlink="">
      <xdr:nvSpPr>
        <xdr:cNvPr id="233" name="n_2aveValue【県民会館】&#10;一人当たり面積"/>
        <xdr:cNvSpPr txBox="1"/>
      </xdr:nvSpPr>
      <xdr:spPr>
        <a:xfrm>
          <a:off x="76772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4" name="テキスト ボックス 23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5" name="テキスト ボックス 23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6" name="テキスト ボックス 23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7" name="テキスト ボックス 23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8" name="テキスト ボックス 23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239" name="楕円 238"/>
        <xdr:cNvSpPr/>
      </xdr:nvSpPr>
      <xdr:spPr>
        <a:xfrm>
          <a:off x="86360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139700</xdr:rowOff>
    </xdr:from>
    <xdr:to>
      <xdr:col>46</xdr:col>
      <xdr:colOff>38100</xdr:colOff>
      <xdr:row>87</xdr:row>
      <xdr:rowOff>69850</xdr:rowOff>
    </xdr:to>
    <xdr:sp macro="" textlink="">
      <xdr:nvSpPr>
        <xdr:cNvPr id="240" name="楕円 239"/>
        <xdr:cNvSpPr/>
      </xdr:nvSpPr>
      <xdr:spPr>
        <a:xfrm>
          <a:off x="7842250" y="14344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87</xdr:row>
      <xdr:rowOff>19050</xdr:rowOff>
    </xdr:to>
    <xdr:cxnSp macro="">
      <xdr:nvCxnSpPr>
        <xdr:cNvPr id="241" name="直線コネクタ 240"/>
        <xdr:cNvCxnSpPr/>
      </xdr:nvCxnSpPr>
      <xdr:spPr>
        <a:xfrm flipV="1">
          <a:off x="7886700" y="14192250"/>
          <a:ext cx="8001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139700</xdr:rowOff>
    </xdr:from>
    <xdr:to>
      <xdr:col>41</xdr:col>
      <xdr:colOff>101600</xdr:colOff>
      <xdr:row>85</xdr:row>
      <xdr:rowOff>69850</xdr:rowOff>
    </xdr:to>
    <xdr:sp macro="" textlink="">
      <xdr:nvSpPr>
        <xdr:cNvPr id="242" name="楕円 241"/>
        <xdr:cNvSpPr/>
      </xdr:nvSpPr>
      <xdr:spPr>
        <a:xfrm>
          <a:off x="7029450" y="1401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19050</xdr:rowOff>
    </xdr:from>
    <xdr:to>
      <xdr:col>45</xdr:col>
      <xdr:colOff>177800</xdr:colOff>
      <xdr:row>87</xdr:row>
      <xdr:rowOff>19050</xdr:rowOff>
    </xdr:to>
    <xdr:cxnSp macro="">
      <xdr:nvCxnSpPr>
        <xdr:cNvPr id="243" name="直線コネクタ 242"/>
        <xdr:cNvCxnSpPr/>
      </xdr:nvCxnSpPr>
      <xdr:spPr>
        <a:xfrm>
          <a:off x="7080250" y="14058900"/>
          <a:ext cx="80645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22877</xdr:rowOff>
    </xdr:from>
    <xdr:ext cx="469744" cy="259045"/>
    <xdr:sp macro="" textlink="">
      <xdr:nvSpPr>
        <xdr:cNvPr id="244" name="n_1mainValue【県民会館】&#10;一人当たり面積"/>
        <xdr:cNvSpPr txBox="1"/>
      </xdr:nvSpPr>
      <xdr:spPr>
        <a:xfrm>
          <a:off x="845827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60977</xdr:rowOff>
    </xdr:from>
    <xdr:ext cx="469744" cy="259045"/>
    <xdr:sp macro="" textlink="">
      <xdr:nvSpPr>
        <xdr:cNvPr id="245" name="n_2mainValue【県民会館】&#10;一人当たり面積"/>
        <xdr:cNvSpPr txBox="1"/>
      </xdr:nvSpPr>
      <xdr:spPr>
        <a:xfrm>
          <a:off x="76772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246" name="n_3mainValue【県民会館】&#10;一人当たり面積"/>
        <xdr:cNvSpPr txBox="1"/>
      </xdr:nvSpPr>
      <xdr:spPr>
        <a:xfrm>
          <a:off x="68644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48" name="正方形/長方形 24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49" name="正方形/長方形 24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53" name="テキスト ボックス 252"/>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4" name="直線コネクタ 25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5" name="テキスト ボックス 25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6" name="直線コネクタ 25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7" name="テキスト ボックス 25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8" name="直線コネクタ 25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9" name="テキスト ボックス 25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0" name="直線コネクタ 25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1" name="テキスト ボックス 26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2" name="直線コネクタ 26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63" name="テキスト ボックス 262"/>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4" name="直線コネクタ 26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5" name="テキスト ボックス 26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6"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25400</xdr:rowOff>
    </xdr:from>
    <xdr:to>
      <xdr:col>20</xdr:col>
      <xdr:colOff>38100</xdr:colOff>
      <xdr:row>103</xdr:row>
      <xdr:rowOff>127000</xdr:rowOff>
    </xdr:to>
    <xdr:sp macro="" textlink="">
      <xdr:nvSpPr>
        <xdr:cNvPr id="267" name="フローチャート: 判断 266"/>
        <xdr:cNvSpPr/>
      </xdr:nvSpPr>
      <xdr:spPr>
        <a:xfrm>
          <a:off x="3384550" y="17113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143527</xdr:rowOff>
    </xdr:from>
    <xdr:ext cx="405111" cy="259045"/>
    <xdr:sp macro="" textlink="">
      <xdr:nvSpPr>
        <xdr:cNvPr id="268" name="n_1aveValue【保健所】&#10;有形固定資産減価償却率"/>
        <xdr:cNvSpPr txBox="1"/>
      </xdr:nvSpPr>
      <xdr:spPr>
        <a:xfrm>
          <a:off x="32391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97789</xdr:rowOff>
    </xdr:from>
    <xdr:to>
      <xdr:col>15</xdr:col>
      <xdr:colOff>101600</xdr:colOff>
      <xdr:row>104</xdr:row>
      <xdr:rowOff>27939</xdr:rowOff>
    </xdr:to>
    <xdr:sp macro="" textlink="">
      <xdr:nvSpPr>
        <xdr:cNvPr id="269" name="フローチャート: 判断 268"/>
        <xdr:cNvSpPr/>
      </xdr:nvSpPr>
      <xdr:spPr>
        <a:xfrm>
          <a:off x="2571750" y="171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44466</xdr:rowOff>
    </xdr:from>
    <xdr:ext cx="405111" cy="259045"/>
    <xdr:sp macro="" textlink="">
      <xdr:nvSpPr>
        <xdr:cNvPr id="270" name="n_2aveValue【保健所】&#10;有形固定資産減価償却率"/>
        <xdr:cNvSpPr txBox="1"/>
      </xdr:nvSpPr>
      <xdr:spPr>
        <a:xfrm>
          <a:off x="2439044" y="169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1" name="テキスト ボックス 270"/>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124461</xdr:rowOff>
    </xdr:from>
    <xdr:to>
      <xdr:col>20</xdr:col>
      <xdr:colOff>38100</xdr:colOff>
      <xdr:row>105</xdr:row>
      <xdr:rowOff>54611</xdr:rowOff>
    </xdr:to>
    <xdr:sp macro="" textlink="">
      <xdr:nvSpPr>
        <xdr:cNvPr id="276" name="楕円 275"/>
        <xdr:cNvSpPr/>
      </xdr:nvSpPr>
      <xdr:spPr>
        <a:xfrm>
          <a:off x="3384550" y="173837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277" name="楕円 276"/>
        <xdr:cNvSpPr/>
      </xdr:nvSpPr>
      <xdr:spPr>
        <a:xfrm>
          <a:off x="257175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3811</xdr:rowOff>
    </xdr:from>
    <xdr:to>
      <xdr:col>19</xdr:col>
      <xdr:colOff>177800</xdr:colOff>
      <xdr:row>105</xdr:row>
      <xdr:rowOff>80011</xdr:rowOff>
    </xdr:to>
    <xdr:cxnSp macro="">
      <xdr:nvCxnSpPr>
        <xdr:cNvPr id="278" name="直線コネクタ 277"/>
        <xdr:cNvCxnSpPr/>
      </xdr:nvCxnSpPr>
      <xdr:spPr>
        <a:xfrm flipV="1">
          <a:off x="2622550" y="17434561"/>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36830</xdr:rowOff>
    </xdr:from>
    <xdr:to>
      <xdr:col>10</xdr:col>
      <xdr:colOff>165100</xdr:colOff>
      <xdr:row>107</xdr:row>
      <xdr:rowOff>138430</xdr:rowOff>
    </xdr:to>
    <xdr:sp macro="" textlink="">
      <xdr:nvSpPr>
        <xdr:cNvPr id="279" name="楕円 278"/>
        <xdr:cNvSpPr/>
      </xdr:nvSpPr>
      <xdr:spPr>
        <a:xfrm>
          <a:off x="17780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80011</xdr:rowOff>
    </xdr:from>
    <xdr:to>
      <xdr:col>15</xdr:col>
      <xdr:colOff>50800</xdr:colOff>
      <xdr:row>107</xdr:row>
      <xdr:rowOff>87630</xdr:rowOff>
    </xdr:to>
    <xdr:cxnSp macro="">
      <xdr:nvCxnSpPr>
        <xdr:cNvPr id="280" name="直線コネクタ 279"/>
        <xdr:cNvCxnSpPr/>
      </xdr:nvCxnSpPr>
      <xdr:spPr>
        <a:xfrm flipV="1">
          <a:off x="1828800" y="17510761"/>
          <a:ext cx="79375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45738</xdr:rowOff>
    </xdr:from>
    <xdr:ext cx="405111" cy="259045"/>
    <xdr:sp macro="" textlink="">
      <xdr:nvSpPr>
        <xdr:cNvPr id="281" name="n_1mainValue【保健所】&#10;有形固定資産減価償却率"/>
        <xdr:cNvSpPr txBox="1"/>
      </xdr:nvSpPr>
      <xdr:spPr>
        <a:xfrm>
          <a:off x="3239144" y="174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282" name="n_2mainValue【保健所】&#10;有形固定資産減価償却率"/>
        <xdr:cNvSpPr txBox="1"/>
      </xdr:nvSpPr>
      <xdr:spPr>
        <a:xfrm>
          <a:off x="2439044" y="175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154957</xdr:rowOff>
    </xdr:from>
    <xdr:ext cx="405111" cy="259045"/>
    <xdr:sp macro="" textlink="">
      <xdr:nvSpPr>
        <xdr:cNvPr id="283" name="n_3mainValue【保健所】&#10;有形固定資産減価償却率"/>
        <xdr:cNvSpPr txBox="1"/>
      </xdr:nvSpPr>
      <xdr:spPr>
        <a:xfrm>
          <a:off x="164529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85" name="正方形/長方形 284"/>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86" name="正方形/長方形 285"/>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7" name="正方形/長方形 28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8" name="テキスト ボックス 28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9" name="直線コネクタ 28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0" name="直線コネクタ 289"/>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1" name="テキスト ボックス 290"/>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2" name="直線コネクタ 291"/>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3" name="テキスト ボックス 292"/>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4" name="直線コネクタ 29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5" name="テキスト ボックス 294"/>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6" name="直線コネクタ 295"/>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7" name="テキスト ボックス 296"/>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8" name="直線コネクタ 297"/>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9" name="テキスト ボックス 298"/>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0" name="直線コネクタ 29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1" name="テキスト ボックス 30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2"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120650</xdr:rowOff>
    </xdr:from>
    <xdr:to>
      <xdr:col>50</xdr:col>
      <xdr:colOff>165100</xdr:colOff>
      <xdr:row>100</xdr:row>
      <xdr:rowOff>50800</xdr:rowOff>
    </xdr:to>
    <xdr:sp macro="" textlink="">
      <xdr:nvSpPr>
        <xdr:cNvPr id="303" name="フローチャート: 判断 302"/>
        <xdr:cNvSpPr/>
      </xdr:nvSpPr>
      <xdr:spPr>
        <a:xfrm>
          <a:off x="86360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98</xdr:row>
      <xdr:rowOff>67327</xdr:rowOff>
    </xdr:from>
    <xdr:ext cx="469744" cy="259045"/>
    <xdr:sp macro="" textlink="">
      <xdr:nvSpPr>
        <xdr:cNvPr id="304" name="n_1aveValue【保健所】&#10;一人当たり面積"/>
        <xdr:cNvSpPr txBox="1"/>
      </xdr:nvSpPr>
      <xdr:spPr>
        <a:xfrm>
          <a:off x="8458277"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69850</xdr:rowOff>
    </xdr:from>
    <xdr:to>
      <xdr:col>46</xdr:col>
      <xdr:colOff>38100</xdr:colOff>
      <xdr:row>104</xdr:row>
      <xdr:rowOff>0</xdr:rowOff>
    </xdr:to>
    <xdr:sp macro="" textlink="">
      <xdr:nvSpPr>
        <xdr:cNvPr id="305" name="フローチャート: 判断 304"/>
        <xdr:cNvSpPr/>
      </xdr:nvSpPr>
      <xdr:spPr>
        <a:xfrm>
          <a:off x="7842250" y="17157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16527</xdr:rowOff>
    </xdr:from>
    <xdr:ext cx="469744" cy="259045"/>
    <xdr:sp macro="" textlink="">
      <xdr:nvSpPr>
        <xdr:cNvPr id="306" name="n_2aveValue【保健所】&#10;一人当たり面積"/>
        <xdr:cNvSpPr txBox="1"/>
      </xdr:nvSpPr>
      <xdr:spPr>
        <a:xfrm>
          <a:off x="7677227" y="1693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7" name="テキスト ボックス 30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31750</xdr:rowOff>
    </xdr:from>
    <xdr:to>
      <xdr:col>50</xdr:col>
      <xdr:colOff>165100</xdr:colOff>
      <xdr:row>101</xdr:row>
      <xdr:rowOff>133350</xdr:rowOff>
    </xdr:to>
    <xdr:sp macro="" textlink="">
      <xdr:nvSpPr>
        <xdr:cNvPr id="312" name="楕円 311"/>
        <xdr:cNvSpPr/>
      </xdr:nvSpPr>
      <xdr:spPr>
        <a:xfrm>
          <a:off x="86360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19050</xdr:rowOff>
    </xdr:from>
    <xdr:to>
      <xdr:col>46</xdr:col>
      <xdr:colOff>38100</xdr:colOff>
      <xdr:row>107</xdr:row>
      <xdr:rowOff>120650</xdr:rowOff>
    </xdr:to>
    <xdr:sp macro="" textlink="">
      <xdr:nvSpPr>
        <xdr:cNvPr id="313" name="楕円 312"/>
        <xdr:cNvSpPr/>
      </xdr:nvSpPr>
      <xdr:spPr>
        <a:xfrm>
          <a:off x="7842250" y="17792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82550</xdr:rowOff>
    </xdr:from>
    <xdr:to>
      <xdr:col>50</xdr:col>
      <xdr:colOff>114300</xdr:colOff>
      <xdr:row>107</xdr:row>
      <xdr:rowOff>69850</xdr:rowOff>
    </xdr:to>
    <xdr:cxnSp macro="">
      <xdr:nvCxnSpPr>
        <xdr:cNvPr id="314" name="直線コネクタ 313"/>
        <xdr:cNvCxnSpPr/>
      </xdr:nvCxnSpPr>
      <xdr:spPr>
        <a:xfrm flipV="1">
          <a:off x="7886700" y="16827500"/>
          <a:ext cx="800100" cy="10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152400</xdr:rowOff>
    </xdr:from>
    <xdr:to>
      <xdr:col>41</xdr:col>
      <xdr:colOff>101600</xdr:colOff>
      <xdr:row>105</xdr:row>
      <xdr:rowOff>82550</xdr:rowOff>
    </xdr:to>
    <xdr:sp macro="" textlink="">
      <xdr:nvSpPr>
        <xdr:cNvPr id="315" name="楕円 314"/>
        <xdr:cNvSpPr/>
      </xdr:nvSpPr>
      <xdr:spPr>
        <a:xfrm>
          <a:off x="7029450" y="174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31750</xdr:rowOff>
    </xdr:from>
    <xdr:to>
      <xdr:col>45</xdr:col>
      <xdr:colOff>177800</xdr:colOff>
      <xdr:row>107</xdr:row>
      <xdr:rowOff>69850</xdr:rowOff>
    </xdr:to>
    <xdr:cxnSp macro="">
      <xdr:nvCxnSpPr>
        <xdr:cNvPr id="316" name="直線コネクタ 315"/>
        <xdr:cNvCxnSpPr/>
      </xdr:nvCxnSpPr>
      <xdr:spPr>
        <a:xfrm>
          <a:off x="7080250" y="17462500"/>
          <a:ext cx="80645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124477</xdr:rowOff>
    </xdr:from>
    <xdr:ext cx="469744" cy="259045"/>
    <xdr:sp macro="" textlink="">
      <xdr:nvSpPr>
        <xdr:cNvPr id="317" name="n_1mainValue【保健所】&#10;一人当たり面積"/>
        <xdr:cNvSpPr txBox="1"/>
      </xdr:nvSpPr>
      <xdr:spPr>
        <a:xfrm>
          <a:off x="845827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111777</xdr:rowOff>
    </xdr:from>
    <xdr:ext cx="469744" cy="259045"/>
    <xdr:sp macro="" textlink="">
      <xdr:nvSpPr>
        <xdr:cNvPr id="318" name="n_2mainValue【保健所】&#10;一人当たり面積"/>
        <xdr:cNvSpPr txBox="1"/>
      </xdr:nvSpPr>
      <xdr:spPr>
        <a:xfrm>
          <a:off x="7677227"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99077</xdr:rowOff>
    </xdr:from>
    <xdr:ext cx="469744" cy="259045"/>
    <xdr:sp macro="" textlink="">
      <xdr:nvSpPr>
        <xdr:cNvPr id="319" name="n_3mainValue【保健所】&#10;一人当たり面積"/>
        <xdr:cNvSpPr txBox="1"/>
      </xdr:nvSpPr>
      <xdr:spPr>
        <a:xfrm>
          <a:off x="6864427" y="171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21" name="正方形/長方形 320"/>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22" name="正方形/長方形 321"/>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6" name="テキスト ボックス 325"/>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6" name="テキスト ボックス 335"/>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38" name="テキスト ボックス 337"/>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158750</xdr:rowOff>
    </xdr:from>
    <xdr:to>
      <xdr:col>81</xdr:col>
      <xdr:colOff>101600</xdr:colOff>
      <xdr:row>40</xdr:row>
      <xdr:rowOff>88900</xdr:rowOff>
    </xdr:to>
    <xdr:sp macro="" textlink="">
      <xdr:nvSpPr>
        <xdr:cNvPr id="340" name="フローチャート: 判断 339"/>
        <xdr:cNvSpPr/>
      </xdr:nvSpPr>
      <xdr:spPr>
        <a:xfrm>
          <a:off x="1388745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105427</xdr:rowOff>
    </xdr:from>
    <xdr:ext cx="405111" cy="259045"/>
    <xdr:sp macro="" textlink="">
      <xdr:nvSpPr>
        <xdr:cNvPr id="341" name="n_1aveValue【試験研究機関】&#10;有形固定資産減価償却率"/>
        <xdr:cNvSpPr txBox="1"/>
      </xdr:nvSpPr>
      <xdr:spPr>
        <a:xfrm>
          <a:off x="13742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139700</xdr:rowOff>
    </xdr:from>
    <xdr:to>
      <xdr:col>76</xdr:col>
      <xdr:colOff>165100</xdr:colOff>
      <xdr:row>35</xdr:row>
      <xdr:rowOff>69850</xdr:rowOff>
    </xdr:to>
    <xdr:sp macro="" textlink="">
      <xdr:nvSpPr>
        <xdr:cNvPr id="342" name="フローチャート: 判断 341"/>
        <xdr:cNvSpPr/>
      </xdr:nvSpPr>
      <xdr:spPr>
        <a:xfrm>
          <a:off x="13093700"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86377</xdr:rowOff>
    </xdr:from>
    <xdr:ext cx="405111" cy="259045"/>
    <xdr:sp macro="" textlink="">
      <xdr:nvSpPr>
        <xdr:cNvPr id="343" name="n_2aveValue【試験研究機関】&#10;有形固定資産減価償却率"/>
        <xdr:cNvSpPr txBox="1"/>
      </xdr:nvSpPr>
      <xdr:spPr>
        <a:xfrm>
          <a:off x="1296099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4" name="テキスト ボックス 34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82550</xdr:rowOff>
    </xdr:from>
    <xdr:to>
      <xdr:col>81</xdr:col>
      <xdr:colOff>101600</xdr:colOff>
      <xdr:row>42</xdr:row>
      <xdr:rowOff>12700</xdr:rowOff>
    </xdr:to>
    <xdr:sp macro="" textlink="">
      <xdr:nvSpPr>
        <xdr:cNvPr id="349" name="楕円 348"/>
        <xdr:cNvSpPr/>
      </xdr:nvSpPr>
      <xdr:spPr>
        <a:xfrm>
          <a:off x="13887450" y="685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50" name="楕円 349"/>
        <xdr:cNvSpPr/>
      </xdr:nvSpPr>
      <xdr:spPr>
        <a:xfrm>
          <a:off x="13093700" y="6273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38100</xdr:rowOff>
    </xdr:from>
    <xdr:to>
      <xdr:col>81</xdr:col>
      <xdr:colOff>50800</xdr:colOff>
      <xdr:row>41</xdr:row>
      <xdr:rowOff>133350</xdr:rowOff>
    </xdr:to>
    <xdr:cxnSp macro="">
      <xdr:nvCxnSpPr>
        <xdr:cNvPr id="351" name="直線コネクタ 350"/>
        <xdr:cNvCxnSpPr/>
      </xdr:nvCxnSpPr>
      <xdr:spPr>
        <a:xfrm>
          <a:off x="13144500" y="6318250"/>
          <a:ext cx="79375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120650</xdr:rowOff>
    </xdr:from>
    <xdr:to>
      <xdr:col>72</xdr:col>
      <xdr:colOff>38100</xdr:colOff>
      <xdr:row>42</xdr:row>
      <xdr:rowOff>50800</xdr:rowOff>
    </xdr:to>
    <xdr:sp macro="" textlink="">
      <xdr:nvSpPr>
        <xdr:cNvPr id="352" name="楕円 351"/>
        <xdr:cNvSpPr/>
      </xdr:nvSpPr>
      <xdr:spPr>
        <a:xfrm>
          <a:off x="12299950" y="6896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38100</xdr:rowOff>
    </xdr:from>
    <xdr:to>
      <xdr:col>76</xdr:col>
      <xdr:colOff>114300</xdr:colOff>
      <xdr:row>42</xdr:row>
      <xdr:rowOff>0</xdr:rowOff>
    </xdr:to>
    <xdr:cxnSp macro="">
      <xdr:nvCxnSpPr>
        <xdr:cNvPr id="353" name="直線コネクタ 352"/>
        <xdr:cNvCxnSpPr/>
      </xdr:nvCxnSpPr>
      <xdr:spPr>
        <a:xfrm flipV="1">
          <a:off x="12344400" y="6318250"/>
          <a:ext cx="8001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42</xdr:row>
      <xdr:rowOff>3827</xdr:rowOff>
    </xdr:from>
    <xdr:ext cx="405111" cy="259045"/>
    <xdr:sp macro="" textlink="">
      <xdr:nvSpPr>
        <xdr:cNvPr id="354" name="n_1mainValue【試験研究機関】&#10;有形固定資産減価償却率"/>
        <xdr:cNvSpPr txBox="1"/>
      </xdr:nvSpPr>
      <xdr:spPr>
        <a:xfrm>
          <a:off x="13742044" y="694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355" name="n_2mainValue【試験研究機関】&#10;有形固定資産減価償却率"/>
        <xdr:cNvSpPr txBox="1"/>
      </xdr:nvSpPr>
      <xdr:spPr>
        <a:xfrm>
          <a:off x="12960994" y="636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67327</xdr:rowOff>
    </xdr:from>
    <xdr:ext cx="405111" cy="259045"/>
    <xdr:sp macro="" textlink="">
      <xdr:nvSpPr>
        <xdr:cNvPr id="356" name="n_3mainValue【試験研究機関】&#10;有形固定資産減価償却率"/>
        <xdr:cNvSpPr txBox="1"/>
      </xdr:nvSpPr>
      <xdr:spPr>
        <a:xfrm>
          <a:off x="12167244" y="667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58" name="正方形/長方形 357"/>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59" name="正方形/長方形 358"/>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33</xdr:row>
      <xdr:rowOff>19050</xdr:rowOff>
    </xdr:from>
    <xdr:to>
      <xdr:col>112</xdr:col>
      <xdr:colOff>38100</xdr:colOff>
      <xdr:row>33</xdr:row>
      <xdr:rowOff>120650</xdr:rowOff>
    </xdr:to>
    <xdr:sp macro="" textlink="">
      <xdr:nvSpPr>
        <xdr:cNvPr id="376" name="フローチャート: 判断 375"/>
        <xdr:cNvSpPr/>
      </xdr:nvSpPr>
      <xdr:spPr>
        <a:xfrm>
          <a:off x="19157950" y="547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33</xdr:row>
      <xdr:rowOff>111777</xdr:rowOff>
    </xdr:from>
    <xdr:ext cx="469744" cy="259045"/>
    <xdr:sp macro="" textlink="">
      <xdr:nvSpPr>
        <xdr:cNvPr id="377" name="n_1aveValue【試験研究機関】&#10;一人当たり面積"/>
        <xdr:cNvSpPr txBox="1"/>
      </xdr:nvSpPr>
      <xdr:spPr>
        <a:xfrm>
          <a:off x="18980227"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38100</xdr:rowOff>
    </xdr:from>
    <xdr:to>
      <xdr:col>107</xdr:col>
      <xdr:colOff>101600</xdr:colOff>
      <xdr:row>38</xdr:row>
      <xdr:rowOff>139700</xdr:rowOff>
    </xdr:to>
    <xdr:sp macro="" textlink="">
      <xdr:nvSpPr>
        <xdr:cNvPr id="378" name="フローチャート: 判断 377"/>
        <xdr:cNvSpPr/>
      </xdr:nvSpPr>
      <xdr:spPr>
        <a:xfrm>
          <a:off x="1834515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36</xdr:row>
      <xdr:rowOff>156227</xdr:rowOff>
    </xdr:from>
    <xdr:ext cx="469744" cy="259045"/>
    <xdr:sp macro="" textlink="">
      <xdr:nvSpPr>
        <xdr:cNvPr id="379" name="n_2aveValue【試験研究機関】&#10;一人当たり面積"/>
        <xdr:cNvSpPr txBox="1"/>
      </xdr:nvSpPr>
      <xdr:spPr>
        <a:xfrm>
          <a:off x="181801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0" name="テキスト ボックス 37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63500</xdr:rowOff>
    </xdr:from>
    <xdr:to>
      <xdr:col>112</xdr:col>
      <xdr:colOff>38100</xdr:colOff>
      <xdr:row>32</xdr:row>
      <xdr:rowOff>165100</xdr:rowOff>
    </xdr:to>
    <xdr:sp macro="" textlink="">
      <xdr:nvSpPr>
        <xdr:cNvPr id="385" name="楕円 384"/>
        <xdr:cNvSpPr/>
      </xdr:nvSpPr>
      <xdr:spPr>
        <a:xfrm>
          <a:off x="19157950" y="5353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114300</xdr:rowOff>
    </xdr:from>
    <xdr:to>
      <xdr:col>107</xdr:col>
      <xdr:colOff>101600</xdr:colOff>
      <xdr:row>41</xdr:row>
      <xdr:rowOff>44450</xdr:rowOff>
    </xdr:to>
    <xdr:sp macro="" textlink="">
      <xdr:nvSpPr>
        <xdr:cNvPr id="386" name="楕円 385"/>
        <xdr:cNvSpPr/>
      </xdr:nvSpPr>
      <xdr:spPr>
        <a:xfrm>
          <a:off x="18345150" y="6724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114300</xdr:rowOff>
    </xdr:from>
    <xdr:to>
      <xdr:col>111</xdr:col>
      <xdr:colOff>177800</xdr:colOff>
      <xdr:row>40</xdr:row>
      <xdr:rowOff>165100</xdr:rowOff>
    </xdr:to>
    <xdr:cxnSp macro="">
      <xdr:nvCxnSpPr>
        <xdr:cNvPr id="387" name="直線コネクタ 386"/>
        <xdr:cNvCxnSpPr/>
      </xdr:nvCxnSpPr>
      <xdr:spPr>
        <a:xfrm flipV="1">
          <a:off x="18395950" y="5403850"/>
          <a:ext cx="80645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101600</xdr:rowOff>
    </xdr:from>
    <xdr:to>
      <xdr:col>102</xdr:col>
      <xdr:colOff>165100</xdr:colOff>
      <xdr:row>35</xdr:row>
      <xdr:rowOff>31750</xdr:rowOff>
    </xdr:to>
    <xdr:sp macro="" textlink="">
      <xdr:nvSpPr>
        <xdr:cNvPr id="388" name="楕円 387"/>
        <xdr:cNvSpPr/>
      </xdr:nvSpPr>
      <xdr:spPr>
        <a:xfrm>
          <a:off x="17551400" y="5721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152400</xdr:rowOff>
    </xdr:from>
    <xdr:to>
      <xdr:col>107</xdr:col>
      <xdr:colOff>50800</xdr:colOff>
      <xdr:row>40</xdr:row>
      <xdr:rowOff>165100</xdr:rowOff>
    </xdr:to>
    <xdr:cxnSp macro="">
      <xdr:nvCxnSpPr>
        <xdr:cNvPr id="389" name="直線コネクタ 388"/>
        <xdr:cNvCxnSpPr/>
      </xdr:nvCxnSpPr>
      <xdr:spPr>
        <a:xfrm>
          <a:off x="17602200" y="5772150"/>
          <a:ext cx="79375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31</xdr:row>
      <xdr:rowOff>10177</xdr:rowOff>
    </xdr:from>
    <xdr:ext cx="469744" cy="259045"/>
    <xdr:sp macro="" textlink="">
      <xdr:nvSpPr>
        <xdr:cNvPr id="390" name="n_1mainValue【試験研究機関】&#10;一人当たり面積"/>
        <xdr:cNvSpPr txBox="1"/>
      </xdr:nvSpPr>
      <xdr:spPr>
        <a:xfrm>
          <a:off x="18980227"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35577</xdr:rowOff>
    </xdr:from>
    <xdr:ext cx="469744" cy="259045"/>
    <xdr:sp macro="" textlink="">
      <xdr:nvSpPr>
        <xdr:cNvPr id="391" name="n_2mainValue【試験研究機関】&#10;一人当たり面積"/>
        <xdr:cNvSpPr txBox="1"/>
      </xdr:nvSpPr>
      <xdr:spPr>
        <a:xfrm>
          <a:off x="181801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48277</xdr:rowOff>
    </xdr:from>
    <xdr:ext cx="469744" cy="259045"/>
    <xdr:sp macro="" textlink="">
      <xdr:nvSpPr>
        <xdr:cNvPr id="392" name="n_3mainValue【試験研究機関】&#10;一人当たり面積"/>
        <xdr:cNvSpPr txBox="1"/>
      </xdr:nvSpPr>
      <xdr:spPr>
        <a:xfrm>
          <a:off x="17386377"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94" name="正方形/長方形 39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95" name="正方形/長方形 39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9" name="テキスト ボックス 398"/>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0" name="直線コネクタ 399"/>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1" name="テキスト ボックス 400"/>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2" name="直線コネクタ 401"/>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3" name="テキスト ボックス 402"/>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4" name="直線コネクタ 403"/>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5" name="テキスト ボックス 404"/>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6" name="直線コネクタ 405"/>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7" name="テキスト ボックス 406"/>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8" name="直線コネクタ 407"/>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9" name="テキスト ボックス 408"/>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1" name="テキスト ボックス 41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38100</xdr:rowOff>
    </xdr:from>
    <xdr:to>
      <xdr:col>81</xdr:col>
      <xdr:colOff>101600</xdr:colOff>
      <xdr:row>58</xdr:row>
      <xdr:rowOff>139700</xdr:rowOff>
    </xdr:to>
    <xdr:sp macro="" textlink="">
      <xdr:nvSpPr>
        <xdr:cNvPr id="413" name="フローチャート: 判断 412"/>
        <xdr:cNvSpPr/>
      </xdr:nvSpPr>
      <xdr:spPr>
        <a:xfrm>
          <a:off x="1388745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130827</xdr:rowOff>
    </xdr:from>
    <xdr:ext cx="405111" cy="259045"/>
    <xdr:sp macro="" textlink="">
      <xdr:nvSpPr>
        <xdr:cNvPr id="414" name="n_1aveValue【警察施設】&#10;有形固定資産減価償却率"/>
        <xdr:cNvSpPr txBox="1"/>
      </xdr:nvSpPr>
      <xdr:spPr>
        <a:xfrm>
          <a:off x="13742044" y="971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31750</xdr:rowOff>
    </xdr:from>
    <xdr:to>
      <xdr:col>76</xdr:col>
      <xdr:colOff>165100</xdr:colOff>
      <xdr:row>59</xdr:row>
      <xdr:rowOff>133350</xdr:rowOff>
    </xdr:to>
    <xdr:sp macro="" textlink="">
      <xdr:nvSpPr>
        <xdr:cNvPr id="415" name="フローチャート: 判断 414"/>
        <xdr:cNvSpPr/>
      </xdr:nvSpPr>
      <xdr:spPr>
        <a:xfrm>
          <a:off x="130937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124477</xdr:rowOff>
    </xdr:from>
    <xdr:ext cx="405111" cy="259045"/>
    <xdr:sp macro="" textlink="">
      <xdr:nvSpPr>
        <xdr:cNvPr id="416" name="n_2aveValue【警察施設】&#10;有形固定資産減価償却率"/>
        <xdr:cNvSpPr txBox="1"/>
      </xdr:nvSpPr>
      <xdr:spPr>
        <a:xfrm>
          <a:off x="12960994" y="987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7" name="テキスト ボックス 41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76200</xdr:rowOff>
    </xdr:from>
    <xdr:to>
      <xdr:col>81</xdr:col>
      <xdr:colOff>101600</xdr:colOff>
      <xdr:row>57</xdr:row>
      <xdr:rowOff>6350</xdr:rowOff>
    </xdr:to>
    <xdr:sp macro="" textlink="">
      <xdr:nvSpPr>
        <xdr:cNvPr id="422" name="楕円 421"/>
        <xdr:cNvSpPr/>
      </xdr:nvSpPr>
      <xdr:spPr>
        <a:xfrm>
          <a:off x="13887450" y="9328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44450</xdr:rowOff>
    </xdr:from>
    <xdr:to>
      <xdr:col>76</xdr:col>
      <xdr:colOff>165100</xdr:colOff>
      <xdr:row>57</xdr:row>
      <xdr:rowOff>146050</xdr:rowOff>
    </xdr:to>
    <xdr:sp macro="" textlink="">
      <xdr:nvSpPr>
        <xdr:cNvPr id="423" name="楕円 422"/>
        <xdr:cNvSpPr/>
      </xdr:nvSpPr>
      <xdr:spPr>
        <a:xfrm>
          <a:off x="130937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127000</xdr:rowOff>
    </xdr:from>
    <xdr:to>
      <xdr:col>81</xdr:col>
      <xdr:colOff>50800</xdr:colOff>
      <xdr:row>57</xdr:row>
      <xdr:rowOff>95250</xdr:rowOff>
    </xdr:to>
    <xdr:cxnSp macro="">
      <xdr:nvCxnSpPr>
        <xdr:cNvPr id="424" name="直線コネクタ 423"/>
        <xdr:cNvCxnSpPr/>
      </xdr:nvCxnSpPr>
      <xdr:spPr>
        <a:xfrm flipV="1">
          <a:off x="13144500" y="9378950"/>
          <a:ext cx="7937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133350</xdr:rowOff>
    </xdr:from>
    <xdr:to>
      <xdr:col>72</xdr:col>
      <xdr:colOff>38100</xdr:colOff>
      <xdr:row>58</xdr:row>
      <xdr:rowOff>63500</xdr:rowOff>
    </xdr:to>
    <xdr:sp macro="" textlink="">
      <xdr:nvSpPr>
        <xdr:cNvPr id="425" name="楕円 424"/>
        <xdr:cNvSpPr/>
      </xdr:nvSpPr>
      <xdr:spPr>
        <a:xfrm>
          <a:off x="12299950" y="9550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95250</xdr:rowOff>
    </xdr:from>
    <xdr:to>
      <xdr:col>76</xdr:col>
      <xdr:colOff>114300</xdr:colOff>
      <xdr:row>58</xdr:row>
      <xdr:rowOff>12700</xdr:rowOff>
    </xdr:to>
    <xdr:cxnSp macro="">
      <xdr:nvCxnSpPr>
        <xdr:cNvPr id="426" name="直線コネクタ 425"/>
        <xdr:cNvCxnSpPr/>
      </xdr:nvCxnSpPr>
      <xdr:spPr>
        <a:xfrm flipV="1">
          <a:off x="12344400" y="9512300"/>
          <a:ext cx="8001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22877</xdr:rowOff>
    </xdr:from>
    <xdr:ext cx="405111" cy="259045"/>
    <xdr:sp macro="" textlink="">
      <xdr:nvSpPr>
        <xdr:cNvPr id="427" name="n_1mainValue【警察施設】&#10;有形固定資産減価償却率"/>
        <xdr:cNvSpPr txBox="1"/>
      </xdr:nvSpPr>
      <xdr:spPr>
        <a:xfrm>
          <a:off x="13742044" y="910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428" name="n_2mainValue【警察施設】&#10;有形固定資産減価償却率"/>
        <xdr:cNvSpPr txBox="1"/>
      </xdr:nvSpPr>
      <xdr:spPr>
        <a:xfrm>
          <a:off x="1296099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80027</xdr:rowOff>
    </xdr:from>
    <xdr:ext cx="405111" cy="259045"/>
    <xdr:sp macro="" textlink="">
      <xdr:nvSpPr>
        <xdr:cNvPr id="429" name="n_3mainValue【警察施設】&#10;有形固定資産減価償却率"/>
        <xdr:cNvSpPr txBox="1"/>
      </xdr:nvSpPr>
      <xdr:spPr>
        <a:xfrm>
          <a:off x="12167244" y="933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31" name="正方形/長方形 430"/>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32" name="正方形/長方形 431"/>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4" name="テキスト ボックス 43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5" name="直線コネクタ 43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6" name="テキスト ボックス 43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7" name="直線コネクタ 436"/>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8" name="テキスト ボックス 437"/>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9" name="直線コネクタ 438"/>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0" name="テキスト ボックス 439"/>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1" name="直線コネクタ 440"/>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2" name="テキスト ボックス 441"/>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3" name="直線コネクタ 442"/>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4" name="テキスト ボックス 443"/>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5" name="直線コネクタ 444"/>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6" name="テキスト ボックス 445"/>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76200</xdr:rowOff>
    </xdr:from>
    <xdr:to>
      <xdr:col>112</xdr:col>
      <xdr:colOff>38100</xdr:colOff>
      <xdr:row>59</xdr:row>
      <xdr:rowOff>6350</xdr:rowOff>
    </xdr:to>
    <xdr:sp macro="" textlink="">
      <xdr:nvSpPr>
        <xdr:cNvPr id="450" name="フローチャート: 判断 449"/>
        <xdr:cNvSpPr/>
      </xdr:nvSpPr>
      <xdr:spPr>
        <a:xfrm>
          <a:off x="19157950" y="9658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168927</xdr:rowOff>
    </xdr:from>
    <xdr:ext cx="469744" cy="259045"/>
    <xdr:sp macro="" textlink="">
      <xdr:nvSpPr>
        <xdr:cNvPr id="451" name="n_1aveValue【警察施設】&#10;一人当たり面積"/>
        <xdr:cNvSpPr txBox="1"/>
      </xdr:nvSpPr>
      <xdr:spPr>
        <a:xfrm>
          <a:off x="189802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114300</xdr:rowOff>
    </xdr:from>
    <xdr:to>
      <xdr:col>107</xdr:col>
      <xdr:colOff>101600</xdr:colOff>
      <xdr:row>59</xdr:row>
      <xdr:rowOff>44450</xdr:rowOff>
    </xdr:to>
    <xdr:sp macro="" textlink="">
      <xdr:nvSpPr>
        <xdr:cNvPr id="452" name="フローチャート: 判断 451"/>
        <xdr:cNvSpPr/>
      </xdr:nvSpPr>
      <xdr:spPr>
        <a:xfrm>
          <a:off x="18345150" y="9696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35577</xdr:rowOff>
    </xdr:from>
    <xdr:ext cx="469744" cy="259045"/>
    <xdr:sp macro="" textlink="">
      <xdr:nvSpPr>
        <xdr:cNvPr id="453" name="n_2aveValue【警察施設】&#10;一人当たり面積"/>
        <xdr:cNvSpPr txBox="1"/>
      </xdr:nvSpPr>
      <xdr:spPr>
        <a:xfrm>
          <a:off x="181801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4" name="テキスト ボックス 45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127000</xdr:rowOff>
    </xdr:from>
    <xdr:to>
      <xdr:col>112</xdr:col>
      <xdr:colOff>38100</xdr:colOff>
      <xdr:row>55</xdr:row>
      <xdr:rowOff>57150</xdr:rowOff>
    </xdr:to>
    <xdr:sp macro="" textlink="">
      <xdr:nvSpPr>
        <xdr:cNvPr id="459" name="楕円 458"/>
        <xdr:cNvSpPr/>
      </xdr:nvSpPr>
      <xdr:spPr>
        <a:xfrm>
          <a:off x="19157950" y="9048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6350</xdr:rowOff>
    </xdr:from>
    <xdr:to>
      <xdr:col>107</xdr:col>
      <xdr:colOff>101600</xdr:colOff>
      <xdr:row>55</xdr:row>
      <xdr:rowOff>107950</xdr:rowOff>
    </xdr:to>
    <xdr:sp macro="" textlink="">
      <xdr:nvSpPr>
        <xdr:cNvPr id="460" name="楕円 459"/>
        <xdr:cNvSpPr/>
      </xdr:nvSpPr>
      <xdr:spPr>
        <a:xfrm>
          <a:off x="1834515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6350</xdr:rowOff>
    </xdr:from>
    <xdr:to>
      <xdr:col>111</xdr:col>
      <xdr:colOff>177800</xdr:colOff>
      <xdr:row>55</xdr:row>
      <xdr:rowOff>57150</xdr:rowOff>
    </xdr:to>
    <xdr:cxnSp macro="">
      <xdr:nvCxnSpPr>
        <xdr:cNvPr id="461" name="直線コネクタ 460"/>
        <xdr:cNvCxnSpPr/>
      </xdr:nvCxnSpPr>
      <xdr:spPr>
        <a:xfrm flipV="1">
          <a:off x="18395950" y="9093200"/>
          <a:ext cx="8064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120650</xdr:rowOff>
    </xdr:from>
    <xdr:to>
      <xdr:col>102</xdr:col>
      <xdr:colOff>165100</xdr:colOff>
      <xdr:row>56</xdr:row>
      <xdr:rowOff>50800</xdr:rowOff>
    </xdr:to>
    <xdr:sp macro="" textlink="">
      <xdr:nvSpPr>
        <xdr:cNvPr id="462" name="楕円 461"/>
        <xdr:cNvSpPr/>
      </xdr:nvSpPr>
      <xdr:spPr>
        <a:xfrm>
          <a:off x="17551400" y="9207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57150</xdr:rowOff>
    </xdr:from>
    <xdr:to>
      <xdr:col>107</xdr:col>
      <xdr:colOff>50800</xdr:colOff>
      <xdr:row>56</xdr:row>
      <xdr:rowOff>0</xdr:rowOff>
    </xdr:to>
    <xdr:cxnSp macro="">
      <xdr:nvCxnSpPr>
        <xdr:cNvPr id="463" name="直線コネクタ 462"/>
        <xdr:cNvCxnSpPr/>
      </xdr:nvCxnSpPr>
      <xdr:spPr>
        <a:xfrm flipV="1">
          <a:off x="17602200" y="9144000"/>
          <a:ext cx="7937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53</xdr:row>
      <xdr:rowOff>73677</xdr:rowOff>
    </xdr:from>
    <xdr:ext cx="469744" cy="259045"/>
    <xdr:sp macro="" textlink="">
      <xdr:nvSpPr>
        <xdr:cNvPr id="464" name="n_1mainValue【警察施設】&#10;一人当たり面積"/>
        <xdr:cNvSpPr txBox="1"/>
      </xdr:nvSpPr>
      <xdr:spPr>
        <a:xfrm>
          <a:off x="18980227" y="883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124477</xdr:rowOff>
    </xdr:from>
    <xdr:ext cx="469744" cy="259045"/>
    <xdr:sp macro="" textlink="">
      <xdr:nvSpPr>
        <xdr:cNvPr id="465" name="n_2mainValue【警察施設】&#10;一人当たり面積"/>
        <xdr:cNvSpPr txBox="1"/>
      </xdr:nvSpPr>
      <xdr:spPr>
        <a:xfrm>
          <a:off x="18180127" y="888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67327</xdr:rowOff>
    </xdr:from>
    <xdr:ext cx="469744" cy="259045"/>
    <xdr:sp macro="" textlink="">
      <xdr:nvSpPr>
        <xdr:cNvPr id="466" name="n_3mainValue【警察施設】&#10;一人当たり面積"/>
        <xdr:cNvSpPr txBox="1"/>
      </xdr:nvSpPr>
      <xdr:spPr>
        <a:xfrm>
          <a:off x="17386377"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68" name="正方形/長方形 467"/>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69" name="正方形/長方形 468"/>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73" name="テキスト ボックス 47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4" name="直線コネクタ 47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5" name="テキスト ボックス 474"/>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6" name="直線コネクタ 47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7" name="テキスト ボックス 47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8" name="直線コネクタ 47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9" name="テキスト ボックス 47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0" name="直線コネクタ 47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1" name="テキスト ボックス 48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2" name="直線コネクタ 48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83" name="テキスト ボックス 482"/>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487" name="フローチャート: 判断 486"/>
        <xdr:cNvSpPr/>
      </xdr:nvSpPr>
      <xdr:spPr>
        <a:xfrm>
          <a:off x="13887450" y="13691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93997</xdr:rowOff>
    </xdr:from>
    <xdr:ext cx="405111" cy="259045"/>
    <xdr:sp macro="" textlink="">
      <xdr:nvSpPr>
        <xdr:cNvPr id="488" name="n_1aveValue【庁舎】&#10;有形固定資産減価償却率"/>
        <xdr:cNvSpPr txBox="1"/>
      </xdr:nvSpPr>
      <xdr:spPr>
        <a:xfrm>
          <a:off x="13742044"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25400</xdr:rowOff>
    </xdr:from>
    <xdr:to>
      <xdr:col>76</xdr:col>
      <xdr:colOff>165100</xdr:colOff>
      <xdr:row>82</xdr:row>
      <xdr:rowOff>127000</xdr:rowOff>
    </xdr:to>
    <xdr:sp macro="" textlink="">
      <xdr:nvSpPr>
        <xdr:cNvPr id="489" name="フローチャート: 判断 488"/>
        <xdr:cNvSpPr/>
      </xdr:nvSpPr>
      <xdr:spPr>
        <a:xfrm>
          <a:off x="13093700" y="1356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143527</xdr:rowOff>
    </xdr:from>
    <xdr:ext cx="405111" cy="259045"/>
    <xdr:sp macro="" textlink="">
      <xdr:nvSpPr>
        <xdr:cNvPr id="490" name="n_2aveValue【庁舎】&#10;有形固定資産減価償却率"/>
        <xdr:cNvSpPr txBox="1"/>
      </xdr:nvSpPr>
      <xdr:spPr>
        <a:xfrm>
          <a:off x="12960994"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1" name="テキスト ボックス 49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63500</xdr:rowOff>
    </xdr:from>
    <xdr:to>
      <xdr:col>81</xdr:col>
      <xdr:colOff>101600</xdr:colOff>
      <xdr:row>85</xdr:row>
      <xdr:rowOff>165100</xdr:rowOff>
    </xdr:to>
    <xdr:sp macro="" textlink="">
      <xdr:nvSpPr>
        <xdr:cNvPr id="496" name="楕円 495"/>
        <xdr:cNvSpPr/>
      </xdr:nvSpPr>
      <xdr:spPr>
        <a:xfrm>
          <a:off x="1388745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71120</xdr:rowOff>
    </xdr:from>
    <xdr:to>
      <xdr:col>76</xdr:col>
      <xdr:colOff>165100</xdr:colOff>
      <xdr:row>85</xdr:row>
      <xdr:rowOff>1270</xdr:rowOff>
    </xdr:to>
    <xdr:sp macro="" textlink="">
      <xdr:nvSpPr>
        <xdr:cNvPr id="497" name="楕円 496"/>
        <xdr:cNvSpPr/>
      </xdr:nvSpPr>
      <xdr:spPr>
        <a:xfrm>
          <a:off x="13093700" y="13945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121920</xdr:rowOff>
    </xdr:from>
    <xdr:to>
      <xdr:col>81</xdr:col>
      <xdr:colOff>50800</xdr:colOff>
      <xdr:row>85</xdr:row>
      <xdr:rowOff>114300</xdr:rowOff>
    </xdr:to>
    <xdr:cxnSp macro="">
      <xdr:nvCxnSpPr>
        <xdr:cNvPr id="498" name="直線コネクタ 497"/>
        <xdr:cNvCxnSpPr/>
      </xdr:nvCxnSpPr>
      <xdr:spPr>
        <a:xfrm>
          <a:off x="13144500" y="13996670"/>
          <a:ext cx="79375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71120</xdr:rowOff>
    </xdr:from>
    <xdr:to>
      <xdr:col>72</xdr:col>
      <xdr:colOff>38100</xdr:colOff>
      <xdr:row>85</xdr:row>
      <xdr:rowOff>1270</xdr:rowOff>
    </xdr:to>
    <xdr:sp macro="" textlink="">
      <xdr:nvSpPr>
        <xdr:cNvPr id="499" name="楕円 498"/>
        <xdr:cNvSpPr/>
      </xdr:nvSpPr>
      <xdr:spPr>
        <a:xfrm>
          <a:off x="12299950" y="13945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121920</xdr:rowOff>
    </xdr:from>
    <xdr:to>
      <xdr:col>76</xdr:col>
      <xdr:colOff>114300</xdr:colOff>
      <xdr:row>84</xdr:row>
      <xdr:rowOff>121920</xdr:rowOff>
    </xdr:to>
    <xdr:cxnSp macro="">
      <xdr:nvCxnSpPr>
        <xdr:cNvPr id="500" name="直線コネクタ 499"/>
        <xdr:cNvCxnSpPr/>
      </xdr:nvCxnSpPr>
      <xdr:spPr>
        <a:xfrm>
          <a:off x="12344400" y="139966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156227</xdr:rowOff>
    </xdr:from>
    <xdr:ext cx="405111" cy="259045"/>
    <xdr:sp macro="" textlink="">
      <xdr:nvSpPr>
        <xdr:cNvPr id="501" name="n_1mainValue【庁舎】&#10;有形固定資産減価償却率"/>
        <xdr:cNvSpPr txBox="1"/>
      </xdr:nvSpPr>
      <xdr:spPr>
        <a:xfrm>
          <a:off x="1374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163847</xdr:rowOff>
    </xdr:from>
    <xdr:ext cx="405111" cy="259045"/>
    <xdr:sp macro="" textlink="">
      <xdr:nvSpPr>
        <xdr:cNvPr id="502" name="n_2mainValue【庁舎】&#10;有形固定資産減価償却率"/>
        <xdr:cNvSpPr txBox="1"/>
      </xdr:nvSpPr>
      <xdr:spPr>
        <a:xfrm>
          <a:off x="1296099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17797</xdr:rowOff>
    </xdr:from>
    <xdr:ext cx="405111" cy="259045"/>
    <xdr:sp macro="" textlink="">
      <xdr:nvSpPr>
        <xdr:cNvPr id="503" name="n_3mainValue【庁舎】&#10;有形固定資産減価償却率"/>
        <xdr:cNvSpPr txBox="1"/>
      </xdr:nvSpPr>
      <xdr:spPr>
        <a:xfrm>
          <a:off x="121672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05" name="正方形/長方形 504"/>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06" name="正方形/長方形 505"/>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10" name="テキスト ボックス 509"/>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11" name="直線コネクタ 510"/>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2" name="テキスト ボックス 511"/>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3" name="直線コネクタ 512"/>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4" name="テキスト ボックス 513"/>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5" name="直線コネクタ 514"/>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6" name="テキスト ボックス 515"/>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7" name="直線コネクタ 516"/>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8" name="テキスト ボックス 517"/>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9" name="直線コネクタ 518"/>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0" name="テキスト ボックス 519"/>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1" name="直線コネクタ 52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2" name="テキスト ボックス 52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3"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78</xdr:row>
      <xdr:rowOff>50800</xdr:rowOff>
    </xdr:from>
    <xdr:to>
      <xdr:col>112</xdr:col>
      <xdr:colOff>38100</xdr:colOff>
      <xdr:row>78</xdr:row>
      <xdr:rowOff>152400</xdr:rowOff>
    </xdr:to>
    <xdr:sp macro="" textlink="">
      <xdr:nvSpPr>
        <xdr:cNvPr id="524" name="フローチャート: 判断 523"/>
        <xdr:cNvSpPr/>
      </xdr:nvSpPr>
      <xdr:spPr>
        <a:xfrm>
          <a:off x="19157950" y="12934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143527</xdr:rowOff>
    </xdr:from>
    <xdr:ext cx="469744" cy="259045"/>
    <xdr:sp macro="" textlink="">
      <xdr:nvSpPr>
        <xdr:cNvPr id="525" name="n_1aveValue【庁舎】&#10;一人当たり面積"/>
        <xdr:cNvSpPr txBox="1"/>
      </xdr:nvSpPr>
      <xdr:spPr>
        <a:xfrm>
          <a:off x="18980227"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120650</xdr:rowOff>
    </xdr:from>
    <xdr:to>
      <xdr:col>107</xdr:col>
      <xdr:colOff>101600</xdr:colOff>
      <xdr:row>84</xdr:row>
      <xdr:rowOff>50800</xdr:rowOff>
    </xdr:to>
    <xdr:sp macro="" textlink="">
      <xdr:nvSpPr>
        <xdr:cNvPr id="526" name="フローチャート: 判断 525"/>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67327</xdr:rowOff>
    </xdr:from>
    <xdr:ext cx="469744" cy="259045"/>
    <xdr:sp macro="" textlink="">
      <xdr:nvSpPr>
        <xdr:cNvPr id="527" name="n_2aveValue【庁舎】&#10;一人当たり面積"/>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8" name="テキスト ボックス 52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9" name="テキスト ボックス 52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0" name="テキスト ボックス 52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1" name="テキスト ボックス 53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2" name="テキスト ボックス 53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6350</xdr:rowOff>
    </xdr:from>
    <xdr:to>
      <xdr:col>112</xdr:col>
      <xdr:colOff>38100</xdr:colOff>
      <xdr:row>77</xdr:row>
      <xdr:rowOff>107950</xdr:rowOff>
    </xdr:to>
    <xdr:sp macro="" textlink="">
      <xdr:nvSpPr>
        <xdr:cNvPr id="533" name="楕円 532"/>
        <xdr:cNvSpPr/>
      </xdr:nvSpPr>
      <xdr:spPr>
        <a:xfrm>
          <a:off x="19157950" y="12725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165100</xdr:rowOff>
    </xdr:to>
    <xdr:sp macro="" textlink="">
      <xdr:nvSpPr>
        <xdr:cNvPr id="534" name="楕円 533"/>
        <xdr:cNvSpPr/>
      </xdr:nvSpPr>
      <xdr:spPr>
        <a:xfrm>
          <a:off x="183451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57150</xdr:rowOff>
    </xdr:from>
    <xdr:to>
      <xdr:col>111</xdr:col>
      <xdr:colOff>177800</xdr:colOff>
      <xdr:row>86</xdr:row>
      <xdr:rowOff>114300</xdr:rowOff>
    </xdr:to>
    <xdr:cxnSp macro="">
      <xdr:nvCxnSpPr>
        <xdr:cNvPr id="535" name="直線コネクタ 534"/>
        <xdr:cNvCxnSpPr/>
      </xdr:nvCxnSpPr>
      <xdr:spPr>
        <a:xfrm flipV="1">
          <a:off x="18395950" y="12776200"/>
          <a:ext cx="806450" cy="154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114300</xdr:rowOff>
    </xdr:from>
    <xdr:to>
      <xdr:col>102</xdr:col>
      <xdr:colOff>165100</xdr:colOff>
      <xdr:row>79</xdr:row>
      <xdr:rowOff>44450</xdr:rowOff>
    </xdr:to>
    <xdr:sp macro="" textlink="">
      <xdr:nvSpPr>
        <xdr:cNvPr id="536" name="楕円 535"/>
        <xdr:cNvSpPr/>
      </xdr:nvSpPr>
      <xdr:spPr>
        <a:xfrm>
          <a:off x="17551400" y="12998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165100</xdr:rowOff>
    </xdr:from>
    <xdr:to>
      <xdr:col>107</xdr:col>
      <xdr:colOff>50800</xdr:colOff>
      <xdr:row>86</xdr:row>
      <xdr:rowOff>114300</xdr:rowOff>
    </xdr:to>
    <xdr:cxnSp macro="">
      <xdr:nvCxnSpPr>
        <xdr:cNvPr id="537" name="直線コネクタ 536"/>
        <xdr:cNvCxnSpPr/>
      </xdr:nvCxnSpPr>
      <xdr:spPr>
        <a:xfrm>
          <a:off x="17602200" y="13049250"/>
          <a:ext cx="79375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75</xdr:row>
      <xdr:rowOff>124477</xdr:rowOff>
    </xdr:from>
    <xdr:ext cx="469744" cy="259045"/>
    <xdr:sp macro="" textlink="">
      <xdr:nvSpPr>
        <xdr:cNvPr id="538" name="n_1mainValue【庁舎】&#10;一人当たり面積"/>
        <xdr:cNvSpPr txBox="1"/>
      </xdr:nvSpPr>
      <xdr:spPr>
        <a:xfrm>
          <a:off x="18980227"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156227</xdr:rowOff>
    </xdr:from>
    <xdr:ext cx="469744" cy="259045"/>
    <xdr:sp macro="" textlink="">
      <xdr:nvSpPr>
        <xdr:cNvPr id="539" name="n_2mainValue【庁舎】&#10;一人当たり面積"/>
        <xdr:cNvSpPr txBox="1"/>
      </xdr:nvSpPr>
      <xdr:spPr>
        <a:xfrm>
          <a:off x="181801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60977</xdr:rowOff>
    </xdr:from>
    <xdr:ext cx="469744" cy="259045"/>
    <xdr:sp macro="" textlink="">
      <xdr:nvSpPr>
        <xdr:cNvPr id="540" name="n_3mainValue【庁舎】&#10;一人当たり面積"/>
        <xdr:cNvSpPr txBox="1"/>
      </xdr:nvSpPr>
      <xdr:spPr>
        <a:xfrm>
          <a:off x="17386377" y="1278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1" name="正方形/長方形 54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2" name="正方形/長方形 54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3" name="テキスト ボックス 54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が著しく、全体的に一人当たりの指標が都道府県平均に比べて高くなっている。一方で、建替え及び改築に充てられる予算が減少しており、その結果、有形固定資産減価償却率が都道府県平均に比べて高くなっている状況が見受けられる。今後財政事情を考慮し、施設の更新・統廃合・長寿命化等を計画的に進めるなど公共施設等の適正管理に努めることとする。県民会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年度に改築した施設があり、有形固定資産減価償却率が下落すると共に一人当たり面積が増加した。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の数値に一部誤りがあり、本来の数値は次のとおりとなる。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体育館・プール：有形固定資産減価償却率（</a:t>
          </a:r>
          <a:r>
            <a:rPr kumimoji="1" lang="en-US" altLang="ja-JP" sz="1300">
              <a:latin typeface="ＭＳ Ｐゴシック" panose="020B0600070205080204" pitchFamily="50" charset="-128"/>
              <a:ea typeface="ＭＳ Ｐゴシック" panose="020B0600070205080204" pitchFamily="50" charset="-128"/>
            </a:rPr>
            <a:t>54.9</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0.042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県民会館：有形固定資産減価償却率（</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0.025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保健所：一人当たり面積（</a:t>
          </a:r>
          <a:r>
            <a:rPr kumimoji="1" lang="en-US" altLang="ja-JP" sz="1300">
              <a:latin typeface="ＭＳ Ｐゴシック" panose="020B0600070205080204" pitchFamily="50" charset="-128"/>
              <a:ea typeface="ＭＳ Ｐゴシック" panose="020B0600070205080204" pitchFamily="50" charset="-128"/>
            </a:rPr>
            <a:t>0.010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試験研究機関：一人当たり面積（</a:t>
          </a:r>
          <a:r>
            <a:rPr kumimoji="1" lang="en-US" altLang="ja-JP" sz="1300">
              <a:latin typeface="ＭＳ Ｐゴシック" panose="020B0600070205080204" pitchFamily="50" charset="-128"/>
              <a:ea typeface="ＭＳ Ｐゴシック" panose="020B0600070205080204" pitchFamily="50" charset="-128"/>
            </a:rPr>
            <a:t>0.102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庁舎：一人当たり面積（</a:t>
          </a:r>
          <a:r>
            <a:rPr kumimoji="1" lang="en-US" altLang="ja-JP" sz="1300">
              <a:latin typeface="ＭＳ Ｐゴシック" panose="020B0600070205080204" pitchFamily="50" charset="-128"/>
              <a:ea typeface="ＭＳ Ｐゴシック" panose="020B0600070205080204" pitchFamily="50" charset="-128"/>
            </a:rPr>
            <a:t>0.148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）都道府県財政比較分析表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717,480
713,006
7,103.63
445,334,822
435,224,218
1,301,581
266,360,314
864,199,803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177.8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465" cy="259080"/>
    <xdr:sp macro="" textlink="">
      <xdr:nvSpPr>
        <xdr:cNvPr id="29" name="テキスト ボックス 28"/>
        <xdr:cNvSpPr txBox="1"/>
      </xdr:nvSpPr>
      <xdr:spPr>
        <a:xfrm>
          <a:off x="762000" y="3111500"/>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3</xdr:col>
      <xdr:colOff>133350</xdr:colOff>
      <xdr:row>19</xdr:row>
      <xdr:rowOff>107950</xdr:rowOff>
    </xdr:from>
    <xdr:ext cx="8505825" cy="259080"/>
    <xdr:sp macro="" textlink="">
      <xdr:nvSpPr>
        <xdr:cNvPr id="30" name="テキスト ボックス 29"/>
        <xdr:cNvSpPr txBox="1"/>
      </xdr:nvSpPr>
      <xdr:spPr>
        <a:xfrm>
          <a:off x="762000" y="3365500"/>
          <a:ext cx="8505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625" cy="252095"/>
    <xdr:sp macro="" textlink="">
      <xdr:nvSpPr>
        <xdr:cNvPr id="32" name="テキスト ボックス 31"/>
        <xdr:cNvSpPr txBox="1"/>
      </xdr:nvSpPr>
      <xdr:spPr>
        <a:xfrm>
          <a:off x="762000" y="3619500"/>
          <a:ext cx="88106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470" cy="259080"/>
    <xdr:sp macro="" textlink="">
      <xdr:nvSpPr>
        <xdr:cNvPr id="33" name="テキスト ボックス 32"/>
        <xdr:cNvSpPr txBox="1"/>
      </xdr:nvSpPr>
      <xdr:spPr>
        <a:xfrm>
          <a:off x="762000" y="3873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12700</xdr:rowOff>
    </xdr:from>
    <xdr:ext cx="8294370" cy="259080"/>
    <xdr:sp macro="" textlink="">
      <xdr:nvSpPr>
        <xdr:cNvPr id="34" name="テキスト ボックス 33"/>
        <xdr:cNvSpPr txBox="1"/>
      </xdr:nvSpPr>
      <xdr:spPr>
        <a:xfrm>
          <a:off x="762000" y="4127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85" cy="259080"/>
    <xdr:sp macro="" textlink="">
      <xdr:nvSpPr>
        <xdr:cNvPr id="35" name="テキスト ボックス 34"/>
        <xdr:cNvSpPr txBox="1"/>
      </xdr:nvSpPr>
      <xdr:spPr>
        <a:xfrm>
          <a:off x="762000"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9</xdr:col>
      <xdr:colOff>49530</xdr:colOff>
      <xdr:row>31</xdr:row>
      <xdr:rowOff>88900</xdr:rowOff>
    </xdr:from>
    <xdr:ext cx="1272540" cy="306070"/>
    <xdr:sp macro="" textlink="">
      <xdr:nvSpPr>
        <xdr:cNvPr id="37" name="テキスト ボックス 36"/>
        <xdr:cNvSpPr txBox="1"/>
      </xdr:nvSpPr>
      <xdr:spPr>
        <a:xfrm>
          <a:off x="1935480" y="5403850"/>
          <a:ext cx="12725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191770</xdr:colOff>
      <xdr:row>31</xdr:row>
      <xdr:rowOff>38100</xdr:rowOff>
    </xdr:from>
    <xdr:ext cx="1326515" cy="358775"/>
    <xdr:sp macro="" textlink="">
      <xdr:nvSpPr>
        <xdr:cNvPr id="38" name="テキスト ボックス 37"/>
        <xdr:cNvSpPr txBox="1"/>
      </xdr:nvSpPr>
      <xdr:spPr>
        <a:xfrm>
          <a:off x="3335020" y="5353050"/>
          <a:ext cx="13265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tx1"/>
              </a:solidFill>
              <a:latin typeface="ＭＳ Ｐゴシック"/>
              <a:ea typeface="ＭＳ Ｐゴシック"/>
            </a:rPr>
            <a:t>本県は、全国でも</a:t>
          </a:r>
          <a:r>
            <a:rPr kumimoji="1" lang="en-US" altLang="ja-JP" sz="1200">
              <a:solidFill>
                <a:schemeClr val="tx1"/>
              </a:solidFill>
              <a:latin typeface="ＭＳ Ｐゴシック"/>
              <a:ea typeface="ＭＳ Ｐゴシック"/>
            </a:rPr>
            <a:t>3</a:t>
          </a:r>
          <a:r>
            <a:rPr kumimoji="1" lang="ja-JP" altLang="en-US" sz="1200">
              <a:solidFill>
                <a:schemeClr val="tx1"/>
              </a:solidFill>
              <a:latin typeface="ＭＳ Ｐゴシック"/>
              <a:ea typeface="ＭＳ Ｐゴシック"/>
            </a:rPr>
            <a:t>番目に人口が少ないことに加え（平成</a:t>
          </a:r>
          <a:r>
            <a:rPr kumimoji="1" lang="en-US" altLang="ja-JP" sz="1200">
              <a:solidFill>
                <a:schemeClr val="tx1"/>
              </a:solidFill>
              <a:latin typeface="ＭＳ Ｐゴシック"/>
              <a:ea typeface="ＭＳ Ｐゴシック"/>
            </a:rPr>
            <a:t>27</a:t>
          </a:r>
          <a:r>
            <a:rPr kumimoji="1" lang="ja-JP" altLang="en-US" sz="1200">
              <a:solidFill>
                <a:schemeClr val="tx1"/>
              </a:solidFill>
              <a:latin typeface="ＭＳ Ｐゴシック"/>
              <a:ea typeface="ＭＳ Ｐゴシック"/>
            </a:rPr>
            <a:t>年国勢調査</a:t>
          </a:r>
          <a:r>
            <a:rPr kumimoji="1" lang="en-US" altLang="ja-JP" sz="1200">
              <a:solidFill>
                <a:schemeClr val="tx1"/>
              </a:solidFill>
              <a:latin typeface="ＭＳ Ｐゴシック"/>
              <a:ea typeface="ＭＳ Ｐゴシック"/>
            </a:rPr>
            <a:t>728,276</a:t>
          </a:r>
          <a:r>
            <a:rPr kumimoji="1" lang="ja-JP" altLang="en-US" sz="1200">
              <a:solidFill>
                <a:schemeClr val="tx1"/>
              </a:solidFill>
              <a:latin typeface="ＭＳ Ｐゴシック"/>
              <a:ea typeface="ＭＳ Ｐゴシック"/>
            </a:rPr>
            <a:t>人）、人口の減少率も高く（平成</a:t>
          </a:r>
          <a:r>
            <a:rPr kumimoji="1" lang="en-US" altLang="ja-JP" sz="1200">
              <a:solidFill>
                <a:schemeClr val="tx1"/>
              </a:solidFill>
              <a:latin typeface="ＭＳ Ｐゴシック"/>
              <a:ea typeface="ＭＳ Ｐゴシック"/>
            </a:rPr>
            <a:t>22</a:t>
          </a:r>
          <a:r>
            <a:rPr kumimoji="1" lang="ja-JP" altLang="en-US" sz="1200">
              <a:solidFill>
                <a:schemeClr val="tx1"/>
              </a:solidFill>
              <a:latin typeface="ＭＳ Ｐゴシック"/>
              <a:ea typeface="ＭＳ Ｐゴシック"/>
            </a:rPr>
            <a:t>年→平成</a:t>
          </a:r>
          <a:r>
            <a:rPr kumimoji="1" lang="en-US" altLang="ja-JP" sz="1200">
              <a:solidFill>
                <a:schemeClr val="tx1"/>
              </a:solidFill>
              <a:latin typeface="ＭＳ Ｐゴシック"/>
              <a:ea typeface="ＭＳ Ｐゴシック"/>
            </a:rPr>
            <a:t>27</a:t>
          </a:r>
          <a:r>
            <a:rPr kumimoji="1" lang="ja-JP" altLang="en-US" sz="1200">
              <a:solidFill>
                <a:schemeClr val="tx1"/>
              </a:solidFill>
              <a:latin typeface="ＭＳ Ｐゴシック"/>
              <a:ea typeface="ＭＳ Ｐゴシック"/>
            </a:rPr>
            <a:t>年国調でも人口の減少率は</a:t>
          </a:r>
          <a:r>
            <a:rPr kumimoji="1" lang="en-US" altLang="ja-JP" sz="1200">
              <a:solidFill>
                <a:schemeClr val="tx1"/>
              </a:solidFill>
              <a:latin typeface="ＭＳ Ｐゴシック"/>
              <a:ea typeface="ＭＳ Ｐゴシック"/>
            </a:rPr>
            <a:t>4.7</a:t>
          </a:r>
          <a:r>
            <a:rPr kumimoji="1" lang="ja-JP" altLang="en-US" sz="1200">
              <a:solidFill>
                <a:schemeClr val="tx1"/>
              </a:solidFill>
              <a:latin typeface="ＭＳ Ｐゴシック"/>
              <a:ea typeface="ＭＳ Ｐゴシック"/>
            </a:rPr>
            <a:t>％で全国第</a:t>
          </a:r>
          <a:r>
            <a:rPr kumimoji="1" lang="en-US" altLang="ja-JP" sz="1200">
              <a:solidFill>
                <a:schemeClr val="tx1"/>
              </a:solidFill>
              <a:latin typeface="ＭＳ Ｐゴシック"/>
              <a:ea typeface="ＭＳ Ｐゴシック"/>
            </a:rPr>
            <a:t>4</a:t>
          </a:r>
          <a:r>
            <a:rPr kumimoji="1" lang="ja-JP" altLang="en-US" sz="1200">
              <a:solidFill>
                <a:schemeClr val="tx1"/>
              </a:solidFill>
              <a:latin typeface="ＭＳ Ｐゴシック"/>
              <a:ea typeface="ＭＳ Ｐゴシック"/>
            </a:rPr>
            <a:t>位）、また、県内に大型産業がないこと等により、財政基盤が弱い（</a:t>
          </a:r>
          <a:r>
            <a:rPr kumimoji="1" lang="en-US" altLang="ja-JP" sz="1200">
              <a:solidFill>
                <a:schemeClr val="tx1"/>
              </a:solidFill>
              <a:latin typeface="ＭＳ Ｐゴシック"/>
              <a:ea typeface="ＭＳ Ｐゴシック"/>
            </a:rPr>
            <a:t>※</a:t>
          </a:r>
          <a:r>
            <a:rPr kumimoji="1" lang="ja-JP" altLang="en-US" sz="1200">
              <a:solidFill>
                <a:schemeClr val="tx1"/>
              </a:solidFill>
              <a:latin typeface="ＭＳ Ｐゴシック"/>
              <a:ea typeface="ＭＳ Ｐゴシック"/>
            </a:rPr>
            <a:t>）状態が続いている。</a:t>
          </a:r>
          <a:endParaRPr kumimoji="1" lang="en-US" altLang="ja-JP"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rPr>
            <a:t>（</a:t>
          </a:r>
          <a:r>
            <a:rPr kumimoji="1" lang="en-US" altLang="ja-JP" sz="1200">
              <a:solidFill>
                <a:schemeClr val="tx1"/>
              </a:solidFill>
              <a:latin typeface="ＭＳ Ｐゴシック"/>
              <a:ea typeface="ＭＳ Ｐゴシック"/>
            </a:rPr>
            <a:t>※</a:t>
          </a:r>
          <a:r>
            <a:rPr kumimoji="1" lang="ja-JP" altLang="en-US" sz="1200">
              <a:solidFill>
                <a:schemeClr val="tx1"/>
              </a:solidFill>
              <a:latin typeface="ＭＳ Ｐゴシック"/>
              <a:ea typeface="ＭＳ Ｐゴシック"/>
            </a:rPr>
            <a:t>　平成30年度基準財政需要額：2,319億円、基準財政収入額：634億円）</a:t>
          </a:r>
          <a:endParaRPr kumimoji="1" lang="en-US" altLang="ja-JP"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rPr>
            <a:t>第</a:t>
          </a:r>
          <a:r>
            <a:rPr kumimoji="1" lang="en-US" altLang="ja-JP" sz="1200">
              <a:solidFill>
                <a:schemeClr val="tx1"/>
              </a:solidFill>
              <a:latin typeface="ＭＳ Ｐゴシック"/>
              <a:ea typeface="ＭＳ Ｐゴシック"/>
            </a:rPr>
            <a:t>3</a:t>
          </a:r>
          <a:r>
            <a:rPr kumimoji="1" lang="ja-JP" altLang="en-US" sz="1200">
              <a:solidFill>
                <a:schemeClr val="tx1"/>
              </a:solidFill>
              <a:latin typeface="ＭＳ Ｐゴシック"/>
              <a:ea typeface="ＭＳ Ｐゴシック"/>
            </a:rPr>
            <a:t>期産業振興計画に基づく重点施策を着実に実行するとともに、県政運営指針に基づく人件費の抑制や事務事業の見直し等による歳出削減に取り組むことなどにより、財政の健全化を図る。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8" name="テキスト ボックス 47"/>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49" name="直線コネクタ 48"/>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0" name="テキスト ボックス 49"/>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0.22</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1" name="直線コネクタ 50"/>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2095"/>
    <xdr:sp macro="" textlink="">
      <xdr:nvSpPr>
        <xdr:cNvPr id="52" name="テキスト ボックス 51"/>
        <xdr:cNvSpPr txBox="1"/>
      </xdr:nvSpPr>
      <xdr:spPr>
        <a:xfrm>
          <a:off x="0" y="7084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0.24</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3" name="直線コネクタ 52"/>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2095"/>
    <xdr:sp macro="" textlink="">
      <xdr:nvSpPr>
        <xdr:cNvPr id="54" name="テキスト ボックス 53"/>
        <xdr:cNvSpPr txBox="1"/>
      </xdr:nvSpPr>
      <xdr:spPr>
        <a:xfrm>
          <a:off x="0" y="6601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0.26</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5" name="直線コネクタ 54"/>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6" name="テキスト ボックス 55"/>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0.28</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7" name="直線コネクタ 56"/>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58" name="テキスト ボックス 57"/>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39</xdr:row>
      <xdr:rowOff>57150</xdr:rowOff>
    </xdr:to>
    <xdr:cxnSp macro="">
      <xdr:nvCxnSpPr>
        <xdr:cNvPr id="60" name="直線コネクタ 59"/>
        <xdr:cNvCxnSpPr/>
      </xdr:nvCxnSpPr>
      <xdr:spPr>
        <a:xfrm flipV="1">
          <a:off x="4953000" y="6261100"/>
          <a:ext cx="0" cy="482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29210</xdr:rowOff>
    </xdr:from>
    <xdr:ext cx="762000" cy="252095"/>
    <xdr:sp macro="" textlink="">
      <xdr:nvSpPr>
        <xdr:cNvPr id="61" name="財政力最小値テキスト"/>
        <xdr:cNvSpPr txBox="1"/>
      </xdr:nvSpPr>
      <xdr:spPr>
        <a:xfrm>
          <a:off x="5041900" y="6715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0.26</a:t>
          </a:r>
          <a:endParaRPr kumimoji="1" lang="ja-JP" altLang="en-US" sz="1000" b="1">
            <a:latin typeface="ＭＳ Ｐゴシック"/>
            <a:ea typeface="ＭＳ Ｐゴシック"/>
          </a:endParaRPr>
        </a:p>
      </xdr:txBody>
    </xdr:sp>
    <xdr:clientData/>
  </xdr:oneCellAnchor>
  <xdr:twoCellAnchor>
    <xdr:from>
      <xdr:col>23</xdr:col>
      <xdr:colOff>44450</xdr:colOff>
      <xdr:row>39</xdr:row>
      <xdr:rowOff>57150</xdr:rowOff>
    </xdr:from>
    <xdr:to>
      <xdr:col>24</xdr:col>
      <xdr:colOff>12700</xdr:colOff>
      <xdr:row>39</xdr:row>
      <xdr:rowOff>57150</xdr:rowOff>
    </xdr:to>
    <xdr:cxnSp macro="">
      <xdr:nvCxnSpPr>
        <xdr:cNvPr id="62" name="直線コネクタ 61"/>
        <xdr:cNvCxnSpPr/>
      </xdr:nvCxnSpPr>
      <xdr:spPr>
        <a:xfrm>
          <a:off x="4864100" y="674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62000" cy="259080"/>
    <xdr:sp macro="" textlink="">
      <xdr:nvSpPr>
        <xdr:cNvPr id="63"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0.28</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4" name="直線コネクタ 63"/>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37</xdr:row>
      <xdr:rowOff>158750</xdr:rowOff>
    </xdr:to>
    <xdr:cxnSp macro="">
      <xdr:nvCxnSpPr>
        <xdr:cNvPr id="65" name="直線コネクタ 64"/>
        <xdr:cNvCxnSpPr/>
      </xdr:nvCxnSpPr>
      <xdr:spPr>
        <a:xfrm>
          <a:off x="4114800" y="65024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80010</xdr:rowOff>
    </xdr:from>
    <xdr:ext cx="762000" cy="259080"/>
    <xdr:sp macro="" textlink="">
      <xdr:nvSpPr>
        <xdr:cNvPr id="66" name="財政力平均値テキスト"/>
        <xdr:cNvSpPr txBox="1"/>
      </xdr:nvSpPr>
      <xdr:spPr>
        <a:xfrm>
          <a:off x="5041900" y="6423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67" name="フローチャート: 判断 66"/>
        <xdr:cNvSpPr/>
      </xdr:nvSpPr>
      <xdr:spPr>
        <a:xfrm>
          <a:off x="4902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39</xdr:row>
      <xdr:rowOff>57150</xdr:rowOff>
    </xdr:to>
    <xdr:cxnSp macro="">
      <xdr:nvCxnSpPr>
        <xdr:cNvPr id="68" name="直線コネクタ 67"/>
        <xdr:cNvCxnSpPr/>
      </xdr:nvCxnSpPr>
      <xdr:spPr>
        <a:xfrm flipV="1">
          <a:off x="3225800" y="650240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37</xdr:row>
      <xdr:rowOff>107950</xdr:rowOff>
    </xdr:from>
    <xdr:to>
      <xdr:col>19</xdr:col>
      <xdr:colOff>184150</xdr:colOff>
      <xdr:row>38</xdr:row>
      <xdr:rowOff>38100</xdr:rowOff>
    </xdr:to>
    <xdr:sp macro="" textlink="">
      <xdr:nvSpPr>
        <xdr:cNvPr id="69" name="フローチャート: 判断 68"/>
        <xdr:cNvSpPr/>
      </xdr:nvSpPr>
      <xdr:spPr>
        <a:xfrm>
          <a:off x="4064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22860</xdr:rowOff>
    </xdr:from>
    <xdr:ext cx="736600" cy="259080"/>
    <xdr:sp macro="" textlink="">
      <xdr:nvSpPr>
        <xdr:cNvPr id="70" name="テキスト ボックス 69"/>
        <xdr:cNvSpPr txBox="1"/>
      </xdr:nvSpPr>
      <xdr:spPr>
        <a:xfrm>
          <a:off x="3733800" y="6537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57150</xdr:rowOff>
    </xdr:from>
    <xdr:to>
      <xdr:col>15</xdr:col>
      <xdr:colOff>82550</xdr:colOff>
      <xdr:row>42</xdr:row>
      <xdr:rowOff>25400</xdr:rowOff>
    </xdr:to>
    <xdr:cxnSp macro="">
      <xdr:nvCxnSpPr>
        <xdr:cNvPr id="71" name="直線コネクタ 70"/>
        <xdr:cNvCxnSpPr/>
      </xdr:nvCxnSpPr>
      <xdr:spPr>
        <a:xfrm flipV="1">
          <a:off x="2336800" y="6743700"/>
          <a:ext cx="889000" cy="482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2" name="フローチャート: 判断 71"/>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92710</xdr:rowOff>
    </xdr:from>
    <xdr:ext cx="762000" cy="259080"/>
    <xdr:sp macro="" textlink="">
      <xdr:nvSpPr>
        <xdr:cNvPr id="73" name="テキスト ボックス 72"/>
        <xdr:cNvSpPr txBox="1"/>
      </xdr:nvSpPr>
      <xdr:spPr>
        <a:xfrm>
          <a:off x="28448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25400</xdr:rowOff>
    </xdr:from>
    <xdr:to>
      <xdr:col>11</xdr:col>
      <xdr:colOff>31750</xdr:colOff>
      <xdr:row>43</xdr:row>
      <xdr:rowOff>95250</xdr:rowOff>
    </xdr:to>
    <xdr:cxnSp macro="">
      <xdr:nvCxnSpPr>
        <xdr:cNvPr id="74" name="直線コネクタ 73"/>
        <xdr:cNvCxnSpPr/>
      </xdr:nvCxnSpPr>
      <xdr:spPr>
        <a:xfrm flipV="1">
          <a:off x="1447800" y="722630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5" name="フローチャート: 判断 74"/>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118110</xdr:rowOff>
    </xdr:from>
    <xdr:ext cx="762000" cy="259080"/>
    <xdr:sp macro="" textlink="">
      <xdr:nvSpPr>
        <xdr:cNvPr id="76" name="テキスト ボックス 75"/>
        <xdr:cNvSpPr txBox="1"/>
      </xdr:nvSpPr>
      <xdr:spPr>
        <a:xfrm>
          <a:off x="1955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77" name="フローチャート: 判断 76"/>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118110</xdr:rowOff>
    </xdr:from>
    <xdr:ext cx="762000" cy="259080"/>
    <xdr:sp macro="" textlink="">
      <xdr:nvSpPr>
        <xdr:cNvPr id="78" name="テキスト ボックス 77"/>
        <xdr:cNvSpPr txBox="1"/>
      </xdr:nvSpPr>
      <xdr:spPr>
        <a:xfrm>
          <a:off x="1066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79" name="テキスト ボックス 78"/>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0" name="テキスト ボックス 79"/>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1" name="テキスト ボックス 80"/>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2" name="テキスト ボックス 81"/>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3" name="テキスト ボックス 82"/>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4" name="楕円 83"/>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124460</xdr:rowOff>
    </xdr:from>
    <xdr:ext cx="762000" cy="259080"/>
    <xdr:sp macro="" textlink="">
      <xdr:nvSpPr>
        <xdr:cNvPr id="85" name="財政力該当値テキスト"/>
        <xdr:cNvSpPr txBox="1"/>
      </xdr:nvSpPr>
      <xdr:spPr>
        <a:xfrm>
          <a:off x="50419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86" name="楕円 85"/>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48260</xdr:rowOff>
    </xdr:from>
    <xdr:ext cx="736600" cy="259080"/>
    <xdr:sp macro="" textlink="">
      <xdr:nvSpPr>
        <xdr:cNvPr id="87" name="テキスト ボックス 86"/>
        <xdr:cNvSpPr txBox="1"/>
      </xdr:nvSpPr>
      <xdr:spPr>
        <a:xfrm>
          <a:off x="3733800" y="6220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88" name="楕円 87"/>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118110</xdr:rowOff>
    </xdr:from>
    <xdr:ext cx="762000" cy="259080"/>
    <xdr:sp macro="" textlink="">
      <xdr:nvSpPr>
        <xdr:cNvPr id="89" name="テキスト ボックス 88"/>
        <xdr:cNvSpPr txBox="1"/>
      </xdr:nvSpPr>
      <xdr:spPr>
        <a:xfrm>
          <a:off x="2844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0" name="楕円 89"/>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60960</xdr:rowOff>
    </xdr:from>
    <xdr:ext cx="762000" cy="259080"/>
    <xdr:sp macro="" textlink="">
      <xdr:nvSpPr>
        <xdr:cNvPr id="91" name="テキスト ボックス 90"/>
        <xdr:cNvSpPr txBox="1"/>
      </xdr:nvSpPr>
      <xdr:spPr>
        <a:xfrm>
          <a:off x="1955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2" name="楕円 91"/>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130810</xdr:rowOff>
    </xdr:from>
    <xdr:ext cx="762000" cy="259080"/>
    <xdr:sp macro="" textlink="">
      <xdr:nvSpPr>
        <xdr:cNvPr id="93" name="テキスト ボックス 92"/>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175895</xdr:colOff>
      <xdr:row>53</xdr:row>
      <xdr:rowOff>127000</xdr:rowOff>
    </xdr:from>
    <xdr:ext cx="1438910" cy="309245"/>
    <xdr:sp macro="" textlink="">
      <xdr:nvSpPr>
        <xdr:cNvPr id="95" name="テキスト ボックス 94"/>
        <xdr:cNvSpPr txBox="1"/>
      </xdr:nvSpPr>
      <xdr:spPr>
        <a:xfrm>
          <a:off x="1852295" y="92138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16</xdr:col>
      <xdr:colOff>65405</xdr:colOff>
      <xdr:row>53</xdr:row>
      <xdr:rowOff>76200</xdr:rowOff>
    </xdr:from>
    <xdr:ext cx="1326515" cy="353060"/>
    <xdr:sp macro="" textlink="">
      <xdr:nvSpPr>
        <xdr:cNvPr id="96" name="テキスト ボックス 95"/>
        <xdr:cNvSpPr txBox="1"/>
      </xdr:nvSpPr>
      <xdr:spPr>
        <a:xfrm>
          <a:off x="3418205" y="9163050"/>
          <a:ext cx="13265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平成30年度は景気回復の長期化や企業業績の好調に伴う地方譲与税の増額などにより分子となる歳出における経常経費充当一般財源等が増となった一方、補助費や公債費の減などにより分母となる経常一般財源等が減となったことから、前年度から0.4ポイント改善したものの、依然として類似団体平均を下回る状態が続いている。要因として、人口減少と高齢化が進んでいる本県では、財政基盤が弱いことに加え、後期高齢者医療給付費負担金等の義務的な経費の負担が大きいことが考えられる。</a:t>
          </a:r>
          <a:endParaRPr kumimoji="1" lang="en-US" altLang="ja-JP"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こうした状況も踏まえ、令和２年度当初予算編成においても事務事業の見直し等により一般財源の必要額を圧縮し、予算の重点化と事業のスクラップアンドビルドを行った。今後も引き続き、国庫補助事業の活用、一般財源の多い事業や補助金等の再精査等に取り組む。</a:t>
          </a:r>
        </a:p>
      </xdr:txBody>
    </xdr:sp>
    <xdr:clientData/>
  </xdr:twoCellAnchor>
  <xdr:oneCellAnchor>
    <xdr:from>
      <xdr:col>3</xdr:col>
      <xdr:colOff>95250</xdr:colOff>
      <xdr:row>54</xdr:row>
      <xdr:rowOff>139700</xdr:rowOff>
    </xdr:from>
    <xdr:ext cx="298450" cy="225425"/>
    <xdr:sp macro="" textlink="">
      <xdr:nvSpPr>
        <xdr:cNvPr id="105" name="テキスト ボックス 104"/>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6" name="直線コネクタ 105"/>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07" name="テキスト ボックス 106"/>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08" name="直線コネクタ 107"/>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09" name="テキスト ボックス 108"/>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0" name="直線コネクタ 109"/>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1" name="テキスト ボックス 110"/>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2" name="直線コネクタ 111"/>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3" name="テキスト ボックス 112"/>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4" name="直線コネクタ 113"/>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2095"/>
    <xdr:sp macro="" textlink="">
      <xdr:nvSpPr>
        <xdr:cNvPr id="115" name="テキスト ボックス 114"/>
        <xdr:cNvSpPr txBox="1"/>
      </xdr:nvSpPr>
      <xdr:spPr>
        <a:xfrm>
          <a:off x="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16" name="直線コネクタ 115"/>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2095"/>
    <xdr:sp macro="" textlink="">
      <xdr:nvSpPr>
        <xdr:cNvPr id="117" name="テキスト ボックス 116"/>
        <xdr:cNvSpPr txBox="1"/>
      </xdr:nvSpPr>
      <xdr:spPr>
        <a:xfrm>
          <a:off x="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19" name="テキスト ボックス 118"/>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106680</xdr:rowOff>
    </xdr:from>
    <xdr:to>
      <xdr:col>23</xdr:col>
      <xdr:colOff>133350</xdr:colOff>
      <xdr:row>66</xdr:row>
      <xdr:rowOff>62230</xdr:rowOff>
    </xdr:to>
    <xdr:cxnSp macro="">
      <xdr:nvCxnSpPr>
        <xdr:cNvPr id="121" name="直線コネクタ 120"/>
        <xdr:cNvCxnSpPr/>
      </xdr:nvCxnSpPr>
      <xdr:spPr>
        <a:xfrm flipV="1">
          <a:off x="4953000" y="10050780"/>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34290</xdr:rowOff>
    </xdr:from>
    <xdr:ext cx="762000" cy="259080"/>
    <xdr:sp macro="" textlink="">
      <xdr:nvSpPr>
        <xdr:cNvPr id="122" name="財政構造の弾力性最小値テキスト"/>
        <xdr:cNvSpPr txBox="1"/>
      </xdr:nvSpPr>
      <xdr:spPr>
        <a:xfrm>
          <a:off x="5041900" y="1134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62230</xdr:rowOff>
    </xdr:from>
    <xdr:to>
      <xdr:col>24</xdr:col>
      <xdr:colOff>12700</xdr:colOff>
      <xdr:row>66</xdr:row>
      <xdr:rowOff>62230</xdr:rowOff>
    </xdr:to>
    <xdr:cxnSp macro="">
      <xdr:nvCxnSpPr>
        <xdr:cNvPr id="123" name="直線コネクタ 122"/>
        <xdr:cNvCxnSpPr/>
      </xdr:nvCxnSpPr>
      <xdr:spPr>
        <a:xfrm>
          <a:off x="4864100" y="1137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21590</xdr:rowOff>
    </xdr:from>
    <xdr:ext cx="762000" cy="259080"/>
    <xdr:sp macro="" textlink="">
      <xdr:nvSpPr>
        <xdr:cNvPr id="124" name="財政構造の弾力性最大値テキスト"/>
        <xdr:cNvSpPr txBox="1"/>
      </xdr:nvSpPr>
      <xdr:spPr>
        <a:xfrm>
          <a:off x="5041900" y="979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106680</xdr:rowOff>
    </xdr:from>
    <xdr:to>
      <xdr:col>24</xdr:col>
      <xdr:colOff>12700</xdr:colOff>
      <xdr:row>58</xdr:row>
      <xdr:rowOff>106680</xdr:rowOff>
    </xdr:to>
    <xdr:cxnSp macro="">
      <xdr:nvCxnSpPr>
        <xdr:cNvPr id="125" name="直線コネクタ 124"/>
        <xdr:cNvCxnSpPr/>
      </xdr:nvCxnSpPr>
      <xdr:spPr>
        <a:xfrm>
          <a:off x="4864100" y="1005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62230</xdr:rowOff>
    </xdr:from>
    <xdr:to>
      <xdr:col>23</xdr:col>
      <xdr:colOff>133350</xdr:colOff>
      <xdr:row>66</xdr:row>
      <xdr:rowOff>143510</xdr:rowOff>
    </xdr:to>
    <xdr:cxnSp macro="">
      <xdr:nvCxnSpPr>
        <xdr:cNvPr id="126" name="直線コネクタ 125"/>
        <xdr:cNvCxnSpPr/>
      </xdr:nvCxnSpPr>
      <xdr:spPr>
        <a:xfrm flipV="1">
          <a:off x="4114800" y="1137793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60960</xdr:rowOff>
    </xdr:from>
    <xdr:ext cx="762000" cy="259080"/>
    <xdr:sp macro="" textlink="">
      <xdr:nvSpPr>
        <xdr:cNvPr id="127" name="財政構造の弾力性平均値テキスト"/>
        <xdr:cNvSpPr txBox="1"/>
      </xdr:nvSpPr>
      <xdr:spPr>
        <a:xfrm>
          <a:off x="5041900" y="10347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28" name="フローチャート: 判断 127"/>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73025</xdr:rowOff>
    </xdr:from>
    <xdr:to>
      <xdr:col>19</xdr:col>
      <xdr:colOff>133350</xdr:colOff>
      <xdr:row>66</xdr:row>
      <xdr:rowOff>143510</xdr:rowOff>
    </xdr:to>
    <xdr:cxnSp macro="">
      <xdr:nvCxnSpPr>
        <xdr:cNvPr id="129" name="直線コネクタ 128"/>
        <xdr:cNvCxnSpPr/>
      </xdr:nvCxnSpPr>
      <xdr:spPr>
        <a:xfrm>
          <a:off x="3225800" y="11217275"/>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53975</xdr:rowOff>
    </xdr:from>
    <xdr:to>
      <xdr:col>19</xdr:col>
      <xdr:colOff>184150</xdr:colOff>
      <xdr:row>62</xdr:row>
      <xdr:rowOff>155575</xdr:rowOff>
    </xdr:to>
    <xdr:sp macro="" textlink="">
      <xdr:nvSpPr>
        <xdr:cNvPr id="130" name="フローチャート: 判断 129"/>
        <xdr:cNvSpPr/>
      </xdr:nvSpPr>
      <xdr:spPr>
        <a:xfrm>
          <a:off x="4064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166370</xdr:rowOff>
    </xdr:from>
    <xdr:ext cx="736600" cy="252095"/>
    <xdr:sp macro="" textlink="">
      <xdr:nvSpPr>
        <xdr:cNvPr id="131" name="テキスト ボックス 130"/>
        <xdr:cNvSpPr txBox="1"/>
      </xdr:nvSpPr>
      <xdr:spPr>
        <a:xfrm>
          <a:off x="3733800" y="1045337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125095</xdr:rowOff>
    </xdr:from>
    <xdr:to>
      <xdr:col>15</xdr:col>
      <xdr:colOff>82550</xdr:colOff>
      <xdr:row>65</xdr:row>
      <xdr:rowOff>73025</xdr:rowOff>
    </xdr:to>
    <xdr:cxnSp macro="">
      <xdr:nvCxnSpPr>
        <xdr:cNvPr id="132" name="直線コネクタ 131"/>
        <xdr:cNvCxnSpPr/>
      </xdr:nvCxnSpPr>
      <xdr:spPr>
        <a:xfrm>
          <a:off x="2336800" y="10754995"/>
          <a:ext cx="889000" cy="462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34925</xdr:rowOff>
    </xdr:from>
    <xdr:to>
      <xdr:col>15</xdr:col>
      <xdr:colOff>133350</xdr:colOff>
      <xdr:row>60</xdr:row>
      <xdr:rowOff>136525</xdr:rowOff>
    </xdr:to>
    <xdr:sp macro="" textlink="">
      <xdr:nvSpPr>
        <xdr:cNvPr id="133" name="フローチャート: 判断 132"/>
        <xdr:cNvSpPr/>
      </xdr:nvSpPr>
      <xdr:spPr>
        <a:xfrm>
          <a:off x="3175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146685</xdr:rowOff>
    </xdr:from>
    <xdr:ext cx="762000" cy="252095"/>
    <xdr:sp macro="" textlink="">
      <xdr:nvSpPr>
        <xdr:cNvPr id="134" name="テキスト ボックス 133"/>
        <xdr:cNvSpPr txBox="1"/>
      </xdr:nvSpPr>
      <xdr:spPr>
        <a:xfrm>
          <a:off x="2844800" y="100907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125095</xdr:rowOff>
    </xdr:from>
    <xdr:to>
      <xdr:col>11</xdr:col>
      <xdr:colOff>31750</xdr:colOff>
      <xdr:row>63</xdr:row>
      <xdr:rowOff>93980</xdr:rowOff>
    </xdr:to>
    <xdr:cxnSp macro="">
      <xdr:nvCxnSpPr>
        <xdr:cNvPr id="135" name="直線コネクタ 134"/>
        <xdr:cNvCxnSpPr/>
      </xdr:nvCxnSpPr>
      <xdr:spPr>
        <a:xfrm flipV="1">
          <a:off x="1447800" y="1075499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58</xdr:row>
      <xdr:rowOff>96520</xdr:rowOff>
    </xdr:from>
    <xdr:to>
      <xdr:col>11</xdr:col>
      <xdr:colOff>82550</xdr:colOff>
      <xdr:row>59</xdr:row>
      <xdr:rowOff>26670</xdr:rowOff>
    </xdr:to>
    <xdr:sp macro="" textlink="">
      <xdr:nvSpPr>
        <xdr:cNvPr id="136" name="フローチャート: 判断 135"/>
        <xdr:cNvSpPr/>
      </xdr:nvSpPr>
      <xdr:spPr>
        <a:xfrm>
          <a:off x="22860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36830</xdr:rowOff>
    </xdr:from>
    <xdr:ext cx="762000" cy="259080"/>
    <xdr:sp macro="" textlink="">
      <xdr:nvSpPr>
        <xdr:cNvPr id="137" name="テキスト ボックス 136"/>
        <xdr:cNvSpPr txBox="1"/>
      </xdr:nvSpPr>
      <xdr:spPr>
        <a:xfrm>
          <a:off x="1955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74930</xdr:rowOff>
    </xdr:from>
    <xdr:to>
      <xdr:col>7</xdr:col>
      <xdr:colOff>31750</xdr:colOff>
      <xdr:row>61</xdr:row>
      <xdr:rowOff>5080</xdr:rowOff>
    </xdr:to>
    <xdr:sp macro="" textlink="">
      <xdr:nvSpPr>
        <xdr:cNvPr id="138" name="フローチャート: 判断 137"/>
        <xdr:cNvSpPr/>
      </xdr:nvSpPr>
      <xdr:spPr>
        <a:xfrm>
          <a:off x="13970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15240</xdr:rowOff>
    </xdr:from>
    <xdr:ext cx="762000" cy="259080"/>
    <xdr:sp macro="" textlink="">
      <xdr:nvSpPr>
        <xdr:cNvPr id="139" name="テキスト ボックス 138"/>
        <xdr:cNvSpPr txBox="1"/>
      </xdr:nvSpPr>
      <xdr:spPr>
        <a:xfrm>
          <a:off x="1066800" y="1013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095"/>
    <xdr:sp macro="" textlink="">
      <xdr:nvSpPr>
        <xdr:cNvPr id="140" name="テキスト ボックス 139"/>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095"/>
    <xdr:sp macro="" textlink="">
      <xdr:nvSpPr>
        <xdr:cNvPr id="141" name="テキスト ボックス 140"/>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095"/>
    <xdr:sp macro="" textlink="">
      <xdr:nvSpPr>
        <xdr:cNvPr id="142" name="テキスト ボックス 141"/>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095"/>
    <xdr:sp macro="" textlink="">
      <xdr:nvSpPr>
        <xdr:cNvPr id="143" name="テキスト ボックス 142"/>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095"/>
    <xdr:sp macro="" textlink="">
      <xdr:nvSpPr>
        <xdr:cNvPr id="144" name="テキスト ボックス 143"/>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66</xdr:row>
      <xdr:rowOff>11430</xdr:rowOff>
    </xdr:from>
    <xdr:to>
      <xdr:col>23</xdr:col>
      <xdr:colOff>184150</xdr:colOff>
      <xdr:row>66</xdr:row>
      <xdr:rowOff>113030</xdr:rowOff>
    </xdr:to>
    <xdr:sp macro="" textlink="">
      <xdr:nvSpPr>
        <xdr:cNvPr id="145" name="楕円 144"/>
        <xdr:cNvSpPr/>
      </xdr:nvSpPr>
      <xdr:spPr>
        <a:xfrm>
          <a:off x="4902200" y="113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78740</xdr:rowOff>
    </xdr:from>
    <xdr:ext cx="762000" cy="259080"/>
    <xdr:sp macro="" textlink="">
      <xdr:nvSpPr>
        <xdr:cNvPr id="146" name="財政構造の弾力性該当値テキスト"/>
        <xdr:cNvSpPr txBox="1"/>
      </xdr:nvSpPr>
      <xdr:spPr>
        <a:xfrm>
          <a:off x="5041900" y="1122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92075</xdr:rowOff>
    </xdr:from>
    <xdr:to>
      <xdr:col>19</xdr:col>
      <xdr:colOff>184150</xdr:colOff>
      <xdr:row>67</xdr:row>
      <xdr:rowOff>22225</xdr:rowOff>
    </xdr:to>
    <xdr:sp macro="" textlink="">
      <xdr:nvSpPr>
        <xdr:cNvPr id="147" name="楕円 146"/>
        <xdr:cNvSpPr/>
      </xdr:nvSpPr>
      <xdr:spPr>
        <a:xfrm>
          <a:off x="4064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6985</xdr:rowOff>
    </xdr:from>
    <xdr:ext cx="736600" cy="252095"/>
    <xdr:sp macro="" textlink="">
      <xdr:nvSpPr>
        <xdr:cNvPr id="148" name="テキスト ボックス 147"/>
        <xdr:cNvSpPr txBox="1"/>
      </xdr:nvSpPr>
      <xdr:spPr>
        <a:xfrm>
          <a:off x="3733800" y="1149413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22225</xdr:rowOff>
    </xdr:from>
    <xdr:to>
      <xdr:col>15</xdr:col>
      <xdr:colOff>133350</xdr:colOff>
      <xdr:row>65</xdr:row>
      <xdr:rowOff>123825</xdr:rowOff>
    </xdr:to>
    <xdr:sp macro="" textlink="">
      <xdr:nvSpPr>
        <xdr:cNvPr id="149" name="楕円 148"/>
        <xdr:cNvSpPr/>
      </xdr:nvSpPr>
      <xdr:spPr>
        <a:xfrm>
          <a:off x="3175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109220</xdr:rowOff>
    </xdr:from>
    <xdr:ext cx="762000" cy="252095"/>
    <xdr:sp macro="" textlink="">
      <xdr:nvSpPr>
        <xdr:cNvPr id="150" name="テキスト ボックス 149"/>
        <xdr:cNvSpPr txBox="1"/>
      </xdr:nvSpPr>
      <xdr:spPr>
        <a:xfrm>
          <a:off x="2844800" y="112534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74930</xdr:rowOff>
    </xdr:from>
    <xdr:to>
      <xdr:col>11</xdr:col>
      <xdr:colOff>82550</xdr:colOff>
      <xdr:row>63</xdr:row>
      <xdr:rowOff>4445</xdr:rowOff>
    </xdr:to>
    <xdr:sp macro="" textlink="">
      <xdr:nvSpPr>
        <xdr:cNvPr id="151" name="楕円 150"/>
        <xdr:cNvSpPr/>
      </xdr:nvSpPr>
      <xdr:spPr>
        <a:xfrm>
          <a:off x="22860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160655</xdr:rowOff>
    </xdr:from>
    <xdr:ext cx="762000" cy="259080"/>
    <xdr:sp macro="" textlink="">
      <xdr:nvSpPr>
        <xdr:cNvPr id="152" name="テキスト ボックス 151"/>
        <xdr:cNvSpPr txBox="1"/>
      </xdr:nvSpPr>
      <xdr:spPr>
        <a:xfrm>
          <a:off x="1955800" y="1079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43180</xdr:rowOff>
    </xdr:from>
    <xdr:to>
      <xdr:col>7</xdr:col>
      <xdr:colOff>31750</xdr:colOff>
      <xdr:row>63</xdr:row>
      <xdr:rowOff>144780</xdr:rowOff>
    </xdr:to>
    <xdr:sp macro="" textlink="">
      <xdr:nvSpPr>
        <xdr:cNvPr id="153" name="楕円 152"/>
        <xdr:cNvSpPr/>
      </xdr:nvSpPr>
      <xdr:spPr>
        <a:xfrm>
          <a:off x="13970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129540</xdr:rowOff>
    </xdr:from>
    <xdr:ext cx="762000" cy="259080"/>
    <xdr:sp macro="" textlink="">
      <xdr:nvSpPr>
        <xdr:cNvPr id="154" name="テキスト ボックス 153"/>
        <xdr:cNvSpPr txBox="1"/>
      </xdr:nvSpPr>
      <xdr:spPr>
        <a:xfrm>
          <a:off x="1066800" y="1093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4</xdr:col>
      <xdr:colOff>124460</xdr:colOff>
      <xdr:row>75</xdr:row>
      <xdr:rowOff>165100</xdr:rowOff>
    </xdr:from>
    <xdr:ext cx="3218815" cy="309880"/>
    <xdr:sp macro="" textlink="">
      <xdr:nvSpPr>
        <xdr:cNvPr id="156" name="テキスト ボックス 155"/>
        <xdr:cNvSpPr txBox="1"/>
      </xdr:nvSpPr>
      <xdr:spPr>
        <a:xfrm>
          <a:off x="962660" y="13023850"/>
          <a:ext cx="3218815"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20</xdr:col>
      <xdr:colOff>116840</xdr:colOff>
      <xdr:row>75</xdr:row>
      <xdr:rowOff>114300</xdr:rowOff>
    </xdr:from>
    <xdr:ext cx="1326515" cy="358775"/>
    <xdr:sp macro="" textlink="">
      <xdr:nvSpPr>
        <xdr:cNvPr id="157" name="テキスト ボックス 156"/>
        <xdr:cNvSpPr txBox="1"/>
      </xdr:nvSpPr>
      <xdr:spPr>
        <a:xfrm>
          <a:off x="4307840" y="12973050"/>
          <a:ext cx="13265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[185,363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109,257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本県では人口減少と高齢化が全国から</a:t>
          </a:r>
          <a:r>
            <a:rPr kumimoji="1" lang="en-US" altLang="ja-JP" sz="1100">
              <a:latin typeface="ＭＳ Ｐゴシック"/>
              <a:ea typeface="ＭＳ Ｐゴシック"/>
            </a:rPr>
            <a:t>10</a:t>
          </a:r>
          <a:r>
            <a:rPr kumimoji="1" lang="ja-JP" altLang="en-US" sz="1100">
              <a:latin typeface="ＭＳ Ｐゴシック"/>
              <a:ea typeface="ＭＳ Ｐゴシック"/>
            </a:rPr>
            <a:t>～</a:t>
          </a:r>
          <a:r>
            <a:rPr kumimoji="1" lang="en-US" altLang="ja-JP" sz="1100">
              <a:latin typeface="ＭＳ Ｐゴシック"/>
              <a:ea typeface="ＭＳ Ｐゴシック"/>
            </a:rPr>
            <a:t>15</a:t>
          </a:r>
          <a:r>
            <a:rPr kumimoji="1" lang="ja-JP" altLang="en-US" sz="1100">
              <a:latin typeface="ＭＳ Ｐゴシック"/>
              <a:ea typeface="ＭＳ Ｐゴシック"/>
            </a:rPr>
            <a:t>年先行しており、多様な課題に対応するため、「産業振興計画」「南海トラフ地震対策行動計画」「日本一の健康長寿県構想」等に関連する経費（</a:t>
          </a:r>
          <a:r>
            <a:rPr kumimoji="1" lang="en-US" altLang="ja-JP" sz="1100">
              <a:latin typeface="ＭＳ Ｐゴシック"/>
              <a:ea typeface="ＭＳ Ｐゴシック"/>
            </a:rPr>
            <a:t>※</a:t>
          </a:r>
          <a:r>
            <a:rPr kumimoji="1" lang="ja-JP" altLang="en-US" sz="1100">
              <a:latin typeface="ＭＳ Ｐゴシック"/>
              <a:ea typeface="ＭＳ Ｐゴシック"/>
            </a:rPr>
            <a:t>）を要しており、類似団体を上回る状態が続いていたが、平成</a:t>
          </a:r>
          <a:r>
            <a:rPr kumimoji="1" lang="en-US" altLang="ja-JP" sz="1100">
              <a:latin typeface="ＭＳ Ｐゴシック"/>
              <a:ea typeface="ＭＳ Ｐゴシック"/>
            </a:rPr>
            <a:t>28</a:t>
          </a:r>
          <a:r>
            <a:rPr kumimoji="1" lang="ja-JP" altLang="en-US" sz="1100">
              <a:latin typeface="ＭＳ Ｐゴシック"/>
              <a:ea typeface="ＭＳ Ｐゴシック"/>
            </a:rPr>
            <a:t>年度以降は類似団体平均より数値が改善されているところ。</a:t>
          </a:r>
          <a:endParaRPr kumimoji="1" lang="en-US" altLang="ja-JP" sz="1100">
            <a:latin typeface="ＭＳ Ｐゴシック"/>
            <a:ea typeface="ＭＳ Ｐゴシック"/>
          </a:endParaRPr>
        </a:p>
        <a:p>
          <a:r>
            <a:rPr kumimoji="1" lang="ja-JP" altLang="en-US" sz="1100">
              <a:latin typeface="ＭＳ Ｐゴシック"/>
              <a:ea typeface="ＭＳ Ｐゴシック"/>
            </a:rPr>
            <a:t>（</a:t>
          </a:r>
          <a:r>
            <a:rPr kumimoji="1" lang="en-US" altLang="ja-JP" sz="1100">
              <a:latin typeface="ＭＳ Ｐゴシック"/>
              <a:ea typeface="ＭＳ Ｐゴシック"/>
            </a:rPr>
            <a:t>※</a:t>
          </a:r>
          <a:r>
            <a:rPr kumimoji="1" lang="ja-JP" altLang="en-US" sz="1100">
              <a:latin typeface="ＭＳ Ｐゴシック"/>
              <a:ea typeface="ＭＳ Ｐゴシック"/>
            </a:rPr>
            <a:t>）移住案内業務、輸出関連業務、南海トラフ地震対策行動計画の策定、健康キャンペーンやがん検診業務等</a:t>
          </a:r>
          <a:endParaRPr kumimoji="1" lang="en-US" altLang="ja-JP" sz="1100">
            <a:latin typeface="ＭＳ Ｐゴシック"/>
            <a:ea typeface="ＭＳ Ｐゴシック"/>
          </a:endParaRPr>
        </a:p>
        <a:p>
          <a:r>
            <a:rPr kumimoji="1" lang="ja-JP" altLang="en-US" sz="1100">
              <a:latin typeface="ＭＳ Ｐゴシック"/>
              <a:ea typeface="ＭＳ Ｐゴシック"/>
            </a:rPr>
            <a:t>もっとも、人口１人あたりの決算額はほぼ同額で推移しているところであり、今後も引き続き、国庫補助事業の活用、一般財源等の多い事業の再精査等により、歳入歳出全般にわたって見直しに取り組む。</a:t>
          </a:r>
        </a:p>
      </xdr:txBody>
    </xdr:sp>
    <xdr:clientData/>
  </xdr:twoCellAnchor>
  <xdr:oneCellAnchor>
    <xdr:from>
      <xdr:col>3</xdr:col>
      <xdr:colOff>95250</xdr:colOff>
      <xdr:row>77</xdr:row>
      <xdr:rowOff>6350</xdr:rowOff>
    </xdr:from>
    <xdr:ext cx="349885" cy="218440"/>
    <xdr:sp macro="" textlink="">
      <xdr:nvSpPr>
        <xdr:cNvPr id="166" name="テキスト ボックス 165"/>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68" name="テキスト ボックス 16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69" name="直線コネクタ 16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2095"/>
    <xdr:sp macro="" textlink="">
      <xdr:nvSpPr>
        <xdr:cNvPr id="170" name="テキスト ボックス 169"/>
        <xdr:cNvSpPr txBox="1"/>
      </xdr:nvSpPr>
      <xdr:spPr>
        <a:xfrm>
          <a:off x="0" y="15186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1" name="直線コネクタ 17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2" name="テキスト ボックス 17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190,000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3" name="直線コネクタ 17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74" name="テキスト ボックス 17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5" name="直線コネクタ 17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76" name="テキスト ボックス 17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7" name="直線コネクタ 17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095"/>
    <xdr:sp macro="" textlink="">
      <xdr:nvSpPr>
        <xdr:cNvPr id="178" name="テキスト ボックス 177"/>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85</xdr:row>
      <xdr:rowOff>49530</xdr:rowOff>
    </xdr:from>
    <xdr:to>
      <xdr:col>23</xdr:col>
      <xdr:colOff>133350</xdr:colOff>
      <xdr:row>90</xdr:row>
      <xdr:rowOff>1905</xdr:rowOff>
    </xdr:to>
    <xdr:cxnSp macro="">
      <xdr:nvCxnSpPr>
        <xdr:cNvPr id="180" name="直線コネクタ 179"/>
        <xdr:cNvCxnSpPr/>
      </xdr:nvCxnSpPr>
      <xdr:spPr>
        <a:xfrm flipV="1">
          <a:off x="4953000" y="14622780"/>
          <a:ext cx="0" cy="809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145415</xdr:rowOff>
    </xdr:from>
    <xdr:ext cx="762000" cy="252095"/>
    <xdr:sp macro="" textlink="">
      <xdr:nvSpPr>
        <xdr:cNvPr id="181" name="人件費・物件費等の状況最小値テキスト"/>
        <xdr:cNvSpPr txBox="1"/>
      </xdr:nvSpPr>
      <xdr:spPr>
        <a:xfrm>
          <a:off x="5041900" y="154044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202,147</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1905</xdr:rowOff>
    </xdr:from>
    <xdr:to>
      <xdr:col>24</xdr:col>
      <xdr:colOff>12700</xdr:colOff>
      <xdr:row>90</xdr:row>
      <xdr:rowOff>1905</xdr:rowOff>
    </xdr:to>
    <xdr:cxnSp macro="">
      <xdr:nvCxnSpPr>
        <xdr:cNvPr id="182" name="直線コネクタ 181"/>
        <xdr:cNvCxnSpPr/>
      </xdr:nvCxnSpPr>
      <xdr:spPr>
        <a:xfrm>
          <a:off x="4864100" y="1543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135890</xdr:rowOff>
    </xdr:from>
    <xdr:ext cx="762000" cy="259080"/>
    <xdr:sp macro="" textlink="">
      <xdr:nvSpPr>
        <xdr:cNvPr id="183" name="人件費・物件費等の状況最大値テキスト"/>
        <xdr:cNvSpPr txBox="1"/>
      </xdr:nvSpPr>
      <xdr:spPr>
        <a:xfrm>
          <a:off x="5041900" y="1436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185,363</a:t>
          </a:r>
          <a:endParaRPr kumimoji="1" lang="ja-JP" altLang="en-US" sz="1000" b="1">
            <a:latin typeface="ＭＳ Ｐゴシック"/>
            <a:ea typeface="ＭＳ Ｐゴシック"/>
          </a:endParaRPr>
        </a:p>
      </xdr:txBody>
    </xdr:sp>
    <xdr:clientData/>
  </xdr:oneCellAnchor>
  <xdr:twoCellAnchor>
    <xdr:from>
      <xdr:col>23</xdr:col>
      <xdr:colOff>44450</xdr:colOff>
      <xdr:row>85</xdr:row>
      <xdr:rowOff>49530</xdr:rowOff>
    </xdr:from>
    <xdr:to>
      <xdr:col>24</xdr:col>
      <xdr:colOff>12700</xdr:colOff>
      <xdr:row>85</xdr:row>
      <xdr:rowOff>49530</xdr:rowOff>
    </xdr:to>
    <xdr:cxnSp macro="">
      <xdr:nvCxnSpPr>
        <xdr:cNvPr id="184" name="直線コネクタ 183"/>
        <xdr:cNvCxnSpPr/>
      </xdr:nvCxnSpPr>
      <xdr:spPr>
        <a:xfrm>
          <a:off x="4864100" y="1462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103505</xdr:rowOff>
    </xdr:from>
    <xdr:to>
      <xdr:col>23</xdr:col>
      <xdr:colOff>133350</xdr:colOff>
      <xdr:row>85</xdr:row>
      <xdr:rowOff>49530</xdr:rowOff>
    </xdr:to>
    <xdr:cxnSp macro="">
      <xdr:nvCxnSpPr>
        <xdr:cNvPr id="185" name="直線コネクタ 184"/>
        <xdr:cNvCxnSpPr/>
      </xdr:nvCxnSpPr>
      <xdr:spPr>
        <a:xfrm>
          <a:off x="4114800" y="14505305"/>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19050</xdr:rowOff>
    </xdr:from>
    <xdr:ext cx="762000" cy="252095"/>
    <xdr:sp macro="" textlink="">
      <xdr:nvSpPr>
        <xdr:cNvPr id="186" name="人件費・物件費等の状況平均値テキスト"/>
        <xdr:cNvSpPr txBox="1"/>
      </xdr:nvSpPr>
      <xdr:spPr>
        <a:xfrm>
          <a:off x="5041900" y="149352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193,475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87</xdr:row>
      <xdr:rowOff>46990</xdr:rowOff>
    </xdr:from>
    <xdr:to>
      <xdr:col>23</xdr:col>
      <xdr:colOff>184150</xdr:colOff>
      <xdr:row>87</xdr:row>
      <xdr:rowOff>148590</xdr:rowOff>
    </xdr:to>
    <xdr:sp macro="" textlink="">
      <xdr:nvSpPr>
        <xdr:cNvPr id="187" name="フローチャート: 判断 186"/>
        <xdr:cNvSpPr/>
      </xdr:nvSpPr>
      <xdr:spPr>
        <a:xfrm>
          <a:off x="4902200" y="1496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15875</xdr:rowOff>
    </xdr:from>
    <xdr:to>
      <xdr:col>19</xdr:col>
      <xdr:colOff>133350</xdr:colOff>
      <xdr:row>84</xdr:row>
      <xdr:rowOff>103505</xdr:rowOff>
    </xdr:to>
    <xdr:cxnSp macro="">
      <xdr:nvCxnSpPr>
        <xdr:cNvPr id="188" name="直線コネクタ 187"/>
        <xdr:cNvCxnSpPr/>
      </xdr:nvCxnSpPr>
      <xdr:spPr>
        <a:xfrm>
          <a:off x="3225800" y="1441767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87</xdr:row>
      <xdr:rowOff>48895</xdr:rowOff>
    </xdr:from>
    <xdr:to>
      <xdr:col>19</xdr:col>
      <xdr:colOff>184150</xdr:colOff>
      <xdr:row>87</xdr:row>
      <xdr:rowOff>150495</xdr:rowOff>
    </xdr:to>
    <xdr:sp macro="" textlink="">
      <xdr:nvSpPr>
        <xdr:cNvPr id="189" name="フローチャート: 判断 188"/>
        <xdr:cNvSpPr/>
      </xdr:nvSpPr>
      <xdr:spPr>
        <a:xfrm>
          <a:off x="4064000" y="1496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135255</xdr:rowOff>
    </xdr:from>
    <xdr:ext cx="736600" cy="252095"/>
    <xdr:sp macro="" textlink="">
      <xdr:nvSpPr>
        <xdr:cNvPr id="190" name="テキスト ボックス 189"/>
        <xdr:cNvSpPr txBox="1"/>
      </xdr:nvSpPr>
      <xdr:spPr>
        <a:xfrm>
          <a:off x="3733800" y="1505140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193,510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15875</xdr:rowOff>
    </xdr:from>
    <xdr:to>
      <xdr:col>15</xdr:col>
      <xdr:colOff>82550</xdr:colOff>
      <xdr:row>84</xdr:row>
      <xdr:rowOff>34925</xdr:rowOff>
    </xdr:to>
    <xdr:cxnSp macro="">
      <xdr:nvCxnSpPr>
        <xdr:cNvPr id="191" name="直線コネクタ 190"/>
        <xdr:cNvCxnSpPr/>
      </xdr:nvCxnSpPr>
      <xdr:spPr>
        <a:xfrm flipV="1">
          <a:off x="2336800" y="144176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95885</xdr:rowOff>
    </xdr:from>
    <xdr:to>
      <xdr:col>15</xdr:col>
      <xdr:colOff>133350</xdr:colOff>
      <xdr:row>87</xdr:row>
      <xdr:rowOff>26035</xdr:rowOff>
    </xdr:to>
    <xdr:sp macro="" textlink="">
      <xdr:nvSpPr>
        <xdr:cNvPr id="192" name="フローチャート: 判断 191"/>
        <xdr:cNvSpPr/>
      </xdr:nvSpPr>
      <xdr:spPr>
        <a:xfrm>
          <a:off x="3175000" y="1484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10795</xdr:rowOff>
    </xdr:from>
    <xdr:ext cx="762000" cy="258445"/>
    <xdr:sp macro="" textlink="">
      <xdr:nvSpPr>
        <xdr:cNvPr id="193" name="テキスト ボックス 192"/>
        <xdr:cNvSpPr txBox="1"/>
      </xdr:nvSpPr>
      <xdr:spPr>
        <a:xfrm>
          <a:off x="2844800" y="14926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34925</xdr:rowOff>
    </xdr:from>
    <xdr:to>
      <xdr:col>11</xdr:col>
      <xdr:colOff>31750</xdr:colOff>
      <xdr:row>84</xdr:row>
      <xdr:rowOff>69215</xdr:rowOff>
    </xdr:to>
    <xdr:cxnSp macro="">
      <xdr:nvCxnSpPr>
        <xdr:cNvPr id="194" name="直線コネクタ 193"/>
        <xdr:cNvCxnSpPr/>
      </xdr:nvCxnSpPr>
      <xdr:spPr>
        <a:xfrm flipV="1">
          <a:off x="1447800" y="144367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84455</xdr:rowOff>
    </xdr:from>
    <xdr:to>
      <xdr:col>11</xdr:col>
      <xdr:colOff>82550</xdr:colOff>
      <xdr:row>83</xdr:row>
      <xdr:rowOff>14605</xdr:rowOff>
    </xdr:to>
    <xdr:sp macro="" textlink="">
      <xdr:nvSpPr>
        <xdr:cNvPr id="195" name="フローチャート: 判断 194"/>
        <xdr:cNvSpPr/>
      </xdr:nvSpPr>
      <xdr:spPr>
        <a:xfrm>
          <a:off x="22860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24765</xdr:rowOff>
    </xdr:from>
    <xdr:ext cx="762000" cy="259080"/>
    <xdr:sp macro="" textlink="">
      <xdr:nvSpPr>
        <xdr:cNvPr id="196" name="テキスト ボックス 195"/>
        <xdr:cNvSpPr txBox="1"/>
      </xdr:nvSpPr>
      <xdr:spPr>
        <a:xfrm>
          <a:off x="1955800" y="13912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176,481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79</xdr:row>
      <xdr:rowOff>164465</xdr:rowOff>
    </xdr:from>
    <xdr:to>
      <xdr:col>7</xdr:col>
      <xdr:colOff>31750</xdr:colOff>
      <xdr:row>80</xdr:row>
      <xdr:rowOff>94615</xdr:rowOff>
    </xdr:to>
    <xdr:sp macro="" textlink="">
      <xdr:nvSpPr>
        <xdr:cNvPr id="197" name="フローチャート: 判断 196"/>
        <xdr:cNvSpPr/>
      </xdr:nvSpPr>
      <xdr:spPr>
        <a:xfrm>
          <a:off x="1397000" y="1370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104775</xdr:rowOff>
    </xdr:from>
    <xdr:ext cx="762000" cy="259080"/>
    <xdr:sp macro="" textlink="">
      <xdr:nvSpPr>
        <xdr:cNvPr id="198" name="テキスト ボックス 197"/>
        <xdr:cNvSpPr txBox="1"/>
      </xdr:nvSpPr>
      <xdr:spPr>
        <a:xfrm>
          <a:off x="1066800" y="13477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167,482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199" name="テキスト ボックス 19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0" name="テキスト ボックス 19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1" name="テキスト ボックス 20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2" name="テキスト ボックス 20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3" name="テキスト ボックス 20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170180</xdr:rowOff>
    </xdr:from>
    <xdr:to>
      <xdr:col>23</xdr:col>
      <xdr:colOff>184150</xdr:colOff>
      <xdr:row>85</xdr:row>
      <xdr:rowOff>100330</xdr:rowOff>
    </xdr:to>
    <xdr:sp macro="" textlink="">
      <xdr:nvSpPr>
        <xdr:cNvPr id="204" name="楕円 203"/>
        <xdr:cNvSpPr/>
      </xdr:nvSpPr>
      <xdr:spPr>
        <a:xfrm>
          <a:off x="49022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91440</xdr:rowOff>
    </xdr:from>
    <xdr:ext cx="762000" cy="259080"/>
    <xdr:sp macro="" textlink="">
      <xdr:nvSpPr>
        <xdr:cNvPr id="205" name="人件費・物件費等の状況該当値テキスト"/>
        <xdr:cNvSpPr txBox="1"/>
      </xdr:nvSpPr>
      <xdr:spPr>
        <a:xfrm>
          <a:off x="5041900" y="1449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185,363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52705</xdr:rowOff>
    </xdr:from>
    <xdr:to>
      <xdr:col>19</xdr:col>
      <xdr:colOff>184150</xdr:colOff>
      <xdr:row>84</xdr:row>
      <xdr:rowOff>154940</xdr:rowOff>
    </xdr:to>
    <xdr:sp macro="" textlink="">
      <xdr:nvSpPr>
        <xdr:cNvPr id="206" name="楕円 205"/>
        <xdr:cNvSpPr/>
      </xdr:nvSpPr>
      <xdr:spPr>
        <a:xfrm>
          <a:off x="4064000" y="14454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164465</xdr:rowOff>
    </xdr:from>
    <xdr:ext cx="736600" cy="259080"/>
    <xdr:sp macro="" textlink="">
      <xdr:nvSpPr>
        <xdr:cNvPr id="207" name="テキスト ボックス 206"/>
        <xdr:cNvSpPr txBox="1"/>
      </xdr:nvSpPr>
      <xdr:spPr>
        <a:xfrm>
          <a:off x="3733800" y="14223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182,929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136525</xdr:rowOff>
    </xdr:from>
    <xdr:to>
      <xdr:col>15</xdr:col>
      <xdr:colOff>133350</xdr:colOff>
      <xdr:row>84</xdr:row>
      <xdr:rowOff>66675</xdr:rowOff>
    </xdr:to>
    <xdr:sp macro="" textlink="">
      <xdr:nvSpPr>
        <xdr:cNvPr id="208" name="楕円 207"/>
        <xdr:cNvSpPr/>
      </xdr:nvSpPr>
      <xdr:spPr>
        <a:xfrm>
          <a:off x="3175000" y="1436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76835</xdr:rowOff>
    </xdr:from>
    <xdr:ext cx="762000" cy="252095"/>
    <xdr:sp macro="" textlink="">
      <xdr:nvSpPr>
        <xdr:cNvPr id="209" name="テキスト ボックス 208"/>
        <xdr:cNvSpPr txBox="1"/>
      </xdr:nvSpPr>
      <xdr:spPr>
        <a:xfrm>
          <a:off x="2844800" y="141357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181,120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155575</xdr:rowOff>
    </xdr:from>
    <xdr:to>
      <xdr:col>11</xdr:col>
      <xdr:colOff>82550</xdr:colOff>
      <xdr:row>84</xdr:row>
      <xdr:rowOff>86360</xdr:rowOff>
    </xdr:to>
    <xdr:sp macro="" textlink="">
      <xdr:nvSpPr>
        <xdr:cNvPr id="210" name="楕円 209"/>
        <xdr:cNvSpPr/>
      </xdr:nvSpPr>
      <xdr:spPr>
        <a:xfrm>
          <a:off x="2286000" y="14385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70485</xdr:rowOff>
    </xdr:from>
    <xdr:ext cx="762000" cy="259080"/>
    <xdr:sp macro="" textlink="">
      <xdr:nvSpPr>
        <xdr:cNvPr id="211" name="テキスト ボックス 210"/>
        <xdr:cNvSpPr txBox="1"/>
      </xdr:nvSpPr>
      <xdr:spPr>
        <a:xfrm>
          <a:off x="1955800" y="14472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181,509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18415</xdr:rowOff>
    </xdr:from>
    <xdr:to>
      <xdr:col>7</xdr:col>
      <xdr:colOff>31750</xdr:colOff>
      <xdr:row>84</xdr:row>
      <xdr:rowOff>120650</xdr:rowOff>
    </xdr:to>
    <xdr:sp macro="" textlink="">
      <xdr:nvSpPr>
        <xdr:cNvPr id="212" name="楕円 211"/>
        <xdr:cNvSpPr/>
      </xdr:nvSpPr>
      <xdr:spPr>
        <a:xfrm>
          <a:off x="1397000" y="14420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104775</xdr:rowOff>
    </xdr:from>
    <xdr:ext cx="762000" cy="259080"/>
    <xdr:sp macro="" textlink="">
      <xdr:nvSpPr>
        <xdr:cNvPr id="213" name="テキスト ボックス 212"/>
        <xdr:cNvSpPr txBox="1"/>
      </xdr:nvSpPr>
      <xdr:spPr>
        <a:xfrm>
          <a:off x="1066800" y="14506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182,224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189230</xdr:colOff>
      <xdr:row>75</xdr:row>
      <xdr:rowOff>165100</xdr:rowOff>
    </xdr:from>
    <xdr:ext cx="1653540" cy="309880"/>
    <xdr:sp macro="" textlink="">
      <xdr:nvSpPr>
        <xdr:cNvPr id="215" name="テキスト ボックス 214"/>
        <xdr:cNvSpPr txBox="1"/>
      </xdr:nvSpPr>
      <xdr:spPr>
        <a:xfrm>
          <a:off x="13809980" y="13023850"/>
          <a:ext cx="1653540"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74</xdr:col>
      <xdr:colOff>83820</xdr:colOff>
      <xdr:row>75</xdr:row>
      <xdr:rowOff>114300</xdr:rowOff>
    </xdr:from>
    <xdr:ext cx="1326515" cy="358775"/>
    <xdr:sp macro="" textlink="">
      <xdr:nvSpPr>
        <xdr:cNvPr id="216" name="テキスト ボックス 215"/>
        <xdr:cNvSpPr txBox="1"/>
      </xdr:nvSpPr>
      <xdr:spPr>
        <a:xfrm>
          <a:off x="15590520" y="12973050"/>
          <a:ext cx="13265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これまで一律的に行ってきた特別昇給や初任給の昇給短縮措置の運用廃止、昇任・昇格の厳格な運用等、給与制度の総合的見直しは全て実施済みとなっている。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また、平成</a:t>
          </a:r>
          <a:r>
            <a:rPr kumimoji="1" lang="en-US" altLang="ja-JP" sz="1300">
              <a:latin typeface="ＭＳ Ｐゴシック"/>
              <a:ea typeface="ＭＳ Ｐゴシック"/>
            </a:rPr>
            <a:t>17</a:t>
          </a:r>
          <a:r>
            <a:rPr kumimoji="1" lang="ja-JP" altLang="en-US" sz="1300">
              <a:latin typeface="ＭＳ Ｐゴシック"/>
              <a:ea typeface="ＭＳ Ｐゴシック"/>
            </a:rPr>
            <a:t>年</a:t>
          </a:r>
          <a:r>
            <a:rPr kumimoji="1" lang="en-US" altLang="ja-JP" sz="1300">
              <a:latin typeface="ＭＳ Ｐゴシック"/>
              <a:ea typeface="ＭＳ Ｐゴシック"/>
            </a:rPr>
            <a:t>4</a:t>
          </a:r>
          <a:r>
            <a:rPr kumimoji="1" lang="ja-JP" altLang="en-US" sz="1300">
              <a:latin typeface="ＭＳ Ｐゴシック"/>
              <a:ea typeface="ＭＳ Ｐゴシック"/>
            </a:rPr>
            <a:t>月から平成</a:t>
          </a:r>
          <a:r>
            <a:rPr kumimoji="1" lang="en-US" altLang="ja-JP" sz="1300">
              <a:latin typeface="ＭＳ Ｐゴシック"/>
              <a:ea typeface="ＭＳ Ｐゴシック"/>
            </a:rPr>
            <a:t>21</a:t>
          </a:r>
          <a:r>
            <a:rPr kumimoji="1" lang="ja-JP" altLang="en-US" sz="1300">
              <a:latin typeface="ＭＳ Ｐゴシック"/>
              <a:ea typeface="ＭＳ Ｐゴシック"/>
            </a:rPr>
            <a:t>年</a:t>
          </a:r>
          <a:r>
            <a:rPr kumimoji="1" lang="en-US" altLang="ja-JP" sz="1300">
              <a:latin typeface="ＭＳ Ｐゴシック"/>
              <a:ea typeface="ＭＳ Ｐゴシック"/>
            </a:rPr>
            <a:t>12</a:t>
          </a:r>
          <a:r>
            <a:rPr kumimoji="1" lang="ja-JP" altLang="en-US" sz="1300">
              <a:latin typeface="ＭＳ Ｐゴシック"/>
              <a:ea typeface="ＭＳ Ｐゴシック"/>
            </a:rPr>
            <a:t>月まで給与カットを実施し、平成</a:t>
          </a:r>
          <a:r>
            <a:rPr kumimoji="1" lang="en-US" altLang="ja-JP" sz="1300">
              <a:latin typeface="ＭＳ Ｐゴシック"/>
              <a:ea typeface="ＭＳ Ｐゴシック"/>
            </a:rPr>
            <a:t>25</a:t>
          </a:r>
          <a:r>
            <a:rPr kumimoji="1" lang="ja-JP" altLang="en-US" sz="1300">
              <a:latin typeface="ＭＳ Ｐゴシック"/>
              <a:ea typeface="ＭＳ Ｐゴシック"/>
            </a:rPr>
            <a:t>年度にも給与カットを実施した。ラスパイレス指数は国家公務員の水準を下回る状態が続いている。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5" name="直線コネクタ 22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26" name="テキスト ボックス 22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27" name="直線コネクタ 22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2095"/>
    <xdr:sp macro="" textlink="">
      <xdr:nvSpPr>
        <xdr:cNvPr id="228" name="テキスト ボックス 227"/>
        <xdr:cNvSpPr txBox="1"/>
      </xdr:nvSpPr>
      <xdr:spPr>
        <a:xfrm>
          <a:off x="1206500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29" name="直線コネクタ 22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2095"/>
    <xdr:sp macro="" textlink="">
      <xdr:nvSpPr>
        <xdr:cNvPr id="230" name="テキスト ボックス 229"/>
        <xdr:cNvSpPr txBox="1"/>
      </xdr:nvSpPr>
      <xdr:spPr>
        <a:xfrm>
          <a:off x="1206500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1" name="直線コネクタ 23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32" name="テキスト ボックス 23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97.0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33" name="直線コネクタ 23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34" name="テキスト ボックス 23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35" name="直線コネクタ 23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36" name="テキスト ボックス 23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095"/>
    <xdr:sp macro="" textlink="">
      <xdr:nvSpPr>
        <xdr:cNvPr id="238" name="テキスト ボックス 237"/>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33655</xdr:rowOff>
    </xdr:from>
    <xdr:to>
      <xdr:col>81</xdr:col>
      <xdr:colOff>44450</xdr:colOff>
      <xdr:row>88</xdr:row>
      <xdr:rowOff>160655</xdr:rowOff>
    </xdr:to>
    <xdr:cxnSp macro="">
      <xdr:nvCxnSpPr>
        <xdr:cNvPr id="240" name="直線コネクタ 239"/>
        <xdr:cNvCxnSpPr/>
      </xdr:nvCxnSpPr>
      <xdr:spPr>
        <a:xfrm flipV="1">
          <a:off x="17018000" y="1392110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132715</xdr:rowOff>
    </xdr:from>
    <xdr:ext cx="762000" cy="252095"/>
    <xdr:sp macro="" textlink="">
      <xdr:nvSpPr>
        <xdr:cNvPr id="241" name="給与水準   （国との比較）最小値テキスト"/>
        <xdr:cNvSpPr txBox="1"/>
      </xdr:nvSpPr>
      <xdr:spPr>
        <a:xfrm>
          <a:off x="17106900" y="152203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160655</xdr:rowOff>
    </xdr:from>
    <xdr:to>
      <xdr:col>81</xdr:col>
      <xdr:colOff>133350</xdr:colOff>
      <xdr:row>88</xdr:row>
      <xdr:rowOff>160655</xdr:rowOff>
    </xdr:to>
    <xdr:cxnSp macro="">
      <xdr:nvCxnSpPr>
        <xdr:cNvPr id="242" name="直線コネクタ 241"/>
        <xdr:cNvCxnSpPr/>
      </xdr:nvCxnSpPr>
      <xdr:spPr>
        <a:xfrm>
          <a:off x="16929100" y="1524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120650</xdr:rowOff>
    </xdr:from>
    <xdr:ext cx="762000" cy="252095"/>
    <xdr:sp macro="" textlink="">
      <xdr:nvSpPr>
        <xdr:cNvPr id="243" name="給与水準   （国との比較）最大値テキスト"/>
        <xdr:cNvSpPr txBox="1"/>
      </xdr:nvSpPr>
      <xdr:spPr>
        <a:xfrm>
          <a:off x="17106900" y="136652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33655</xdr:rowOff>
    </xdr:from>
    <xdr:to>
      <xdr:col>81</xdr:col>
      <xdr:colOff>133350</xdr:colOff>
      <xdr:row>81</xdr:row>
      <xdr:rowOff>33655</xdr:rowOff>
    </xdr:to>
    <xdr:cxnSp macro="">
      <xdr:nvCxnSpPr>
        <xdr:cNvPr id="244" name="直線コネクタ 243"/>
        <xdr:cNvCxnSpPr/>
      </xdr:nvCxnSpPr>
      <xdr:spPr>
        <a:xfrm>
          <a:off x="16929100" y="1392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160655</xdr:rowOff>
    </xdr:from>
    <xdr:to>
      <xdr:col>81</xdr:col>
      <xdr:colOff>44450</xdr:colOff>
      <xdr:row>90</xdr:row>
      <xdr:rowOff>19050</xdr:rowOff>
    </xdr:to>
    <xdr:cxnSp macro="">
      <xdr:nvCxnSpPr>
        <xdr:cNvPr id="245" name="直線コネクタ 244"/>
        <xdr:cNvCxnSpPr/>
      </xdr:nvCxnSpPr>
      <xdr:spPr>
        <a:xfrm flipV="1">
          <a:off x="16179800" y="15248255"/>
          <a:ext cx="8382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158115</xdr:rowOff>
    </xdr:from>
    <xdr:ext cx="762000" cy="252095"/>
    <xdr:sp macro="" textlink="">
      <xdr:nvSpPr>
        <xdr:cNvPr id="246" name="給与水準   （国との比較）平均値テキスト"/>
        <xdr:cNvSpPr txBox="1"/>
      </xdr:nvSpPr>
      <xdr:spPr>
        <a:xfrm>
          <a:off x="17106900" y="1455991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141605</xdr:rowOff>
    </xdr:from>
    <xdr:to>
      <xdr:col>81</xdr:col>
      <xdr:colOff>95250</xdr:colOff>
      <xdr:row>86</xdr:row>
      <xdr:rowOff>71755</xdr:rowOff>
    </xdr:to>
    <xdr:sp macro="" textlink="">
      <xdr:nvSpPr>
        <xdr:cNvPr id="247" name="フローチャート: 判断 246"/>
        <xdr:cNvSpPr/>
      </xdr:nvSpPr>
      <xdr:spPr>
        <a:xfrm>
          <a:off x="169672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150495</xdr:rowOff>
    </xdr:from>
    <xdr:to>
      <xdr:col>77</xdr:col>
      <xdr:colOff>44450</xdr:colOff>
      <xdr:row>90</xdr:row>
      <xdr:rowOff>19050</xdr:rowOff>
    </xdr:to>
    <xdr:cxnSp macro="">
      <xdr:nvCxnSpPr>
        <xdr:cNvPr id="248" name="直線コネクタ 247"/>
        <xdr:cNvCxnSpPr/>
      </xdr:nvCxnSpPr>
      <xdr:spPr>
        <a:xfrm>
          <a:off x="15290800" y="154095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10795</xdr:rowOff>
    </xdr:from>
    <xdr:to>
      <xdr:col>77</xdr:col>
      <xdr:colOff>95250</xdr:colOff>
      <xdr:row>86</xdr:row>
      <xdr:rowOff>112395</xdr:rowOff>
    </xdr:to>
    <xdr:sp macro="" textlink="">
      <xdr:nvSpPr>
        <xdr:cNvPr id="249" name="フローチャート: 判断 248"/>
        <xdr:cNvSpPr/>
      </xdr:nvSpPr>
      <xdr:spPr>
        <a:xfrm>
          <a:off x="161290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122555</xdr:rowOff>
    </xdr:from>
    <xdr:ext cx="736600" cy="252095"/>
    <xdr:sp macro="" textlink="">
      <xdr:nvSpPr>
        <xdr:cNvPr id="250" name="テキスト ボックス 249"/>
        <xdr:cNvSpPr txBox="1"/>
      </xdr:nvSpPr>
      <xdr:spPr>
        <a:xfrm>
          <a:off x="15798800" y="1452435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89</xdr:row>
      <xdr:rowOff>69850</xdr:rowOff>
    </xdr:from>
    <xdr:to>
      <xdr:col>72</xdr:col>
      <xdr:colOff>203200</xdr:colOff>
      <xdr:row>89</xdr:row>
      <xdr:rowOff>150495</xdr:rowOff>
    </xdr:to>
    <xdr:cxnSp macro="">
      <xdr:nvCxnSpPr>
        <xdr:cNvPr id="251" name="直線コネクタ 250"/>
        <xdr:cNvCxnSpPr/>
      </xdr:nvCxnSpPr>
      <xdr:spPr>
        <a:xfrm>
          <a:off x="14401800" y="1532890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61595</xdr:rowOff>
    </xdr:from>
    <xdr:to>
      <xdr:col>73</xdr:col>
      <xdr:colOff>44450</xdr:colOff>
      <xdr:row>85</xdr:row>
      <xdr:rowOff>163195</xdr:rowOff>
    </xdr:to>
    <xdr:sp macro="" textlink="">
      <xdr:nvSpPr>
        <xdr:cNvPr id="252" name="フローチャート: 判断 251"/>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1905</xdr:rowOff>
    </xdr:from>
    <xdr:ext cx="762000" cy="259080"/>
    <xdr:sp macro="" textlink="">
      <xdr:nvSpPr>
        <xdr:cNvPr id="253" name="テキスト ボックス 252"/>
        <xdr:cNvSpPr txBox="1"/>
      </xdr:nvSpPr>
      <xdr:spPr>
        <a:xfrm>
          <a:off x="14909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0</xdr:rowOff>
    </xdr:from>
    <xdr:to>
      <xdr:col>68</xdr:col>
      <xdr:colOff>152400</xdr:colOff>
      <xdr:row>89</xdr:row>
      <xdr:rowOff>69850</xdr:rowOff>
    </xdr:to>
    <xdr:cxnSp macro="">
      <xdr:nvCxnSpPr>
        <xdr:cNvPr id="254" name="直線コネクタ 253"/>
        <xdr:cNvCxnSpPr/>
      </xdr:nvCxnSpPr>
      <xdr:spPr>
        <a:xfrm>
          <a:off x="13512800" y="1508760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80645</xdr:rowOff>
    </xdr:from>
    <xdr:to>
      <xdr:col>68</xdr:col>
      <xdr:colOff>203200</xdr:colOff>
      <xdr:row>88</xdr:row>
      <xdr:rowOff>10795</xdr:rowOff>
    </xdr:to>
    <xdr:sp macro="" textlink="">
      <xdr:nvSpPr>
        <xdr:cNvPr id="255" name="フローチャート: 判断 254"/>
        <xdr:cNvSpPr/>
      </xdr:nvSpPr>
      <xdr:spPr>
        <a:xfrm>
          <a:off x="14351000" y="1499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20955</xdr:rowOff>
    </xdr:from>
    <xdr:ext cx="762000" cy="252095"/>
    <xdr:sp macro="" textlink="">
      <xdr:nvSpPr>
        <xdr:cNvPr id="256" name="テキスト ボックス 255"/>
        <xdr:cNvSpPr txBox="1"/>
      </xdr:nvSpPr>
      <xdr:spPr>
        <a:xfrm>
          <a:off x="14020800" y="147656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57" name="フローチャート: 判断 256"/>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111760</xdr:rowOff>
    </xdr:from>
    <xdr:ext cx="762000" cy="252095"/>
    <xdr:sp macro="" textlink="">
      <xdr:nvSpPr>
        <xdr:cNvPr id="258" name="テキスト ボックス 257"/>
        <xdr:cNvSpPr txBox="1"/>
      </xdr:nvSpPr>
      <xdr:spPr>
        <a:xfrm>
          <a:off x="13131800" y="146850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59" name="テキスト ボックス 25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0" name="テキスト ボックス 25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1" name="テキスト ボックス 26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2" name="テキスト ボックス 26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63" name="テキスト ボックス 26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109855</xdr:rowOff>
    </xdr:from>
    <xdr:to>
      <xdr:col>81</xdr:col>
      <xdr:colOff>95250</xdr:colOff>
      <xdr:row>89</xdr:row>
      <xdr:rowOff>40640</xdr:rowOff>
    </xdr:to>
    <xdr:sp macro="" textlink="">
      <xdr:nvSpPr>
        <xdr:cNvPr id="264" name="楕円 263"/>
        <xdr:cNvSpPr/>
      </xdr:nvSpPr>
      <xdr:spPr>
        <a:xfrm>
          <a:off x="16967200" y="15197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6350</xdr:rowOff>
    </xdr:from>
    <xdr:ext cx="762000" cy="252095"/>
    <xdr:sp macro="" textlink="">
      <xdr:nvSpPr>
        <xdr:cNvPr id="265" name="給与水準   （国との比較）該当値テキスト"/>
        <xdr:cNvSpPr txBox="1"/>
      </xdr:nvSpPr>
      <xdr:spPr>
        <a:xfrm>
          <a:off x="17106900" y="150939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89</xdr:row>
      <xdr:rowOff>139700</xdr:rowOff>
    </xdr:from>
    <xdr:to>
      <xdr:col>77</xdr:col>
      <xdr:colOff>95250</xdr:colOff>
      <xdr:row>90</xdr:row>
      <xdr:rowOff>69850</xdr:rowOff>
    </xdr:to>
    <xdr:sp macro="" textlink="">
      <xdr:nvSpPr>
        <xdr:cNvPr id="266" name="楕円 265"/>
        <xdr:cNvSpPr/>
      </xdr:nvSpPr>
      <xdr:spPr>
        <a:xfrm>
          <a:off x="16129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54610</xdr:rowOff>
    </xdr:from>
    <xdr:ext cx="736600" cy="252095"/>
    <xdr:sp macro="" textlink="">
      <xdr:nvSpPr>
        <xdr:cNvPr id="267" name="テキスト ボックス 266"/>
        <xdr:cNvSpPr txBox="1"/>
      </xdr:nvSpPr>
      <xdr:spPr>
        <a:xfrm>
          <a:off x="15798800" y="1548511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89</xdr:row>
      <xdr:rowOff>99695</xdr:rowOff>
    </xdr:from>
    <xdr:to>
      <xdr:col>73</xdr:col>
      <xdr:colOff>44450</xdr:colOff>
      <xdr:row>90</xdr:row>
      <xdr:rowOff>29845</xdr:rowOff>
    </xdr:to>
    <xdr:sp macro="" textlink="">
      <xdr:nvSpPr>
        <xdr:cNvPr id="268" name="楕円 267"/>
        <xdr:cNvSpPr/>
      </xdr:nvSpPr>
      <xdr:spPr>
        <a:xfrm>
          <a:off x="15240000" y="153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14605</xdr:rowOff>
    </xdr:from>
    <xdr:ext cx="762000" cy="259080"/>
    <xdr:sp macro="" textlink="">
      <xdr:nvSpPr>
        <xdr:cNvPr id="269" name="テキスト ボックス 268"/>
        <xdr:cNvSpPr txBox="1"/>
      </xdr:nvSpPr>
      <xdr:spPr>
        <a:xfrm>
          <a:off x="14909800" y="15445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70" name="楕円 269"/>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105410</xdr:rowOff>
    </xdr:from>
    <xdr:ext cx="762000" cy="259080"/>
    <xdr:sp macro="" textlink="">
      <xdr:nvSpPr>
        <xdr:cNvPr id="271" name="テキスト ボックス 270"/>
        <xdr:cNvSpPr txBox="1"/>
      </xdr:nvSpPr>
      <xdr:spPr>
        <a:xfrm>
          <a:off x="14020800" y="153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2" name="楕円 27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35560</xdr:rowOff>
    </xdr:from>
    <xdr:ext cx="762000" cy="259080"/>
    <xdr:sp macro="" textlink="">
      <xdr:nvSpPr>
        <xdr:cNvPr id="273" name="テキスト ボックス 272"/>
        <xdr:cNvSpPr txBox="1"/>
      </xdr:nvSpPr>
      <xdr:spPr>
        <a:xfrm>
          <a:off x="13131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115570</xdr:colOff>
      <xdr:row>53</xdr:row>
      <xdr:rowOff>127000</xdr:rowOff>
    </xdr:from>
    <xdr:ext cx="2212340" cy="309245"/>
    <xdr:sp macro="" textlink="">
      <xdr:nvSpPr>
        <xdr:cNvPr id="275" name="テキスト ボックス 274"/>
        <xdr:cNvSpPr txBox="1"/>
      </xdr:nvSpPr>
      <xdr:spPr>
        <a:xfrm>
          <a:off x="13526770" y="9213850"/>
          <a:ext cx="22123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a:t>
          </a:r>
          <a:r>
            <a:rPr kumimoji="1" lang="ja-JP" altLang="en-US" sz="1300" b="1">
              <a:latin typeface="ＭＳ Ｐゴシック"/>
              <a:ea typeface="ＭＳ Ｐゴシック"/>
            </a:rPr>
            <a:t>万人当たり職員数</a:t>
          </a:r>
        </a:p>
      </xdr:txBody>
    </xdr:sp>
    <xdr:clientData/>
  </xdr:oneCellAnchor>
  <xdr:oneCellAnchor>
    <xdr:from>
      <xdr:col>75</xdr:col>
      <xdr:colOff>157480</xdr:colOff>
      <xdr:row>53</xdr:row>
      <xdr:rowOff>76200</xdr:rowOff>
    </xdr:from>
    <xdr:ext cx="1333500" cy="353060"/>
    <xdr:sp macro="" textlink="">
      <xdr:nvSpPr>
        <xdr:cNvPr id="276" name="テキスト ボックス 275"/>
        <xdr:cNvSpPr txBox="1"/>
      </xdr:nvSpPr>
      <xdr:spPr>
        <a:xfrm>
          <a:off x="15873730" y="9163050"/>
          <a:ext cx="13335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[1,761.44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1,028.73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a:t>
          </a:r>
          <a:r>
            <a:rPr kumimoji="1" lang="ja-JP" altLang="en-US" sz="1100" b="1" i="1">
              <a:solidFill>
                <a:srgbClr val="FF0000"/>
              </a:solidFill>
              <a:latin typeface="ＭＳ Ｐゴシック"/>
              <a:ea typeface="ＭＳ Ｐゴシック"/>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平成</a:t>
          </a:r>
          <a:r>
            <a:rPr kumimoji="1" lang="en-US" altLang="ja-JP" sz="1000">
              <a:latin typeface="ＭＳ Ｐゴシック"/>
              <a:ea typeface="ＭＳ Ｐゴシック"/>
            </a:rPr>
            <a:t>27</a:t>
          </a:r>
          <a:r>
            <a:rPr kumimoji="1" lang="ja-JP" altLang="en-US" sz="1000">
              <a:latin typeface="ＭＳ Ｐゴシック"/>
              <a:ea typeface="ＭＳ Ｐゴシック"/>
            </a:rPr>
            <a:t>年度までは類似団体平均を上回っていたが、平成</a:t>
          </a:r>
          <a:r>
            <a:rPr kumimoji="1" lang="en-US" altLang="ja-JP" sz="1000">
              <a:latin typeface="ＭＳ Ｐゴシック"/>
              <a:ea typeface="ＭＳ Ｐゴシック"/>
            </a:rPr>
            <a:t>28</a:t>
          </a:r>
          <a:r>
            <a:rPr kumimoji="1" lang="ja-JP" altLang="en-US" sz="1000">
              <a:latin typeface="ＭＳ Ｐゴシック"/>
              <a:ea typeface="ＭＳ Ｐゴシック"/>
            </a:rPr>
            <a:t>年度以降若干下回り、ここ数年間はほぼ横ばいの状況となっている。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本県は面積が広く、県土の大部分を森林が占め、地形も東西の距離が約</a:t>
          </a:r>
          <a:r>
            <a:rPr kumimoji="1" lang="en-US" altLang="ja-JP" sz="1000">
              <a:latin typeface="ＭＳ Ｐゴシック"/>
              <a:ea typeface="ＭＳ Ｐゴシック"/>
            </a:rPr>
            <a:t>190</a:t>
          </a:r>
          <a:r>
            <a:rPr kumimoji="1" lang="ja-JP" altLang="en-US" sz="1000">
              <a:latin typeface="ＭＳ Ｐゴシック"/>
              <a:ea typeface="ＭＳ Ｐゴシック"/>
            </a:rPr>
            <a:t>㎞に及んでいることから、行政サービスの提供が非効率となり得る地理的な要因を有している。また、人口規模の小さな市町村が多く（</a:t>
          </a:r>
          <a:r>
            <a:rPr kumimoji="1" lang="en-US" altLang="ja-JP" sz="1000">
              <a:latin typeface="ＭＳ Ｐゴシック"/>
              <a:ea typeface="ＭＳ Ｐゴシック"/>
            </a:rPr>
            <a:t>34</a:t>
          </a:r>
          <a:r>
            <a:rPr kumimoji="1" lang="ja-JP" altLang="en-US" sz="1000">
              <a:latin typeface="ＭＳ Ｐゴシック"/>
              <a:ea typeface="ＭＳ Ｐゴシック"/>
            </a:rPr>
            <a:t>市町村のうち</a:t>
          </a:r>
          <a:r>
            <a:rPr kumimoji="1" lang="en-US" altLang="ja-JP" sz="1000">
              <a:latin typeface="ＭＳ Ｐゴシック"/>
              <a:ea typeface="ＭＳ Ｐゴシック"/>
            </a:rPr>
            <a:t>19</a:t>
          </a:r>
          <a:r>
            <a:rPr kumimoji="1" lang="ja-JP" altLang="en-US" sz="1000">
              <a:latin typeface="ＭＳ Ｐゴシック"/>
              <a:ea typeface="ＭＳ Ｐゴシック"/>
            </a:rPr>
            <a:t>市町村が人口１万人未満）、県から市町村に対して多くの人的・財政的支援を必要としている。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本県では、これまで行政改革プランに基づき、業務の効率化や事務事業の見直し等による職員数のスリム化に取り組んできた結果、職員数は減少（知事部局</a:t>
          </a:r>
          <a:r>
            <a:rPr kumimoji="1" lang="en-US" altLang="ja-JP" sz="1000">
              <a:latin typeface="ＭＳ Ｐゴシック"/>
              <a:ea typeface="ＭＳ Ｐゴシック"/>
            </a:rPr>
            <a:t>H6</a:t>
          </a:r>
          <a:r>
            <a:rPr kumimoji="1" lang="ja-JP" altLang="en-US" sz="1000">
              <a:latin typeface="ＭＳ Ｐゴシック"/>
              <a:ea typeface="ＭＳ Ｐゴシック"/>
            </a:rPr>
            <a:t>：</a:t>
          </a:r>
          <a:r>
            <a:rPr kumimoji="1" lang="en-US" altLang="ja-JP" sz="1000">
              <a:latin typeface="ＭＳ Ｐゴシック"/>
              <a:ea typeface="ＭＳ Ｐゴシック"/>
            </a:rPr>
            <a:t>4,697</a:t>
          </a:r>
          <a:r>
            <a:rPr kumimoji="1" lang="ja-JP" altLang="en-US" sz="1000">
              <a:latin typeface="ＭＳ Ｐゴシック"/>
              <a:ea typeface="ＭＳ Ｐゴシック"/>
            </a:rPr>
            <a:t>人→</a:t>
          </a:r>
          <a:r>
            <a:rPr kumimoji="1" lang="en-US" altLang="ja-JP" sz="1000">
              <a:latin typeface="ＭＳ Ｐゴシック"/>
              <a:ea typeface="ＭＳ Ｐゴシック"/>
            </a:rPr>
            <a:t>H30</a:t>
          </a:r>
          <a:r>
            <a:rPr kumimoji="1" lang="ja-JP" altLang="en-US" sz="1000">
              <a:latin typeface="ＭＳ Ｐゴシック"/>
              <a:ea typeface="ＭＳ Ｐゴシック"/>
            </a:rPr>
            <a:t>：</a:t>
          </a:r>
          <a:r>
            <a:rPr kumimoji="1" lang="en-US" altLang="ja-JP" sz="1000">
              <a:latin typeface="ＭＳ Ｐゴシック"/>
              <a:ea typeface="ＭＳ Ｐゴシック"/>
            </a:rPr>
            <a:t>3,374</a:t>
          </a:r>
          <a:r>
            <a:rPr kumimoji="1" lang="ja-JP" altLang="en-US" sz="1000">
              <a:latin typeface="ＭＳ Ｐゴシック"/>
              <a:ea typeface="ＭＳ Ｐゴシック"/>
            </a:rPr>
            <a:t>人）してきたが、平成</a:t>
          </a:r>
          <a:r>
            <a:rPr kumimoji="1" lang="en-US" altLang="ja-JP" sz="1000">
              <a:latin typeface="ＭＳ Ｐゴシック"/>
              <a:ea typeface="ＭＳ Ｐゴシック"/>
            </a:rPr>
            <a:t>27</a:t>
          </a:r>
          <a:r>
            <a:rPr kumimoji="1" lang="ja-JP" altLang="en-US" sz="1000">
              <a:latin typeface="ＭＳ Ｐゴシック"/>
              <a:ea typeface="ＭＳ Ｐゴシック"/>
            </a:rPr>
            <a:t>年度に策定した「県政運営指針」では、平成</a:t>
          </a:r>
          <a:r>
            <a:rPr kumimoji="1" lang="en-US" altLang="ja-JP" sz="1000">
              <a:latin typeface="ＭＳ Ｐゴシック"/>
              <a:ea typeface="ＭＳ Ｐゴシック"/>
            </a:rPr>
            <a:t>31</a:t>
          </a:r>
          <a:r>
            <a:rPr kumimoji="1" lang="ja-JP" altLang="en-US" sz="1000">
              <a:latin typeface="ＭＳ Ｐゴシック"/>
              <a:ea typeface="ＭＳ Ｐゴシック"/>
            </a:rPr>
            <a:t>年度までは現行の</a:t>
          </a:r>
          <a:r>
            <a:rPr kumimoji="1" lang="en-US" altLang="ja-JP" sz="1000">
              <a:latin typeface="ＭＳ Ｐゴシック"/>
              <a:ea typeface="ＭＳ Ｐゴシック"/>
            </a:rPr>
            <a:t>3,300</a:t>
          </a:r>
          <a:r>
            <a:rPr kumimoji="1" lang="ja-JP" altLang="en-US" sz="1000">
              <a:latin typeface="ＭＳ Ｐゴシック"/>
              <a:ea typeface="ＭＳ Ｐゴシック"/>
            </a:rPr>
            <a:t>人体制を維持し、重要課題に正面から取り組むとともに財政健全化への取組を進めることとしている。</a:t>
          </a:r>
        </a:p>
      </xdr:txBody>
    </xdr:sp>
    <xdr:clientData/>
  </xdr:twoCellAnchor>
  <xdr:oneCellAnchor>
    <xdr:from>
      <xdr:col>61</xdr:col>
      <xdr:colOff>6350</xdr:colOff>
      <xdr:row>54</xdr:row>
      <xdr:rowOff>139700</xdr:rowOff>
    </xdr:from>
    <xdr:ext cx="349885" cy="225425"/>
    <xdr:sp macro="" textlink="">
      <xdr:nvSpPr>
        <xdr:cNvPr id="285" name="テキスト ボックス 28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6" name="直線コネクタ 28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095"/>
    <xdr:sp macro="" textlink="">
      <xdr:nvSpPr>
        <xdr:cNvPr id="287" name="テキスト ボックス 286"/>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88" name="直線コネクタ 28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289" name="テキスト ボックス 28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1,900.00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290" name="直線コネクタ 28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291" name="テキスト ボックス 29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2" name="直線コネクタ 29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293" name="テキスト ボックス 29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294" name="直線コネクタ 29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2095"/>
    <xdr:sp macro="" textlink="">
      <xdr:nvSpPr>
        <xdr:cNvPr id="295" name="テキスト ボックス 294"/>
        <xdr:cNvSpPr txBox="1"/>
      </xdr:nvSpPr>
      <xdr:spPr>
        <a:xfrm>
          <a:off x="1206500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296" name="直線コネクタ 29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2095"/>
    <xdr:sp macro="" textlink="">
      <xdr:nvSpPr>
        <xdr:cNvPr id="297" name="テキスト ボックス 296"/>
        <xdr:cNvSpPr txBox="1"/>
      </xdr:nvSpPr>
      <xdr:spPr>
        <a:xfrm>
          <a:off x="1206500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299" name="テキスト ボックス 29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69215</xdr:rowOff>
    </xdr:from>
    <xdr:to>
      <xdr:col>81</xdr:col>
      <xdr:colOff>44450</xdr:colOff>
      <xdr:row>66</xdr:row>
      <xdr:rowOff>12700</xdr:rowOff>
    </xdr:to>
    <xdr:cxnSp macro="">
      <xdr:nvCxnSpPr>
        <xdr:cNvPr id="301" name="直線コネクタ 300"/>
        <xdr:cNvCxnSpPr/>
      </xdr:nvCxnSpPr>
      <xdr:spPr>
        <a:xfrm flipV="1">
          <a:off x="17018000" y="11042015"/>
          <a:ext cx="0" cy="286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156210</xdr:rowOff>
    </xdr:from>
    <xdr:ext cx="762000" cy="252095"/>
    <xdr:sp macro="" textlink="">
      <xdr:nvSpPr>
        <xdr:cNvPr id="302" name="定員管理の状況最小値テキスト"/>
        <xdr:cNvSpPr txBox="1"/>
      </xdr:nvSpPr>
      <xdr:spPr>
        <a:xfrm>
          <a:off x="17106900" y="11300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1,832.61</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12700</xdr:rowOff>
    </xdr:from>
    <xdr:to>
      <xdr:col>81</xdr:col>
      <xdr:colOff>133350</xdr:colOff>
      <xdr:row>66</xdr:row>
      <xdr:rowOff>12700</xdr:rowOff>
    </xdr:to>
    <xdr:cxnSp macro="">
      <xdr:nvCxnSpPr>
        <xdr:cNvPr id="303" name="直線コネクタ 302"/>
        <xdr:cNvCxnSpPr/>
      </xdr:nvCxnSpPr>
      <xdr:spPr>
        <a:xfrm>
          <a:off x="16929100" y="1132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155575</xdr:rowOff>
    </xdr:from>
    <xdr:ext cx="762000" cy="252095"/>
    <xdr:sp macro="" textlink="">
      <xdr:nvSpPr>
        <xdr:cNvPr id="304" name="定員管理の状況最大値テキスト"/>
        <xdr:cNvSpPr txBox="1"/>
      </xdr:nvSpPr>
      <xdr:spPr>
        <a:xfrm>
          <a:off x="17106900" y="107854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1,761.44</a:t>
          </a:r>
          <a:endParaRPr kumimoji="1" lang="ja-JP" altLang="en-US" sz="1000" b="1">
            <a:latin typeface="ＭＳ Ｐゴシック"/>
            <a:ea typeface="ＭＳ Ｐゴシック"/>
          </a:endParaRPr>
        </a:p>
      </xdr:txBody>
    </xdr:sp>
    <xdr:clientData/>
  </xdr:oneCellAnchor>
  <xdr:twoCellAnchor>
    <xdr:from>
      <xdr:col>80</xdr:col>
      <xdr:colOff>165100</xdr:colOff>
      <xdr:row>64</xdr:row>
      <xdr:rowOff>69215</xdr:rowOff>
    </xdr:from>
    <xdr:to>
      <xdr:col>81</xdr:col>
      <xdr:colOff>133350</xdr:colOff>
      <xdr:row>64</xdr:row>
      <xdr:rowOff>69215</xdr:rowOff>
    </xdr:to>
    <xdr:cxnSp macro="">
      <xdr:nvCxnSpPr>
        <xdr:cNvPr id="305" name="直線コネクタ 304"/>
        <xdr:cNvCxnSpPr/>
      </xdr:nvCxnSpPr>
      <xdr:spPr>
        <a:xfrm>
          <a:off x="16929100" y="1104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1270</xdr:rowOff>
    </xdr:from>
    <xdr:to>
      <xdr:col>81</xdr:col>
      <xdr:colOff>44450</xdr:colOff>
      <xdr:row>64</xdr:row>
      <xdr:rowOff>69215</xdr:rowOff>
    </xdr:to>
    <xdr:cxnSp macro="">
      <xdr:nvCxnSpPr>
        <xdr:cNvPr id="306" name="直線コネクタ 305"/>
        <xdr:cNvCxnSpPr/>
      </xdr:nvCxnSpPr>
      <xdr:spPr>
        <a:xfrm>
          <a:off x="16179800" y="1097407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128270</xdr:rowOff>
    </xdr:from>
    <xdr:ext cx="762000" cy="259080"/>
    <xdr:sp macro="" textlink="">
      <xdr:nvSpPr>
        <xdr:cNvPr id="307" name="定員管理の状況平均値テキスト"/>
        <xdr:cNvSpPr txBox="1"/>
      </xdr:nvSpPr>
      <xdr:spPr>
        <a:xfrm>
          <a:off x="17106900" y="11101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1,795.69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64</xdr:row>
      <xdr:rowOff>156210</xdr:rowOff>
    </xdr:from>
    <xdr:to>
      <xdr:col>81</xdr:col>
      <xdr:colOff>95250</xdr:colOff>
      <xdr:row>65</xdr:row>
      <xdr:rowOff>86360</xdr:rowOff>
    </xdr:to>
    <xdr:sp macro="" textlink="">
      <xdr:nvSpPr>
        <xdr:cNvPr id="308" name="フローチャート: 判断 307"/>
        <xdr:cNvSpPr/>
      </xdr:nvSpPr>
      <xdr:spPr>
        <a:xfrm>
          <a:off x="16967200" y="1112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109855</xdr:rowOff>
    </xdr:from>
    <xdr:to>
      <xdr:col>77</xdr:col>
      <xdr:colOff>44450</xdr:colOff>
      <xdr:row>64</xdr:row>
      <xdr:rowOff>1270</xdr:rowOff>
    </xdr:to>
    <xdr:cxnSp macro="">
      <xdr:nvCxnSpPr>
        <xdr:cNvPr id="309" name="直線コネクタ 308"/>
        <xdr:cNvCxnSpPr/>
      </xdr:nvCxnSpPr>
      <xdr:spPr>
        <a:xfrm>
          <a:off x="15290800" y="1091120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95250</xdr:rowOff>
    </xdr:from>
    <xdr:to>
      <xdr:col>77</xdr:col>
      <xdr:colOff>95250</xdr:colOff>
      <xdr:row>65</xdr:row>
      <xdr:rowOff>25400</xdr:rowOff>
    </xdr:to>
    <xdr:sp macro="" textlink="">
      <xdr:nvSpPr>
        <xdr:cNvPr id="310" name="フローチャート: 判断 309"/>
        <xdr:cNvSpPr/>
      </xdr:nvSpPr>
      <xdr:spPr>
        <a:xfrm>
          <a:off x="16129000" y="110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10160</xdr:rowOff>
    </xdr:from>
    <xdr:ext cx="736600" cy="259080"/>
    <xdr:sp macro="" textlink="">
      <xdr:nvSpPr>
        <xdr:cNvPr id="311" name="テキスト ボックス 310"/>
        <xdr:cNvSpPr txBox="1"/>
      </xdr:nvSpPr>
      <xdr:spPr>
        <a:xfrm>
          <a:off x="15798800" y="11154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1,780.47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78740</xdr:rowOff>
    </xdr:from>
    <xdr:to>
      <xdr:col>72</xdr:col>
      <xdr:colOff>203200</xdr:colOff>
      <xdr:row>63</xdr:row>
      <xdr:rowOff>109855</xdr:rowOff>
    </xdr:to>
    <xdr:cxnSp macro="">
      <xdr:nvCxnSpPr>
        <xdr:cNvPr id="312" name="直線コネクタ 311"/>
        <xdr:cNvCxnSpPr/>
      </xdr:nvCxnSpPr>
      <xdr:spPr>
        <a:xfrm>
          <a:off x="14401800" y="108800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68580</xdr:rowOff>
    </xdr:from>
    <xdr:to>
      <xdr:col>73</xdr:col>
      <xdr:colOff>44450</xdr:colOff>
      <xdr:row>64</xdr:row>
      <xdr:rowOff>170180</xdr:rowOff>
    </xdr:to>
    <xdr:sp macro="" textlink="">
      <xdr:nvSpPr>
        <xdr:cNvPr id="313" name="フローチャート: 判断 312"/>
        <xdr:cNvSpPr/>
      </xdr:nvSpPr>
      <xdr:spPr>
        <a:xfrm>
          <a:off x="15240000" y="1104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154940</xdr:rowOff>
    </xdr:from>
    <xdr:ext cx="762000" cy="252095"/>
    <xdr:sp macro="" textlink="">
      <xdr:nvSpPr>
        <xdr:cNvPr id="314" name="テキスト ボックス 313"/>
        <xdr:cNvSpPr txBox="1"/>
      </xdr:nvSpPr>
      <xdr:spPr>
        <a:xfrm>
          <a:off x="14909800" y="111277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1,773.84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71755</xdr:rowOff>
    </xdr:from>
    <xdr:to>
      <xdr:col>68</xdr:col>
      <xdr:colOff>152400</xdr:colOff>
      <xdr:row>63</xdr:row>
      <xdr:rowOff>78740</xdr:rowOff>
    </xdr:to>
    <xdr:cxnSp macro="">
      <xdr:nvCxnSpPr>
        <xdr:cNvPr id="315" name="直線コネクタ 314"/>
        <xdr:cNvCxnSpPr/>
      </xdr:nvCxnSpPr>
      <xdr:spPr>
        <a:xfrm>
          <a:off x="13512800" y="108731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48895</xdr:rowOff>
    </xdr:from>
    <xdr:to>
      <xdr:col>68</xdr:col>
      <xdr:colOff>203200</xdr:colOff>
      <xdr:row>61</xdr:row>
      <xdr:rowOff>150495</xdr:rowOff>
    </xdr:to>
    <xdr:sp macro="" textlink="">
      <xdr:nvSpPr>
        <xdr:cNvPr id="316" name="フローチャート: 判断 315"/>
        <xdr:cNvSpPr/>
      </xdr:nvSpPr>
      <xdr:spPr>
        <a:xfrm>
          <a:off x="143510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160655</xdr:rowOff>
    </xdr:from>
    <xdr:ext cx="762000" cy="259080"/>
    <xdr:sp macro="" textlink="">
      <xdr:nvSpPr>
        <xdr:cNvPr id="317" name="テキスト ボックス 316"/>
        <xdr:cNvSpPr txBox="1"/>
      </xdr:nvSpPr>
      <xdr:spPr>
        <a:xfrm>
          <a:off x="14020800" y="1027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1,641.11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96520</xdr:rowOff>
    </xdr:from>
    <xdr:to>
      <xdr:col>64</xdr:col>
      <xdr:colOff>152400</xdr:colOff>
      <xdr:row>60</xdr:row>
      <xdr:rowOff>26670</xdr:rowOff>
    </xdr:to>
    <xdr:sp macro="" textlink="">
      <xdr:nvSpPr>
        <xdr:cNvPr id="318" name="フローチャート: 判断 317"/>
        <xdr:cNvSpPr/>
      </xdr:nvSpPr>
      <xdr:spPr>
        <a:xfrm>
          <a:off x="13462000" y="102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36830</xdr:rowOff>
    </xdr:from>
    <xdr:ext cx="762000" cy="259080"/>
    <xdr:sp macro="" textlink="">
      <xdr:nvSpPr>
        <xdr:cNvPr id="319" name="テキスト ボックス 318"/>
        <xdr:cNvSpPr txBox="1"/>
      </xdr:nvSpPr>
      <xdr:spPr>
        <a:xfrm>
          <a:off x="13131800" y="998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1,567.72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095"/>
    <xdr:sp macro="" textlink="">
      <xdr:nvSpPr>
        <xdr:cNvPr id="320" name="テキスト ボックス 319"/>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095"/>
    <xdr:sp macro="" textlink="">
      <xdr:nvSpPr>
        <xdr:cNvPr id="321" name="テキスト ボックス 320"/>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095"/>
    <xdr:sp macro="" textlink="">
      <xdr:nvSpPr>
        <xdr:cNvPr id="322" name="テキスト ボックス 321"/>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095"/>
    <xdr:sp macro="" textlink="">
      <xdr:nvSpPr>
        <xdr:cNvPr id="323" name="テキスト ボックス 322"/>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095"/>
    <xdr:sp macro="" textlink="">
      <xdr:nvSpPr>
        <xdr:cNvPr id="324" name="テキスト ボックス 323"/>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18415</xdr:rowOff>
    </xdr:from>
    <xdr:to>
      <xdr:col>81</xdr:col>
      <xdr:colOff>95250</xdr:colOff>
      <xdr:row>64</xdr:row>
      <xdr:rowOff>120650</xdr:rowOff>
    </xdr:to>
    <xdr:sp macro="" textlink="">
      <xdr:nvSpPr>
        <xdr:cNvPr id="325" name="楕円 324"/>
        <xdr:cNvSpPr/>
      </xdr:nvSpPr>
      <xdr:spPr>
        <a:xfrm>
          <a:off x="169672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111125</xdr:rowOff>
    </xdr:from>
    <xdr:ext cx="762000" cy="252095"/>
    <xdr:sp macro="" textlink="">
      <xdr:nvSpPr>
        <xdr:cNvPr id="326" name="定員管理の状況該当値テキスト"/>
        <xdr:cNvSpPr txBox="1"/>
      </xdr:nvSpPr>
      <xdr:spPr>
        <a:xfrm>
          <a:off x="17106900" y="109124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1,761.44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121920</xdr:rowOff>
    </xdr:from>
    <xdr:to>
      <xdr:col>77</xdr:col>
      <xdr:colOff>95250</xdr:colOff>
      <xdr:row>64</xdr:row>
      <xdr:rowOff>52070</xdr:rowOff>
    </xdr:to>
    <xdr:sp macro="" textlink="">
      <xdr:nvSpPr>
        <xdr:cNvPr id="327" name="楕円 326"/>
        <xdr:cNvSpPr/>
      </xdr:nvSpPr>
      <xdr:spPr>
        <a:xfrm>
          <a:off x="161290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62230</xdr:rowOff>
    </xdr:from>
    <xdr:ext cx="736600" cy="259080"/>
    <xdr:sp macro="" textlink="">
      <xdr:nvSpPr>
        <xdr:cNvPr id="328" name="テキスト ボックス 327"/>
        <xdr:cNvSpPr txBox="1"/>
      </xdr:nvSpPr>
      <xdr:spPr>
        <a:xfrm>
          <a:off x="15798800" y="10692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1,744.55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59055</xdr:rowOff>
    </xdr:from>
    <xdr:to>
      <xdr:col>73</xdr:col>
      <xdr:colOff>44450</xdr:colOff>
      <xdr:row>63</xdr:row>
      <xdr:rowOff>160655</xdr:rowOff>
    </xdr:to>
    <xdr:sp macro="" textlink="">
      <xdr:nvSpPr>
        <xdr:cNvPr id="329" name="楕円 328"/>
        <xdr:cNvSpPr/>
      </xdr:nvSpPr>
      <xdr:spPr>
        <a:xfrm>
          <a:off x="15240000" y="108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170815</xdr:rowOff>
    </xdr:from>
    <xdr:ext cx="762000" cy="258445"/>
    <xdr:sp macro="" textlink="">
      <xdr:nvSpPr>
        <xdr:cNvPr id="330" name="テキスト ボックス 329"/>
        <xdr:cNvSpPr txBox="1"/>
      </xdr:nvSpPr>
      <xdr:spPr>
        <a:xfrm>
          <a:off x="14909800" y="10629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1,728.93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27940</xdr:rowOff>
    </xdr:from>
    <xdr:to>
      <xdr:col>68</xdr:col>
      <xdr:colOff>203200</xdr:colOff>
      <xdr:row>63</xdr:row>
      <xdr:rowOff>129540</xdr:rowOff>
    </xdr:to>
    <xdr:sp macro="" textlink="">
      <xdr:nvSpPr>
        <xdr:cNvPr id="331" name="楕円 330"/>
        <xdr:cNvSpPr/>
      </xdr:nvSpPr>
      <xdr:spPr>
        <a:xfrm>
          <a:off x="143510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114300</xdr:rowOff>
    </xdr:from>
    <xdr:ext cx="762000" cy="259080"/>
    <xdr:sp macro="" textlink="">
      <xdr:nvSpPr>
        <xdr:cNvPr id="332" name="テキスト ボックス 331"/>
        <xdr:cNvSpPr txBox="1"/>
      </xdr:nvSpPr>
      <xdr:spPr>
        <a:xfrm>
          <a:off x="14020800" y="1091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1,721.08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20955</xdr:rowOff>
    </xdr:from>
    <xdr:to>
      <xdr:col>64</xdr:col>
      <xdr:colOff>152400</xdr:colOff>
      <xdr:row>63</xdr:row>
      <xdr:rowOff>122555</xdr:rowOff>
    </xdr:to>
    <xdr:sp macro="" textlink="">
      <xdr:nvSpPr>
        <xdr:cNvPr id="333" name="楕円 332"/>
        <xdr:cNvSpPr/>
      </xdr:nvSpPr>
      <xdr:spPr>
        <a:xfrm>
          <a:off x="13462000" y="10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107315</xdr:rowOff>
    </xdr:from>
    <xdr:ext cx="762000" cy="259080"/>
    <xdr:sp macro="" textlink="">
      <xdr:nvSpPr>
        <xdr:cNvPr id="334" name="テキスト ボックス 333"/>
        <xdr:cNvSpPr txBox="1"/>
      </xdr:nvSpPr>
      <xdr:spPr>
        <a:xfrm>
          <a:off x="13131800" y="1090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1,719.40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66</xdr:col>
      <xdr:colOff>3810</xdr:colOff>
      <xdr:row>31</xdr:row>
      <xdr:rowOff>88900</xdr:rowOff>
    </xdr:from>
    <xdr:ext cx="1605915" cy="306070"/>
    <xdr:sp macro="" textlink="">
      <xdr:nvSpPr>
        <xdr:cNvPr id="336" name="テキスト ボックス 335"/>
        <xdr:cNvSpPr txBox="1"/>
      </xdr:nvSpPr>
      <xdr:spPr>
        <a:xfrm>
          <a:off x="13834110" y="5403850"/>
          <a:ext cx="160591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74</xdr:col>
      <xdr:colOff>59690</xdr:colOff>
      <xdr:row>31</xdr:row>
      <xdr:rowOff>38100</xdr:rowOff>
    </xdr:from>
    <xdr:ext cx="1326515" cy="358775"/>
    <xdr:sp macro="" textlink="">
      <xdr:nvSpPr>
        <xdr:cNvPr id="337" name="テキスト ボックス 336"/>
        <xdr:cNvSpPr txBox="1"/>
      </xdr:nvSpPr>
      <xdr:spPr>
        <a:xfrm>
          <a:off x="15566390" y="5353050"/>
          <a:ext cx="13265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ここ数年は、これまでの起債発行の抑制による元利償還金の減少などにより改善傾向が続いていたが、平成30年度は、地方債の元利償還金等が増加したことなどにより、前年度から0.2ポイント増加した。</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今後控えている大規模事業などにより普通建設事業費のピークは令和元年度頃と見込んでいるが、これらの所要額をしっかり精査することで県債発行の抑制を図るなどして数値の改善に努める。</a:t>
          </a:r>
        </a:p>
      </xdr:txBody>
    </xdr:sp>
    <xdr:clientData/>
  </xdr:twoCellAnchor>
  <xdr:oneCellAnchor>
    <xdr:from>
      <xdr:col>61</xdr:col>
      <xdr:colOff>6350</xdr:colOff>
      <xdr:row>32</xdr:row>
      <xdr:rowOff>101600</xdr:rowOff>
    </xdr:from>
    <xdr:ext cx="298450" cy="224790"/>
    <xdr:sp macro="" textlink="">
      <xdr:nvSpPr>
        <xdr:cNvPr id="346" name="テキスト ボックス 34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48" name="テキスト ボックス 34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49" name="直線コネクタ 34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50" name="テキスト ボックス 34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51" name="直線コネクタ 35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2095"/>
    <xdr:sp macro="" textlink="">
      <xdr:nvSpPr>
        <xdr:cNvPr id="352" name="テキスト ボックス 351"/>
        <xdr:cNvSpPr txBox="1"/>
      </xdr:nvSpPr>
      <xdr:spPr>
        <a:xfrm>
          <a:off x="1206500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3" name="直線コネクタ 35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2095"/>
    <xdr:sp macro="" textlink="">
      <xdr:nvSpPr>
        <xdr:cNvPr id="354" name="テキスト ボックス 353"/>
        <xdr:cNvSpPr txBox="1"/>
      </xdr:nvSpPr>
      <xdr:spPr>
        <a:xfrm>
          <a:off x="1206500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55" name="直線コネクタ 35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2095"/>
    <xdr:sp macro="" textlink="">
      <xdr:nvSpPr>
        <xdr:cNvPr id="356" name="テキスト ボックス 355"/>
        <xdr:cNvSpPr txBox="1"/>
      </xdr:nvSpPr>
      <xdr:spPr>
        <a:xfrm>
          <a:off x="12065000" y="6441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57" name="直線コネクタ 35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58" name="テキスト ボックス 35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60" name="テキスト ボックス 359"/>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29210</xdr:rowOff>
    </xdr:from>
    <xdr:to>
      <xdr:col>81</xdr:col>
      <xdr:colOff>44450</xdr:colOff>
      <xdr:row>43</xdr:row>
      <xdr:rowOff>155575</xdr:rowOff>
    </xdr:to>
    <xdr:cxnSp macro="">
      <xdr:nvCxnSpPr>
        <xdr:cNvPr id="362" name="直線コネクタ 361"/>
        <xdr:cNvCxnSpPr/>
      </xdr:nvCxnSpPr>
      <xdr:spPr>
        <a:xfrm flipV="1">
          <a:off x="17018000" y="6201410"/>
          <a:ext cx="0" cy="13265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127635</xdr:rowOff>
    </xdr:from>
    <xdr:ext cx="762000" cy="259080"/>
    <xdr:sp macro="" textlink="">
      <xdr:nvSpPr>
        <xdr:cNvPr id="363" name="公債費負担の状況最小値テキスト"/>
        <xdr:cNvSpPr txBox="1"/>
      </xdr:nvSpPr>
      <xdr:spPr>
        <a:xfrm>
          <a:off x="17106900" y="7499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64" name="直線コネクタ 363"/>
        <xdr:cNvCxnSpPr/>
      </xdr:nvCxnSpPr>
      <xdr:spPr>
        <a:xfrm>
          <a:off x="16929100" y="7527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114935</xdr:rowOff>
    </xdr:from>
    <xdr:ext cx="762000" cy="259080"/>
    <xdr:sp macro="" textlink="">
      <xdr:nvSpPr>
        <xdr:cNvPr id="365" name="公債費負担の状況最大値テキスト"/>
        <xdr:cNvSpPr txBox="1"/>
      </xdr:nvSpPr>
      <xdr:spPr>
        <a:xfrm>
          <a:off x="171069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29210</xdr:rowOff>
    </xdr:from>
    <xdr:to>
      <xdr:col>81</xdr:col>
      <xdr:colOff>133350</xdr:colOff>
      <xdr:row>36</xdr:row>
      <xdr:rowOff>29210</xdr:rowOff>
    </xdr:to>
    <xdr:cxnSp macro="">
      <xdr:nvCxnSpPr>
        <xdr:cNvPr id="366" name="直線コネクタ 365"/>
        <xdr:cNvCxnSpPr/>
      </xdr:nvCxnSpPr>
      <xdr:spPr>
        <a:xfrm>
          <a:off x="16929100" y="620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15875</xdr:rowOff>
    </xdr:from>
    <xdr:to>
      <xdr:col>81</xdr:col>
      <xdr:colOff>44450</xdr:colOff>
      <xdr:row>41</xdr:row>
      <xdr:rowOff>55880</xdr:rowOff>
    </xdr:to>
    <xdr:cxnSp macro="">
      <xdr:nvCxnSpPr>
        <xdr:cNvPr id="367" name="直線コネクタ 366"/>
        <xdr:cNvCxnSpPr/>
      </xdr:nvCxnSpPr>
      <xdr:spPr>
        <a:xfrm>
          <a:off x="16179800" y="70453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12065</xdr:rowOff>
    </xdr:from>
    <xdr:ext cx="762000" cy="259080"/>
    <xdr:sp macro="" textlink="">
      <xdr:nvSpPr>
        <xdr:cNvPr id="368" name="公債費負担の状況平均値テキスト"/>
        <xdr:cNvSpPr txBox="1"/>
      </xdr:nvSpPr>
      <xdr:spPr>
        <a:xfrm>
          <a:off x="17106900" y="6698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167005</xdr:rowOff>
    </xdr:from>
    <xdr:to>
      <xdr:col>81</xdr:col>
      <xdr:colOff>95250</xdr:colOff>
      <xdr:row>40</xdr:row>
      <xdr:rowOff>97790</xdr:rowOff>
    </xdr:to>
    <xdr:sp macro="" textlink="">
      <xdr:nvSpPr>
        <xdr:cNvPr id="369" name="フローチャート: 判断 368"/>
        <xdr:cNvSpPr/>
      </xdr:nvSpPr>
      <xdr:spPr>
        <a:xfrm>
          <a:off x="16967200" y="6853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167005</xdr:rowOff>
    </xdr:from>
    <xdr:to>
      <xdr:col>77</xdr:col>
      <xdr:colOff>44450</xdr:colOff>
      <xdr:row>41</xdr:row>
      <xdr:rowOff>15875</xdr:rowOff>
    </xdr:to>
    <xdr:cxnSp macro="">
      <xdr:nvCxnSpPr>
        <xdr:cNvPr id="370" name="直線コネクタ 369"/>
        <xdr:cNvCxnSpPr/>
      </xdr:nvCxnSpPr>
      <xdr:spPr>
        <a:xfrm>
          <a:off x="15290800" y="702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147320</xdr:rowOff>
    </xdr:from>
    <xdr:to>
      <xdr:col>77</xdr:col>
      <xdr:colOff>95250</xdr:colOff>
      <xdr:row>40</xdr:row>
      <xdr:rowOff>77470</xdr:rowOff>
    </xdr:to>
    <xdr:sp macro="" textlink="">
      <xdr:nvSpPr>
        <xdr:cNvPr id="371" name="フローチャート: 判断 370"/>
        <xdr:cNvSpPr/>
      </xdr:nvSpPr>
      <xdr:spPr>
        <a:xfrm>
          <a:off x="161290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87630</xdr:rowOff>
    </xdr:from>
    <xdr:ext cx="736600" cy="252095"/>
    <xdr:sp macro="" textlink="">
      <xdr:nvSpPr>
        <xdr:cNvPr id="372" name="テキスト ボックス 371"/>
        <xdr:cNvSpPr txBox="1"/>
      </xdr:nvSpPr>
      <xdr:spPr>
        <a:xfrm>
          <a:off x="15798800" y="660273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167005</xdr:rowOff>
    </xdr:from>
    <xdr:to>
      <xdr:col>72</xdr:col>
      <xdr:colOff>203200</xdr:colOff>
      <xdr:row>41</xdr:row>
      <xdr:rowOff>116205</xdr:rowOff>
    </xdr:to>
    <xdr:cxnSp macro="">
      <xdr:nvCxnSpPr>
        <xdr:cNvPr id="373" name="直線コネクタ 372"/>
        <xdr:cNvCxnSpPr/>
      </xdr:nvCxnSpPr>
      <xdr:spPr>
        <a:xfrm flipV="1">
          <a:off x="14401800" y="702500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55880</xdr:rowOff>
    </xdr:from>
    <xdr:to>
      <xdr:col>73</xdr:col>
      <xdr:colOff>44450</xdr:colOff>
      <xdr:row>40</xdr:row>
      <xdr:rowOff>157480</xdr:rowOff>
    </xdr:to>
    <xdr:sp macro="" textlink="">
      <xdr:nvSpPr>
        <xdr:cNvPr id="374" name="フローチャート: 判断 373"/>
        <xdr:cNvSpPr/>
      </xdr:nvSpPr>
      <xdr:spPr>
        <a:xfrm>
          <a:off x="152400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167640</xdr:rowOff>
    </xdr:from>
    <xdr:ext cx="762000" cy="252095"/>
    <xdr:sp macro="" textlink="">
      <xdr:nvSpPr>
        <xdr:cNvPr id="375" name="テキスト ボックス 374"/>
        <xdr:cNvSpPr txBox="1"/>
      </xdr:nvSpPr>
      <xdr:spPr>
        <a:xfrm>
          <a:off x="14909800" y="66827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116205</xdr:rowOff>
    </xdr:from>
    <xdr:to>
      <xdr:col>68</xdr:col>
      <xdr:colOff>152400</xdr:colOff>
      <xdr:row>43</xdr:row>
      <xdr:rowOff>14605</xdr:rowOff>
    </xdr:to>
    <xdr:cxnSp macro="">
      <xdr:nvCxnSpPr>
        <xdr:cNvPr id="376" name="直線コネクタ 375"/>
        <xdr:cNvCxnSpPr/>
      </xdr:nvCxnSpPr>
      <xdr:spPr>
        <a:xfrm flipV="1">
          <a:off x="13512800" y="714565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135255</xdr:rowOff>
    </xdr:from>
    <xdr:to>
      <xdr:col>68</xdr:col>
      <xdr:colOff>203200</xdr:colOff>
      <xdr:row>43</xdr:row>
      <xdr:rowOff>65405</xdr:rowOff>
    </xdr:to>
    <xdr:sp macro="" textlink="">
      <xdr:nvSpPr>
        <xdr:cNvPr id="377" name="フローチャート: 判断 376"/>
        <xdr:cNvSpPr/>
      </xdr:nvSpPr>
      <xdr:spPr>
        <a:xfrm>
          <a:off x="14351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50165</xdr:rowOff>
    </xdr:from>
    <xdr:ext cx="762000" cy="259080"/>
    <xdr:sp macro="" textlink="">
      <xdr:nvSpPr>
        <xdr:cNvPr id="378" name="テキスト ボックス 377"/>
        <xdr:cNvSpPr txBox="1"/>
      </xdr:nvSpPr>
      <xdr:spPr>
        <a:xfrm>
          <a:off x="14020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44</xdr:row>
      <xdr:rowOff>134620</xdr:rowOff>
    </xdr:from>
    <xdr:to>
      <xdr:col>64</xdr:col>
      <xdr:colOff>152400</xdr:colOff>
      <xdr:row>45</xdr:row>
      <xdr:rowOff>64770</xdr:rowOff>
    </xdr:to>
    <xdr:sp macro="" textlink="">
      <xdr:nvSpPr>
        <xdr:cNvPr id="379" name="フローチャート: 判断 378"/>
        <xdr:cNvSpPr/>
      </xdr:nvSpPr>
      <xdr:spPr>
        <a:xfrm>
          <a:off x="13462000" y="767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49530</xdr:rowOff>
    </xdr:from>
    <xdr:ext cx="762000" cy="259080"/>
    <xdr:sp macro="" textlink="">
      <xdr:nvSpPr>
        <xdr:cNvPr id="380" name="テキスト ボックス 379"/>
        <xdr:cNvSpPr txBox="1"/>
      </xdr:nvSpPr>
      <xdr:spPr>
        <a:xfrm>
          <a:off x="13131800" y="776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81" name="テキスト ボックス 38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82" name="テキスト ボックス 38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83" name="テキスト ボックス 38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84" name="テキスト ボックス 38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85" name="テキスト ボックス 38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5080</xdr:rowOff>
    </xdr:from>
    <xdr:to>
      <xdr:col>81</xdr:col>
      <xdr:colOff>95250</xdr:colOff>
      <xdr:row>41</xdr:row>
      <xdr:rowOff>106680</xdr:rowOff>
    </xdr:to>
    <xdr:sp macro="" textlink="">
      <xdr:nvSpPr>
        <xdr:cNvPr id="386" name="楕円 385"/>
        <xdr:cNvSpPr/>
      </xdr:nvSpPr>
      <xdr:spPr>
        <a:xfrm>
          <a:off x="169672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148590</xdr:rowOff>
    </xdr:from>
    <xdr:ext cx="762000" cy="259080"/>
    <xdr:sp macro="" textlink="">
      <xdr:nvSpPr>
        <xdr:cNvPr id="387" name="公債費負担の状況該当値テキスト"/>
        <xdr:cNvSpPr txBox="1"/>
      </xdr:nvSpPr>
      <xdr:spPr>
        <a:xfrm>
          <a:off x="17106900" y="700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136525</xdr:rowOff>
    </xdr:from>
    <xdr:to>
      <xdr:col>77</xdr:col>
      <xdr:colOff>95250</xdr:colOff>
      <xdr:row>41</xdr:row>
      <xdr:rowOff>66675</xdr:rowOff>
    </xdr:to>
    <xdr:sp macro="" textlink="">
      <xdr:nvSpPr>
        <xdr:cNvPr id="388" name="楕円 387"/>
        <xdr:cNvSpPr/>
      </xdr:nvSpPr>
      <xdr:spPr>
        <a:xfrm>
          <a:off x="16129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52070</xdr:rowOff>
    </xdr:from>
    <xdr:ext cx="736600" cy="252095"/>
    <xdr:sp macro="" textlink="">
      <xdr:nvSpPr>
        <xdr:cNvPr id="389" name="テキスト ボックス 388"/>
        <xdr:cNvSpPr txBox="1"/>
      </xdr:nvSpPr>
      <xdr:spPr>
        <a:xfrm>
          <a:off x="15798800" y="708152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116205</xdr:rowOff>
    </xdr:from>
    <xdr:to>
      <xdr:col>73</xdr:col>
      <xdr:colOff>44450</xdr:colOff>
      <xdr:row>41</xdr:row>
      <xdr:rowOff>46355</xdr:rowOff>
    </xdr:to>
    <xdr:sp macro="" textlink="">
      <xdr:nvSpPr>
        <xdr:cNvPr id="390" name="楕円 389"/>
        <xdr:cNvSpPr/>
      </xdr:nvSpPr>
      <xdr:spPr>
        <a:xfrm>
          <a:off x="15240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31115</xdr:rowOff>
    </xdr:from>
    <xdr:ext cx="762000" cy="252095"/>
    <xdr:sp macro="" textlink="">
      <xdr:nvSpPr>
        <xdr:cNvPr id="391" name="テキスト ボックス 390"/>
        <xdr:cNvSpPr txBox="1"/>
      </xdr:nvSpPr>
      <xdr:spPr>
        <a:xfrm>
          <a:off x="14909800" y="70605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65405</xdr:rowOff>
    </xdr:from>
    <xdr:to>
      <xdr:col>68</xdr:col>
      <xdr:colOff>203200</xdr:colOff>
      <xdr:row>41</xdr:row>
      <xdr:rowOff>167005</xdr:rowOff>
    </xdr:to>
    <xdr:sp macro="" textlink="">
      <xdr:nvSpPr>
        <xdr:cNvPr id="392" name="楕円 391"/>
        <xdr:cNvSpPr/>
      </xdr:nvSpPr>
      <xdr:spPr>
        <a:xfrm>
          <a:off x="14351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6350</xdr:rowOff>
    </xdr:from>
    <xdr:ext cx="762000" cy="252095"/>
    <xdr:sp macro="" textlink="">
      <xdr:nvSpPr>
        <xdr:cNvPr id="393" name="テキスト ボックス 392"/>
        <xdr:cNvSpPr txBox="1"/>
      </xdr:nvSpPr>
      <xdr:spPr>
        <a:xfrm>
          <a:off x="14020800" y="6864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135255</xdr:rowOff>
    </xdr:from>
    <xdr:to>
      <xdr:col>64</xdr:col>
      <xdr:colOff>152400</xdr:colOff>
      <xdr:row>43</xdr:row>
      <xdr:rowOff>65405</xdr:rowOff>
    </xdr:to>
    <xdr:sp macro="" textlink="">
      <xdr:nvSpPr>
        <xdr:cNvPr id="394" name="楕円 393"/>
        <xdr:cNvSpPr/>
      </xdr:nvSpPr>
      <xdr:spPr>
        <a:xfrm>
          <a:off x="13462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75565</xdr:rowOff>
    </xdr:from>
    <xdr:ext cx="762000" cy="252095"/>
    <xdr:sp macro="" textlink="">
      <xdr:nvSpPr>
        <xdr:cNvPr id="395" name="テキスト ボックス 394"/>
        <xdr:cNvSpPr txBox="1"/>
      </xdr:nvSpPr>
      <xdr:spPr>
        <a:xfrm>
          <a:off x="13131800" y="71050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66</xdr:col>
      <xdr:colOff>86995</xdr:colOff>
      <xdr:row>9</xdr:row>
      <xdr:rowOff>50800</xdr:rowOff>
    </xdr:from>
    <xdr:ext cx="1438910" cy="309880"/>
    <xdr:sp macro="" textlink="">
      <xdr:nvSpPr>
        <xdr:cNvPr id="397" name="テキスト ボックス 396"/>
        <xdr:cNvSpPr txBox="1"/>
      </xdr:nvSpPr>
      <xdr:spPr>
        <a:xfrm>
          <a:off x="13917295" y="1593850"/>
          <a:ext cx="1438910"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186055</xdr:colOff>
      <xdr:row>9</xdr:row>
      <xdr:rowOff>0</xdr:rowOff>
    </xdr:from>
    <xdr:ext cx="1326515" cy="358775"/>
    <xdr:sp macro="" textlink="">
      <xdr:nvSpPr>
        <xdr:cNvPr id="398" name="テキスト ボックス 397"/>
        <xdr:cNvSpPr txBox="1"/>
      </xdr:nvSpPr>
      <xdr:spPr>
        <a:xfrm>
          <a:off x="15483205" y="1543050"/>
          <a:ext cx="13265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職員数の減に伴う退職手当負担見込みが減となる一方、地方債残高の増などにより、平</a:t>
          </a:r>
          <a:r>
            <a:rPr lang="ja-JP" altLang="en-US" sz="1200">
              <a:solidFill>
                <a:sysClr val="windowText" lastClr="000000"/>
              </a:solidFill>
              <a:latin typeface="ＭＳ Ｐゴシック"/>
              <a:ea typeface="ＭＳ Ｐゴシック"/>
            </a:rPr>
            <a:t>成30年度は7.8ポイント増加し、類似団体平均を上回っている。</a:t>
          </a:r>
        </a:p>
        <a:p>
          <a:r>
            <a:rPr lang="ja-JP" altLang="en-US" sz="1200">
              <a:latin typeface="ＭＳ Ｐゴシック"/>
              <a:ea typeface="ＭＳ Ｐゴシック"/>
            </a:rPr>
            <a:t>今後も引き続き、国庫補助事業の活用、一般財源の多い事業や補助金等の再精査等により、歳入歳出全般にわたって見直しに取り組む。</a:t>
          </a:r>
        </a:p>
        <a:p>
          <a:endParaRPr/>
        </a:p>
      </xdr:txBody>
    </xdr:sp>
    <xdr:clientData/>
  </xdr:twoCellAnchor>
  <xdr:oneCellAnchor>
    <xdr:from>
      <xdr:col>61</xdr:col>
      <xdr:colOff>6350</xdr:colOff>
      <xdr:row>10</xdr:row>
      <xdr:rowOff>63500</xdr:rowOff>
    </xdr:from>
    <xdr:ext cx="298450" cy="218440"/>
    <xdr:sp macro="" textlink="">
      <xdr:nvSpPr>
        <xdr:cNvPr id="407" name="テキスト ボックス 406"/>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09" name="テキスト ボックス 40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2095"/>
    <xdr:sp macro="" textlink="">
      <xdr:nvSpPr>
        <xdr:cNvPr id="411" name="テキスト ボックス 410"/>
        <xdr:cNvSpPr txBox="1"/>
      </xdr:nvSpPr>
      <xdr:spPr>
        <a:xfrm>
          <a:off x="12065000" y="3756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13" name="テキスト ボックス 412"/>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15" name="テキスト ボックス 414"/>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17" name="テキスト ボックス 416"/>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111760</xdr:rowOff>
    </xdr:from>
    <xdr:ext cx="762000" cy="252095"/>
    <xdr:sp macro="" textlink="">
      <xdr:nvSpPr>
        <xdr:cNvPr id="419" name="テキスト ボックス 418"/>
        <xdr:cNvSpPr txBox="1"/>
      </xdr:nvSpPr>
      <xdr:spPr>
        <a:xfrm>
          <a:off x="12065000" y="182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43180</xdr:rowOff>
    </xdr:from>
    <xdr:to>
      <xdr:col>81</xdr:col>
      <xdr:colOff>44450</xdr:colOff>
      <xdr:row>22</xdr:row>
      <xdr:rowOff>107950</xdr:rowOff>
    </xdr:to>
    <xdr:cxnSp macro="">
      <xdr:nvCxnSpPr>
        <xdr:cNvPr id="421" name="直線コネクタ 420"/>
        <xdr:cNvCxnSpPr/>
      </xdr:nvCxnSpPr>
      <xdr:spPr>
        <a:xfrm flipV="1">
          <a:off x="17018000" y="2614930"/>
          <a:ext cx="0" cy="12649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80010</xdr:rowOff>
    </xdr:from>
    <xdr:ext cx="762000" cy="259080"/>
    <xdr:sp macro="" textlink="">
      <xdr:nvSpPr>
        <xdr:cNvPr id="422" name="将来負担の状況最小値テキスト"/>
        <xdr:cNvSpPr txBox="1"/>
      </xdr:nvSpPr>
      <xdr:spPr>
        <a:xfrm>
          <a:off x="17106900" y="385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179.2</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107950</xdr:rowOff>
    </xdr:from>
    <xdr:to>
      <xdr:col>81</xdr:col>
      <xdr:colOff>133350</xdr:colOff>
      <xdr:row>22</xdr:row>
      <xdr:rowOff>107950</xdr:rowOff>
    </xdr:to>
    <xdr:cxnSp macro="">
      <xdr:nvCxnSpPr>
        <xdr:cNvPr id="423" name="直線コネクタ 422"/>
        <xdr:cNvCxnSpPr/>
      </xdr:nvCxnSpPr>
      <xdr:spPr>
        <a:xfrm>
          <a:off x="16929100" y="387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129540</xdr:rowOff>
    </xdr:from>
    <xdr:ext cx="762000" cy="259080"/>
    <xdr:sp macro="" textlink="">
      <xdr:nvSpPr>
        <xdr:cNvPr id="424" name="将来負担の状況最大値テキスト"/>
        <xdr:cNvSpPr txBox="1"/>
      </xdr:nvSpPr>
      <xdr:spPr>
        <a:xfrm>
          <a:off x="17106900" y="235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126.8</a:t>
          </a:r>
          <a:endParaRPr kumimoji="1" lang="ja-JP" altLang="en-US" sz="1000" b="1">
            <a:latin typeface="ＭＳ Ｐゴシック"/>
            <a:ea typeface="ＭＳ Ｐゴシック"/>
          </a:endParaRPr>
        </a:p>
      </xdr:txBody>
    </xdr:sp>
    <xdr:clientData/>
  </xdr:oneCellAnchor>
  <xdr:twoCellAnchor>
    <xdr:from>
      <xdr:col>80</xdr:col>
      <xdr:colOff>165100</xdr:colOff>
      <xdr:row>15</xdr:row>
      <xdr:rowOff>43180</xdr:rowOff>
    </xdr:from>
    <xdr:to>
      <xdr:col>81</xdr:col>
      <xdr:colOff>133350</xdr:colOff>
      <xdr:row>15</xdr:row>
      <xdr:rowOff>43180</xdr:rowOff>
    </xdr:to>
    <xdr:cxnSp macro="">
      <xdr:nvCxnSpPr>
        <xdr:cNvPr id="425" name="直線コネクタ 424"/>
        <xdr:cNvCxnSpPr/>
      </xdr:nvCxnSpPr>
      <xdr:spPr>
        <a:xfrm>
          <a:off x="16929100" y="261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81280</xdr:rowOff>
    </xdr:from>
    <xdr:to>
      <xdr:col>81</xdr:col>
      <xdr:colOff>44450</xdr:colOff>
      <xdr:row>22</xdr:row>
      <xdr:rowOff>73660</xdr:rowOff>
    </xdr:to>
    <xdr:cxnSp macro="">
      <xdr:nvCxnSpPr>
        <xdr:cNvPr id="426" name="直線コネクタ 425"/>
        <xdr:cNvCxnSpPr/>
      </xdr:nvCxnSpPr>
      <xdr:spPr>
        <a:xfrm>
          <a:off x="16179800" y="3681730"/>
          <a:ext cx="8382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44450</xdr:rowOff>
    </xdr:from>
    <xdr:ext cx="762000" cy="259080"/>
    <xdr:sp macro="" textlink="">
      <xdr:nvSpPr>
        <xdr:cNvPr id="427" name="将来負担の状況平均値テキスト"/>
        <xdr:cNvSpPr txBox="1"/>
      </xdr:nvSpPr>
      <xdr:spPr>
        <a:xfrm>
          <a:off x="17106900" y="3302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20</xdr:row>
      <xdr:rowOff>27940</xdr:rowOff>
    </xdr:from>
    <xdr:to>
      <xdr:col>81</xdr:col>
      <xdr:colOff>95250</xdr:colOff>
      <xdr:row>20</xdr:row>
      <xdr:rowOff>129540</xdr:rowOff>
    </xdr:to>
    <xdr:sp macro="" textlink="">
      <xdr:nvSpPr>
        <xdr:cNvPr id="428" name="フローチャート: 判断 427"/>
        <xdr:cNvSpPr/>
      </xdr:nvSpPr>
      <xdr:spPr>
        <a:xfrm>
          <a:off x="16967200" y="345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18415</xdr:rowOff>
    </xdr:from>
    <xdr:to>
      <xdr:col>77</xdr:col>
      <xdr:colOff>44450</xdr:colOff>
      <xdr:row>21</xdr:row>
      <xdr:rowOff>81280</xdr:rowOff>
    </xdr:to>
    <xdr:cxnSp macro="">
      <xdr:nvCxnSpPr>
        <xdr:cNvPr id="429" name="直線コネクタ 428"/>
        <xdr:cNvCxnSpPr/>
      </xdr:nvCxnSpPr>
      <xdr:spPr>
        <a:xfrm>
          <a:off x="15290800" y="3447415"/>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86360</xdr:rowOff>
    </xdr:from>
    <xdr:to>
      <xdr:col>77</xdr:col>
      <xdr:colOff>95250</xdr:colOff>
      <xdr:row>20</xdr:row>
      <xdr:rowOff>16510</xdr:rowOff>
    </xdr:to>
    <xdr:sp macro="" textlink="">
      <xdr:nvSpPr>
        <xdr:cNvPr id="430" name="フローチャート: 判断 429"/>
        <xdr:cNvSpPr/>
      </xdr:nvSpPr>
      <xdr:spPr>
        <a:xfrm>
          <a:off x="16129000" y="334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26670</xdr:rowOff>
    </xdr:from>
    <xdr:ext cx="736600" cy="259080"/>
    <xdr:sp macro="" textlink="">
      <xdr:nvSpPr>
        <xdr:cNvPr id="431" name="テキスト ボックス 430"/>
        <xdr:cNvSpPr txBox="1"/>
      </xdr:nvSpPr>
      <xdr:spPr>
        <a:xfrm>
          <a:off x="15798800" y="3112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19</xdr:row>
      <xdr:rowOff>35560</xdr:rowOff>
    </xdr:from>
    <xdr:to>
      <xdr:col>72</xdr:col>
      <xdr:colOff>203200</xdr:colOff>
      <xdr:row>20</xdr:row>
      <xdr:rowOff>18415</xdr:rowOff>
    </xdr:to>
    <xdr:cxnSp macro="">
      <xdr:nvCxnSpPr>
        <xdr:cNvPr id="432" name="直線コネクタ 431"/>
        <xdr:cNvCxnSpPr/>
      </xdr:nvCxnSpPr>
      <xdr:spPr>
        <a:xfrm>
          <a:off x="14401800" y="329311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33" name="フローチャート: 判断 432"/>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26670</xdr:rowOff>
    </xdr:from>
    <xdr:ext cx="762000" cy="259080"/>
    <xdr:sp macro="" textlink="">
      <xdr:nvSpPr>
        <xdr:cNvPr id="434" name="テキスト ボックス 433"/>
        <xdr:cNvSpPr txBox="1"/>
      </xdr:nvSpPr>
      <xdr:spPr>
        <a:xfrm>
          <a:off x="14909800" y="294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19</xdr:row>
      <xdr:rowOff>35560</xdr:rowOff>
    </xdr:from>
    <xdr:to>
      <xdr:col>68</xdr:col>
      <xdr:colOff>152400</xdr:colOff>
      <xdr:row>19</xdr:row>
      <xdr:rowOff>110490</xdr:rowOff>
    </xdr:to>
    <xdr:cxnSp macro="">
      <xdr:nvCxnSpPr>
        <xdr:cNvPr id="435" name="直線コネクタ 434"/>
        <xdr:cNvCxnSpPr/>
      </xdr:nvCxnSpPr>
      <xdr:spPr>
        <a:xfrm flipV="1">
          <a:off x="13512800" y="329311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21</xdr:row>
      <xdr:rowOff>97790</xdr:rowOff>
    </xdr:from>
    <xdr:to>
      <xdr:col>68</xdr:col>
      <xdr:colOff>203200</xdr:colOff>
      <xdr:row>22</xdr:row>
      <xdr:rowOff>27940</xdr:rowOff>
    </xdr:to>
    <xdr:sp macro="" textlink="">
      <xdr:nvSpPr>
        <xdr:cNvPr id="436" name="フローチャート: 判断 435"/>
        <xdr:cNvSpPr/>
      </xdr:nvSpPr>
      <xdr:spPr>
        <a:xfrm>
          <a:off x="14351000" y="369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12700</xdr:rowOff>
    </xdr:from>
    <xdr:ext cx="762000" cy="259080"/>
    <xdr:sp macro="" textlink="">
      <xdr:nvSpPr>
        <xdr:cNvPr id="437" name="テキスト ボックス 436"/>
        <xdr:cNvSpPr txBox="1"/>
      </xdr:nvSpPr>
      <xdr:spPr>
        <a:xfrm>
          <a:off x="14020800" y="378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18</xdr:row>
      <xdr:rowOff>83820</xdr:rowOff>
    </xdr:from>
    <xdr:to>
      <xdr:col>64</xdr:col>
      <xdr:colOff>152400</xdr:colOff>
      <xdr:row>19</xdr:row>
      <xdr:rowOff>13970</xdr:rowOff>
    </xdr:to>
    <xdr:sp macro="" textlink="">
      <xdr:nvSpPr>
        <xdr:cNvPr id="438" name="フローチャート: 判断 437"/>
        <xdr:cNvSpPr/>
      </xdr:nvSpPr>
      <xdr:spPr>
        <a:xfrm>
          <a:off x="13462000" y="316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24130</xdr:rowOff>
    </xdr:from>
    <xdr:ext cx="762000" cy="259080"/>
    <xdr:sp macro="" textlink="">
      <xdr:nvSpPr>
        <xdr:cNvPr id="439" name="テキスト ボックス 438"/>
        <xdr:cNvSpPr txBox="1"/>
      </xdr:nvSpPr>
      <xdr:spPr>
        <a:xfrm>
          <a:off x="13131800" y="293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0" name="テキスト ボックス 43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1" name="テキスト ボックス 44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42" name="テキスト ボックス 44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43" name="テキスト ボックス 44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44" name="テキスト ボックス 44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22</xdr:row>
      <xdr:rowOff>22860</xdr:rowOff>
    </xdr:from>
    <xdr:to>
      <xdr:col>81</xdr:col>
      <xdr:colOff>95250</xdr:colOff>
      <xdr:row>22</xdr:row>
      <xdr:rowOff>124460</xdr:rowOff>
    </xdr:to>
    <xdr:sp macro="" textlink="">
      <xdr:nvSpPr>
        <xdr:cNvPr id="445" name="楕円 444"/>
        <xdr:cNvSpPr/>
      </xdr:nvSpPr>
      <xdr:spPr>
        <a:xfrm>
          <a:off x="16967200" y="37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90170</xdr:rowOff>
    </xdr:from>
    <xdr:ext cx="762000" cy="259080"/>
    <xdr:sp macro="" textlink="">
      <xdr:nvSpPr>
        <xdr:cNvPr id="446" name="将来負担の状況該当値テキスト"/>
        <xdr:cNvSpPr txBox="1"/>
      </xdr:nvSpPr>
      <xdr:spPr>
        <a:xfrm>
          <a:off x="17106900" y="369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21</xdr:row>
      <xdr:rowOff>30480</xdr:rowOff>
    </xdr:from>
    <xdr:to>
      <xdr:col>77</xdr:col>
      <xdr:colOff>95250</xdr:colOff>
      <xdr:row>21</xdr:row>
      <xdr:rowOff>132080</xdr:rowOff>
    </xdr:to>
    <xdr:sp macro="" textlink="">
      <xdr:nvSpPr>
        <xdr:cNvPr id="447" name="楕円 446"/>
        <xdr:cNvSpPr/>
      </xdr:nvSpPr>
      <xdr:spPr>
        <a:xfrm>
          <a:off x="16129000" y="36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116840</xdr:rowOff>
    </xdr:from>
    <xdr:ext cx="736600" cy="259080"/>
    <xdr:sp macro="" textlink="">
      <xdr:nvSpPr>
        <xdr:cNvPr id="448" name="テキスト ボックス 447"/>
        <xdr:cNvSpPr txBox="1"/>
      </xdr:nvSpPr>
      <xdr:spPr>
        <a:xfrm>
          <a:off x="15798800" y="3717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139065</xdr:rowOff>
    </xdr:from>
    <xdr:to>
      <xdr:col>73</xdr:col>
      <xdr:colOff>44450</xdr:colOff>
      <xdr:row>20</xdr:row>
      <xdr:rowOff>69215</xdr:rowOff>
    </xdr:to>
    <xdr:sp macro="" textlink="">
      <xdr:nvSpPr>
        <xdr:cNvPr id="449" name="楕円 448"/>
        <xdr:cNvSpPr/>
      </xdr:nvSpPr>
      <xdr:spPr>
        <a:xfrm>
          <a:off x="15240000" y="33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53975</xdr:rowOff>
    </xdr:from>
    <xdr:ext cx="762000" cy="252095"/>
    <xdr:sp macro="" textlink="">
      <xdr:nvSpPr>
        <xdr:cNvPr id="450" name="テキスト ボックス 449"/>
        <xdr:cNvSpPr txBox="1"/>
      </xdr:nvSpPr>
      <xdr:spPr>
        <a:xfrm>
          <a:off x="14909800" y="34829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156210</xdr:rowOff>
    </xdr:from>
    <xdr:to>
      <xdr:col>68</xdr:col>
      <xdr:colOff>203200</xdr:colOff>
      <xdr:row>19</xdr:row>
      <xdr:rowOff>86360</xdr:rowOff>
    </xdr:to>
    <xdr:sp macro="" textlink="">
      <xdr:nvSpPr>
        <xdr:cNvPr id="451" name="楕円 450"/>
        <xdr:cNvSpPr/>
      </xdr:nvSpPr>
      <xdr:spPr>
        <a:xfrm>
          <a:off x="14351000" y="32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96520</xdr:rowOff>
    </xdr:from>
    <xdr:ext cx="762000" cy="259080"/>
    <xdr:sp macro="" textlink="">
      <xdr:nvSpPr>
        <xdr:cNvPr id="452" name="テキスト ボックス 451"/>
        <xdr:cNvSpPr txBox="1"/>
      </xdr:nvSpPr>
      <xdr:spPr>
        <a:xfrm>
          <a:off x="14020800"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19</xdr:row>
      <xdr:rowOff>59690</xdr:rowOff>
    </xdr:from>
    <xdr:to>
      <xdr:col>64</xdr:col>
      <xdr:colOff>152400</xdr:colOff>
      <xdr:row>19</xdr:row>
      <xdr:rowOff>161290</xdr:rowOff>
    </xdr:to>
    <xdr:sp macro="" textlink="">
      <xdr:nvSpPr>
        <xdr:cNvPr id="453" name="楕円 452"/>
        <xdr:cNvSpPr/>
      </xdr:nvSpPr>
      <xdr:spPr>
        <a:xfrm>
          <a:off x="13462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146050</xdr:rowOff>
    </xdr:from>
    <xdr:ext cx="762000" cy="252095"/>
    <xdr:sp macro="" textlink="">
      <xdr:nvSpPr>
        <xdr:cNvPr id="454" name="テキスト ボックス 453"/>
        <xdr:cNvSpPr txBox="1"/>
      </xdr:nvSpPr>
      <xdr:spPr>
        <a:xfrm>
          <a:off x="13131800" y="34036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都道府県経常経費分析表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717,480
713,006
7,103.63
445,334,822
435,224,218
1,301,581
266,360,314
864,199,803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177.8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2480" cy="252095"/>
    <xdr:sp macro="" textlink="">
      <xdr:nvSpPr>
        <xdr:cNvPr id="30" name="テキスト ボックス 29"/>
        <xdr:cNvSpPr txBox="1"/>
      </xdr:nvSpPr>
      <xdr:spPr>
        <a:xfrm>
          <a:off x="698500" y="3492500"/>
          <a:ext cx="46024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3</xdr:col>
      <xdr:colOff>98425</xdr:colOff>
      <xdr:row>21</xdr:row>
      <xdr:rowOff>146050</xdr:rowOff>
    </xdr:from>
    <xdr:ext cx="8583930" cy="252095"/>
    <xdr:sp macro="" textlink="">
      <xdr:nvSpPr>
        <xdr:cNvPr id="31" name="テキスト ボックス 30"/>
        <xdr:cNvSpPr txBox="1"/>
      </xdr:nvSpPr>
      <xdr:spPr>
        <a:xfrm>
          <a:off x="698500" y="3746500"/>
          <a:ext cx="85839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39485" cy="259080"/>
    <xdr:sp macro="" textlink="">
      <xdr:nvSpPr>
        <xdr:cNvPr id="33" name="テキスト ボックス 32"/>
        <xdr:cNvSpPr txBox="1"/>
      </xdr:nvSpPr>
      <xdr:spPr>
        <a:xfrm>
          <a:off x="698500" y="4000500"/>
          <a:ext cx="6039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24</xdr:row>
      <xdr:rowOff>139700</xdr:rowOff>
    </xdr:from>
    <xdr:ext cx="8287385" cy="259080"/>
    <xdr:sp macro="" textlink="">
      <xdr:nvSpPr>
        <xdr:cNvPr id="34" name="テキスト ボックス 33"/>
        <xdr:cNvSpPr txBox="1"/>
      </xdr:nvSpPr>
      <xdr:spPr>
        <a:xfrm>
          <a:off x="698500" y="4254500"/>
          <a:ext cx="82873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平成</a:t>
          </a:r>
          <a:r>
            <a:rPr kumimoji="1" lang="en-US" altLang="ja-JP" sz="1000">
              <a:latin typeface="ＭＳ Ｐゴシック"/>
              <a:ea typeface="ＭＳ Ｐゴシック"/>
            </a:rPr>
            <a:t>29</a:t>
          </a:r>
          <a:r>
            <a:rPr kumimoji="1" lang="ja-JP" altLang="en-US" sz="1000">
              <a:latin typeface="ＭＳ Ｐゴシック"/>
              <a:ea typeface="ＭＳ Ｐゴシック"/>
            </a:rPr>
            <a:t>年度は、退職手当債の発行抑制（</a:t>
          </a:r>
          <a:r>
            <a:rPr kumimoji="1" lang="en-US" altLang="ja-JP" sz="1000">
              <a:latin typeface="ＭＳ Ｐゴシック"/>
              <a:ea typeface="ＭＳ Ｐゴシック"/>
            </a:rPr>
            <a:t>H28</a:t>
          </a:r>
          <a:r>
            <a:rPr kumimoji="1" lang="ja-JP" altLang="en-US" sz="1000">
              <a:latin typeface="ＭＳ Ｐゴシック"/>
              <a:ea typeface="ＭＳ Ｐゴシック"/>
            </a:rPr>
            <a:t>年度約</a:t>
          </a:r>
          <a:r>
            <a:rPr kumimoji="1" lang="en-US" altLang="ja-JP" sz="1000">
              <a:latin typeface="ＭＳ Ｐゴシック"/>
              <a:ea typeface="ＭＳ Ｐゴシック"/>
            </a:rPr>
            <a:t>38</a:t>
          </a:r>
          <a:r>
            <a:rPr kumimoji="1" lang="ja-JP" altLang="en-US" sz="1000">
              <a:latin typeface="ＭＳ Ｐゴシック"/>
              <a:ea typeface="ＭＳ Ｐゴシック"/>
            </a:rPr>
            <a:t>億円→</a:t>
          </a:r>
          <a:r>
            <a:rPr kumimoji="1" lang="en-US" altLang="ja-JP" sz="1000">
              <a:latin typeface="ＭＳ Ｐゴシック"/>
              <a:ea typeface="ＭＳ Ｐゴシック"/>
            </a:rPr>
            <a:t>H29</a:t>
          </a:r>
          <a:r>
            <a:rPr kumimoji="1" lang="ja-JP" altLang="en-US" sz="1000">
              <a:latin typeface="ＭＳ Ｐゴシック"/>
              <a:ea typeface="ＭＳ Ｐゴシック"/>
            </a:rPr>
            <a:t>年度約</a:t>
          </a:r>
          <a:r>
            <a:rPr kumimoji="1" lang="en-US" altLang="ja-JP" sz="1000">
              <a:latin typeface="ＭＳ Ｐゴシック"/>
              <a:ea typeface="ＭＳ Ｐゴシック"/>
            </a:rPr>
            <a:t>23</a:t>
          </a:r>
          <a:r>
            <a:rPr kumimoji="1" lang="ja-JP" altLang="en-US" sz="1000">
              <a:latin typeface="ＭＳ Ｐゴシック"/>
              <a:ea typeface="ＭＳ Ｐゴシック"/>
            </a:rPr>
            <a:t>億円）に伴う充当一般財源の増加により経常収支比率は前年度から</a:t>
          </a:r>
          <a:r>
            <a:rPr kumimoji="1" lang="en-US" altLang="ja-JP" sz="1000">
              <a:latin typeface="ＭＳ Ｐゴシック"/>
              <a:ea typeface="ＭＳ Ｐゴシック"/>
            </a:rPr>
            <a:t>0.7</a:t>
          </a:r>
          <a:r>
            <a:rPr kumimoji="1" lang="ja-JP" altLang="en-US" sz="1000">
              <a:latin typeface="ＭＳ Ｐゴシック"/>
              <a:ea typeface="ＭＳ Ｐゴシック"/>
            </a:rPr>
            <a:t>％増となっていたところであるが、平成30年度の発行額は30億円に増加したことなどもあって低下し、類似団体並となった。</a:t>
          </a:r>
          <a:endParaRPr kumimoji="1" lang="en-US" altLang="ja-JP" sz="1000">
            <a:latin typeface="ＭＳ Ｐゴシック"/>
            <a:ea typeface="ＭＳ Ｐゴシック"/>
          </a:endParaRPr>
        </a:p>
        <a:p>
          <a:r>
            <a:rPr kumimoji="1" lang="ja-JP" altLang="en-US" sz="1000">
              <a:latin typeface="ＭＳ Ｐゴシック"/>
              <a:ea typeface="ＭＳ Ｐゴシック"/>
            </a:rPr>
            <a:t>本県では、給与制度の総合的見直しは全て実施済みとなっていることに加え、今後の退職者数のピークが令和３年度に控えていることからここ数年は厳しい見通しであるが、引き続き県政運営指針に基づく人件費の抑制に取り組むことなどにより、数値の改善に努める。</a:t>
          </a:r>
        </a:p>
      </xdr:txBody>
    </xdr:sp>
    <xdr:clientData/>
  </xdr:twoCellAnchor>
  <xdr:oneCellAnchor>
    <xdr:from>
      <xdr:col>3</xdr:col>
      <xdr:colOff>123825</xdr:colOff>
      <xdr:row>29</xdr:row>
      <xdr:rowOff>107950</xdr:rowOff>
    </xdr:from>
    <xdr:ext cx="291465" cy="225425"/>
    <xdr:sp macro="" textlink="">
      <xdr:nvSpPr>
        <xdr:cNvPr id="44" name="テキスト ボックス 43"/>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41910</xdr:rowOff>
    </xdr:from>
    <xdr:ext cx="762000" cy="252095"/>
    <xdr:sp macro="" textlink="">
      <xdr:nvSpPr>
        <xdr:cNvPr id="46" name="テキスト ボックス 45"/>
        <xdr:cNvSpPr txBox="1"/>
      </xdr:nvSpPr>
      <xdr:spPr>
        <a:xfrm>
          <a:off x="0" y="7414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37.0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3810</xdr:rowOff>
    </xdr:from>
    <xdr:ext cx="762000" cy="259080"/>
    <xdr:sp macro="" textlink="">
      <xdr:nvSpPr>
        <xdr:cNvPr id="48" name="テキスト ボックス 47"/>
        <xdr:cNvSpPr txBox="1"/>
      </xdr:nvSpPr>
      <xdr:spPr>
        <a:xfrm>
          <a:off x="0" y="703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36.5</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137160</xdr:rowOff>
    </xdr:from>
    <xdr:ext cx="762000" cy="259080"/>
    <xdr:sp macro="" textlink="">
      <xdr:nvSpPr>
        <xdr:cNvPr id="50" name="テキスト ボックス 49"/>
        <xdr:cNvSpPr txBox="1"/>
      </xdr:nvSpPr>
      <xdr:spPr>
        <a:xfrm>
          <a:off x="0" y="665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99060</xdr:rowOff>
    </xdr:from>
    <xdr:ext cx="762000" cy="252095"/>
    <xdr:sp macro="" textlink="">
      <xdr:nvSpPr>
        <xdr:cNvPr id="52" name="テキスト ボックス 51"/>
        <xdr:cNvSpPr txBox="1"/>
      </xdr:nvSpPr>
      <xdr:spPr>
        <a:xfrm>
          <a:off x="0" y="6271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35.5</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60960</xdr:rowOff>
    </xdr:from>
    <xdr:ext cx="762000" cy="259080"/>
    <xdr:sp macro="" textlink="">
      <xdr:nvSpPr>
        <xdr:cNvPr id="54" name="テキスト ボックス 53"/>
        <xdr:cNvSpPr txBox="1"/>
      </xdr:nvSpPr>
      <xdr:spPr>
        <a:xfrm>
          <a:off x="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22860</xdr:rowOff>
    </xdr:from>
    <xdr:ext cx="762000" cy="259080"/>
    <xdr:sp macro="" textlink="">
      <xdr:nvSpPr>
        <xdr:cNvPr id="56" name="テキスト ボックス 55"/>
        <xdr:cNvSpPr txBox="1"/>
      </xdr:nvSpPr>
      <xdr:spPr>
        <a:xfrm>
          <a:off x="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34.5</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156210</xdr:rowOff>
    </xdr:from>
    <xdr:ext cx="762000" cy="252095"/>
    <xdr:sp macro="" textlink="">
      <xdr:nvSpPr>
        <xdr:cNvPr id="58" name="テキスト ボックス 57"/>
        <xdr:cNvSpPr txBox="1"/>
      </xdr:nvSpPr>
      <xdr:spPr>
        <a:xfrm>
          <a:off x="0" y="5128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34.0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165100</xdr:rowOff>
    </xdr:to>
    <xdr:cxnSp macro="">
      <xdr:nvCxnSpPr>
        <xdr:cNvPr id="60" name="直線コネクタ 59"/>
        <xdr:cNvCxnSpPr/>
      </xdr:nvCxnSpPr>
      <xdr:spPr>
        <a:xfrm flipV="1">
          <a:off x="4826000" y="580390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137160</xdr:rowOff>
    </xdr:from>
    <xdr:ext cx="762000" cy="259080"/>
    <xdr:sp macro="" textlink="">
      <xdr:nvSpPr>
        <xdr:cNvPr id="61" name="人件費最小値テキスト"/>
        <xdr:cNvSpPr txBox="1"/>
      </xdr:nvSpPr>
      <xdr:spPr>
        <a:xfrm>
          <a:off x="4914900" y="699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36.3</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2" name="直線コネクタ 61"/>
        <xdr:cNvCxnSpPr/>
      </xdr:nvCxnSpPr>
      <xdr:spPr>
        <a:xfrm>
          <a:off x="4737100" y="702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3" name="人件費最大値テキスト"/>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4" name="直線コネクタ 63"/>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127000</xdr:rowOff>
    </xdr:to>
    <xdr:cxnSp macro="">
      <xdr:nvCxnSpPr>
        <xdr:cNvPr id="65" name="直線コネクタ 64"/>
        <xdr:cNvCxnSpPr/>
      </xdr:nvCxnSpPr>
      <xdr:spPr>
        <a:xfrm flipV="1">
          <a:off x="3987800" y="64897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111760</xdr:rowOff>
    </xdr:from>
    <xdr:ext cx="762000" cy="252095"/>
    <xdr:sp macro="" textlink="">
      <xdr:nvSpPr>
        <xdr:cNvPr id="66" name="人件費平均値テキスト"/>
        <xdr:cNvSpPr txBox="1"/>
      </xdr:nvSpPr>
      <xdr:spPr>
        <a:xfrm>
          <a:off x="4914900" y="628396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7" name="フローチャート: 判断 66"/>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38</xdr:row>
      <xdr:rowOff>127000</xdr:rowOff>
    </xdr:to>
    <xdr:cxnSp macro="">
      <xdr:nvCxnSpPr>
        <xdr:cNvPr id="68" name="直線コネクタ 67"/>
        <xdr:cNvCxnSpPr/>
      </xdr:nvCxnSpPr>
      <xdr:spPr>
        <a:xfrm>
          <a:off x="3098800" y="6108700"/>
          <a:ext cx="8890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69" name="フローチャート: 判断 68"/>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54610</xdr:rowOff>
    </xdr:from>
    <xdr:ext cx="729615" cy="252095"/>
    <xdr:sp macro="" textlink="">
      <xdr:nvSpPr>
        <xdr:cNvPr id="70" name="テキスト ボックス 69"/>
        <xdr:cNvSpPr txBox="1"/>
      </xdr:nvSpPr>
      <xdr:spPr>
        <a:xfrm>
          <a:off x="3606800" y="60553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31750</xdr:rowOff>
    </xdr:from>
    <xdr:to>
      <xdr:col>15</xdr:col>
      <xdr:colOff>98425</xdr:colOff>
      <xdr:row>35</xdr:row>
      <xdr:rowOff>107950</xdr:rowOff>
    </xdr:to>
    <xdr:cxnSp macro="">
      <xdr:nvCxnSpPr>
        <xdr:cNvPr id="71" name="直線コネクタ 70"/>
        <xdr:cNvCxnSpPr/>
      </xdr:nvCxnSpPr>
      <xdr:spPr>
        <a:xfrm>
          <a:off x="2209800" y="6032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2" name="フローチャート: 判断 71"/>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168910</xdr:rowOff>
    </xdr:from>
    <xdr:ext cx="762000" cy="252095"/>
    <xdr:sp macro="" textlink="">
      <xdr:nvSpPr>
        <xdr:cNvPr id="73" name="テキスト ボックス 72"/>
        <xdr:cNvSpPr txBox="1"/>
      </xdr:nvSpPr>
      <xdr:spPr>
        <a:xfrm>
          <a:off x="2717800" y="5826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31750</xdr:rowOff>
    </xdr:from>
    <xdr:to>
      <xdr:col>11</xdr:col>
      <xdr:colOff>9525</xdr:colOff>
      <xdr:row>35</xdr:row>
      <xdr:rowOff>107950</xdr:rowOff>
    </xdr:to>
    <xdr:cxnSp macro="">
      <xdr:nvCxnSpPr>
        <xdr:cNvPr id="74" name="直線コネクタ 73"/>
        <xdr:cNvCxnSpPr/>
      </xdr:nvCxnSpPr>
      <xdr:spPr>
        <a:xfrm flipV="1">
          <a:off x="1320800" y="6032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5" name="フローチャート: 判断 74"/>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111760</xdr:rowOff>
    </xdr:from>
    <xdr:ext cx="755015" cy="252095"/>
    <xdr:sp macro="" textlink="">
      <xdr:nvSpPr>
        <xdr:cNvPr id="76" name="テキスト ボックス 75"/>
        <xdr:cNvSpPr txBox="1"/>
      </xdr:nvSpPr>
      <xdr:spPr>
        <a:xfrm>
          <a:off x="1828800" y="55981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41</xdr:row>
      <xdr:rowOff>95250</xdr:rowOff>
    </xdr:from>
    <xdr:to>
      <xdr:col>6</xdr:col>
      <xdr:colOff>171450</xdr:colOff>
      <xdr:row>42</xdr:row>
      <xdr:rowOff>25400</xdr:rowOff>
    </xdr:to>
    <xdr:sp macro="" textlink="">
      <xdr:nvSpPr>
        <xdr:cNvPr id="77" name="フローチャート: 判断 76"/>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10160</xdr:rowOff>
    </xdr:from>
    <xdr:ext cx="755015" cy="259080"/>
    <xdr:sp macro="" textlink="">
      <xdr:nvSpPr>
        <xdr:cNvPr id="78" name="テキスト ボックス 77"/>
        <xdr:cNvSpPr txBox="1"/>
      </xdr:nvSpPr>
      <xdr:spPr>
        <a:xfrm>
          <a:off x="939800" y="7211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9" name="テキスト ボックス 78"/>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0" name="テキスト ボックス 79"/>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1" name="テキスト ボックス 80"/>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2" name="テキスト ボックス 81"/>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3" name="テキスト ボックス 82"/>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4" name="楕円 83"/>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67310</xdr:rowOff>
    </xdr:from>
    <xdr:ext cx="762000" cy="259080"/>
    <xdr:sp macro="" textlink="">
      <xdr:nvSpPr>
        <xdr:cNvPr id="85" name="人件費該当値テキスト"/>
        <xdr:cNvSpPr txBox="1"/>
      </xdr:nvSpPr>
      <xdr:spPr>
        <a:xfrm>
          <a:off x="4914900" y="641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6" name="楕円 85"/>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162560</xdr:rowOff>
    </xdr:from>
    <xdr:ext cx="729615" cy="259080"/>
    <xdr:sp macro="" textlink="">
      <xdr:nvSpPr>
        <xdr:cNvPr id="87" name="テキスト ボックス 86"/>
        <xdr:cNvSpPr txBox="1"/>
      </xdr:nvSpPr>
      <xdr:spPr>
        <a:xfrm>
          <a:off x="3606800" y="66776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8" name="楕円 87"/>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143510</xdr:rowOff>
    </xdr:from>
    <xdr:ext cx="762000" cy="252095"/>
    <xdr:sp macro="" textlink="">
      <xdr:nvSpPr>
        <xdr:cNvPr id="89" name="テキスト ボックス 88"/>
        <xdr:cNvSpPr txBox="1"/>
      </xdr:nvSpPr>
      <xdr:spPr>
        <a:xfrm>
          <a:off x="2717800" y="6144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0" name="楕円 89"/>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67310</xdr:rowOff>
    </xdr:from>
    <xdr:ext cx="755015" cy="259080"/>
    <xdr:sp macro="" textlink="">
      <xdr:nvSpPr>
        <xdr:cNvPr id="91" name="テキスト ボックス 90"/>
        <xdr:cNvSpPr txBox="1"/>
      </xdr:nvSpPr>
      <xdr:spPr>
        <a:xfrm>
          <a:off x="1828800" y="6068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2" name="楕円 91"/>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168910</xdr:rowOff>
    </xdr:from>
    <xdr:ext cx="755015" cy="252095"/>
    <xdr:sp macro="" textlink="">
      <xdr:nvSpPr>
        <xdr:cNvPr id="93" name="テキスト ボックス 92"/>
        <xdr:cNvSpPr txBox="1"/>
      </xdr:nvSpPr>
      <xdr:spPr>
        <a:xfrm>
          <a:off x="939800" y="58267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平成30年度は、新図書館複合施設整備の完了に伴う管理費用の増などにより、</a:t>
          </a:r>
          <a:r>
            <a:rPr kumimoji="1" lang="en-US" altLang="ja-JP" sz="1000">
              <a:latin typeface="ＭＳ Ｐゴシック"/>
              <a:ea typeface="ＭＳ Ｐゴシック"/>
            </a:rPr>
            <a:t>0.1</a:t>
          </a:r>
          <a:r>
            <a:rPr kumimoji="1" lang="ja-JP" altLang="en-US" sz="1000">
              <a:latin typeface="ＭＳ Ｐゴシック"/>
              <a:ea typeface="ＭＳ Ｐゴシック"/>
            </a:rPr>
            <a:t>％増となった。</a:t>
          </a:r>
          <a:endParaRPr kumimoji="1" lang="en-US" altLang="ja-JP" sz="1000">
            <a:latin typeface="ＭＳ Ｐゴシック"/>
            <a:ea typeface="ＭＳ Ｐゴシック"/>
          </a:endParaRPr>
        </a:p>
        <a:p>
          <a:r>
            <a:rPr kumimoji="1" lang="ja-JP" altLang="en-US" sz="1000">
              <a:latin typeface="ＭＳ Ｐゴシック"/>
              <a:ea typeface="ＭＳ Ｐゴシック"/>
            </a:rPr>
            <a:t>本県では人口減少と高齢化が全国から</a:t>
          </a:r>
          <a:r>
            <a:rPr kumimoji="1" lang="en-US" altLang="ja-JP" sz="1000">
              <a:latin typeface="ＭＳ Ｐゴシック"/>
              <a:ea typeface="ＭＳ Ｐゴシック"/>
            </a:rPr>
            <a:t>10</a:t>
          </a:r>
          <a:r>
            <a:rPr kumimoji="1" lang="ja-JP" altLang="en-US" sz="1000">
              <a:latin typeface="ＭＳ Ｐゴシック"/>
              <a:ea typeface="ＭＳ Ｐゴシック"/>
            </a:rPr>
            <a:t>～</a:t>
          </a:r>
          <a:r>
            <a:rPr kumimoji="1" lang="en-US" altLang="ja-JP" sz="1000">
              <a:latin typeface="ＭＳ Ｐゴシック"/>
              <a:ea typeface="ＭＳ Ｐゴシック"/>
            </a:rPr>
            <a:t>15</a:t>
          </a:r>
          <a:r>
            <a:rPr kumimoji="1" lang="ja-JP" altLang="en-US" sz="1000">
              <a:latin typeface="ＭＳ Ｐゴシック"/>
              <a:ea typeface="ＭＳ Ｐゴシック"/>
            </a:rPr>
            <a:t>年先行しており、多様な課題に対応するため、「産業振興計画」「南海トラフ地震対策行動計画」「日本一の健康長寿県構想」等に関連する経費（</a:t>
          </a:r>
          <a:r>
            <a:rPr kumimoji="1" lang="en-US" altLang="ja-JP" sz="1000">
              <a:latin typeface="ＭＳ Ｐゴシック"/>
              <a:ea typeface="ＭＳ Ｐゴシック"/>
            </a:rPr>
            <a:t>※</a:t>
          </a:r>
          <a:r>
            <a:rPr kumimoji="1" lang="ja-JP" altLang="en-US" sz="1000">
              <a:latin typeface="ＭＳ Ｐゴシック"/>
              <a:ea typeface="ＭＳ Ｐゴシック"/>
            </a:rPr>
            <a:t>）を要してきたため、類似団体平均よりも上回る傾向が続いている。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a:t>
          </a:r>
          <a:r>
            <a:rPr kumimoji="1" lang="en-US" altLang="ja-JP" sz="1000">
              <a:latin typeface="ＭＳ Ｐゴシック"/>
              <a:ea typeface="ＭＳ Ｐゴシック"/>
            </a:rPr>
            <a:t>※</a:t>
          </a:r>
          <a:r>
            <a:rPr kumimoji="1" lang="ja-JP" altLang="en-US" sz="1000">
              <a:latin typeface="ＭＳ Ｐゴシック"/>
              <a:ea typeface="ＭＳ Ｐゴシック"/>
            </a:rPr>
            <a:t>）移住案内業務、輸出関連業務、南海トラフ地震対策行動計画の策定、健康キャンペーンやがん検診業務等</a:t>
          </a:r>
          <a:endParaRPr kumimoji="1" lang="en-US" altLang="ja-JP" sz="1000">
            <a:latin typeface="ＭＳ Ｐゴシック"/>
            <a:ea typeface="ＭＳ Ｐゴシック"/>
          </a:endParaRPr>
        </a:p>
        <a:p>
          <a:r>
            <a:rPr kumimoji="1" lang="ja-JP" altLang="en-US" sz="1000">
              <a:latin typeface="ＭＳ Ｐゴシック"/>
              <a:ea typeface="ＭＳ Ｐゴシック"/>
            </a:rPr>
            <a:t>こうした状況を踏まえ、令和２年度当初予算編成においても事務事業のスクラップアンドビルドを徹底したところ。今後も引き続き、国庫補助事業の活用や一般財源の多い事業の再精査等により、歳入歳出全般にわたって見直しに取り組む。</a:t>
          </a:r>
        </a:p>
      </xdr:txBody>
    </xdr:sp>
    <xdr:clientData/>
  </xdr:twoCellAnchor>
  <xdr:oneCellAnchor>
    <xdr:from>
      <xdr:col>62</xdr:col>
      <xdr:colOff>6350</xdr:colOff>
      <xdr:row>9</xdr:row>
      <xdr:rowOff>107950</xdr:rowOff>
    </xdr:from>
    <xdr:ext cx="291465" cy="225425"/>
    <xdr:sp macro="" textlink="">
      <xdr:nvSpPr>
        <xdr:cNvPr id="103" name="テキスト ボックス 102"/>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41910</xdr:rowOff>
    </xdr:from>
    <xdr:ext cx="755015" cy="252095"/>
    <xdr:sp macro="" textlink="">
      <xdr:nvSpPr>
        <xdr:cNvPr id="105" name="テキスト ボックス 104"/>
        <xdr:cNvSpPr txBox="1"/>
      </xdr:nvSpPr>
      <xdr:spPr>
        <a:xfrm>
          <a:off x="11684000" y="39852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99060</xdr:rowOff>
    </xdr:from>
    <xdr:ext cx="755015" cy="252095"/>
    <xdr:sp macro="" textlink="">
      <xdr:nvSpPr>
        <xdr:cNvPr id="107" name="テキスト ボックス 106"/>
        <xdr:cNvSpPr txBox="1"/>
      </xdr:nvSpPr>
      <xdr:spPr>
        <a:xfrm>
          <a:off x="11684000" y="35280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156210</xdr:rowOff>
    </xdr:from>
    <xdr:ext cx="755015" cy="252095"/>
    <xdr:sp macro="" textlink="">
      <xdr:nvSpPr>
        <xdr:cNvPr id="109" name="テキスト ボックス 108"/>
        <xdr:cNvSpPr txBox="1"/>
      </xdr:nvSpPr>
      <xdr:spPr>
        <a:xfrm>
          <a:off x="11684000" y="30708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41910</xdr:rowOff>
    </xdr:from>
    <xdr:ext cx="755015" cy="252095"/>
    <xdr:sp macro="" textlink="">
      <xdr:nvSpPr>
        <xdr:cNvPr id="111" name="テキスト ボックス 110"/>
        <xdr:cNvSpPr txBox="1"/>
      </xdr:nvSpPr>
      <xdr:spPr>
        <a:xfrm>
          <a:off x="11684000" y="26136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99060</xdr:rowOff>
    </xdr:from>
    <xdr:ext cx="755015" cy="252095"/>
    <xdr:sp macro="" textlink="">
      <xdr:nvSpPr>
        <xdr:cNvPr id="113" name="テキスト ボックス 112"/>
        <xdr:cNvSpPr txBox="1"/>
      </xdr:nvSpPr>
      <xdr:spPr>
        <a:xfrm>
          <a:off x="11684000" y="21564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156210</xdr:rowOff>
    </xdr:from>
    <xdr:ext cx="755015" cy="252095"/>
    <xdr:sp macro="" textlink="">
      <xdr:nvSpPr>
        <xdr:cNvPr id="115" name="テキスト ボックス 114"/>
        <xdr:cNvSpPr txBox="1"/>
      </xdr:nvSpPr>
      <xdr:spPr>
        <a:xfrm>
          <a:off x="11684000" y="16992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17" name="直線コネクタ 116"/>
        <xdr:cNvCxnSpPr/>
      </xdr:nvCxnSpPr>
      <xdr:spPr>
        <a:xfrm flipV="1">
          <a:off x="16510000" y="22072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121920</xdr:rowOff>
    </xdr:from>
    <xdr:ext cx="762000" cy="252095"/>
    <xdr:sp macro="" textlink="">
      <xdr:nvSpPr>
        <xdr:cNvPr id="118" name="物件費最小値テキスト"/>
        <xdr:cNvSpPr txBox="1"/>
      </xdr:nvSpPr>
      <xdr:spPr>
        <a:xfrm>
          <a:off x="16598900" y="35509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xdr:cNvCxnSpPr/>
      </xdr:nvCxnSpPr>
      <xdr:spPr>
        <a:xfrm>
          <a:off x="16421100" y="357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64770</xdr:rowOff>
    </xdr:from>
    <xdr:ext cx="762000" cy="252095"/>
    <xdr:sp macro="" textlink="">
      <xdr:nvSpPr>
        <xdr:cNvPr id="120" name="物件費最大値テキスト"/>
        <xdr:cNvSpPr txBox="1"/>
      </xdr:nvSpPr>
      <xdr:spPr>
        <a:xfrm>
          <a:off x="16598900" y="19507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xdr:cNvCxnSpPr/>
      </xdr:nvCxnSpPr>
      <xdr:spPr>
        <a:xfrm>
          <a:off x="16421100" y="220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58420</xdr:rowOff>
    </xdr:from>
    <xdr:to>
      <xdr:col>82</xdr:col>
      <xdr:colOff>107950</xdr:colOff>
      <xdr:row>20</xdr:row>
      <xdr:rowOff>149860</xdr:rowOff>
    </xdr:to>
    <xdr:cxnSp macro="">
      <xdr:nvCxnSpPr>
        <xdr:cNvPr id="122" name="直線コネクタ 121"/>
        <xdr:cNvCxnSpPr/>
      </xdr:nvCxnSpPr>
      <xdr:spPr>
        <a:xfrm>
          <a:off x="15671800" y="34874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81280</xdr:rowOff>
    </xdr:from>
    <xdr:ext cx="762000" cy="259080"/>
    <xdr:sp macro="" textlink="">
      <xdr:nvSpPr>
        <xdr:cNvPr id="123" name="物件費平均値テキスト"/>
        <xdr:cNvSpPr txBox="1"/>
      </xdr:nvSpPr>
      <xdr:spPr>
        <a:xfrm>
          <a:off x="16598900" y="2824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4" name="フローチャート: 判断 123"/>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20</xdr:row>
      <xdr:rowOff>58420</xdr:rowOff>
    </xdr:to>
    <xdr:cxnSp macro="">
      <xdr:nvCxnSpPr>
        <xdr:cNvPr id="125" name="直線コネクタ 124"/>
        <xdr:cNvCxnSpPr/>
      </xdr:nvCxnSpPr>
      <xdr:spPr>
        <a:xfrm>
          <a:off x="14782800" y="321310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156210</xdr:rowOff>
    </xdr:from>
    <xdr:to>
      <xdr:col>78</xdr:col>
      <xdr:colOff>120650</xdr:colOff>
      <xdr:row>18</xdr:row>
      <xdr:rowOff>86360</xdr:rowOff>
    </xdr:to>
    <xdr:sp macro="" textlink="">
      <xdr:nvSpPr>
        <xdr:cNvPr id="126" name="フローチャート: 判断 125"/>
        <xdr:cNvSpPr/>
      </xdr:nvSpPr>
      <xdr:spPr>
        <a:xfrm>
          <a:off x="15621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96520</xdr:rowOff>
    </xdr:from>
    <xdr:ext cx="736600" cy="259080"/>
    <xdr:sp macro="" textlink="">
      <xdr:nvSpPr>
        <xdr:cNvPr id="127" name="テキスト ボックス 126"/>
        <xdr:cNvSpPr txBox="1"/>
      </xdr:nvSpPr>
      <xdr:spPr>
        <a:xfrm>
          <a:off x="15290800" y="2839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24130</xdr:rowOff>
    </xdr:from>
    <xdr:to>
      <xdr:col>73</xdr:col>
      <xdr:colOff>180975</xdr:colOff>
      <xdr:row>18</xdr:row>
      <xdr:rowOff>127000</xdr:rowOff>
    </xdr:to>
    <xdr:cxnSp macro="">
      <xdr:nvCxnSpPr>
        <xdr:cNvPr id="128" name="直線コネクタ 127"/>
        <xdr:cNvCxnSpPr/>
      </xdr:nvCxnSpPr>
      <xdr:spPr>
        <a:xfrm>
          <a:off x="13893800" y="293878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29" name="フローチャート: 判断 128"/>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16510</xdr:rowOff>
    </xdr:from>
    <xdr:ext cx="762000" cy="259080"/>
    <xdr:sp macro="" textlink="">
      <xdr:nvSpPr>
        <xdr:cNvPr id="130" name="テキスト ボックス 129"/>
        <xdr:cNvSpPr txBox="1"/>
      </xdr:nvSpPr>
      <xdr:spPr>
        <a:xfrm>
          <a:off x="14401800" y="293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104140</xdr:rowOff>
    </xdr:from>
    <xdr:to>
      <xdr:col>69</xdr:col>
      <xdr:colOff>92075</xdr:colOff>
      <xdr:row>17</xdr:row>
      <xdr:rowOff>24130</xdr:rowOff>
    </xdr:to>
    <xdr:cxnSp macro="">
      <xdr:nvCxnSpPr>
        <xdr:cNvPr id="131" name="直線コネクタ 130"/>
        <xdr:cNvCxnSpPr/>
      </xdr:nvCxnSpPr>
      <xdr:spPr>
        <a:xfrm>
          <a:off x="13004800" y="28473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110490</xdr:rowOff>
    </xdr:from>
    <xdr:to>
      <xdr:col>69</xdr:col>
      <xdr:colOff>142875</xdr:colOff>
      <xdr:row>14</xdr:row>
      <xdr:rowOff>40640</xdr:rowOff>
    </xdr:to>
    <xdr:sp macro="" textlink="">
      <xdr:nvSpPr>
        <xdr:cNvPr id="132" name="フローチャート: 判断 131"/>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50800</xdr:rowOff>
    </xdr:from>
    <xdr:ext cx="755015" cy="259080"/>
    <xdr:sp macro="" textlink="">
      <xdr:nvSpPr>
        <xdr:cNvPr id="133" name="テキスト ボックス 132"/>
        <xdr:cNvSpPr txBox="1"/>
      </xdr:nvSpPr>
      <xdr:spPr>
        <a:xfrm>
          <a:off x="13512800" y="21082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12</xdr:row>
      <xdr:rowOff>99060</xdr:rowOff>
    </xdr:from>
    <xdr:to>
      <xdr:col>65</xdr:col>
      <xdr:colOff>53975</xdr:colOff>
      <xdr:row>13</xdr:row>
      <xdr:rowOff>29210</xdr:rowOff>
    </xdr:to>
    <xdr:sp macro="" textlink="">
      <xdr:nvSpPr>
        <xdr:cNvPr id="134" name="フローチャート: 判断 133"/>
        <xdr:cNvSpPr/>
      </xdr:nvSpPr>
      <xdr:spPr>
        <a:xfrm>
          <a:off x="12954000" y="215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39370</xdr:rowOff>
    </xdr:from>
    <xdr:ext cx="762000" cy="259080"/>
    <xdr:sp macro="" textlink="">
      <xdr:nvSpPr>
        <xdr:cNvPr id="135" name="テキスト ボックス 134"/>
        <xdr:cNvSpPr txBox="1"/>
      </xdr:nvSpPr>
      <xdr:spPr>
        <a:xfrm>
          <a:off x="12623800" y="1925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37" name="テキスト ボックス 136"/>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38" name="テキスト ボックス 137"/>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0" name="テキスト ボックス 139"/>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1" name="楕円 140"/>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7620</xdr:rowOff>
    </xdr:from>
    <xdr:ext cx="762000" cy="252095"/>
    <xdr:sp macro="" textlink="">
      <xdr:nvSpPr>
        <xdr:cNvPr id="142" name="物件費該当値テキスト"/>
        <xdr:cNvSpPr txBox="1"/>
      </xdr:nvSpPr>
      <xdr:spPr>
        <a:xfrm>
          <a:off x="16598900" y="34366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3" name="楕円 142"/>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93980</xdr:rowOff>
    </xdr:from>
    <xdr:ext cx="736600" cy="259080"/>
    <xdr:sp macro="" textlink="">
      <xdr:nvSpPr>
        <xdr:cNvPr id="144" name="テキスト ボックス 143"/>
        <xdr:cNvSpPr txBox="1"/>
      </xdr:nvSpPr>
      <xdr:spPr>
        <a:xfrm>
          <a:off x="15290800" y="3522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162560</xdr:rowOff>
    </xdr:from>
    <xdr:ext cx="762000" cy="259080"/>
    <xdr:sp macro="" textlink="">
      <xdr:nvSpPr>
        <xdr:cNvPr id="146" name="テキスト ボックス 145"/>
        <xdr:cNvSpPr txBox="1"/>
      </xdr:nvSpPr>
      <xdr:spPr>
        <a:xfrm>
          <a:off x="144018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7" name="楕円 146"/>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59690</xdr:rowOff>
    </xdr:from>
    <xdr:ext cx="755015" cy="259080"/>
    <xdr:sp macro="" textlink="">
      <xdr:nvSpPr>
        <xdr:cNvPr id="148" name="テキスト ボックス 147"/>
        <xdr:cNvSpPr txBox="1"/>
      </xdr:nvSpPr>
      <xdr:spPr>
        <a:xfrm>
          <a:off x="13512800" y="29743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9" name="楕円 148"/>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139700</xdr:rowOff>
    </xdr:from>
    <xdr:ext cx="762000" cy="259080"/>
    <xdr:sp macro="" textlink="">
      <xdr:nvSpPr>
        <xdr:cNvPr id="150" name="テキスト ボックス 149"/>
        <xdr:cNvSpPr txBox="1"/>
      </xdr:nvSpPr>
      <xdr:spPr>
        <a:xfrm>
          <a:off x="12623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平成30年度は決算額及び経常収支比率ともに横ばいとなっており、類似団体平均を下回る状況が続いている。</a:t>
          </a:r>
        </a:p>
      </xdr:txBody>
    </xdr:sp>
    <xdr:clientData/>
  </xdr:twoCellAnchor>
  <xdr:oneCellAnchor>
    <xdr:from>
      <xdr:col>3</xdr:col>
      <xdr:colOff>123825</xdr:colOff>
      <xdr:row>49</xdr:row>
      <xdr:rowOff>107950</xdr:rowOff>
    </xdr:from>
    <xdr:ext cx="291465" cy="225425"/>
    <xdr:sp macro="" textlink="">
      <xdr:nvSpPr>
        <xdr:cNvPr id="160" name="テキスト ボックス 159"/>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41910</xdr:rowOff>
    </xdr:from>
    <xdr:ext cx="762000" cy="252095"/>
    <xdr:sp macro="" textlink="">
      <xdr:nvSpPr>
        <xdr:cNvPr id="162" name="テキスト ボックス 161"/>
        <xdr:cNvSpPr txBox="1"/>
      </xdr:nvSpPr>
      <xdr:spPr>
        <a:xfrm>
          <a:off x="0" y="10843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99060</xdr:rowOff>
    </xdr:from>
    <xdr:ext cx="762000" cy="252095"/>
    <xdr:sp macro="" textlink="">
      <xdr:nvSpPr>
        <xdr:cNvPr id="164" name="テキスト ボックス 163"/>
        <xdr:cNvSpPr txBox="1"/>
      </xdr:nvSpPr>
      <xdr:spPr>
        <a:xfrm>
          <a:off x="0" y="10386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2095"/>
    <xdr:sp macro="" textlink="">
      <xdr:nvSpPr>
        <xdr:cNvPr id="166" name="テキスト ボックス 165"/>
        <xdr:cNvSpPr txBox="1"/>
      </xdr:nvSpPr>
      <xdr:spPr>
        <a:xfrm>
          <a:off x="0" y="9928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41910</xdr:rowOff>
    </xdr:from>
    <xdr:ext cx="762000" cy="252095"/>
    <xdr:sp macro="" textlink="">
      <xdr:nvSpPr>
        <xdr:cNvPr id="168" name="テキスト ボックス 167"/>
        <xdr:cNvSpPr txBox="1"/>
      </xdr:nvSpPr>
      <xdr:spPr>
        <a:xfrm>
          <a:off x="0" y="9471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99060</xdr:rowOff>
    </xdr:from>
    <xdr:ext cx="762000" cy="252095"/>
    <xdr:sp macro="" textlink="">
      <xdr:nvSpPr>
        <xdr:cNvPr id="170" name="テキスト ボックス 169"/>
        <xdr:cNvSpPr txBox="1"/>
      </xdr:nvSpPr>
      <xdr:spPr>
        <a:xfrm>
          <a:off x="0" y="9014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156210</xdr:rowOff>
    </xdr:from>
    <xdr:ext cx="762000" cy="252095"/>
    <xdr:sp macro="" textlink="">
      <xdr:nvSpPr>
        <xdr:cNvPr id="172" name="テキスト ボックス 171"/>
        <xdr:cNvSpPr txBox="1"/>
      </xdr:nvSpPr>
      <xdr:spPr>
        <a:xfrm>
          <a:off x="0" y="8557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149860</xdr:rowOff>
    </xdr:from>
    <xdr:to>
      <xdr:col>24</xdr:col>
      <xdr:colOff>25400</xdr:colOff>
      <xdr:row>61</xdr:row>
      <xdr:rowOff>69850</xdr:rowOff>
    </xdr:to>
    <xdr:cxnSp macro="">
      <xdr:nvCxnSpPr>
        <xdr:cNvPr id="174" name="直線コネクタ 173"/>
        <xdr:cNvCxnSpPr/>
      </xdr:nvCxnSpPr>
      <xdr:spPr>
        <a:xfrm flipV="1">
          <a:off x="4826000" y="906526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41910</xdr:rowOff>
    </xdr:from>
    <xdr:ext cx="762000" cy="252095"/>
    <xdr:sp macro="" textlink="">
      <xdr:nvSpPr>
        <xdr:cNvPr id="175" name="扶助費最小値テキスト"/>
        <xdr:cNvSpPr txBox="1"/>
      </xdr:nvSpPr>
      <xdr:spPr>
        <a:xfrm>
          <a:off x="4914900" y="10500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6" name="直線コネクタ 175"/>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64770</xdr:rowOff>
    </xdr:from>
    <xdr:ext cx="762000" cy="252095"/>
    <xdr:sp macro="" textlink="">
      <xdr:nvSpPr>
        <xdr:cNvPr id="177" name="扶助費最大値テキスト"/>
        <xdr:cNvSpPr txBox="1"/>
      </xdr:nvSpPr>
      <xdr:spPr>
        <a:xfrm>
          <a:off x="4914900" y="88087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149860</xdr:rowOff>
    </xdr:from>
    <xdr:to>
      <xdr:col>24</xdr:col>
      <xdr:colOff>114300</xdr:colOff>
      <xdr:row>52</xdr:row>
      <xdr:rowOff>149860</xdr:rowOff>
    </xdr:to>
    <xdr:cxnSp macro="">
      <xdr:nvCxnSpPr>
        <xdr:cNvPr id="178" name="直線コネクタ 177"/>
        <xdr:cNvCxnSpPr/>
      </xdr:nvCxnSpPr>
      <xdr:spPr>
        <a:xfrm>
          <a:off x="4737100" y="906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79" name="直線コネクタ 178"/>
        <xdr:cNvCxnSpPr/>
      </xdr:nvCxnSpPr>
      <xdr:spPr>
        <a:xfrm>
          <a:off x="3987800" y="9613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116840</xdr:rowOff>
    </xdr:from>
    <xdr:ext cx="762000" cy="259080"/>
    <xdr:sp macro="" textlink="">
      <xdr:nvSpPr>
        <xdr:cNvPr id="180" name="扶助費平均値テキスト"/>
        <xdr:cNvSpPr txBox="1"/>
      </xdr:nvSpPr>
      <xdr:spPr>
        <a:xfrm>
          <a:off x="4914900" y="9718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181" name="フローチャート: 判断 180"/>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56</xdr:row>
      <xdr:rowOff>12700</xdr:rowOff>
    </xdr:to>
    <xdr:cxnSp macro="">
      <xdr:nvCxnSpPr>
        <xdr:cNvPr id="182" name="直線コネクタ 181"/>
        <xdr:cNvCxnSpPr/>
      </xdr:nvCxnSpPr>
      <xdr:spPr>
        <a:xfrm>
          <a:off x="3098800" y="95224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3" name="フローチャート: 判断 182"/>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59690</xdr:rowOff>
    </xdr:from>
    <xdr:ext cx="729615" cy="259080"/>
    <xdr:sp macro="" textlink="">
      <xdr:nvSpPr>
        <xdr:cNvPr id="184" name="テキスト ボックス 183"/>
        <xdr:cNvSpPr txBox="1"/>
      </xdr:nvSpPr>
      <xdr:spPr>
        <a:xfrm>
          <a:off x="3606800" y="983234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1270</xdr:rowOff>
    </xdr:from>
    <xdr:to>
      <xdr:col>15</xdr:col>
      <xdr:colOff>98425</xdr:colOff>
      <xdr:row>55</xdr:row>
      <xdr:rowOff>92710</xdr:rowOff>
    </xdr:to>
    <xdr:cxnSp macro="">
      <xdr:nvCxnSpPr>
        <xdr:cNvPr id="185" name="直線コネクタ 184"/>
        <xdr:cNvCxnSpPr/>
      </xdr:nvCxnSpPr>
      <xdr:spPr>
        <a:xfrm>
          <a:off x="2209800" y="94310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6" name="フローチャート: 判断 185"/>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139700</xdr:rowOff>
    </xdr:from>
    <xdr:ext cx="762000" cy="259080"/>
    <xdr:sp macro="" textlink="">
      <xdr:nvSpPr>
        <xdr:cNvPr id="187" name="テキスト ボックス 186"/>
        <xdr:cNvSpPr txBox="1"/>
      </xdr:nvSpPr>
      <xdr:spPr>
        <a:xfrm>
          <a:off x="2717800" y="974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1270</xdr:rowOff>
    </xdr:from>
    <xdr:to>
      <xdr:col>11</xdr:col>
      <xdr:colOff>9525</xdr:colOff>
      <xdr:row>55</xdr:row>
      <xdr:rowOff>1270</xdr:rowOff>
    </xdr:to>
    <xdr:cxnSp macro="">
      <xdr:nvCxnSpPr>
        <xdr:cNvPr id="188" name="直線コネクタ 187"/>
        <xdr:cNvCxnSpPr/>
      </xdr:nvCxnSpPr>
      <xdr:spPr>
        <a:xfrm>
          <a:off x="1320800" y="9431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30480</xdr:rowOff>
    </xdr:from>
    <xdr:to>
      <xdr:col>11</xdr:col>
      <xdr:colOff>60325</xdr:colOff>
      <xdr:row>54</xdr:row>
      <xdr:rowOff>132080</xdr:rowOff>
    </xdr:to>
    <xdr:sp macro="" textlink="">
      <xdr:nvSpPr>
        <xdr:cNvPr id="189" name="フローチャート: 判断 188"/>
        <xdr:cNvSpPr/>
      </xdr:nvSpPr>
      <xdr:spPr>
        <a:xfrm>
          <a:off x="2159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142240</xdr:rowOff>
    </xdr:from>
    <xdr:ext cx="755015" cy="259080"/>
    <xdr:sp macro="" textlink="">
      <xdr:nvSpPr>
        <xdr:cNvPr id="190" name="テキスト ボックス 189"/>
        <xdr:cNvSpPr txBox="1"/>
      </xdr:nvSpPr>
      <xdr:spPr>
        <a:xfrm>
          <a:off x="1828800" y="90576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48260</xdr:rowOff>
    </xdr:from>
    <xdr:ext cx="755015" cy="259080"/>
    <xdr:sp macro="" textlink="">
      <xdr:nvSpPr>
        <xdr:cNvPr id="192" name="テキスト ボックス 191"/>
        <xdr:cNvSpPr txBox="1"/>
      </xdr:nvSpPr>
      <xdr:spPr>
        <a:xfrm>
          <a:off x="939800" y="964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3" name="テキスト ボックス 19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4" name="テキスト ボックス 19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195" name="テキスト ボックス 194"/>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196" name="テキスト ボックス 19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197" name="テキスト ボックス 19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8" name="楕円 197"/>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149860</xdr:rowOff>
    </xdr:from>
    <xdr:ext cx="762000" cy="259080"/>
    <xdr:sp macro="" textlink="">
      <xdr:nvSpPr>
        <xdr:cNvPr id="199" name="扶助費該当値テキスト"/>
        <xdr:cNvSpPr txBox="1"/>
      </xdr:nvSpPr>
      <xdr:spPr>
        <a:xfrm>
          <a:off x="49149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0" name="楕円 199"/>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73660</xdr:rowOff>
    </xdr:from>
    <xdr:ext cx="729615" cy="259080"/>
    <xdr:sp macro="" textlink="">
      <xdr:nvSpPr>
        <xdr:cNvPr id="201" name="テキスト ボックス 200"/>
        <xdr:cNvSpPr txBox="1"/>
      </xdr:nvSpPr>
      <xdr:spPr>
        <a:xfrm>
          <a:off x="3606800" y="93319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2" name="楕円 201"/>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153670</xdr:rowOff>
    </xdr:from>
    <xdr:ext cx="762000" cy="259080"/>
    <xdr:sp macro="" textlink="">
      <xdr:nvSpPr>
        <xdr:cNvPr id="203" name="テキスト ボックス 202"/>
        <xdr:cNvSpPr txBox="1"/>
      </xdr:nvSpPr>
      <xdr:spPr>
        <a:xfrm>
          <a:off x="27178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04" name="楕円 203"/>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36830</xdr:rowOff>
    </xdr:from>
    <xdr:ext cx="755015" cy="259080"/>
    <xdr:sp macro="" textlink="">
      <xdr:nvSpPr>
        <xdr:cNvPr id="205" name="テキスト ボックス 204"/>
        <xdr:cNvSpPr txBox="1"/>
      </xdr:nvSpPr>
      <xdr:spPr>
        <a:xfrm>
          <a:off x="1828800" y="94665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06" name="楕円 205"/>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62230</xdr:rowOff>
    </xdr:from>
    <xdr:ext cx="755015" cy="259080"/>
    <xdr:sp macro="" textlink="">
      <xdr:nvSpPr>
        <xdr:cNvPr id="207" name="テキスト ボックス 206"/>
        <xdr:cNvSpPr txBox="1"/>
      </xdr:nvSpPr>
      <xdr:spPr>
        <a:xfrm>
          <a:off x="939800" y="91490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ここ数年間横ばいが続いていたが、平成30年度は国民健康保険事業特別会計の新設に伴う繰出金の増（50.8億円）により経常収支比率も1.7％の増となった。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こうした特殊要因が解消するため、令和元年以降は元の水準に戻る見込であるが、既存ストックの維持修繕等に係るコストの増加が見込まれるところであり、特定財源の活用などにより数値の改善に努める。</a:t>
          </a:r>
        </a:p>
      </xdr:txBody>
    </xdr:sp>
    <xdr:clientData/>
  </xdr:twoCellAnchor>
  <xdr:oneCellAnchor>
    <xdr:from>
      <xdr:col>62</xdr:col>
      <xdr:colOff>6350</xdr:colOff>
      <xdr:row>49</xdr:row>
      <xdr:rowOff>107950</xdr:rowOff>
    </xdr:from>
    <xdr:ext cx="291465" cy="225425"/>
    <xdr:sp macro="" textlink="">
      <xdr:nvSpPr>
        <xdr:cNvPr id="217" name="テキスト ボックス 216"/>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41910</xdr:rowOff>
    </xdr:from>
    <xdr:ext cx="755015" cy="252095"/>
    <xdr:sp macro="" textlink="">
      <xdr:nvSpPr>
        <xdr:cNvPr id="219" name="テキスト ボックス 218"/>
        <xdr:cNvSpPr txBox="1"/>
      </xdr:nvSpPr>
      <xdr:spPr>
        <a:xfrm>
          <a:off x="11684000" y="108432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0" name="直線コネクタ 219"/>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99060</xdr:rowOff>
    </xdr:from>
    <xdr:ext cx="755015" cy="252095"/>
    <xdr:sp macro="" textlink="">
      <xdr:nvSpPr>
        <xdr:cNvPr id="221" name="テキスト ボックス 220"/>
        <xdr:cNvSpPr txBox="1"/>
      </xdr:nvSpPr>
      <xdr:spPr>
        <a:xfrm>
          <a:off x="11684000" y="103860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2" name="直線コネクタ 221"/>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156210</xdr:rowOff>
    </xdr:from>
    <xdr:ext cx="755015" cy="252095"/>
    <xdr:sp macro="" textlink="">
      <xdr:nvSpPr>
        <xdr:cNvPr id="223" name="テキスト ボックス 222"/>
        <xdr:cNvSpPr txBox="1"/>
      </xdr:nvSpPr>
      <xdr:spPr>
        <a:xfrm>
          <a:off x="11684000" y="99288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4" name="直線コネクタ 223"/>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41910</xdr:rowOff>
    </xdr:from>
    <xdr:ext cx="755015" cy="252095"/>
    <xdr:sp macro="" textlink="">
      <xdr:nvSpPr>
        <xdr:cNvPr id="225" name="テキスト ボックス 224"/>
        <xdr:cNvSpPr txBox="1"/>
      </xdr:nvSpPr>
      <xdr:spPr>
        <a:xfrm>
          <a:off x="11684000" y="94716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6" name="直線コネクタ 225"/>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99060</xdr:rowOff>
    </xdr:from>
    <xdr:ext cx="755015" cy="252095"/>
    <xdr:sp macro="" textlink="">
      <xdr:nvSpPr>
        <xdr:cNvPr id="227" name="テキスト ボックス 226"/>
        <xdr:cNvSpPr txBox="1"/>
      </xdr:nvSpPr>
      <xdr:spPr>
        <a:xfrm>
          <a:off x="11684000" y="90144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156210</xdr:rowOff>
    </xdr:from>
    <xdr:ext cx="755015" cy="252095"/>
    <xdr:sp macro="" textlink="">
      <xdr:nvSpPr>
        <xdr:cNvPr id="229" name="テキスト ボックス 228"/>
        <xdr:cNvSpPr txBox="1"/>
      </xdr:nvSpPr>
      <xdr:spPr>
        <a:xfrm>
          <a:off x="11684000" y="85572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104140</xdr:rowOff>
    </xdr:from>
    <xdr:to>
      <xdr:col>82</xdr:col>
      <xdr:colOff>107950</xdr:colOff>
      <xdr:row>60</xdr:row>
      <xdr:rowOff>12700</xdr:rowOff>
    </xdr:to>
    <xdr:cxnSp macro="">
      <xdr:nvCxnSpPr>
        <xdr:cNvPr id="231" name="直線コネクタ 230"/>
        <xdr:cNvCxnSpPr/>
      </xdr:nvCxnSpPr>
      <xdr:spPr>
        <a:xfrm flipV="1">
          <a:off x="16510000" y="9705340"/>
          <a:ext cx="0" cy="594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156210</xdr:rowOff>
    </xdr:from>
    <xdr:ext cx="762000" cy="252095"/>
    <xdr:sp macro="" textlink="">
      <xdr:nvSpPr>
        <xdr:cNvPr id="232" name="その他最小値テキスト"/>
        <xdr:cNvSpPr txBox="1"/>
      </xdr:nvSpPr>
      <xdr:spPr>
        <a:xfrm>
          <a:off x="16598900" y="10271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33" name="直線コネクタ 232"/>
        <xdr:cNvCxnSpPr/>
      </xdr:nvCxnSpPr>
      <xdr:spPr>
        <a:xfrm>
          <a:off x="16421100" y="1029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19050</xdr:rowOff>
    </xdr:from>
    <xdr:ext cx="762000" cy="252095"/>
    <xdr:sp macro="" textlink="">
      <xdr:nvSpPr>
        <xdr:cNvPr id="234" name="その他最大値テキスト"/>
        <xdr:cNvSpPr txBox="1"/>
      </xdr:nvSpPr>
      <xdr:spPr>
        <a:xfrm>
          <a:off x="16598900" y="9448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82</xdr:col>
      <xdr:colOff>19050</xdr:colOff>
      <xdr:row>56</xdr:row>
      <xdr:rowOff>104140</xdr:rowOff>
    </xdr:from>
    <xdr:to>
      <xdr:col>82</xdr:col>
      <xdr:colOff>196850</xdr:colOff>
      <xdr:row>56</xdr:row>
      <xdr:rowOff>104140</xdr:rowOff>
    </xdr:to>
    <xdr:cxnSp macro="">
      <xdr:nvCxnSpPr>
        <xdr:cNvPr id="235" name="直線コネクタ 234"/>
        <xdr:cNvCxnSpPr/>
      </xdr:nvCxnSpPr>
      <xdr:spPr>
        <a:xfrm>
          <a:off x="16421100" y="970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60</xdr:row>
      <xdr:rowOff>12700</xdr:rowOff>
    </xdr:to>
    <xdr:cxnSp macro="">
      <xdr:nvCxnSpPr>
        <xdr:cNvPr id="236" name="直線コネクタ 235"/>
        <xdr:cNvCxnSpPr/>
      </xdr:nvCxnSpPr>
      <xdr:spPr>
        <a:xfrm>
          <a:off x="15671800" y="9522460"/>
          <a:ext cx="838200" cy="777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138430</xdr:rowOff>
    </xdr:from>
    <xdr:ext cx="762000" cy="259080"/>
    <xdr:sp macro="" textlink="">
      <xdr:nvSpPr>
        <xdr:cNvPr id="237" name="その他平均値テキスト"/>
        <xdr:cNvSpPr txBox="1"/>
      </xdr:nvSpPr>
      <xdr:spPr>
        <a:xfrm>
          <a:off x="16598900" y="9911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38" name="フローチャート: 判断 237"/>
        <xdr:cNvSpPr/>
      </xdr:nvSpPr>
      <xdr:spPr>
        <a:xfrm>
          <a:off x="16459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92710</xdr:rowOff>
    </xdr:to>
    <xdr:cxnSp macro="">
      <xdr:nvCxnSpPr>
        <xdr:cNvPr id="239" name="直線コネクタ 238"/>
        <xdr:cNvCxnSpPr/>
      </xdr:nvCxnSpPr>
      <xdr:spPr>
        <a:xfrm>
          <a:off x="14782800" y="93853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0" name="フローチャート: 判断 239"/>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153670</xdr:rowOff>
    </xdr:from>
    <xdr:ext cx="736600" cy="259080"/>
    <xdr:sp macro="" textlink="">
      <xdr:nvSpPr>
        <xdr:cNvPr id="241" name="テキスト ボックス 240"/>
        <xdr:cNvSpPr txBox="1"/>
      </xdr:nvSpPr>
      <xdr:spPr>
        <a:xfrm>
          <a:off x="15290800" y="9240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127000</xdr:rowOff>
    </xdr:from>
    <xdr:to>
      <xdr:col>73</xdr:col>
      <xdr:colOff>180975</xdr:colOff>
      <xdr:row>54</xdr:row>
      <xdr:rowOff>127000</xdr:rowOff>
    </xdr:to>
    <xdr:cxnSp macro="">
      <xdr:nvCxnSpPr>
        <xdr:cNvPr id="242" name="直線コネクタ 241"/>
        <xdr:cNvCxnSpPr/>
      </xdr:nvCxnSpPr>
      <xdr:spPr>
        <a:xfrm>
          <a:off x="13893800" y="9385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156210</xdr:rowOff>
    </xdr:from>
    <xdr:to>
      <xdr:col>74</xdr:col>
      <xdr:colOff>31750</xdr:colOff>
      <xdr:row>54</xdr:row>
      <xdr:rowOff>86360</xdr:rowOff>
    </xdr:to>
    <xdr:sp macro="" textlink="">
      <xdr:nvSpPr>
        <xdr:cNvPr id="243" name="フローチャート: 判断 242"/>
        <xdr:cNvSpPr/>
      </xdr:nvSpPr>
      <xdr:spPr>
        <a:xfrm>
          <a:off x="14732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96520</xdr:rowOff>
    </xdr:from>
    <xdr:ext cx="762000" cy="259080"/>
    <xdr:sp macro="" textlink="">
      <xdr:nvSpPr>
        <xdr:cNvPr id="244" name="テキスト ボックス 243"/>
        <xdr:cNvSpPr txBox="1"/>
      </xdr:nvSpPr>
      <xdr:spPr>
        <a:xfrm>
          <a:off x="14401800" y="901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127000</xdr:rowOff>
    </xdr:from>
    <xdr:to>
      <xdr:col>69</xdr:col>
      <xdr:colOff>92075</xdr:colOff>
      <xdr:row>54</xdr:row>
      <xdr:rowOff>127000</xdr:rowOff>
    </xdr:to>
    <xdr:cxnSp macro="">
      <xdr:nvCxnSpPr>
        <xdr:cNvPr id="245" name="直線コネクタ 244"/>
        <xdr:cNvCxnSpPr/>
      </xdr:nvCxnSpPr>
      <xdr:spPr>
        <a:xfrm>
          <a:off x="13004800" y="9385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19050</xdr:rowOff>
    </xdr:from>
    <xdr:to>
      <xdr:col>69</xdr:col>
      <xdr:colOff>142875</xdr:colOff>
      <xdr:row>53</xdr:row>
      <xdr:rowOff>120650</xdr:rowOff>
    </xdr:to>
    <xdr:sp macro="" textlink="">
      <xdr:nvSpPr>
        <xdr:cNvPr id="246" name="フローチャート: 判断 245"/>
        <xdr:cNvSpPr/>
      </xdr:nvSpPr>
      <xdr:spPr>
        <a:xfrm>
          <a:off x="13843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130810</xdr:rowOff>
    </xdr:from>
    <xdr:ext cx="755015" cy="259080"/>
    <xdr:sp macro="" textlink="">
      <xdr:nvSpPr>
        <xdr:cNvPr id="247" name="テキスト ボックス 246"/>
        <xdr:cNvSpPr txBox="1"/>
      </xdr:nvSpPr>
      <xdr:spPr>
        <a:xfrm>
          <a:off x="13512800" y="8874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53</xdr:row>
      <xdr:rowOff>110490</xdr:rowOff>
    </xdr:from>
    <xdr:to>
      <xdr:col>65</xdr:col>
      <xdr:colOff>53975</xdr:colOff>
      <xdr:row>54</xdr:row>
      <xdr:rowOff>40640</xdr:rowOff>
    </xdr:to>
    <xdr:sp macro="" textlink="">
      <xdr:nvSpPr>
        <xdr:cNvPr id="248" name="フローチャート: 判断 247"/>
        <xdr:cNvSpPr/>
      </xdr:nvSpPr>
      <xdr:spPr>
        <a:xfrm>
          <a:off x="12954000" y="919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50800</xdr:rowOff>
    </xdr:from>
    <xdr:ext cx="762000" cy="259080"/>
    <xdr:sp macro="" textlink="">
      <xdr:nvSpPr>
        <xdr:cNvPr id="249" name="テキスト ボックス 248"/>
        <xdr:cNvSpPr txBox="1"/>
      </xdr:nvSpPr>
      <xdr:spPr>
        <a:xfrm>
          <a:off x="12623800" y="896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0" name="テキスト ボックス 24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51" name="テキスト ボックス 250"/>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52" name="テキスト ボックス 251"/>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3" name="テキスト ボックス 25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54" name="テキスト ボックス 253"/>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55" name="楕円 254"/>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41910</xdr:rowOff>
    </xdr:from>
    <xdr:ext cx="762000" cy="252095"/>
    <xdr:sp macro="" textlink="">
      <xdr:nvSpPr>
        <xdr:cNvPr id="256" name="その他該当値テキスト"/>
        <xdr:cNvSpPr txBox="1"/>
      </xdr:nvSpPr>
      <xdr:spPr>
        <a:xfrm>
          <a:off x="16598900" y="10157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57" name="楕円 256"/>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128270</xdr:rowOff>
    </xdr:from>
    <xdr:ext cx="736600" cy="259080"/>
    <xdr:sp macro="" textlink="">
      <xdr:nvSpPr>
        <xdr:cNvPr id="258" name="テキスト ボックス 257"/>
        <xdr:cNvSpPr txBox="1"/>
      </xdr:nvSpPr>
      <xdr:spPr>
        <a:xfrm>
          <a:off x="15290800" y="9558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59" name="楕円 258"/>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162560</xdr:rowOff>
    </xdr:from>
    <xdr:ext cx="762000" cy="259080"/>
    <xdr:sp macro="" textlink="">
      <xdr:nvSpPr>
        <xdr:cNvPr id="260" name="テキスト ボックス 259"/>
        <xdr:cNvSpPr txBox="1"/>
      </xdr:nvSpPr>
      <xdr:spPr>
        <a:xfrm>
          <a:off x="14401800" y="942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1" name="楕円 260"/>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162560</xdr:rowOff>
    </xdr:from>
    <xdr:ext cx="755015" cy="259080"/>
    <xdr:sp macro="" textlink="">
      <xdr:nvSpPr>
        <xdr:cNvPr id="262" name="テキスト ボックス 261"/>
        <xdr:cNvSpPr txBox="1"/>
      </xdr:nvSpPr>
      <xdr:spPr>
        <a:xfrm>
          <a:off x="13512800" y="9420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3" name="楕円 262"/>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162560</xdr:rowOff>
    </xdr:from>
    <xdr:ext cx="762000" cy="259080"/>
    <xdr:sp macro="" textlink="">
      <xdr:nvSpPr>
        <xdr:cNvPr id="264" name="テキスト ボックス 263"/>
        <xdr:cNvSpPr txBox="1"/>
      </xdr:nvSpPr>
      <xdr:spPr>
        <a:xfrm>
          <a:off x="12623800" y="942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tx1"/>
              </a:solidFill>
              <a:latin typeface="ＭＳ Ｐゴシック"/>
              <a:ea typeface="ＭＳ Ｐゴシック"/>
            </a:rPr>
            <a:t>平成30年度は、国民健康保険事業特別会計の創設に伴い国民健康保険調整交付金が減となったことなどにより、補助費等の決算額及び経常収支比率ともに減となった。</a:t>
          </a:r>
          <a:endParaRPr kumimoji="1" lang="en-US" altLang="ja-JP" sz="1000">
            <a:solidFill>
              <a:schemeClr val="tx1"/>
            </a:solidFill>
            <a:latin typeface="ＭＳ Ｐゴシック"/>
            <a:ea typeface="ＭＳ Ｐゴシック"/>
          </a:endParaRPr>
        </a:p>
        <a:p>
          <a:r>
            <a:rPr kumimoji="1" lang="ja-JP" altLang="en-US" sz="1000">
              <a:solidFill>
                <a:schemeClr val="tx1"/>
              </a:solidFill>
              <a:latin typeface="ＭＳ Ｐゴシック"/>
              <a:ea typeface="ＭＳ Ｐゴシック"/>
            </a:rPr>
            <a:t>本県では「産業振興計画」「南海トラフ地震対策行動計画」「日本一の健康長寿県構想」等に関連する経費を要してきたため、類似団体平均を上回る状況が続いている。</a:t>
          </a:r>
          <a:endParaRPr kumimoji="1" lang="en-US" altLang="ja-JP" sz="1000">
            <a:solidFill>
              <a:schemeClr val="tx1"/>
            </a:solidFill>
            <a:latin typeface="ＭＳ Ｐゴシック"/>
            <a:ea typeface="ＭＳ Ｐゴシック"/>
          </a:endParaRPr>
        </a:p>
        <a:p>
          <a:r>
            <a:rPr kumimoji="1" lang="ja-JP" altLang="en-US" sz="1000">
              <a:solidFill>
                <a:schemeClr val="tx1"/>
              </a:solidFill>
              <a:latin typeface="ＭＳ Ｐゴシック"/>
              <a:ea typeface="ＭＳ Ｐゴシック"/>
            </a:rPr>
            <a:t>こうした状況を踏まえ、令和２年度当初予算編成においても事務事業のスクラップアンドビルドを徹底したところ。今後も引き続き、国庫補助事業の活用や一般財源の多い事業の再精査等により、歳入歳出全般にわたって見直しに取り組む</a:t>
          </a:r>
          <a:r>
            <a:rPr kumimoji="1" lang="ja-JP" altLang="en-US" sz="1050">
              <a:solidFill>
                <a:schemeClr val="tx1"/>
              </a:solidFill>
              <a:latin typeface="ＭＳ Ｐゴシック"/>
              <a:ea typeface="ＭＳ Ｐゴシック"/>
            </a:rPr>
            <a:t>。</a:t>
          </a:r>
        </a:p>
      </xdr:txBody>
    </xdr:sp>
    <xdr:clientData/>
  </xdr:twoCellAnchor>
  <xdr:oneCellAnchor>
    <xdr:from>
      <xdr:col>62</xdr:col>
      <xdr:colOff>6350</xdr:colOff>
      <xdr:row>29</xdr:row>
      <xdr:rowOff>107950</xdr:rowOff>
    </xdr:from>
    <xdr:ext cx="291465" cy="225425"/>
    <xdr:sp macro="" textlink="">
      <xdr:nvSpPr>
        <xdr:cNvPr id="274" name="テキスト ボックス 273"/>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5" name="直線コネクタ 27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41910</xdr:rowOff>
    </xdr:from>
    <xdr:ext cx="755015" cy="252095"/>
    <xdr:sp macro="" textlink="">
      <xdr:nvSpPr>
        <xdr:cNvPr id="276" name="テキスト ボックス 275"/>
        <xdr:cNvSpPr txBox="1"/>
      </xdr:nvSpPr>
      <xdr:spPr>
        <a:xfrm>
          <a:off x="11684000" y="74142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28.0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77" name="直線コネクタ 276"/>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58420</xdr:rowOff>
    </xdr:from>
    <xdr:ext cx="755015" cy="259080"/>
    <xdr:sp macro="" textlink="">
      <xdr:nvSpPr>
        <xdr:cNvPr id="278" name="テキスト ボックス 277"/>
        <xdr:cNvSpPr txBox="1"/>
      </xdr:nvSpPr>
      <xdr:spPr>
        <a:xfrm>
          <a:off x="11684000" y="7087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79" name="直線コネクタ 278"/>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74930</xdr:rowOff>
    </xdr:from>
    <xdr:ext cx="755015" cy="252095"/>
    <xdr:sp macro="" textlink="">
      <xdr:nvSpPr>
        <xdr:cNvPr id="280" name="テキスト ボックス 279"/>
        <xdr:cNvSpPr txBox="1"/>
      </xdr:nvSpPr>
      <xdr:spPr>
        <a:xfrm>
          <a:off x="11684000" y="676148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81" name="直線コネクタ 280"/>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90805</xdr:rowOff>
    </xdr:from>
    <xdr:ext cx="755015" cy="258445"/>
    <xdr:sp macro="" textlink="">
      <xdr:nvSpPr>
        <xdr:cNvPr id="282" name="テキスト ボックス 281"/>
        <xdr:cNvSpPr txBox="1"/>
      </xdr:nvSpPr>
      <xdr:spPr>
        <a:xfrm>
          <a:off x="11684000" y="643445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283" name="直線コネクタ 282"/>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107315</xdr:rowOff>
    </xdr:from>
    <xdr:ext cx="755015" cy="259080"/>
    <xdr:sp macro="" textlink="">
      <xdr:nvSpPr>
        <xdr:cNvPr id="284" name="テキスト ボックス 283"/>
        <xdr:cNvSpPr txBox="1"/>
      </xdr:nvSpPr>
      <xdr:spPr>
        <a:xfrm>
          <a:off x="11684000" y="610806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285" name="直線コネクタ 284"/>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123825</xdr:rowOff>
    </xdr:from>
    <xdr:ext cx="755015" cy="252095"/>
    <xdr:sp macro="" textlink="">
      <xdr:nvSpPr>
        <xdr:cNvPr id="286" name="テキスト ボックス 285"/>
        <xdr:cNvSpPr txBox="1"/>
      </xdr:nvSpPr>
      <xdr:spPr>
        <a:xfrm>
          <a:off x="11684000" y="578167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287" name="直線コネクタ 286"/>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139700</xdr:rowOff>
    </xdr:from>
    <xdr:ext cx="755015" cy="259080"/>
    <xdr:sp macro="" textlink="">
      <xdr:nvSpPr>
        <xdr:cNvPr id="288" name="テキスト ボックス 287"/>
        <xdr:cNvSpPr txBox="1"/>
      </xdr:nvSpPr>
      <xdr:spPr>
        <a:xfrm>
          <a:off x="11684000" y="54546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156210</xdr:rowOff>
    </xdr:from>
    <xdr:ext cx="755015" cy="252095"/>
    <xdr:sp macro="" textlink="">
      <xdr:nvSpPr>
        <xdr:cNvPr id="290" name="テキスト ボックス 289"/>
        <xdr:cNvSpPr txBox="1"/>
      </xdr:nvSpPr>
      <xdr:spPr>
        <a:xfrm>
          <a:off x="11684000" y="51282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94615</xdr:rowOff>
    </xdr:from>
    <xdr:to>
      <xdr:col>82</xdr:col>
      <xdr:colOff>107950</xdr:colOff>
      <xdr:row>39</xdr:row>
      <xdr:rowOff>167640</xdr:rowOff>
    </xdr:to>
    <xdr:cxnSp macro="">
      <xdr:nvCxnSpPr>
        <xdr:cNvPr id="292" name="直線コネクタ 291"/>
        <xdr:cNvCxnSpPr/>
      </xdr:nvCxnSpPr>
      <xdr:spPr>
        <a:xfrm flipV="1">
          <a:off x="16510000" y="558101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139700</xdr:rowOff>
    </xdr:from>
    <xdr:ext cx="762000" cy="259080"/>
    <xdr:sp macro="" textlink="">
      <xdr:nvSpPr>
        <xdr:cNvPr id="293" name="補助費等最小値テキスト"/>
        <xdr:cNvSpPr txBox="1"/>
      </xdr:nvSpPr>
      <xdr:spPr>
        <a:xfrm>
          <a:off x="16598900" y="6826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167640</xdr:rowOff>
    </xdr:from>
    <xdr:to>
      <xdr:col>82</xdr:col>
      <xdr:colOff>196850</xdr:colOff>
      <xdr:row>39</xdr:row>
      <xdr:rowOff>167640</xdr:rowOff>
    </xdr:to>
    <xdr:cxnSp macro="">
      <xdr:nvCxnSpPr>
        <xdr:cNvPr id="294" name="直線コネクタ 293"/>
        <xdr:cNvCxnSpPr/>
      </xdr:nvCxnSpPr>
      <xdr:spPr>
        <a:xfrm>
          <a:off x="16421100" y="685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9525</xdr:rowOff>
    </xdr:from>
    <xdr:ext cx="762000" cy="252095"/>
    <xdr:sp macro="" textlink="">
      <xdr:nvSpPr>
        <xdr:cNvPr id="295" name="補助費等最大値テキスト"/>
        <xdr:cNvSpPr txBox="1"/>
      </xdr:nvSpPr>
      <xdr:spPr>
        <a:xfrm>
          <a:off x="16598900" y="53244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94615</xdr:rowOff>
    </xdr:from>
    <xdr:to>
      <xdr:col>82</xdr:col>
      <xdr:colOff>196850</xdr:colOff>
      <xdr:row>32</xdr:row>
      <xdr:rowOff>94615</xdr:rowOff>
    </xdr:to>
    <xdr:cxnSp macro="">
      <xdr:nvCxnSpPr>
        <xdr:cNvPr id="296" name="直線コネクタ 295"/>
        <xdr:cNvCxnSpPr/>
      </xdr:nvCxnSpPr>
      <xdr:spPr>
        <a:xfrm>
          <a:off x="16421100" y="558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167640</xdr:rowOff>
    </xdr:from>
    <xdr:to>
      <xdr:col>82</xdr:col>
      <xdr:colOff>107950</xdr:colOff>
      <xdr:row>41</xdr:row>
      <xdr:rowOff>102235</xdr:rowOff>
    </xdr:to>
    <xdr:cxnSp macro="">
      <xdr:nvCxnSpPr>
        <xdr:cNvPr id="297" name="直線コネクタ 296"/>
        <xdr:cNvCxnSpPr/>
      </xdr:nvCxnSpPr>
      <xdr:spPr>
        <a:xfrm flipV="1">
          <a:off x="15671800" y="6854190"/>
          <a:ext cx="8382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117475</xdr:rowOff>
    </xdr:from>
    <xdr:ext cx="762000" cy="259080"/>
    <xdr:sp macro="" textlink="">
      <xdr:nvSpPr>
        <xdr:cNvPr id="298" name="補助費等平均値テキスト"/>
        <xdr:cNvSpPr txBox="1"/>
      </xdr:nvSpPr>
      <xdr:spPr>
        <a:xfrm>
          <a:off x="16598900" y="5946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100965</xdr:rowOff>
    </xdr:from>
    <xdr:to>
      <xdr:col>82</xdr:col>
      <xdr:colOff>158750</xdr:colOff>
      <xdr:row>36</xdr:row>
      <xdr:rowOff>31115</xdr:rowOff>
    </xdr:to>
    <xdr:sp macro="" textlink="">
      <xdr:nvSpPr>
        <xdr:cNvPr id="299" name="フローチャート: 判断 298"/>
        <xdr:cNvSpPr/>
      </xdr:nvSpPr>
      <xdr:spPr>
        <a:xfrm>
          <a:off x="1645920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102235</xdr:rowOff>
    </xdr:from>
    <xdr:to>
      <xdr:col>78</xdr:col>
      <xdr:colOff>69850</xdr:colOff>
      <xdr:row>41</xdr:row>
      <xdr:rowOff>135255</xdr:rowOff>
    </xdr:to>
    <xdr:cxnSp macro="">
      <xdr:nvCxnSpPr>
        <xdr:cNvPr id="300" name="直線コネクタ 299"/>
        <xdr:cNvCxnSpPr/>
      </xdr:nvCxnSpPr>
      <xdr:spPr>
        <a:xfrm flipV="1">
          <a:off x="14782800" y="71316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158115</xdr:rowOff>
    </xdr:from>
    <xdr:to>
      <xdr:col>78</xdr:col>
      <xdr:colOff>120650</xdr:colOff>
      <xdr:row>37</xdr:row>
      <xdr:rowOff>88265</xdr:rowOff>
    </xdr:to>
    <xdr:sp macro="" textlink="">
      <xdr:nvSpPr>
        <xdr:cNvPr id="301" name="フローチャート: 判断 300"/>
        <xdr:cNvSpPr/>
      </xdr:nvSpPr>
      <xdr:spPr>
        <a:xfrm>
          <a:off x="156210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98425</xdr:rowOff>
    </xdr:from>
    <xdr:ext cx="736600" cy="252095"/>
    <xdr:sp macro="" textlink="">
      <xdr:nvSpPr>
        <xdr:cNvPr id="302" name="テキスト ボックス 301"/>
        <xdr:cNvSpPr txBox="1"/>
      </xdr:nvSpPr>
      <xdr:spPr>
        <a:xfrm>
          <a:off x="15290800" y="609917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40</xdr:row>
      <xdr:rowOff>94615</xdr:rowOff>
    </xdr:from>
    <xdr:to>
      <xdr:col>73</xdr:col>
      <xdr:colOff>180975</xdr:colOff>
      <xdr:row>41</xdr:row>
      <xdr:rowOff>135255</xdr:rowOff>
    </xdr:to>
    <xdr:cxnSp macro="">
      <xdr:nvCxnSpPr>
        <xdr:cNvPr id="303" name="直線コネクタ 302"/>
        <xdr:cNvCxnSpPr/>
      </xdr:nvCxnSpPr>
      <xdr:spPr>
        <a:xfrm>
          <a:off x="13893800" y="695261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158115</xdr:rowOff>
    </xdr:from>
    <xdr:to>
      <xdr:col>74</xdr:col>
      <xdr:colOff>31750</xdr:colOff>
      <xdr:row>37</xdr:row>
      <xdr:rowOff>88265</xdr:rowOff>
    </xdr:to>
    <xdr:sp macro="" textlink="">
      <xdr:nvSpPr>
        <xdr:cNvPr id="304" name="フローチャート: 判断 303"/>
        <xdr:cNvSpPr/>
      </xdr:nvSpPr>
      <xdr:spPr>
        <a:xfrm>
          <a:off x="147320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98425</xdr:rowOff>
    </xdr:from>
    <xdr:ext cx="762000" cy="252095"/>
    <xdr:sp macro="" textlink="">
      <xdr:nvSpPr>
        <xdr:cNvPr id="305" name="テキスト ボックス 304"/>
        <xdr:cNvSpPr txBox="1"/>
      </xdr:nvSpPr>
      <xdr:spPr>
        <a:xfrm>
          <a:off x="14401800" y="60991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40</xdr:row>
      <xdr:rowOff>29210</xdr:rowOff>
    </xdr:from>
    <xdr:to>
      <xdr:col>69</xdr:col>
      <xdr:colOff>92075</xdr:colOff>
      <xdr:row>40</xdr:row>
      <xdr:rowOff>94615</xdr:rowOff>
    </xdr:to>
    <xdr:cxnSp macro="">
      <xdr:nvCxnSpPr>
        <xdr:cNvPr id="306" name="直線コネクタ 305"/>
        <xdr:cNvCxnSpPr/>
      </xdr:nvCxnSpPr>
      <xdr:spPr>
        <a:xfrm>
          <a:off x="13004800" y="68872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92710</xdr:rowOff>
    </xdr:from>
    <xdr:to>
      <xdr:col>69</xdr:col>
      <xdr:colOff>142875</xdr:colOff>
      <xdr:row>37</xdr:row>
      <xdr:rowOff>22860</xdr:rowOff>
    </xdr:to>
    <xdr:sp macro="" textlink="">
      <xdr:nvSpPr>
        <xdr:cNvPr id="307" name="フローチャート: 判断 306"/>
        <xdr:cNvSpPr/>
      </xdr:nvSpPr>
      <xdr:spPr>
        <a:xfrm>
          <a:off x="138430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33020</xdr:rowOff>
    </xdr:from>
    <xdr:ext cx="755015" cy="259080"/>
    <xdr:sp macro="" textlink="">
      <xdr:nvSpPr>
        <xdr:cNvPr id="308" name="テキスト ボックス 307"/>
        <xdr:cNvSpPr txBox="1"/>
      </xdr:nvSpPr>
      <xdr:spPr>
        <a:xfrm>
          <a:off x="13512800" y="60337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125095</xdr:rowOff>
    </xdr:from>
    <xdr:to>
      <xdr:col>65</xdr:col>
      <xdr:colOff>53975</xdr:colOff>
      <xdr:row>37</xdr:row>
      <xdr:rowOff>55245</xdr:rowOff>
    </xdr:to>
    <xdr:sp macro="" textlink="">
      <xdr:nvSpPr>
        <xdr:cNvPr id="309" name="フローチャート: 判断 308"/>
        <xdr:cNvSpPr/>
      </xdr:nvSpPr>
      <xdr:spPr>
        <a:xfrm>
          <a:off x="12954000" y="629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65405</xdr:rowOff>
    </xdr:from>
    <xdr:ext cx="762000" cy="252095"/>
    <xdr:sp macro="" textlink="">
      <xdr:nvSpPr>
        <xdr:cNvPr id="310" name="テキスト ボックス 309"/>
        <xdr:cNvSpPr txBox="1"/>
      </xdr:nvSpPr>
      <xdr:spPr>
        <a:xfrm>
          <a:off x="12623800" y="60661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1" name="テキスト ボックス 31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12" name="テキスト ボックス 311"/>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13" name="テキスト ボックス 312"/>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4" name="テキスト ボックス 31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15" name="テキスト ボックス 314"/>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39</xdr:row>
      <xdr:rowOff>116840</xdr:rowOff>
    </xdr:from>
    <xdr:to>
      <xdr:col>82</xdr:col>
      <xdr:colOff>158750</xdr:colOff>
      <xdr:row>40</xdr:row>
      <xdr:rowOff>46990</xdr:rowOff>
    </xdr:to>
    <xdr:sp macro="" textlink="">
      <xdr:nvSpPr>
        <xdr:cNvPr id="316" name="楕円 315"/>
        <xdr:cNvSpPr/>
      </xdr:nvSpPr>
      <xdr:spPr>
        <a:xfrm>
          <a:off x="164592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25400</xdr:rowOff>
    </xdr:from>
    <xdr:ext cx="762000" cy="259080"/>
    <xdr:sp macro="" textlink="">
      <xdr:nvSpPr>
        <xdr:cNvPr id="317" name="補助費等該当値テキスト"/>
        <xdr:cNvSpPr txBox="1"/>
      </xdr:nvSpPr>
      <xdr:spPr>
        <a:xfrm>
          <a:off x="16598900" y="6711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41</xdr:row>
      <xdr:rowOff>52070</xdr:rowOff>
    </xdr:from>
    <xdr:to>
      <xdr:col>78</xdr:col>
      <xdr:colOff>120650</xdr:colOff>
      <xdr:row>41</xdr:row>
      <xdr:rowOff>153035</xdr:rowOff>
    </xdr:to>
    <xdr:sp macro="" textlink="">
      <xdr:nvSpPr>
        <xdr:cNvPr id="318" name="楕円 317"/>
        <xdr:cNvSpPr/>
      </xdr:nvSpPr>
      <xdr:spPr>
        <a:xfrm>
          <a:off x="15621000" y="7081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137795</xdr:rowOff>
    </xdr:from>
    <xdr:ext cx="736600" cy="259080"/>
    <xdr:sp macro="" textlink="">
      <xdr:nvSpPr>
        <xdr:cNvPr id="319" name="テキスト ボックス 318"/>
        <xdr:cNvSpPr txBox="1"/>
      </xdr:nvSpPr>
      <xdr:spPr>
        <a:xfrm>
          <a:off x="15290800" y="7167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41</xdr:row>
      <xdr:rowOff>84455</xdr:rowOff>
    </xdr:from>
    <xdr:to>
      <xdr:col>74</xdr:col>
      <xdr:colOff>31750</xdr:colOff>
      <xdr:row>42</xdr:row>
      <xdr:rowOff>14605</xdr:rowOff>
    </xdr:to>
    <xdr:sp macro="" textlink="">
      <xdr:nvSpPr>
        <xdr:cNvPr id="320" name="楕円 319"/>
        <xdr:cNvSpPr/>
      </xdr:nvSpPr>
      <xdr:spPr>
        <a:xfrm>
          <a:off x="147320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170815</xdr:rowOff>
    </xdr:from>
    <xdr:ext cx="762000" cy="258445"/>
    <xdr:sp macro="" textlink="">
      <xdr:nvSpPr>
        <xdr:cNvPr id="321" name="テキスト ボックス 320"/>
        <xdr:cNvSpPr txBox="1"/>
      </xdr:nvSpPr>
      <xdr:spPr>
        <a:xfrm>
          <a:off x="14401800" y="7200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40</xdr:row>
      <xdr:rowOff>43815</xdr:rowOff>
    </xdr:from>
    <xdr:to>
      <xdr:col>69</xdr:col>
      <xdr:colOff>142875</xdr:colOff>
      <xdr:row>40</xdr:row>
      <xdr:rowOff>145415</xdr:rowOff>
    </xdr:to>
    <xdr:sp macro="" textlink="">
      <xdr:nvSpPr>
        <xdr:cNvPr id="322" name="楕円 321"/>
        <xdr:cNvSpPr/>
      </xdr:nvSpPr>
      <xdr:spPr>
        <a:xfrm>
          <a:off x="138430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130175</xdr:rowOff>
    </xdr:from>
    <xdr:ext cx="755015" cy="259080"/>
    <xdr:sp macro="" textlink="">
      <xdr:nvSpPr>
        <xdr:cNvPr id="323" name="テキスト ボックス 322"/>
        <xdr:cNvSpPr txBox="1"/>
      </xdr:nvSpPr>
      <xdr:spPr>
        <a:xfrm>
          <a:off x="13512800" y="69881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39</xdr:row>
      <xdr:rowOff>149860</xdr:rowOff>
    </xdr:from>
    <xdr:to>
      <xdr:col>65</xdr:col>
      <xdr:colOff>53975</xdr:colOff>
      <xdr:row>40</xdr:row>
      <xdr:rowOff>80010</xdr:rowOff>
    </xdr:to>
    <xdr:sp macro="" textlink="">
      <xdr:nvSpPr>
        <xdr:cNvPr id="324" name="楕円 323"/>
        <xdr:cNvSpPr/>
      </xdr:nvSpPr>
      <xdr:spPr>
        <a:xfrm>
          <a:off x="12954000" y="68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64770</xdr:rowOff>
    </xdr:from>
    <xdr:ext cx="762000" cy="252095"/>
    <xdr:sp macro="" textlink="">
      <xdr:nvSpPr>
        <xdr:cNvPr id="325" name="テキスト ボックス 324"/>
        <xdr:cNvSpPr txBox="1"/>
      </xdr:nvSpPr>
      <xdr:spPr>
        <a:xfrm>
          <a:off x="12623800" y="69227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xdr:cNvSpPr/>
      </xdr:nvSpPr>
      <xdr:spPr>
        <a:xfrm>
          <a:off x="7175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xdr:cNvSpPr/>
      </xdr:nvSpPr>
      <xdr:spPr>
        <a:xfrm>
          <a:off x="7175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xdr:cNvSpPr txBox="1"/>
      </xdr:nvSpPr>
      <xdr:spPr>
        <a:xfrm>
          <a:off x="58801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経常収支比率は横ばいとなっており、類似団体平均を下回っている。</a:t>
          </a:r>
          <a:endParaRPr kumimoji="1" lang="en-US" altLang="ja-JP" sz="1100">
            <a:latin typeface="ＭＳ Ｐゴシック"/>
            <a:ea typeface="ＭＳ Ｐゴシック"/>
          </a:endParaRPr>
        </a:p>
        <a:p>
          <a:r>
            <a:rPr kumimoji="1" lang="ja-JP" altLang="en-US" sz="1100">
              <a:solidFill>
                <a:sysClr val="windowText" lastClr="000000"/>
              </a:solidFill>
              <a:latin typeface="ＭＳ Ｐゴシック"/>
              <a:ea typeface="ＭＳ Ｐゴシック"/>
            </a:rPr>
            <a:t>今後は、国の「３か年緊急対策」を最大限に活用し防災・減災に資するインフラ整備を加速化するとともに豪雨災害等による被害からの復旧に全力で対応する一方で、その他の公共事業等については事業量を平準化するなどにより、投資的経費の所要額をしっかりと精査し、県債残高の安定的な推移を確保し、数値の改善に努める。</a:t>
          </a:r>
        </a:p>
      </xdr:txBody>
    </xdr:sp>
    <xdr:clientData/>
  </xdr:twoCellAnchor>
  <xdr:oneCellAnchor>
    <xdr:from>
      <xdr:col>3</xdr:col>
      <xdr:colOff>123825</xdr:colOff>
      <xdr:row>69</xdr:row>
      <xdr:rowOff>107950</xdr:rowOff>
    </xdr:from>
    <xdr:ext cx="291465" cy="225425"/>
    <xdr:sp macro="" textlink="">
      <xdr:nvSpPr>
        <xdr:cNvPr id="335" name="テキスト ボックス 334"/>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41910</xdr:rowOff>
    </xdr:from>
    <xdr:ext cx="762000" cy="252095"/>
    <xdr:sp macro="" textlink="">
      <xdr:nvSpPr>
        <xdr:cNvPr id="337" name="テキスト ボックス 336"/>
        <xdr:cNvSpPr txBox="1"/>
      </xdr:nvSpPr>
      <xdr:spPr>
        <a:xfrm>
          <a:off x="0" y="14272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29.0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8" name="直線コネクタ 33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99060</xdr:rowOff>
    </xdr:from>
    <xdr:ext cx="762000" cy="252095"/>
    <xdr:sp macro="" textlink="">
      <xdr:nvSpPr>
        <xdr:cNvPr id="339" name="テキスト ボックス 338"/>
        <xdr:cNvSpPr txBox="1"/>
      </xdr:nvSpPr>
      <xdr:spPr>
        <a:xfrm>
          <a:off x="0" y="13815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28.0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0" name="直線コネクタ 33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156210</xdr:rowOff>
    </xdr:from>
    <xdr:ext cx="762000" cy="252095"/>
    <xdr:sp macro="" textlink="">
      <xdr:nvSpPr>
        <xdr:cNvPr id="341" name="テキスト ボックス 340"/>
        <xdr:cNvSpPr txBox="1"/>
      </xdr:nvSpPr>
      <xdr:spPr>
        <a:xfrm>
          <a:off x="0" y="13357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2" name="直線コネクタ 34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41910</xdr:rowOff>
    </xdr:from>
    <xdr:ext cx="762000" cy="252095"/>
    <xdr:sp macro="" textlink="">
      <xdr:nvSpPr>
        <xdr:cNvPr id="343" name="テキスト ボックス 342"/>
        <xdr:cNvSpPr txBox="1"/>
      </xdr:nvSpPr>
      <xdr:spPr>
        <a:xfrm>
          <a:off x="0" y="12900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4" name="直線コネクタ 34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99060</xdr:rowOff>
    </xdr:from>
    <xdr:ext cx="762000" cy="252095"/>
    <xdr:sp macro="" textlink="">
      <xdr:nvSpPr>
        <xdr:cNvPr id="345" name="テキスト ボックス 344"/>
        <xdr:cNvSpPr txBox="1"/>
      </xdr:nvSpPr>
      <xdr:spPr>
        <a:xfrm>
          <a:off x="0" y="12443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6" name="直線コネクタ 34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156210</xdr:rowOff>
    </xdr:from>
    <xdr:ext cx="762000" cy="252095"/>
    <xdr:sp macro="" textlink="">
      <xdr:nvSpPr>
        <xdr:cNvPr id="347" name="テキスト ボックス 346"/>
        <xdr:cNvSpPr txBox="1"/>
      </xdr:nvSpPr>
      <xdr:spPr>
        <a:xfrm>
          <a:off x="0" y="1198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46990</xdr:rowOff>
    </xdr:from>
    <xdr:to>
      <xdr:col>24</xdr:col>
      <xdr:colOff>25400</xdr:colOff>
      <xdr:row>80</xdr:row>
      <xdr:rowOff>104140</xdr:rowOff>
    </xdr:to>
    <xdr:cxnSp macro="">
      <xdr:nvCxnSpPr>
        <xdr:cNvPr id="349" name="直線コネクタ 348"/>
        <xdr:cNvCxnSpPr/>
      </xdr:nvCxnSpPr>
      <xdr:spPr>
        <a:xfrm flipV="1">
          <a:off x="4826000" y="12905740"/>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76200</xdr:rowOff>
    </xdr:from>
    <xdr:ext cx="762000" cy="252095"/>
    <xdr:sp macro="" textlink="">
      <xdr:nvSpPr>
        <xdr:cNvPr id="350" name="公債費最小値テキスト"/>
        <xdr:cNvSpPr txBox="1"/>
      </xdr:nvSpPr>
      <xdr:spPr>
        <a:xfrm>
          <a:off x="4914900" y="137922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104140</xdr:rowOff>
    </xdr:from>
    <xdr:to>
      <xdr:col>24</xdr:col>
      <xdr:colOff>114300</xdr:colOff>
      <xdr:row>80</xdr:row>
      <xdr:rowOff>104140</xdr:rowOff>
    </xdr:to>
    <xdr:cxnSp macro="">
      <xdr:nvCxnSpPr>
        <xdr:cNvPr id="351" name="直線コネクタ 350"/>
        <xdr:cNvCxnSpPr/>
      </xdr:nvCxnSpPr>
      <xdr:spPr>
        <a:xfrm>
          <a:off x="4737100" y="1382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133350</xdr:rowOff>
    </xdr:from>
    <xdr:ext cx="762000" cy="252095"/>
    <xdr:sp macro="" textlink="">
      <xdr:nvSpPr>
        <xdr:cNvPr id="352" name="公債費最大値テキスト"/>
        <xdr:cNvSpPr txBox="1"/>
      </xdr:nvSpPr>
      <xdr:spPr>
        <a:xfrm>
          <a:off x="4914900" y="126492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23</xdr:col>
      <xdr:colOff>136525</xdr:colOff>
      <xdr:row>75</xdr:row>
      <xdr:rowOff>46990</xdr:rowOff>
    </xdr:from>
    <xdr:to>
      <xdr:col>24</xdr:col>
      <xdr:colOff>114300</xdr:colOff>
      <xdr:row>75</xdr:row>
      <xdr:rowOff>46990</xdr:rowOff>
    </xdr:to>
    <xdr:cxnSp macro="">
      <xdr:nvCxnSpPr>
        <xdr:cNvPr id="353" name="直線コネクタ 352"/>
        <xdr:cNvCxnSpPr/>
      </xdr:nvCxnSpPr>
      <xdr:spPr>
        <a:xfrm>
          <a:off x="4737100" y="1290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76</xdr:row>
      <xdr:rowOff>12700</xdr:rowOff>
    </xdr:to>
    <xdr:cxnSp macro="">
      <xdr:nvCxnSpPr>
        <xdr:cNvPr id="354" name="直線コネクタ 353"/>
        <xdr:cNvCxnSpPr/>
      </xdr:nvCxnSpPr>
      <xdr:spPr>
        <a:xfrm flipV="1">
          <a:off x="3987800" y="1290574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82550</xdr:rowOff>
    </xdr:from>
    <xdr:ext cx="762000" cy="259080"/>
    <xdr:sp macro="" textlink="">
      <xdr:nvSpPr>
        <xdr:cNvPr id="355" name="公債費平均値テキスト"/>
        <xdr:cNvSpPr txBox="1"/>
      </xdr:nvSpPr>
      <xdr:spPr>
        <a:xfrm>
          <a:off x="4914900" y="13284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56" name="フローチャート: 判断 355"/>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12700</xdr:rowOff>
    </xdr:to>
    <xdr:cxnSp macro="">
      <xdr:nvCxnSpPr>
        <xdr:cNvPr id="357" name="直線コネクタ 356"/>
        <xdr:cNvCxnSpPr/>
      </xdr:nvCxnSpPr>
      <xdr:spPr>
        <a:xfrm>
          <a:off x="3098800" y="13042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80</xdr:row>
      <xdr:rowOff>7620</xdr:rowOff>
    </xdr:from>
    <xdr:to>
      <xdr:col>20</xdr:col>
      <xdr:colOff>38100</xdr:colOff>
      <xdr:row>80</xdr:row>
      <xdr:rowOff>109220</xdr:rowOff>
    </xdr:to>
    <xdr:sp macro="" textlink="">
      <xdr:nvSpPr>
        <xdr:cNvPr id="358" name="フローチャート: 判断 357"/>
        <xdr:cNvSpPr/>
      </xdr:nvSpPr>
      <xdr:spPr>
        <a:xfrm>
          <a:off x="3937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93980</xdr:rowOff>
    </xdr:from>
    <xdr:ext cx="729615" cy="259080"/>
    <xdr:sp macro="" textlink="">
      <xdr:nvSpPr>
        <xdr:cNvPr id="359" name="テキスト ボックス 358"/>
        <xdr:cNvSpPr txBox="1"/>
      </xdr:nvSpPr>
      <xdr:spPr>
        <a:xfrm>
          <a:off x="3606800" y="1380998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127000</xdr:rowOff>
    </xdr:from>
    <xdr:to>
      <xdr:col>15</xdr:col>
      <xdr:colOff>98425</xdr:colOff>
      <xdr:row>76</xdr:row>
      <xdr:rowOff>12700</xdr:rowOff>
    </xdr:to>
    <xdr:cxnSp macro="">
      <xdr:nvCxnSpPr>
        <xdr:cNvPr id="360" name="直線コネクタ 359"/>
        <xdr:cNvCxnSpPr/>
      </xdr:nvCxnSpPr>
      <xdr:spPr>
        <a:xfrm>
          <a:off x="2209800" y="128143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61" name="フローチャート: 判断 360"/>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151130</xdr:rowOff>
    </xdr:from>
    <xdr:ext cx="762000" cy="259080"/>
    <xdr:sp macro="" textlink="">
      <xdr:nvSpPr>
        <xdr:cNvPr id="362" name="テキスト ボックス 361"/>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127000</xdr:rowOff>
    </xdr:from>
    <xdr:to>
      <xdr:col>11</xdr:col>
      <xdr:colOff>9525</xdr:colOff>
      <xdr:row>77</xdr:row>
      <xdr:rowOff>115570</xdr:rowOff>
    </xdr:to>
    <xdr:cxnSp macro="">
      <xdr:nvCxnSpPr>
        <xdr:cNvPr id="363" name="直線コネクタ 362"/>
        <xdr:cNvCxnSpPr/>
      </xdr:nvCxnSpPr>
      <xdr:spPr>
        <a:xfrm flipV="1">
          <a:off x="1320800" y="12814300"/>
          <a:ext cx="889000" cy="502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4" name="フローチャート: 判断 363"/>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48260</xdr:rowOff>
    </xdr:from>
    <xdr:ext cx="755015" cy="259080"/>
    <xdr:sp macro="" textlink="">
      <xdr:nvSpPr>
        <xdr:cNvPr id="365" name="テキスト ボックス 364"/>
        <xdr:cNvSpPr txBox="1"/>
      </xdr:nvSpPr>
      <xdr:spPr>
        <a:xfrm>
          <a:off x="1828800" y="13764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66" name="フローチャート: 判断 36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116840</xdr:rowOff>
    </xdr:from>
    <xdr:ext cx="755015" cy="259080"/>
    <xdr:sp macro="" textlink="">
      <xdr:nvSpPr>
        <xdr:cNvPr id="367" name="テキスト ボックス 366"/>
        <xdr:cNvSpPr txBox="1"/>
      </xdr:nvSpPr>
      <xdr:spPr>
        <a:xfrm>
          <a:off x="939800" y="134899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68" name="テキスト ボックス 36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69" name="テキスト ボックス 36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70" name="テキスト ボックス 369"/>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1" name="テキスト ボックス 37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2" name="テキスト ボックス 37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73" name="楕円 372"/>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76200</xdr:rowOff>
    </xdr:from>
    <xdr:ext cx="762000" cy="252095"/>
    <xdr:sp macro="" textlink="">
      <xdr:nvSpPr>
        <xdr:cNvPr id="374" name="公債費該当値テキスト"/>
        <xdr:cNvSpPr txBox="1"/>
      </xdr:nvSpPr>
      <xdr:spPr>
        <a:xfrm>
          <a:off x="4914900" y="127635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75" name="楕円 374"/>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73660</xdr:rowOff>
    </xdr:from>
    <xdr:ext cx="729615" cy="259080"/>
    <xdr:sp macro="" textlink="">
      <xdr:nvSpPr>
        <xdr:cNvPr id="376" name="テキスト ボックス 375"/>
        <xdr:cNvSpPr txBox="1"/>
      </xdr:nvSpPr>
      <xdr:spPr>
        <a:xfrm>
          <a:off x="3606800" y="127609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77" name="楕円 376"/>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73660</xdr:rowOff>
    </xdr:from>
    <xdr:ext cx="762000" cy="259080"/>
    <xdr:sp macro="" textlink="">
      <xdr:nvSpPr>
        <xdr:cNvPr id="378" name="テキスト ボックス 377"/>
        <xdr:cNvSpPr txBox="1"/>
      </xdr:nvSpPr>
      <xdr:spPr>
        <a:xfrm>
          <a:off x="271780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79" name="楕円 378"/>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16510</xdr:rowOff>
    </xdr:from>
    <xdr:ext cx="755015" cy="259080"/>
    <xdr:sp macro="" textlink="">
      <xdr:nvSpPr>
        <xdr:cNvPr id="380" name="テキスト ボックス 379"/>
        <xdr:cNvSpPr txBox="1"/>
      </xdr:nvSpPr>
      <xdr:spPr>
        <a:xfrm>
          <a:off x="1828800" y="12532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1" name="楕円 380"/>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xdr:rowOff>
    </xdr:from>
    <xdr:ext cx="755015" cy="259080"/>
    <xdr:sp macro="" textlink="">
      <xdr:nvSpPr>
        <xdr:cNvPr id="382" name="テキスト ボックス 381"/>
        <xdr:cNvSpPr txBox="1"/>
      </xdr:nvSpPr>
      <xdr:spPr>
        <a:xfrm>
          <a:off x="939800" y="130352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前述のとおり、人口減少と少子高齢化が全国より</a:t>
          </a:r>
          <a:r>
            <a:rPr kumimoji="1" lang="en-US" altLang="ja-JP" sz="1100">
              <a:latin typeface="ＭＳ Ｐゴシック"/>
              <a:ea typeface="ＭＳ Ｐゴシック"/>
            </a:rPr>
            <a:t>10</a:t>
          </a:r>
          <a:r>
            <a:rPr kumimoji="1" lang="ja-JP" altLang="en-US" sz="1100">
              <a:latin typeface="ＭＳ Ｐゴシック"/>
              <a:ea typeface="ＭＳ Ｐゴシック"/>
            </a:rPr>
            <a:t>～</a:t>
          </a:r>
          <a:r>
            <a:rPr kumimoji="1" lang="en-US" altLang="ja-JP" sz="1100">
              <a:latin typeface="ＭＳ Ｐゴシック"/>
              <a:ea typeface="ＭＳ Ｐゴシック"/>
            </a:rPr>
            <a:t>15</a:t>
          </a:r>
          <a:r>
            <a:rPr kumimoji="1" lang="ja-JP" altLang="en-US" sz="1100">
              <a:latin typeface="ＭＳ Ｐゴシック"/>
              <a:ea typeface="ＭＳ Ｐゴシック"/>
            </a:rPr>
            <a:t>年先行している本県においては多様な課題が山積しており、「産業振興計画」「南海トラフ地震対策行動計画」「日本一の健康長寿県構想」といった重点施策に関連する経費を要してきたため、類似団体平均を上回る状況が続い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こうした状況を踏まえ、令和２年度当初予算編成においても事務事業のスクラップアンドビルドを徹底したところ。今後も引き続き、国庫補助事業の活用や一般財源の多い事業や補助金等の再精査により、歳入歳出全般にわたって見直しに取り組む。</a:t>
          </a:r>
        </a:p>
      </xdr:txBody>
    </xdr:sp>
    <xdr:clientData/>
  </xdr:twoCellAnchor>
  <xdr:oneCellAnchor>
    <xdr:from>
      <xdr:col>62</xdr:col>
      <xdr:colOff>6350</xdr:colOff>
      <xdr:row>69</xdr:row>
      <xdr:rowOff>107950</xdr:rowOff>
    </xdr:from>
    <xdr:ext cx="291465" cy="225425"/>
    <xdr:sp macro="" textlink="">
      <xdr:nvSpPr>
        <xdr:cNvPr id="392" name="テキスト ボックス 391"/>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3" name="直線コネクタ 39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41910</xdr:rowOff>
    </xdr:from>
    <xdr:ext cx="755015" cy="252095"/>
    <xdr:sp macro="" textlink="">
      <xdr:nvSpPr>
        <xdr:cNvPr id="394" name="テキスト ボックス 393"/>
        <xdr:cNvSpPr txBox="1"/>
      </xdr:nvSpPr>
      <xdr:spPr>
        <a:xfrm>
          <a:off x="11684000" y="142722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74.0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395" name="直線コネクタ 394"/>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58420</xdr:rowOff>
    </xdr:from>
    <xdr:ext cx="755015" cy="259080"/>
    <xdr:sp macro="" textlink="">
      <xdr:nvSpPr>
        <xdr:cNvPr id="396" name="テキスト ボックス 395"/>
        <xdr:cNvSpPr txBox="1"/>
      </xdr:nvSpPr>
      <xdr:spPr>
        <a:xfrm>
          <a:off x="11684000" y="13945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397" name="直線コネクタ 396"/>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74930</xdr:rowOff>
    </xdr:from>
    <xdr:ext cx="755015" cy="252095"/>
    <xdr:sp macro="" textlink="">
      <xdr:nvSpPr>
        <xdr:cNvPr id="398" name="テキスト ボックス 397"/>
        <xdr:cNvSpPr txBox="1"/>
      </xdr:nvSpPr>
      <xdr:spPr>
        <a:xfrm>
          <a:off x="11684000" y="1361948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399" name="直線コネクタ 398"/>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90805</xdr:rowOff>
    </xdr:from>
    <xdr:ext cx="755015" cy="258445"/>
    <xdr:sp macro="" textlink="">
      <xdr:nvSpPr>
        <xdr:cNvPr id="400" name="テキスト ボックス 399"/>
        <xdr:cNvSpPr txBox="1"/>
      </xdr:nvSpPr>
      <xdr:spPr>
        <a:xfrm>
          <a:off x="11684000" y="1329245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68.0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01" name="直線コネクタ 400"/>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107315</xdr:rowOff>
    </xdr:from>
    <xdr:ext cx="755015" cy="259080"/>
    <xdr:sp macro="" textlink="">
      <xdr:nvSpPr>
        <xdr:cNvPr id="402" name="テキスト ボックス 401"/>
        <xdr:cNvSpPr txBox="1"/>
      </xdr:nvSpPr>
      <xdr:spPr>
        <a:xfrm>
          <a:off x="11684000" y="1296606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03" name="直線コネクタ 402"/>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123825</xdr:rowOff>
    </xdr:from>
    <xdr:ext cx="755015" cy="252095"/>
    <xdr:sp macro="" textlink="">
      <xdr:nvSpPr>
        <xdr:cNvPr id="404" name="テキスト ボックス 403"/>
        <xdr:cNvSpPr txBox="1"/>
      </xdr:nvSpPr>
      <xdr:spPr>
        <a:xfrm>
          <a:off x="11684000" y="1263967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64.0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05" name="直線コネクタ 404"/>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139700</xdr:rowOff>
    </xdr:from>
    <xdr:ext cx="755015" cy="259080"/>
    <xdr:sp macro="" textlink="">
      <xdr:nvSpPr>
        <xdr:cNvPr id="406" name="テキスト ボックス 405"/>
        <xdr:cNvSpPr txBox="1"/>
      </xdr:nvSpPr>
      <xdr:spPr>
        <a:xfrm>
          <a:off x="11684000" y="123126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62.0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156210</xdr:rowOff>
    </xdr:from>
    <xdr:ext cx="755015" cy="252095"/>
    <xdr:sp macro="" textlink="">
      <xdr:nvSpPr>
        <xdr:cNvPr id="408" name="テキスト ボックス 407"/>
        <xdr:cNvSpPr txBox="1"/>
      </xdr:nvSpPr>
      <xdr:spPr>
        <a:xfrm>
          <a:off x="11684000" y="119862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135255</xdr:rowOff>
    </xdr:from>
    <xdr:to>
      <xdr:col>82</xdr:col>
      <xdr:colOff>107950</xdr:colOff>
      <xdr:row>81</xdr:row>
      <xdr:rowOff>69850</xdr:rowOff>
    </xdr:to>
    <xdr:cxnSp macro="">
      <xdr:nvCxnSpPr>
        <xdr:cNvPr id="410" name="直線コネクタ 409"/>
        <xdr:cNvCxnSpPr/>
      </xdr:nvCxnSpPr>
      <xdr:spPr>
        <a:xfrm flipV="1">
          <a:off x="16510000" y="1265110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41910</xdr:rowOff>
    </xdr:from>
    <xdr:ext cx="762000" cy="252095"/>
    <xdr:sp macro="" textlink="">
      <xdr:nvSpPr>
        <xdr:cNvPr id="411" name="公債費以外最小値テキスト"/>
        <xdr:cNvSpPr txBox="1"/>
      </xdr:nvSpPr>
      <xdr:spPr>
        <a:xfrm>
          <a:off x="16598900" y="13929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12" name="直線コネクタ 411"/>
        <xdr:cNvCxnSpPr/>
      </xdr:nvCxnSpPr>
      <xdr:spPr>
        <a:xfrm>
          <a:off x="16421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50165</xdr:rowOff>
    </xdr:from>
    <xdr:ext cx="762000" cy="259080"/>
    <xdr:sp macro="" textlink="">
      <xdr:nvSpPr>
        <xdr:cNvPr id="413" name="公債費以外最大値テキスト"/>
        <xdr:cNvSpPr txBox="1"/>
      </xdr:nvSpPr>
      <xdr:spPr>
        <a:xfrm>
          <a:off x="16598900" y="1239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135255</xdr:rowOff>
    </xdr:from>
    <xdr:to>
      <xdr:col>82</xdr:col>
      <xdr:colOff>196850</xdr:colOff>
      <xdr:row>73</xdr:row>
      <xdr:rowOff>135255</xdr:rowOff>
    </xdr:to>
    <xdr:cxnSp macro="">
      <xdr:nvCxnSpPr>
        <xdr:cNvPr id="414" name="直線コネクタ 413"/>
        <xdr:cNvCxnSpPr/>
      </xdr:nvCxnSpPr>
      <xdr:spPr>
        <a:xfrm>
          <a:off x="16421100" y="1265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69850</xdr:rowOff>
    </xdr:from>
    <xdr:to>
      <xdr:col>82</xdr:col>
      <xdr:colOff>107950</xdr:colOff>
      <xdr:row>81</xdr:row>
      <xdr:rowOff>86360</xdr:rowOff>
    </xdr:to>
    <xdr:cxnSp macro="">
      <xdr:nvCxnSpPr>
        <xdr:cNvPr id="415" name="直線コネクタ 414"/>
        <xdr:cNvCxnSpPr/>
      </xdr:nvCxnSpPr>
      <xdr:spPr>
        <a:xfrm flipV="1">
          <a:off x="15671800" y="1395730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60325</xdr:rowOff>
    </xdr:from>
    <xdr:ext cx="762000" cy="259080"/>
    <xdr:sp macro="" textlink="">
      <xdr:nvSpPr>
        <xdr:cNvPr id="416" name="公債費以外平均値テキスト"/>
        <xdr:cNvSpPr txBox="1"/>
      </xdr:nvSpPr>
      <xdr:spPr>
        <a:xfrm>
          <a:off x="16598900" y="12919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43815</xdr:rowOff>
    </xdr:from>
    <xdr:to>
      <xdr:col>82</xdr:col>
      <xdr:colOff>158750</xdr:colOff>
      <xdr:row>76</xdr:row>
      <xdr:rowOff>145415</xdr:rowOff>
    </xdr:to>
    <xdr:sp macro="" textlink="">
      <xdr:nvSpPr>
        <xdr:cNvPr id="417" name="フローチャート: 判断 416"/>
        <xdr:cNvSpPr/>
      </xdr:nvSpPr>
      <xdr:spPr>
        <a:xfrm>
          <a:off x="164592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61595</xdr:rowOff>
    </xdr:from>
    <xdr:to>
      <xdr:col>78</xdr:col>
      <xdr:colOff>69850</xdr:colOff>
      <xdr:row>81</xdr:row>
      <xdr:rowOff>86360</xdr:rowOff>
    </xdr:to>
    <xdr:cxnSp macro="">
      <xdr:nvCxnSpPr>
        <xdr:cNvPr id="418" name="直線コネクタ 417"/>
        <xdr:cNvCxnSpPr/>
      </xdr:nvCxnSpPr>
      <xdr:spPr>
        <a:xfrm>
          <a:off x="14782800" y="1377759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43815</xdr:rowOff>
    </xdr:from>
    <xdr:to>
      <xdr:col>78</xdr:col>
      <xdr:colOff>120650</xdr:colOff>
      <xdr:row>76</xdr:row>
      <xdr:rowOff>145415</xdr:rowOff>
    </xdr:to>
    <xdr:sp macro="" textlink="">
      <xdr:nvSpPr>
        <xdr:cNvPr id="419" name="フローチャート: 判断 418"/>
        <xdr:cNvSpPr/>
      </xdr:nvSpPr>
      <xdr:spPr>
        <a:xfrm>
          <a:off x="156210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155575</xdr:rowOff>
    </xdr:from>
    <xdr:ext cx="736600" cy="252095"/>
    <xdr:sp macro="" textlink="">
      <xdr:nvSpPr>
        <xdr:cNvPr id="420" name="テキスト ボックス 419"/>
        <xdr:cNvSpPr txBox="1"/>
      </xdr:nvSpPr>
      <xdr:spPr>
        <a:xfrm>
          <a:off x="15290800" y="1284287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110490</xdr:rowOff>
    </xdr:from>
    <xdr:to>
      <xdr:col>73</xdr:col>
      <xdr:colOff>180975</xdr:colOff>
      <xdr:row>80</xdr:row>
      <xdr:rowOff>61595</xdr:rowOff>
    </xdr:to>
    <xdr:cxnSp macro="">
      <xdr:nvCxnSpPr>
        <xdr:cNvPr id="421" name="直線コネクタ 420"/>
        <xdr:cNvCxnSpPr/>
      </xdr:nvCxnSpPr>
      <xdr:spPr>
        <a:xfrm>
          <a:off x="13893800" y="13483590"/>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84455</xdr:rowOff>
    </xdr:from>
    <xdr:to>
      <xdr:col>74</xdr:col>
      <xdr:colOff>31750</xdr:colOff>
      <xdr:row>76</xdr:row>
      <xdr:rowOff>14605</xdr:rowOff>
    </xdr:to>
    <xdr:sp macro="" textlink="">
      <xdr:nvSpPr>
        <xdr:cNvPr id="422" name="フローチャート: 判断 421"/>
        <xdr:cNvSpPr/>
      </xdr:nvSpPr>
      <xdr:spPr>
        <a:xfrm>
          <a:off x="14732000" y="1294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24765</xdr:rowOff>
    </xdr:from>
    <xdr:ext cx="762000" cy="259080"/>
    <xdr:sp macro="" textlink="">
      <xdr:nvSpPr>
        <xdr:cNvPr id="423" name="テキスト ボックス 422"/>
        <xdr:cNvSpPr txBox="1"/>
      </xdr:nvSpPr>
      <xdr:spPr>
        <a:xfrm>
          <a:off x="14401800" y="12712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45085</xdr:rowOff>
    </xdr:from>
    <xdr:to>
      <xdr:col>69</xdr:col>
      <xdr:colOff>92075</xdr:colOff>
      <xdr:row>78</xdr:row>
      <xdr:rowOff>110490</xdr:rowOff>
    </xdr:to>
    <xdr:cxnSp macro="">
      <xdr:nvCxnSpPr>
        <xdr:cNvPr id="424" name="直線コネクタ 423"/>
        <xdr:cNvCxnSpPr/>
      </xdr:nvCxnSpPr>
      <xdr:spPr>
        <a:xfrm>
          <a:off x="13004800" y="134181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52070</xdr:rowOff>
    </xdr:from>
    <xdr:to>
      <xdr:col>69</xdr:col>
      <xdr:colOff>142875</xdr:colOff>
      <xdr:row>73</xdr:row>
      <xdr:rowOff>153035</xdr:rowOff>
    </xdr:to>
    <xdr:sp macro="" textlink="">
      <xdr:nvSpPr>
        <xdr:cNvPr id="425" name="フローチャート: 判断 424"/>
        <xdr:cNvSpPr/>
      </xdr:nvSpPr>
      <xdr:spPr>
        <a:xfrm>
          <a:off x="13843000" y="12567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163195</xdr:rowOff>
    </xdr:from>
    <xdr:ext cx="755015" cy="259080"/>
    <xdr:sp macro="" textlink="">
      <xdr:nvSpPr>
        <xdr:cNvPr id="426" name="テキスト ボックス 425"/>
        <xdr:cNvSpPr txBox="1"/>
      </xdr:nvSpPr>
      <xdr:spPr>
        <a:xfrm>
          <a:off x="13512800" y="1233614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67945</xdr:rowOff>
    </xdr:from>
    <xdr:to>
      <xdr:col>65</xdr:col>
      <xdr:colOff>53975</xdr:colOff>
      <xdr:row>75</xdr:row>
      <xdr:rowOff>169545</xdr:rowOff>
    </xdr:to>
    <xdr:sp macro="" textlink="">
      <xdr:nvSpPr>
        <xdr:cNvPr id="427" name="フローチャート: 判断 426"/>
        <xdr:cNvSpPr/>
      </xdr:nvSpPr>
      <xdr:spPr>
        <a:xfrm>
          <a:off x="129540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8255</xdr:rowOff>
    </xdr:from>
    <xdr:ext cx="762000" cy="252095"/>
    <xdr:sp macro="" textlink="">
      <xdr:nvSpPr>
        <xdr:cNvPr id="428" name="テキスト ボックス 427"/>
        <xdr:cNvSpPr txBox="1"/>
      </xdr:nvSpPr>
      <xdr:spPr>
        <a:xfrm>
          <a:off x="12623800" y="126955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29" name="テキスト ボックス 42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30" name="テキスト ボックス 429"/>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31" name="テキスト ボックス 430"/>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2" name="テキスト ボックス 43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33" name="テキスト ボックス 432"/>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81</xdr:row>
      <xdr:rowOff>19050</xdr:rowOff>
    </xdr:from>
    <xdr:to>
      <xdr:col>82</xdr:col>
      <xdr:colOff>158750</xdr:colOff>
      <xdr:row>81</xdr:row>
      <xdr:rowOff>120650</xdr:rowOff>
    </xdr:to>
    <xdr:sp macro="" textlink="">
      <xdr:nvSpPr>
        <xdr:cNvPr id="434" name="楕円 433"/>
        <xdr:cNvSpPr/>
      </xdr:nvSpPr>
      <xdr:spPr>
        <a:xfrm>
          <a:off x="16459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99060</xdr:rowOff>
    </xdr:from>
    <xdr:ext cx="762000" cy="252095"/>
    <xdr:sp macro="" textlink="">
      <xdr:nvSpPr>
        <xdr:cNvPr id="435" name="公債費以外該当値テキスト"/>
        <xdr:cNvSpPr txBox="1"/>
      </xdr:nvSpPr>
      <xdr:spPr>
        <a:xfrm>
          <a:off x="16598900" y="13815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81</xdr:row>
      <xdr:rowOff>35560</xdr:rowOff>
    </xdr:from>
    <xdr:to>
      <xdr:col>78</xdr:col>
      <xdr:colOff>120650</xdr:colOff>
      <xdr:row>81</xdr:row>
      <xdr:rowOff>137160</xdr:rowOff>
    </xdr:to>
    <xdr:sp macro="" textlink="">
      <xdr:nvSpPr>
        <xdr:cNvPr id="436" name="楕円 435"/>
        <xdr:cNvSpPr/>
      </xdr:nvSpPr>
      <xdr:spPr>
        <a:xfrm>
          <a:off x="15621000" y="139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121920</xdr:rowOff>
    </xdr:from>
    <xdr:ext cx="736600" cy="252095"/>
    <xdr:sp macro="" textlink="">
      <xdr:nvSpPr>
        <xdr:cNvPr id="437" name="テキスト ボックス 436"/>
        <xdr:cNvSpPr txBox="1"/>
      </xdr:nvSpPr>
      <xdr:spPr>
        <a:xfrm>
          <a:off x="15290800" y="1400937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80</xdr:row>
      <xdr:rowOff>10795</xdr:rowOff>
    </xdr:from>
    <xdr:to>
      <xdr:col>74</xdr:col>
      <xdr:colOff>31750</xdr:colOff>
      <xdr:row>80</xdr:row>
      <xdr:rowOff>112395</xdr:rowOff>
    </xdr:to>
    <xdr:sp macro="" textlink="">
      <xdr:nvSpPr>
        <xdr:cNvPr id="438" name="楕円 437"/>
        <xdr:cNvSpPr/>
      </xdr:nvSpPr>
      <xdr:spPr>
        <a:xfrm>
          <a:off x="14732000" y="137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97790</xdr:rowOff>
    </xdr:from>
    <xdr:ext cx="762000" cy="252095"/>
    <xdr:sp macro="" textlink="">
      <xdr:nvSpPr>
        <xdr:cNvPr id="439" name="テキスト ボックス 438"/>
        <xdr:cNvSpPr txBox="1"/>
      </xdr:nvSpPr>
      <xdr:spPr>
        <a:xfrm>
          <a:off x="14401800" y="138137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59690</xdr:rowOff>
    </xdr:from>
    <xdr:to>
      <xdr:col>69</xdr:col>
      <xdr:colOff>142875</xdr:colOff>
      <xdr:row>78</xdr:row>
      <xdr:rowOff>161290</xdr:rowOff>
    </xdr:to>
    <xdr:sp macro="" textlink="">
      <xdr:nvSpPr>
        <xdr:cNvPr id="440" name="楕円 439"/>
        <xdr:cNvSpPr/>
      </xdr:nvSpPr>
      <xdr:spPr>
        <a:xfrm>
          <a:off x="138430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146050</xdr:rowOff>
    </xdr:from>
    <xdr:ext cx="755015" cy="252095"/>
    <xdr:sp macro="" textlink="">
      <xdr:nvSpPr>
        <xdr:cNvPr id="441" name="テキスト ボックス 440"/>
        <xdr:cNvSpPr txBox="1"/>
      </xdr:nvSpPr>
      <xdr:spPr>
        <a:xfrm>
          <a:off x="13512800" y="1351915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166370</xdr:rowOff>
    </xdr:from>
    <xdr:to>
      <xdr:col>65</xdr:col>
      <xdr:colOff>53975</xdr:colOff>
      <xdr:row>78</xdr:row>
      <xdr:rowOff>95885</xdr:rowOff>
    </xdr:to>
    <xdr:sp macro="" textlink="">
      <xdr:nvSpPr>
        <xdr:cNvPr id="442" name="楕円 441"/>
        <xdr:cNvSpPr/>
      </xdr:nvSpPr>
      <xdr:spPr>
        <a:xfrm>
          <a:off x="129540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80645</xdr:rowOff>
    </xdr:from>
    <xdr:ext cx="762000" cy="259080"/>
    <xdr:sp macro="" textlink="">
      <xdr:nvSpPr>
        <xdr:cNvPr id="443" name="テキスト ボックス 442"/>
        <xdr:cNvSpPr txBox="1"/>
      </xdr:nvSpPr>
      <xdr:spPr>
        <a:xfrm>
          <a:off x="12623800" y="1345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都道府県経常経費分析表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グループ内平均値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095"/>
    <xdr:sp macro="" textlink="">
      <xdr:nvSpPr>
        <xdr:cNvPr id="31" name="テキスト ボックス 30"/>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2095"/>
    <xdr:sp macro="" textlink="">
      <xdr:nvSpPr>
        <xdr:cNvPr id="33" name="テキスト ボックス 32"/>
        <xdr:cNvSpPr txBox="1"/>
      </xdr:nvSpPr>
      <xdr:spPr>
        <a:xfrm>
          <a:off x="1384300" y="3414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2095"/>
    <xdr:sp macro="" textlink="">
      <xdr:nvSpPr>
        <xdr:cNvPr id="37" name="テキスト ボックス 36"/>
        <xdr:cNvSpPr txBox="1"/>
      </xdr:nvSpPr>
      <xdr:spPr>
        <a:xfrm>
          <a:off x="1384300" y="2651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2095"/>
    <xdr:sp macro="" textlink="">
      <xdr:nvSpPr>
        <xdr:cNvPr id="39" name="テキスト ボックス 38"/>
        <xdr:cNvSpPr txBox="1"/>
      </xdr:nvSpPr>
      <xdr:spPr>
        <a:xfrm>
          <a:off x="1384300" y="2271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43" name="テキスト ボックス 42"/>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10160</xdr:rowOff>
    </xdr:from>
    <xdr:to>
      <xdr:col>29</xdr:col>
      <xdr:colOff>127000</xdr:colOff>
      <xdr:row>16</xdr:row>
      <xdr:rowOff>13335</xdr:rowOff>
    </xdr:to>
    <xdr:cxnSp macro="">
      <xdr:nvCxnSpPr>
        <xdr:cNvPr id="45" name="直線コネクタ 44"/>
        <xdr:cNvCxnSpPr/>
      </xdr:nvCxnSpPr>
      <xdr:spPr>
        <a:xfrm flipV="1">
          <a:off x="5651500" y="2286635"/>
          <a:ext cx="0" cy="5175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156845</xdr:rowOff>
    </xdr:from>
    <xdr:ext cx="755015" cy="252095"/>
    <xdr:sp macro="" textlink="">
      <xdr:nvSpPr>
        <xdr:cNvPr id="46" name="人口1人当たり決算額の推移最小値テキスト130"/>
        <xdr:cNvSpPr txBox="1"/>
      </xdr:nvSpPr>
      <xdr:spPr>
        <a:xfrm>
          <a:off x="5740400" y="27762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149,741</a:t>
          </a:r>
          <a:endParaRPr kumimoji="1" lang="ja-JP" altLang="en-US" sz="1000" b="1">
            <a:latin typeface="ＭＳ Ｐゴシック"/>
            <a:ea typeface="ＭＳ Ｐゴシック"/>
          </a:endParaRPr>
        </a:p>
      </xdr:txBody>
    </xdr:sp>
    <xdr:clientData/>
  </xdr:oneCellAnchor>
  <xdr:twoCellAnchor>
    <xdr:from>
      <xdr:col>29</xdr:col>
      <xdr:colOff>38100</xdr:colOff>
      <xdr:row>16</xdr:row>
      <xdr:rowOff>13335</xdr:rowOff>
    </xdr:from>
    <xdr:to>
      <xdr:col>30</xdr:col>
      <xdr:colOff>25400</xdr:colOff>
      <xdr:row>16</xdr:row>
      <xdr:rowOff>13335</xdr:rowOff>
    </xdr:to>
    <xdr:cxnSp macro="">
      <xdr:nvCxnSpPr>
        <xdr:cNvPr id="47" name="直線コネクタ 46"/>
        <xdr:cNvCxnSpPr/>
      </xdr:nvCxnSpPr>
      <xdr:spPr>
        <a:xfrm>
          <a:off x="5562600" y="28041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96520</xdr:rowOff>
    </xdr:from>
    <xdr:ext cx="755015" cy="259080"/>
    <xdr:sp macro="" textlink="">
      <xdr:nvSpPr>
        <xdr:cNvPr id="48" name="人口1人当たり決算額の推移最大値テキスト130"/>
        <xdr:cNvSpPr txBox="1"/>
      </xdr:nvSpPr>
      <xdr:spPr>
        <a:xfrm>
          <a:off x="5740400" y="203009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163,322</a:t>
          </a:r>
          <a:endParaRPr kumimoji="1" lang="ja-JP" altLang="en-US" sz="1000" b="1">
            <a:latin typeface="ＭＳ Ｐゴシック"/>
            <a:ea typeface="ＭＳ Ｐゴシック"/>
          </a:endParaRPr>
        </a:p>
      </xdr:txBody>
    </xdr:sp>
    <xdr:clientData/>
  </xdr:oneCellAnchor>
  <xdr:twoCellAnchor>
    <xdr:from>
      <xdr:col>29</xdr:col>
      <xdr:colOff>38100</xdr:colOff>
      <xdr:row>13</xdr:row>
      <xdr:rowOff>10160</xdr:rowOff>
    </xdr:from>
    <xdr:to>
      <xdr:col>30</xdr:col>
      <xdr:colOff>25400</xdr:colOff>
      <xdr:row>13</xdr:row>
      <xdr:rowOff>10160</xdr:rowOff>
    </xdr:to>
    <xdr:cxnSp macro="">
      <xdr:nvCxnSpPr>
        <xdr:cNvPr id="49" name="直線コネクタ 48"/>
        <xdr:cNvCxnSpPr/>
      </xdr:nvCxnSpPr>
      <xdr:spPr>
        <a:xfrm>
          <a:off x="5562600" y="22866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10795</xdr:rowOff>
    </xdr:from>
    <xdr:to>
      <xdr:col>29</xdr:col>
      <xdr:colOff>127000</xdr:colOff>
      <xdr:row>16</xdr:row>
      <xdr:rowOff>57785</xdr:rowOff>
    </xdr:to>
    <xdr:cxnSp macro="">
      <xdr:nvCxnSpPr>
        <xdr:cNvPr id="50" name="直線コネクタ 49"/>
        <xdr:cNvCxnSpPr/>
      </xdr:nvCxnSpPr>
      <xdr:spPr>
        <a:xfrm flipV="1">
          <a:off x="5003800" y="2801620"/>
          <a:ext cx="6477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140335</xdr:rowOff>
    </xdr:from>
    <xdr:ext cx="755015" cy="259080"/>
    <xdr:sp macro="" textlink="">
      <xdr:nvSpPr>
        <xdr:cNvPr id="51" name="人口1人当たり決算額の推移平均値テキスト130"/>
        <xdr:cNvSpPr txBox="1"/>
      </xdr:nvSpPr>
      <xdr:spPr>
        <a:xfrm>
          <a:off x="5740400" y="241681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154,496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14</xdr:row>
      <xdr:rowOff>123825</xdr:rowOff>
    </xdr:from>
    <xdr:to>
      <xdr:col>29</xdr:col>
      <xdr:colOff>177800</xdr:colOff>
      <xdr:row>15</xdr:row>
      <xdr:rowOff>53975</xdr:rowOff>
    </xdr:to>
    <xdr:sp macro="" textlink="">
      <xdr:nvSpPr>
        <xdr:cNvPr id="52" name="フローチャート: 判断 51"/>
        <xdr:cNvSpPr/>
      </xdr:nvSpPr>
      <xdr:spPr>
        <a:xfrm>
          <a:off x="5600700" y="2571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57785</xdr:rowOff>
    </xdr:from>
    <xdr:to>
      <xdr:col>26</xdr:col>
      <xdr:colOff>50800</xdr:colOff>
      <xdr:row>16</xdr:row>
      <xdr:rowOff>86995</xdr:rowOff>
    </xdr:to>
    <xdr:cxnSp macro="">
      <xdr:nvCxnSpPr>
        <xdr:cNvPr id="53" name="直線コネクタ 52"/>
        <xdr:cNvCxnSpPr/>
      </xdr:nvCxnSpPr>
      <xdr:spPr>
        <a:xfrm flipV="1">
          <a:off x="4305300" y="284861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153035</xdr:rowOff>
    </xdr:from>
    <xdr:to>
      <xdr:col>26</xdr:col>
      <xdr:colOff>101600</xdr:colOff>
      <xdr:row>15</xdr:row>
      <xdr:rowOff>83185</xdr:rowOff>
    </xdr:to>
    <xdr:sp macro="" textlink="">
      <xdr:nvSpPr>
        <xdr:cNvPr id="54" name="フローチャート: 判断 53"/>
        <xdr:cNvSpPr/>
      </xdr:nvSpPr>
      <xdr:spPr>
        <a:xfrm>
          <a:off x="4953000" y="2600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93345</xdr:rowOff>
    </xdr:from>
    <xdr:ext cx="736600" cy="259080"/>
    <xdr:sp macro="" textlink="">
      <xdr:nvSpPr>
        <xdr:cNvPr id="55" name="テキスト ボックス 54"/>
        <xdr:cNvSpPr txBox="1"/>
      </xdr:nvSpPr>
      <xdr:spPr>
        <a:xfrm>
          <a:off x="4622800" y="2369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153,739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50800</xdr:rowOff>
    </xdr:from>
    <xdr:to>
      <xdr:col>22</xdr:col>
      <xdr:colOff>114300</xdr:colOff>
      <xdr:row>16</xdr:row>
      <xdr:rowOff>86995</xdr:rowOff>
    </xdr:to>
    <xdr:cxnSp macro="">
      <xdr:nvCxnSpPr>
        <xdr:cNvPr id="56" name="直線コネクタ 55"/>
        <xdr:cNvCxnSpPr/>
      </xdr:nvCxnSpPr>
      <xdr:spPr>
        <a:xfrm>
          <a:off x="3606800" y="2841625"/>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43180</xdr:rowOff>
    </xdr:from>
    <xdr:to>
      <xdr:col>22</xdr:col>
      <xdr:colOff>165100</xdr:colOff>
      <xdr:row>15</xdr:row>
      <xdr:rowOff>144780</xdr:rowOff>
    </xdr:to>
    <xdr:sp macro="" textlink="">
      <xdr:nvSpPr>
        <xdr:cNvPr id="57" name="フローチャート: 判断 56"/>
        <xdr:cNvSpPr/>
      </xdr:nvSpPr>
      <xdr:spPr>
        <a:xfrm>
          <a:off x="4254500" y="266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154940</xdr:rowOff>
    </xdr:from>
    <xdr:ext cx="762000" cy="252095"/>
    <xdr:sp macro="" textlink="">
      <xdr:nvSpPr>
        <xdr:cNvPr id="58" name="テキスト ボックス 57"/>
        <xdr:cNvSpPr txBox="1"/>
      </xdr:nvSpPr>
      <xdr:spPr>
        <a:xfrm>
          <a:off x="3924300" y="24314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25400</xdr:rowOff>
    </xdr:from>
    <xdr:to>
      <xdr:col>18</xdr:col>
      <xdr:colOff>177800</xdr:colOff>
      <xdr:row>16</xdr:row>
      <xdr:rowOff>50800</xdr:rowOff>
    </xdr:to>
    <xdr:cxnSp macro="">
      <xdr:nvCxnSpPr>
        <xdr:cNvPr id="59" name="直線コネクタ 58"/>
        <xdr:cNvCxnSpPr/>
      </xdr:nvCxnSpPr>
      <xdr:spPr>
        <a:xfrm>
          <a:off x="2908300" y="281622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58420</xdr:rowOff>
    </xdr:from>
    <xdr:to>
      <xdr:col>19</xdr:col>
      <xdr:colOff>38100</xdr:colOff>
      <xdr:row>17</xdr:row>
      <xdr:rowOff>160020</xdr:rowOff>
    </xdr:to>
    <xdr:sp macro="" textlink="">
      <xdr:nvSpPr>
        <xdr:cNvPr id="60" name="フローチャート: 判断 59"/>
        <xdr:cNvSpPr/>
      </xdr:nvSpPr>
      <xdr:spPr>
        <a:xfrm>
          <a:off x="3556000" y="3020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144780</xdr:rowOff>
    </xdr:from>
    <xdr:ext cx="762000" cy="252095"/>
    <xdr:sp macro="" textlink="">
      <xdr:nvSpPr>
        <xdr:cNvPr id="61" name="テキスト ボックス 60"/>
        <xdr:cNvSpPr txBox="1"/>
      </xdr:nvSpPr>
      <xdr:spPr>
        <a:xfrm>
          <a:off x="3225800" y="31070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142,723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111125</xdr:rowOff>
    </xdr:from>
    <xdr:to>
      <xdr:col>15</xdr:col>
      <xdr:colOff>101600</xdr:colOff>
      <xdr:row>19</xdr:row>
      <xdr:rowOff>41275</xdr:rowOff>
    </xdr:to>
    <xdr:sp macro="" textlink="">
      <xdr:nvSpPr>
        <xdr:cNvPr id="62" name="フローチャート: 判断 61"/>
        <xdr:cNvSpPr/>
      </xdr:nvSpPr>
      <xdr:spPr>
        <a:xfrm>
          <a:off x="2857500" y="32448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26035</xdr:rowOff>
    </xdr:from>
    <xdr:ext cx="762000" cy="259080"/>
    <xdr:sp macro="" textlink="">
      <xdr:nvSpPr>
        <xdr:cNvPr id="63" name="テキスト ボックス 62"/>
        <xdr:cNvSpPr txBox="1"/>
      </xdr:nvSpPr>
      <xdr:spPr>
        <a:xfrm>
          <a:off x="2527300" y="333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136,828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4" name="テキスト ボックス 63"/>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132080</xdr:rowOff>
    </xdr:from>
    <xdr:to>
      <xdr:col>29</xdr:col>
      <xdr:colOff>177800</xdr:colOff>
      <xdr:row>16</xdr:row>
      <xdr:rowOff>61595</xdr:rowOff>
    </xdr:to>
    <xdr:sp macro="" textlink="">
      <xdr:nvSpPr>
        <xdr:cNvPr id="69" name="楕円 68"/>
        <xdr:cNvSpPr/>
      </xdr:nvSpPr>
      <xdr:spPr>
        <a:xfrm>
          <a:off x="5600700" y="27514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40640</xdr:rowOff>
    </xdr:from>
    <xdr:ext cx="755015" cy="252095"/>
    <xdr:sp macro="" textlink="">
      <xdr:nvSpPr>
        <xdr:cNvPr id="70" name="人口1人当たり決算額の推移該当値テキスト130"/>
        <xdr:cNvSpPr txBox="1"/>
      </xdr:nvSpPr>
      <xdr:spPr>
        <a:xfrm>
          <a:off x="5740400" y="266001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149,808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6985</xdr:rowOff>
    </xdr:from>
    <xdr:to>
      <xdr:col>26</xdr:col>
      <xdr:colOff>101600</xdr:colOff>
      <xdr:row>16</xdr:row>
      <xdr:rowOff>109220</xdr:rowOff>
    </xdr:to>
    <xdr:sp macro="" textlink="">
      <xdr:nvSpPr>
        <xdr:cNvPr id="71" name="楕円 70"/>
        <xdr:cNvSpPr/>
      </xdr:nvSpPr>
      <xdr:spPr>
        <a:xfrm>
          <a:off x="4953000" y="27978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93345</xdr:rowOff>
    </xdr:from>
    <xdr:ext cx="736600" cy="259080"/>
    <xdr:sp macro="" textlink="">
      <xdr:nvSpPr>
        <xdr:cNvPr id="72" name="テキスト ボックス 71"/>
        <xdr:cNvSpPr txBox="1"/>
      </xdr:nvSpPr>
      <xdr:spPr>
        <a:xfrm>
          <a:off x="4622800" y="2884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148,566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36195</xdr:rowOff>
    </xdr:from>
    <xdr:to>
      <xdr:col>22</xdr:col>
      <xdr:colOff>165100</xdr:colOff>
      <xdr:row>16</xdr:row>
      <xdr:rowOff>137795</xdr:rowOff>
    </xdr:to>
    <xdr:sp macro="" textlink="">
      <xdr:nvSpPr>
        <xdr:cNvPr id="73" name="楕円 72"/>
        <xdr:cNvSpPr/>
      </xdr:nvSpPr>
      <xdr:spPr>
        <a:xfrm>
          <a:off x="4254500" y="2827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122555</xdr:rowOff>
    </xdr:from>
    <xdr:ext cx="762000" cy="252095"/>
    <xdr:sp macro="" textlink="">
      <xdr:nvSpPr>
        <xdr:cNvPr id="74" name="テキスト ボックス 73"/>
        <xdr:cNvSpPr txBox="1"/>
      </xdr:nvSpPr>
      <xdr:spPr>
        <a:xfrm>
          <a:off x="3924300" y="29133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147,800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171450</xdr:rowOff>
    </xdr:from>
    <xdr:to>
      <xdr:col>19</xdr:col>
      <xdr:colOff>38100</xdr:colOff>
      <xdr:row>16</xdr:row>
      <xdr:rowOff>101600</xdr:rowOff>
    </xdr:to>
    <xdr:sp macro="" textlink="">
      <xdr:nvSpPr>
        <xdr:cNvPr id="75" name="楕円 74"/>
        <xdr:cNvSpPr/>
      </xdr:nvSpPr>
      <xdr:spPr>
        <a:xfrm>
          <a:off x="3556000" y="279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111760</xdr:rowOff>
    </xdr:from>
    <xdr:ext cx="762000" cy="252095"/>
    <xdr:sp macro="" textlink="">
      <xdr:nvSpPr>
        <xdr:cNvPr id="76" name="テキスト ボックス 75"/>
        <xdr:cNvSpPr txBox="1"/>
      </xdr:nvSpPr>
      <xdr:spPr>
        <a:xfrm>
          <a:off x="3225800" y="25596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148,751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146050</xdr:rowOff>
    </xdr:from>
    <xdr:to>
      <xdr:col>15</xdr:col>
      <xdr:colOff>101600</xdr:colOff>
      <xdr:row>16</xdr:row>
      <xdr:rowOff>76200</xdr:rowOff>
    </xdr:to>
    <xdr:sp macro="" textlink="">
      <xdr:nvSpPr>
        <xdr:cNvPr id="77" name="楕円 76"/>
        <xdr:cNvSpPr/>
      </xdr:nvSpPr>
      <xdr:spPr>
        <a:xfrm>
          <a:off x="2857500" y="276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86360</xdr:rowOff>
    </xdr:from>
    <xdr:ext cx="762000" cy="252095"/>
    <xdr:sp macro="" textlink="">
      <xdr:nvSpPr>
        <xdr:cNvPr id="78" name="テキスト ボックス 77"/>
        <xdr:cNvSpPr txBox="1"/>
      </xdr:nvSpPr>
      <xdr:spPr>
        <a:xfrm>
          <a:off x="2527300" y="25342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149,425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92" name="テキスト ボックス 91"/>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156210</xdr:rowOff>
    </xdr:from>
    <xdr:ext cx="762000" cy="252095"/>
    <xdr:sp macro="" textlink="">
      <xdr:nvSpPr>
        <xdr:cNvPr id="94" name="テキスト ボックス 93"/>
        <xdr:cNvSpPr txBox="1"/>
      </xdr:nvSpPr>
      <xdr:spPr>
        <a:xfrm>
          <a:off x="1384300" y="7795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6" name="テキスト ボックス 95"/>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6" name="テキスト ボックス 105"/>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26670</xdr:rowOff>
    </xdr:from>
    <xdr:to>
      <xdr:col>29</xdr:col>
      <xdr:colOff>127000</xdr:colOff>
      <xdr:row>38</xdr:row>
      <xdr:rowOff>133350</xdr:rowOff>
    </xdr:to>
    <xdr:cxnSp macro="">
      <xdr:nvCxnSpPr>
        <xdr:cNvPr id="108" name="直線コネクタ 107"/>
        <xdr:cNvCxnSpPr/>
      </xdr:nvCxnSpPr>
      <xdr:spPr>
        <a:xfrm flipV="1">
          <a:off x="5651500" y="6294120"/>
          <a:ext cx="0" cy="13068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105410</xdr:rowOff>
    </xdr:from>
    <xdr:ext cx="755015" cy="259715"/>
    <xdr:sp macro="" textlink="">
      <xdr:nvSpPr>
        <xdr:cNvPr id="109" name="人口1人当たり決算額の推移最小値テキスト445"/>
        <xdr:cNvSpPr txBox="1"/>
      </xdr:nvSpPr>
      <xdr:spPr>
        <a:xfrm>
          <a:off x="5740400" y="757301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19,420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133350</xdr:rowOff>
    </xdr:from>
    <xdr:to>
      <xdr:col>30</xdr:col>
      <xdr:colOff>25400</xdr:colOff>
      <xdr:row>38</xdr:row>
      <xdr:rowOff>133350</xdr:rowOff>
    </xdr:to>
    <xdr:cxnSp macro="">
      <xdr:nvCxnSpPr>
        <xdr:cNvPr id="110" name="直線コネクタ 109"/>
        <xdr:cNvCxnSpPr/>
      </xdr:nvCxnSpPr>
      <xdr:spPr>
        <a:xfrm>
          <a:off x="5562600" y="7600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114300</xdr:rowOff>
    </xdr:from>
    <xdr:ext cx="755015" cy="259715"/>
    <xdr:sp macro="" textlink="">
      <xdr:nvSpPr>
        <xdr:cNvPr id="111" name="人口1人当たり決算額の推移最大値テキスト445"/>
        <xdr:cNvSpPr txBox="1"/>
      </xdr:nvSpPr>
      <xdr:spPr>
        <a:xfrm>
          <a:off x="5740400" y="603885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36,561</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26670</xdr:rowOff>
    </xdr:from>
    <xdr:to>
      <xdr:col>30</xdr:col>
      <xdr:colOff>25400</xdr:colOff>
      <xdr:row>34</xdr:row>
      <xdr:rowOff>26670</xdr:rowOff>
    </xdr:to>
    <xdr:cxnSp macro="">
      <xdr:nvCxnSpPr>
        <xdr:cNvPr id="112" name="直線コネクタ 111"/>
        <xdr:cNvCxnSpPr/>
      </xdr:nvCxnSpPr>
      <xdr:spPr>
        <a:xfrm>
          <a:off x="5562600" y="62941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5080</xdr:rowOff>
    </xdr:from>
    <xdr:to>
      <xdr:col>29</xdr:col>
      <xdr:colOff>127000</xdr:colOff>
      <xdr:row>35</xdr:row>
      <xdr:rowOff>9525</xdr:rowOff>
    </xdr:to>
    <xdr:cxnSp macro="">
      <xdr:nvCxnSpPr>
        <xdr:cNvPr id="113" name="直線コネクタ 112"/>
        <xdr:cNvCxnSpPr/>
      </xdr:nvCxnSpPr>
      <xdr:spPr>
        <a:xfrm flipV="1">
          <a:off x="5003800" y="6615430"/>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177800</xdr:rowOff>
    </xdr:from>
    <xdr:ext cx="755015" cy="252095"/>
    <xdr:sp macro="" textlink="">
      <xdr:nvSpPr>
        <xdr:cNvPr id="114" name="人口1人当たり決算額の推移平均値テキスト445"/>
        <xdr:cNvSpPr txBox="1"/>
      </xdr:nvSpPr>
      <xdr:spPr>
        <a:xfrm>
          <a:off x="5740400" y="6788150"/>
          <a:ext cx="75501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29,054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205740</xdr:rowOff>
    </xdr:from>
    <xdr:to>
      <xdr:col>29</xdr:col>
      <xdr:colOff>177800</xdr:colOff>
      <xdr:row>35</xdr:row>
      <xdr:rowOff>307975</xdr:rowOff>
    </xdr:to>
    <xdr:sp macro="" textlink="">
      <xdr:nvSpPr>
        <xdr:cNvPr id="115" name="フローチャート: 判断 114"/>
        <xdr:cNvSpPr/>
      </xdr:nvSpPr>
      <xdr:spPr>
        <a:xfrm>
          <a:off x="5600700" y="6816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9525</xdr:rowOff>
    </xdr:from>
    <xdr:to>
      <xdr:col>26</xdr:col>
      <xdr:colOff>50800</xdr:colOff>
      <xdr:row>35</xdr:row>
      <xdr:rowOff>187960</xdr:rowOff>
    </xdr:to>
    <xdr:cxnSp macro="">
      <xdr:nvCxnSpPr>
        <xdr:cNvPr id="116" name="直線コネクタ 115"/>
        <xdr:cNvCxnSpPr/>
      </xdr:nvCxnSpPr>
      <xdr:spPr>
        <a:xfrm flipV="1">
          <a:off x="4305300" y="6619875"/>
          <a:ext cx="698500" cy="178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33655</xdr:rowOff>
    </xdr:from>
    <xdr:to>
      <xdr:col>26</xdr:col>
      <xdr:colOff>101600</xdr:colOff>
      <xdr:row>35</xdr:row>
      <xdr:rowOff>135890</xdr:rowOff>
    </xdr:to>
    <xdr:sp macro="" textlink="">
      <xdr:nvSpPr>
        <xdr:cNvPr id="117" name="フローチャート: 判断 116"/>
        <xdr:cNvSpPr/>
      </xdr:nvSpPr>
      <xdr:spPr>
        <a:xfrm>
          <a:off x="4953000" y="66440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119380</xdr:rowOff>
    </xdr:from>
    <xdr:ext cx="736600" cy="259080"/>
    <xdr:sp macro="" textlink="">
      <xdr:nvSpPr>
        <xdr:cNvPr id="118" name="テキスト ボックス 117"/>
        <xdr:cNvSpPr txBox="1"/>
      </xdr:nvSpPr>
      <xdr:spPr>
        <a:xfrm>
          <a:off x="4622800" y="672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31,309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179070</xdr:rowOff>
    </xdr:from>
    <xdr:to>
      <xdr:col>22</xdr:col>
      <xdr:colOff>114300</xdr:colOff>
      <xdr:row>35</xdr:row>
      <xdr:rowOff>187960</xdr:rowOff>
    </xdr:to>
    <xdr:cxnSp macro="">
      <xdr:nvCxnSpPr>
        <xdr:cNvPr id="119" name="直線コネクタ 118"/>
        <xdr:cNvCxnSpPr/>
      </xdr:nvCxnSpPr>
      <xdr:spPr>
        <a:xfrm>
          <a:off x="3606800" y="678942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12065</xdr:rowOff>
    </xdr:from>
    <xdr:to>
      <xdr:col>22</xdr:col>
      <xdr:colOff>165100</xdr:colOff>
      <xdr:row>36</xdr:row>
      <xdr:rowOff>113665</xdr:rowOff>
    </xdr:to>
    <xdr:sp macro="" textlink="">
      <xdr:nvSpPr>
        <xdr:cNvPr id="120" name="フローチャート: 判断 119"/>
        <xdr:cNvSpPr/>
      </xdr:nvSpPr>
      <xdr:spPr>
        <a:xfrm>
          <a:off x="4254500" y="6965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98425</xdr:rowOff>
    </xdr:from>
    <xdr:ext cx="762000" cy="255905"/>
    <xdr:sp macro="" textlink="">
      <xdr:nvSpPr>
        <xdr:cNvPr id="121" name="テキスト ボックス 120"/>
        <xdr:cNvSpPr txBox="1"/>
      </xdr:nvSpPr>
      <xdr:spPr>
        <a:xfrm>
          <a:off x="3924300" y="7051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27,093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179070</xdr:rowOff>
    </xdr:from>
    <xdr:to>
      <xdr:col>18</xdr:col>
      <xdr:colOff>177800</xdr:colOff>
      <xdr:row>35</xdr:row>
      <xdr:rowOff>217805</xdr:rowOff>
    </xdr:to>
    <xdr:cxnSp macro="">
      <xdr:nvCxnSpPr>
        <xdr:cNvPr id="122" name="直線コネクタ 121"/>
        <xdr:cNvCxnSpPr/>
      </xdr:nvCxnSpPr>
      <xdr:spPr>
        <a:xfrm flipV="1">
          <a:off x="2908300" y="6789420"/>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71120</xdr:rowOff>
    </xdr:from>
    <xdr:to>
      <xdr:col>19</xdr:col>
      <xdr:colOff>38100</xdr:colOff>
      <xdr:row>35</xdr:row>
      <xdr:rowOff>172085</xdr:rowOff>
    </xdr:to>
    <xdr:sp macro="" textlink="">
      <xdr:nvSpPr>
        <xdr:cNvPr id="123" name="フローチャート: 判断 122"/>
        <xdr:cNvSpPr/>
      </xdr:nvSpPr>
      <xdr:spPr>
        <a:xfrm>
          <a:off x="3556000" y="66814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182880</xdr:rowOff>
    </xdr:from>
    <xdr:ext cx="762000" cy="259715"/>
    <xdr:sp macro="" textlink="">
      <xdr:nvSpPr>
        <xdr:cNvPr id="124" name="テキスト ボックス 123"/>
        <xdr:cNvSpPr txBox="1"/>
      </xdr:nvSpPr>
      <xdr:spPr>
        <a:xfrm>
          <a:off x="3225800" y="64503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30,815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241935</xdr:rowOff>
    </xdr:from>
    <xdr:to>
      <xdr:col>15</xdr:col>
      <xdr:colOff>101600</xdr:colOff>
      <xdr:row>35</xdr:row>
      <xdr:rowOff>0</xdr:rowOff>
    </xdr:to>
    <xdr:sp macro="" textlink="">
      <xdr:nvSpPr>
        <xdr:cNvPr id="125" name="フローチャート: 判断 124"/>
        <xdr:cNvSpPr/>
      </xdr:nvSpPr>
      <xdr:spPr>
        <a:xfrm>
          <a:off x="2857500" y="65093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10795</xdr:rowOff>
    </xdr:from>
    <xdr:ext cx="762000" cy="258445"/>
    <xdr:sp macro="" textlink="">
      <xdr:nvSpPr>
        <xdr:cNvPr id="126" name="テキスト ボックス 125"/>
        <xdr:cNvSpPr txBox="1"/>
      </xdr:nvSpPr>
      <xdr:spPr>
        <a:xfrm>
          <a:off x="2527300" y="6278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33,078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7" name="テキスト ボックス 126"/>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297180</xdr:rowOff>
    </xdr:from>
    <xdr:to>
      <xdr:col>29</xdr:col>
      <xdr:colOff>177800</xdr:colOff>
      <xdr:row>35</xdr:row>
      <xdr:rowOff>56515</xdr:rowOff>
    </xdr:to>
    <xdr:sp macro="" textlink="">
      <xdr:nvSpPr>
        <xdr:cNvPr id="132" name="楕円 131"/>
        <xdr:cNvSpPr/>
      </xdr:nvSpPr>
      <xdr:spPr>
        <a:xfrm>
          <a:off x="5600700" y="65646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142240</xdr:rowOff>
    </xdr:from>
    <xdr:ext cx="755015" cy="258445"/>
    <xdr:sp macro="" textlink="">
      <xdr:nvSpPr>
        <xdr:cNvPr id="133" name="人口1人当たり決算額の推移該当値テキスト445"/>
        <xdr:cNvSpPr txBox="1"/>
      </xdr:nvSpPr>
      <xdr:spPr>
        <a:xfrm>
          <a:off x="5740400" y="640969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32,345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300990</xdr:rowOff>
    </xdr:from>
    <xdr:to>
      <xdr:col>26</xdr:col>
      <xdr:colOff>101600</xdr:colOff>
      <xdr:row>35</xdr:row>
      <xdr:rowOff>59055</xdr:rowOff>
    </xdr:to>
    <xdr:sp macro="" textlink="">
      <xdr:nvSpPr>
        <xdr:cNvPr id="134" name="楕円 133"/>
        <xdr:cNvSpPr/>
      </xdr:nvSpPr>
      <xdr:spPr>
        <a:xfrm>
          <a:off x="4953000" y="65684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69850</xdr:rowOff>
    </xdr:from>
    <xdr:ext cx="736600" cy="259715"/>
    <xdr:sp macro="" textlink="">
      <xdr:nvSpPr>
        <xdr:cNvPr id="135" name="テキスト ボックス 134"/>
        <xdr:cNvSpPr txBox="1"/>
      </xdr:nvSpPr>
      <xdr:spPr>
        <a:xfrm>
          <a:off x="4622800" y="633730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32,298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137160</xdr:rowOff>
    </xdr:from>
    <xdr:to>
      <xdr:col>22</xdr:col>
      <xdr:colOff>165100</xdr:colOff>
      <xdr:row>35</xdr:row>
      <xdr:rowOff>239395</xdr:rowOff>
    </xdr:to>
    <xdr:sp macro="" textlink="">
      <xdr:nvSpPr>
        <xdr:cNvPr id="136" name="楕円 135"/>
        <xdr:cNvSpPr/>
      </xdr:nvSpPr>
      <xdr:spPr>
        <a:xfrm>
          <a:off x="4254500" y="67475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248920</xdr:rowOff>
    </xdr:from>
    <xdr:ext cx="762000" cy="254000"/>
    <xdr:sp macro="" textlink="">
      <xdr:nvSpPr>
        <xdr:cNvPr id="137" name="テキスト ボックス 136"/>
        <xdr:cNvSpPr txBox="1"/>
      </xdr:nvSpPr>
      <xdr:spPr>
        <a:xfrm>
          <a:off x="3924300" y="65163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29,951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127635</xdr:rowOff>
    </xdr:from>
    <xdr:to>
      <xdr:col>19</xdr:col>
      <xdr:colOff>38100</xdr:colOff>
      <xdr:row>35</xdr:row>
      <xdr:rowOff>229870</xdr:rowOff>
    </xdr:to>
    <xdr:sp macro="" textlink="">
      <xdr:nvSpPr>
        <xdr:cNvPr id="138" name="楕円 137"/>
        <xdr:cNvSpPr/>
      </xdr:nvSpPr>
      <xdr:spPr>
        <a:xfrm>
          <a:off x="3556000" y="67379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215265</xdr:rowOff>
    </xdr:from>
    <xdr:ext cx="762000" cy="252095"/>
    <xdr:sp macro="" textlink="">
      <xdr:nvSpPr>
        <xdr:cNvPr id="139" name="テキスト ボックス 138"/>
        <xdr:cNvSpPr txBox="1"/>
      </xdr:nvSpPr>
      <xdr:spPr>
        <a:xfrm>
          <a:off x="3225800" y="68256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168275</xdr:rowOff>
    </xdr:from>
    <xdr:to>
      <xdr:col>15</xdr:col>
      <xdr:colOff>101600</xdr:colOff>
      <xdr:row>35</xdr:row>
      <xdr:rowOff>269240</xdr:rowOff>
    </xdr:to>
    <xdr:sp macro="" textlink="">
      <xdr:nvSpPr>
        <xdr:cNvPr id="140" name="楕円 139"/>
        <xdr:cNvSpPr/>
      </xdr:nvSpPr>
      <xdr:spPr>
        <a:xfrm>
          <a:off x="2857500" y="67786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254000</xdr:rowOff>
    </xdr:from>
    <xdr:ext cx="762000" cy="259080"/>
    <xdr:sp macro="" textlink="">
      <xdr:nvSpPr>
        <xdr:cNvPr id="141" name="テキスト ボックス 140"/>
        <xdr:cNvSpPr txBox="1"/>
      </xdr:nvSpPr>
      <xdr:spPr>
        <a:xfrm>
          <a:off x="2527300" y="686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29,550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7282" name="Rectangle 2"/>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717,480
713,006
7,103.63
445,334,822
435,224,218
1,301,581
266,360,314
864,199,803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177.8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465" cy="259080"/>
    <xdr:sp macro="" textlink="">
      <xdr:nvSpPr>
        <xdr:cNvPr id="29" name="テキスト ボックス 28"/>
        <xdr:cNvSpPr txBox="1"/>
      </xdr:nvSpPr>
      <xdr:spPr>
        <a:xfrm>
          <a:off x="698500" y="2730500"/>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3</xdr:col>
      <xdr:colOff>127000</xdr:colOff>
      <xdr:row>17</xdr:row>
      <xdr:rowOff>69850</xdr:rowOff>
    </xdr:from>
    <xdr:ext cx="8590915" cy="259080"/>
    <xdr:sp macro="" textlink="">
      <xdr:nvSpPr>
        <xdr:cNvPr id="30" name="テキスト ボックス 29"/>
        <xdr:cNvSpPr txBox="1"/>
      </xdr:nvSpPr>
      <xdr:spPr>
        <a:xfrm>
          <a:off x="698500" y="2984500"/>
          <a:ext cx="8590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470" cy="259080"/>
    <xdr:sp macro="" textlink="">
      <xdr:nvSpPr>
        <xdr:cNvPr id="32" name="テキスト ボックス 31"/>
        <xdr:cNvSpPr txBox="1"/>
      </xdr:nvSpPr>
      <xdr:spPr>
        <a:xfrm>
          <a:off x="698500" y="33020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127000</xdr:rowOff>
    </xdr:from>
    <xdr:ext cx="8209280" cy="259080"/>
    <xdr:sp macro="" textlink="">
      <xdr:nvSpPr>
        <xdr:cNvPr id="33" name="テキスト ボックス 32"/>
        <xdr:cNvSpPr txBox="1"/>
      </xdr:nvSpPr>
      <xdr:spPr>
        <a:xfrm>
          <a:off x="698500" y="3556000"/>
          <a:ext cx="820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40</xdr:row>
      <xdr:rowOff>111760</xdr:rowOff>
    </xdr:from>
    <xdr:ext cx="588645" cy="252095"/>
    <xdr:sp macro="" textlink="">
      <xdr:nvSpPr>
        <xdr:cNvPr id="42" name="テキスト ボックス 41"/>
        <xdr:cNvSpPr txBox="1"/>
      </xdr:nvSpPr>
      <xdr:spPr>
        <a:xfrm>
          <a:off x="166370" y="6969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37</xdr:row>
      <xdr:rowOff>168910</xdr:rowOff>
    </xdr:from>
    <xdr:ext cx="588645" cy="252095"/>
    <xdr:sp macro="" textlink="">
      <xdr:nvSpPr>
        <xdr:cNvPr id="44" name="テキスト ボックス 43"/>
        <xdr:cNvSpPr txBox="1"/>
      </xdr:nvSpPr>
      <xdr:spPr>
        <a:xfrm>
          <a:off x="166370" y="65125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88645" cy="252095"/>
    <xdr:sp macro="" textlink="">
      <xdr:nvSpPr>
        <xdr:cNvPr id="46" name="テキスト ボックス 45"/>
        <xdr:cNvSpPr txBox="1"/>
      </xdr:nvSpPr>
      <xdr:spPr>
        <a:xfrm>
          <a:off x="166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88645" cy="252095"/>
    <xdr:sp macro="" textlink="">
      <xdr:nvSpPr>
        <xdr:cNvPr id="48" name="テキスト ボックス 47"/>
        <xdr:cNvSpPr txBox="1"/>
      </xdr:nvSpPr>
      <xdr:spPr>
        <a:xfrm>
          <a:off x="166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8645" cy="252095"/>
    <xdr:sp macro="" textlink="">
      <xdr:nvSpPr>
        <xdr:cNvPr id="50" name="テキスト ボックス 49"/>
        <xdr:cNvSpPr txBox="1"/>
      </xdr:nvSpPr>
      <xdr:spPr>
        <a:xfrm>
          <a:off x="166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2095"/>
    <xdr:sp macro="" textlink="">
      <xdr:nvSpPr>
        <xdr:cNvPr id="52" name="テキスト ボックス 51"/>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xdr:rowOff>
    </xdr:from>
    <xdr:to>
      <xdr:col>24</xdr:col>
      <xdr:colOff>62865</xdr:colOff>
      <xdr:row>34</xdr:row>
      <xdr:rowOff>100330</xdr:rowOff>
    </xdr:to>
    <xdr:cxnSp macro="">
      <xdr:nvCxnSpPr>
        <xdr:cNvPr id="54" name="直線コネクタ 53"/>
        <xdr:cNvCxnSpPr/>
      </xdr:nvCxnSpPr>
      <xdr:spPr>
        <a:xfrm flipV="1">
          <a:off x="4633595" y="5153025"/>
          <a:ext cx="1270" cy="776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104140</xdr:rowOff>
    </xdr:from>
    <xdr:ext cx="598805" cy="259080"/>
    <xdr:sp macro="" textlink="">
      <xdr:nvSpPr>
        <xdr:cNvPr id="55" name="人件費最小値テキスト"/>
        <xdr:cNvSpPr txBox="1"/>
      </xdr:nvSpPr>
      <xdr:spPr>
        <a:xfrm>
          <a:off x="4686300" y="593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155,864</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100330</xdr:rowOff>
    </xdr:from>
    <xdr:to>
      <xdr:col>24</xdr:col>
      <xdr:colOff>152400</xdr:colOff>
      <xdr:row>34</xdr:row>
      <xdr:rowOff>100330</xdr:rowOff>
    </xdr:to>
    <xdr:cxnSp macro="">
      <xdr:nvCxnSpPr>
        <xdr:cNvPr id="56" name="直線コネクタ 55"/>
        <xdr:cNvCxnSpPr/>
      </xdr:nvCxnSpPr>
      <xdr:spPr>
        <a:xfrm>
          <a:off x="4546600" y="592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127635</xdr:rowOff>
    </xdr:from>
    <xdr:ext cx="598805" cy="259080"/>
    <xdr:sp macro="" textlink="">
      <xdr:nvSpPr>
        <xdr:cNvPr id="57" name="人件費最大値テキスト"/>
        <xdr:cNvSpPr txBox="1"/>
      </xdr:nvSpPr>
      <xdr:spPr>
        <a:xfrm>
          <a:off x="4686300" y="4928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172,845</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9525</xdr:rowOff>
    </xdr:from>
    <xdr:to>
      <xdr:col>24</xdr:col>
      <xdr:colOff>152400</xdr:colOff>
      <xdr:row>30</xdr:row>
      <xdr:rowOff>9525</xdr:rowOff>
    </xdr:to>
    <xdr:cxnSp macro="">
      <xdr:nvCxnSpPr>
        <xdr:cNvPr id="58" name="直線コネクタ 57"/>
        <xdr:cNvCxnSpPr/>
      </xdr:nvCxnSpPr>
      <xdr:spPr>
        <a:xfrm>
          <a:off x="4546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99695</xdr:rowOff>
    </xdr:from>
    <xdr:to>
      <xdr:col>24</xdr:col>
      <xdr:colOff>63500</xdr:colOff>
      <xdr:row>33</xdr:row>
      <xdr:rowOff>142240</xdr:rowOff>
    </xdr:to>
    <xdr:cxnSp macro="">
      <xdr:nvCxnSpPr>
        <xdr:cNvPr id="59" name="直線コネクタ 58"/>
        <xdr:cNvCxnSpPr/>
      </xdr:nvCxnSpPr>
      <xdr:spPr>
        <a:xfrm flipV="1">
          <a:off x="3797300" y="575754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81915</xdr:rowOff>
    </xdr:from>
    <xdr:ext cx="598805" cy="259080"/>
    <xdr:sp macro="" textlink="">
      <xdr:nvSpPr>
        <xdr:cNvPr id="60" name="人件費平均値テキスト"/>
        <xdr:cNvSpPr txBox="1"/>
      </xdr:nvSpPr>
      <xdr:spPr>
        <a:xfrm>
          <a:off x="4686300" y="53968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163,151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32</xdr:row>
      <xdr:rowOff>59055</xdr:rowOff>
    </xdr:from>
    <xdr:to>
      <xdr:col>24</xdr:col>
      <xdr:colOff>114300</xdr:colOff>
      <xdr:row>32</xdr:row>
      <xdr:rowOff>160655</xdr:rowOff>
    </xdr:to>
    <xdr:sp macro="" textlink="">
      <xdr:nvSpPr>
        <xdr:cNvPr id="61" name="フローチャート: 判断 60"/>
        <xdr:cNvSpPr/>
      </xdr:nvSpPr>
      <xdr:spPr>
        <a:xfrm>
          <a:off x="4584700" y="554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106680</xdr:rowOff>
    </xdr:from>
    <xdr:to>
      <xdr:col>19</xdr:col>
      <xdr:colOff>177800</xdr:colOff>
      <xdr:row>33</xdr:row>
      <xdr:rowOff>142240</xdr:rowOff>
    </xdr:to>
    <xdr:cxnSp macro="">
      <xdr:nvCxnSpPr>
        <xdr:cNvPr id="62" name="直線コネクタ 61"/>
        <xdr:cNvCxnSpPr/>
      </xdr:nvCxnSpPr>
      <xdr:spPr>
        <a:xfrm>
          <a:off x="2908300" y="57645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78105</xdr:rowOff>
    </xdr:from>
    <xdr:to>
      <xdr:col>20</xdr:col>
      <xdr:colOff>38100</xdr:colOff>
      <xdr:row>33</xdr:row>
      <xdr:rowOff>8255</xdr:rowOff>
    </xdr:to>
    <xdr:sp macro="" textlink="">
      <xdr:nvSpPr>
        <xdr:cNvPr id="63" name="フローチャート: 判断 62"/>
        <xdr:cNvSpPr/>
      </xdr:nvSpPr>
      <xdr:spPr>
        <a:xfrm>
          <a:off x="3746500" y="556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55880</xdr:colOff>
      <xdr:row>31</xdr:row>
      <xdr:rowOff>24765</xdr:rowOff>
    </xdr:from>
    <xdr:ext cx="591820" cy="259080"/>
    <xdr:sp macro="" textlink="">
      <xdr:nvSpPr>
        <xdr:cNvPr id="64" name="テキスト ボックス 63"/>
        <xdr:cNvSpPr txBox="1"/>
      </xdr:nvSpPr>
      <xdr:spPr>
        <a:xfrm>
          <a:off x="3484880" y="533971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106680</xdr:rowOff>
    </xdr:from>
    <xdr:to>
      <xdr:col>15</xdr:col>
      <xdr:colOff>50800</xdr:colOff>
      <xdr:row>33</xdr:row>
      <xdr:rowOff>146685</xdr:rowOff>
    </xdr:to>
    <xdr:cxnSp macro="">
      <xdr:nvCxnSpPr>
        <xdr:cNvPr id="65" name="直線コネクタ 64"/>
        <xdr:cNvCxnSpPr/>
      </xdr:nvCxnSpPr>
      <xdr:spPr>
        <a:xfrm flipV="1">
          <a:off x="2019300" y="57645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141605</xdr:rowOff>
    </xdr:from>
    <xdr:to>
      <xdr:col>15</xdr:col>
      <xdr:colOff>101600</xdr:colOff>
      <xdr:row>33</xdr:row>
      <xdr:rowOff>71755</xdr:rowOff>
    </xdr:to>
    <xdr:sp macro="" textlink="">
      <xdr:nvSpPr>
        <xdr:cNvPr id="66" name="フローチャート: 判断 65"/>
        <xdr:cNvSpPr/>
      </xdr:nvSpPr>
      <xdr:spPr>
        <a:xfrm>
          <a:off x="2857500" y="56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31</xdr:row>
      <xdr:rowOff>88265</xdr:rowOff>
    </xdr:from>
    <xdr:ext cx="591820" cy="252095"/>
    <xdr:sp macro="" textlink="">
      <xdr:nvSpPr>
        <xdr:cNvPr id="67" name="テキスト ボックス 66"/>
        <xdr:cNvSpPr txBox="1"/>
      </xdr:nvSpPr>
      <xdr:spPr>
        <a:xfrm>
          <a:off x="2608580" y="540321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146685</xdr:rowOff>
    </xdr:from>
    <xdr:to>
      <xdr:col>10</xdr:col>
      <xdr:colOff>114300</xdr:colOff>
      <xdr:row>34</xdr:row>
      <xdr:rowOff>9525</xdr:rowOff>
    </xdr:to>
    <xdr:cxnSp macro="">
      <xdr:nvCxnSpPr>
        <xdr:cNvPr id="68" name="直線コネクタ 67"/>
        <xdr:cNvCxnSpPr/>
      </xdr:nvCxnSpPr>
      <xdr:spPr>
        <a:xfrm flipV="1">
          <a:off x="1130300" y="58045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110490</xdr:rowOff>
    </xdr:from>
    <xdr:to>
      <xdr:col>10</xdr:col>
      <xdr:colOff>165100</xdr:colOff>
      <xdr:row>36</xdr:row>
      <xdr:rowOff>40640</xdr:rowOff>
    </xdr:to>
    <xdr:sp macro="" textlink="">
      <xdr:nvSpPr>
        <xdr:cNvPr id="69" name="フローチャート: 判断 68"/>
        <xdr:cNvSpPr/>
      </xdr:nvSpPr>
      <xdr:spPr>
        <a:xfrm>
          <a:off x="196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36</xdr:row>
      <xdr:rowOff>31750</xdr:rowOff>
    </xdr:from>
    <xdr:ext cx="591820" cy="252095"/>
    <xdr:sp macro="" textlink="">
      <xdr:nvSpPr>
        <xdr:cNvPr id="70" name="テキスト ボックス 69"/>
        <xdr:cNvSpPr txBox="1"/>
      </xdr:nvSpPr>
      <xdr:spPr>
        <a:xfrm>
          <a:off x="1719580" y="620395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104140</xdr:rowOff>
    </xdr:from>
    <xdr:to>
      <xdr:col>6</xdr:col>
      <xdr:colOff>38100</xdr:colOff>
      <xdr:row>38</xdr:row>
      <xdr:rowOff>34290</xdr:rowOff>
    </xdr:to>
    <xdr:sp macro="" textlink="">
      <xdr:nvSpPr>
        <xdr:cNvPr id="71" name="フローチャート: 判断 70"/>
        <xdr:cNvSpPr/>
      </xdr:nvSpPr>
      <xdr:spPr>
        <a:xfrm>
          <a:off x="1079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38</xdr:row>
      <xdr:rowOff>25400</xdr:rowOff>
    </xdr:from>
    <xdr:ext cx="591820" cy="259080"/>
    <xdr:sp macro="" textlink="">
      <xdr:nvSpPr>
        <xdr:cNvPr id="72" name="テキスト ボックス 71"/>
        <xdr:cNvSpPr txBox="1"/>
      </xdr:nvSpPr>
      <xdr:spPr>
        <a:xfrm>
          <a:off x="830580" y="65405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143,417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33</xdr:row>
      <xdr:rowOff>48895</xdr:rowOff>
    </xdr:from>
    <xdr:to>
      <xdr:col>24</xdr:col>
      <xdr:colOff>114300</xdr:colOff>
      <xdr:row>33</xdr:row>
      <xdr:rowOff>150495</xdr:rowOff>
    </xdr:to>
    <xdr:sp macro="" textlink="">
      <xdr:nvSpPr>
        <xdr:cNvPr id="78" name="楕円 77"/>
        <xdr:cNvSpPr/>
      </xdr:nvSpPr>
      <xdr:spPr>
        <a:xfrm>
          <a:off x="4584700" y="5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27305</xdr:rowOff>
    </xdr:from>
    <xdr:ext cx="598805" cy="259080"/>
    <xdr:sp macro="" textlink="">
      <xdr:nvSpPr>
        <xdr:cNvPr id="79" name="人件費該当値テキスト"/>
        <xdr:cNvSpPr txBox="1"/>
      </xdr:nvSpPr>
      <xdr:spPr>
        <a:xfrm>
          <a:off x="4686300" y="5685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159,629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91440</xdr:rowOff>
    </xdr:from>
    <xdr:to>
      <xdr:col>20</xdr:col>
      <xdr:colOff>38100</xdr:colOff>
      <xdr:row>34</xdr:row>
      <xdr:rowOff>21590</xdr:rowOff>
    </xdr:to>
    <xdr:sp macro="" textlink="">
      <xdr:nvSpPr>
        <xdr:cNvPr id="80" name="楕円 79"/>
        <xdr:cNvSpPr/>
      </xdr:nvSpPr>
      <xdr:spPr>
        <a:xfrm>
          <a:off x="37465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55880</xdr:colOff>
      <xdr:row>34</xdr:row>
      <xdr:rowOff>12700</xdr:rowOff>
    </xdr:from>
    <xdr:ext cx="591820" cy="259080"/>
    <xdr:sp macro="" textlink="">
      <xdr:nvSpPr>
        <xdr:cNvPr id="81" name="テキスト ボックス 80"/>
        <xdr:cNvSpPr txBox="1"/>
      </xdr:nvSpPr>
      <xdr:spPr>
        <a:xfrm>
          <a:off x="3484880" y="58420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55880</xdr:rowOff>
    </xdr:from>
    <xdr:to>
      <xdr:col>15</xdr:col>
      <xdr:colOff>101600</xdr:colOff>
      <xdr:row>33</xdr:row>
      <xdr:rowOff>157480</xdr:rowOff>
    </xdr:to>
    <xdr:sp macro="" textlink="">
      <xdr:nvSpPr>
        <xdr:cNvPr id="82" name="楕円 81"/>
        <xdr:cNvSpPr/>
      </xdr:nvSpPr>
      <xdr:spPr>
        <a:xfrm>
          <a:off x="2857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148590</xdr:rowOff>
    </xdr:from>
    <xdr:ext cx="591820" cy="259080"/>
    <xdr:sp macro="" textlink="">
      <xdr:nvSpPr>
        <xdr:cNvPr id="83" name="テキスト ボックス 82"/>
        <xdr:cNvSpPr txBox="1"/>
      </xdr:nvSpPr>
      <xdr:spPr>
        <a:xfrm>
          <a:off x="2608580" y="58064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95885</xdr:rowOff>
    </xdr:from>
    <xdr:to>
      <xdr:col>10</xdr:col>
      <xdr:colOff>165100</xdr:colOff>
      <xdr:row>34</xdr:row>
      <xdr:rowOff>26035</xdr:rowOff>
    </xdr:to>
    <xdr:sp macro="" textlink="">
      <xdr:nvSpPr>
        <xdr:cNvPr id="84" name="楕円 83"/>
        <xdr:cNvSpPr/>
      </xdr:nvSpPr>
      <xdr:spPr>
        <a:xfrm>
          <a:off x="1968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42545</xdr:rowOff>
    </xdr:from>
    <xdr:ext cx="591820" cy="252095"/>
    <xdr:sp macro="" textlink="">
      <xdr:nvSpPr>
        <xdr:cNvPr id="85" name="テキスト ボックス 84"/>
        <xdr:cNvSpPr txBox="1"/>
      </xdr:nvSpPr>
      <xdr:spPr>
        <a:xfrm>
          <a:off x="1719580" y="55289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130175</xdr:rowOff>
    </xdr:from>
    <xdr:to>
      <xdr:col>6</xdr:col>
      <xdr:colOff>38100</xdr:colOff>
      <xdr:row>34</xdr:row>
      <xdr:rowOff>60325</xdr:rowOff>
    </xdr:to>
    <xdr:sp macro="" textlink="">
      <xdr:nvSpPr>
        <xdr:cNvPr id="86" name="楕円 85"/>
        <xdr:cNvSpPr/>
      </xdr:nvSpPr>
      <xdr:spPr>
        <a:xfrm>
          <a:off x="1079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32</xdr:row>
      <xdr:rowOff>76835</xdr:rowOff>
    </xdr:from>
    <xdr:ext cx="591820" cy="252095"/>
    <xdr:sp macro="" textlink="">
      <xdr:nvSpPr>
        <xdr:cNvPr id="87" name="テキスト ボックス 86"/>
        <xdr:cNvSpPr txBox="1"/>
      </xdr:nvSpPr>
      <xdr:spPr>
        <a:xfrm>
          <a:off x="830580" y="556323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4" name="テキスト ボックス 93"/>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2095"/>
    <xdr:sp macro="" textlink="">
      <xdr:nvSpPr>
        <xdr:cNvPr id="96" name="テキスト ボックス 95"/>
        <xdr:cNvSpPr txBox="1"/>
      </xdr:nvSpPr>
      <xdr:spPr>
        <a:xfrm>
          <a:off x="230505" y="10398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7" name="直線コネクタ 96"/>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98" name="テキスト ボックス 97"/>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99" name="直線コネクタ 98"/>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2095"/>
    <xdr:sp macro="" textlink="">
      <xdr:nvSpPr>
        <xdr:cNvPr id="100" name="テキスト ボックス 99"/>
        <xdr:cNvSpPr txBox="1"/>
      </xdr:nvSpPr>
      <xdr:spPr>
        <a:xfrm>
          <a:off x="230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28,000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1" name="直線コネクタ 100"/>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2" name="テキスト ボックス 101"/>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3" name="直線コネクタ 102"/>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2095"/>
    <xdr:sp macro="" textlink="">
      <xdr:nvSpPr>
        <xdr:cNvPr id="104" name="テキスト ボックス 103"/>
        <xdr:cNvSpPr txBox="1"/>
      </xdr:nvSpPr>
      <xdr:spPr>
        <a:xfrm>
          <a:off x="230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32,000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5" name="直線コネクタ 104"/>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22225</xdr:rowOff>
    </xdr:from>
    <xdr:ext cx="531495" cy="258445"/>
    <xdr:sp macro="" textlink="">
      <xdr:nvSpPr>
        <xdr:cNvPr id="106" name="テキスト ボックス 105"/>
        <xdr:cNvSpPr txBox="1"/>
      </xdr:nvSpPr>
      <xdr:spPr>
        <a:xfrm>
          <a:off x="230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34,000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7" name="直線コネクタ 106"/>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38100</xdr:rowOff>
    </xdr:from>
    <xdr:ext cx="531495" cy="259080"/>
    <xdr:sp macro="" textlink="">
      <xdr:nvSpPr>
        <xdr:cNvPr id="108" name="テキスト ボックス 107"/>
        <xdr:cNvSpPr txBox="1"/>
      </xdr:nvSpPr>
      <xdr:spPr>
        <a:xfrm>
          <a:off x="230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54610</xdr:rowOff>
    </xdr:from>
    <xdr:ext cx="531495" cy="252095"/>
    <xdr:sp macro="" textlink="">
      <xdr:nvSpPr>
        <xdr:cNvPr id="110" name="テキスト ボックス 109"/>
        <xdr:cNvSpPr txBox="1"/>
      </xdr:nvSpPr>
      <xdr:spPr>
        <a:xfrm>
          <a:off x="230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38,000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71120</xdr:rowOff>
    </xdr:from>
    <xdr:to>
      <xdr:col>24</xdr:col>
      <xdr:colOff>62865</xdr:colOff>
      <xdr:row>58</xdr:row>
      <xdr:rowOff>18415</xdr:rowOff>
    </xdr:to>
    <xdr:cxnSp macro="">
      <xdr:nvCxnSpPr>
        <xdr:cNvPr id="112" name="直線コネクタ 111"/>
        <xdr:cNvCxnSpPr/>
      </xdr:nvCxnSpPr>
      <xdr:spPr>
        <a:xfrm flipV="1">
          <a:off x="4633595" y="8643620"/>
          <a:ext cx="127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22225</xdr:rowOff>
    </xdr:from>
    <xdr:ext cx="534670" cy="258445"/>
    <xdr:sp macro="" textlink="">
      <xdr:nvSpPr>
        <xdr:cNvPr id="113" name="物件費最小値テキスト"/>
        <xdr:cNvSpPr txBox="1"/>
      </xdr:nvSpPr>
      <xdr:spPr>
        <a:xfrm>
          <a:off x="4686300" y="9966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27,544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18415</xdr:rowOff>
    </xdr:from>
    <xdr:to>
      <xdr:col>24</xdr:col>
      <xdr:colOff>152400</xdr:colOff>
      <xdr:row>58</xdr:row>
      <xdr:rowOff>18415</xdr:rowOff>
    </xdr:to>
    <xdr:cxnSp macro="">
      <xdr:nvCxnSpPr>
        <xdr:cNvPr id="114" name="直線コネクタ 113"/>
        <xdr:cNvCxnSpPr/>
      </xdr:nvCxnSpPr>
      <xdr:spPr>
        <a:xfrm>
          <a:off x="4546600" y="996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17780</xdr:rowOff>
    </xdr:from>
    <xdr:ext cx="534670" cy="252095"/>
    <xdr:sp macro="" textlink="">
      <xdr:nvSpPr>
        <xdr:cNvPr id="115" name="物件費最大値テキスト"/>
        <xdr:cNvSpPr txBox="1"/>
      </xdr:nvSpPr>
      <xdr:spPr>
        <a:xfrm>
          <a:off x="4686300" y="84188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35,621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71120</xdr:rowOff>
    </xdr:from>
    <xdr:to>
      <xdr:col>24</xdr:col>
      <xdr:colOff>152400</xdr:colOff>
      <xdr:row>50</xdr:row>
      <xdr:rowOff>71120</xdr:rowOff>
    </xdr:to>
    <xdr:cxnSp macro="">
      <xdr:nvCxnSpPr>
        <xdr:cNvPr id="116" name="直線コネクタ 115"/>
        <xdr:cNvCxnSpPr/>
      </xdr:nvCxnSpPr>
      <xdr:spPr>
        <a:xfrm>
          <a:off x="4546600" y="864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163195</xdr:rowOff>
    </xdr:from>
    <xdr:to>
      <xdr:col>24</xdr:col>
      <xdr:colOff>63500</xdr:colOff>
      <xdr:row>57</xdr:row>
      <xdr:rowOff>45085</xdr:rowOff>
    </xdr:to>
    <xdr:cxnSp macro="">
      <xdr:nvCxnSpPr>
        <xdr:cNvPr id="117" name="直線コネクタ 116"/>
        <xdr:cNvCxnSpPr/>
      </xdr:nvCxnSpPr>
      <xdr:spPr>
        <a:xfrm flipV="1">
          <a:off x="3797300" y="9592945"/>
          <a:ext cx="8382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162560</xdr:rowOff>
    </xdr:from>
    <xdr:ext cx="534670" cy="259080"/>
    <xdr:sp macro="" textlink="">
      <xdr:nvSpPr>
        <xdr:cNvPr id="118" name="物件費平均値テキスト"/>
        <xdr:cNvSpPr txBox="1"/>
      </xdr:nvSpPr>
      <xdr:spPr>
        <a:xfrm>
          <a:off x="4686300" y="9249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30,689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139700</xdr:rowOff>
    </xdr:from>
    <xdr:to>
      <xdr:col>24</xdr:col>
      <xdr:colOff>114300</xdr:colOff>
      <xdr:row>55</xdr:row>
      <xdr:rowOff>69850</xdr:rowOff>
    </xdr:to>
    <xdr:sp macro="" textlink="">
      <xdr:nvSpPr>
        <xdr:cNvPr id="119" name="フローチャート: 判断 118"/>
        <xdr:cNvSpPr/>
      </xdr:nvSpPr>
      <xdr:spPr>
        <a:xfrm>
          <a:off x="45847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45085</xdr:rowOff>
    </xdr:from>
    <xdr:to>
      <xdr:col>19</xdr:col>
      <xdr:colOff>177800</xdr:colOff>
      <xdr:row>57</xdr:row>
      <xdr:rowOff>102235</xdr:rowOff>
    </xdr:to>
    <xdr:cxnSp macro="">
      <xdr:nvCxnSpPr>
        <xdr:cNvPr id="120" name="直線コネクタ 119"/>
        <xdr:cNvCxnSpPr/>
      </xdr:nvCxnSpPr>
      <xdr:spPr>
        <a:xfrm flipV="1">
          <a:off x="2908300" y="981773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15875</xdr:rowOff>
    </xdr:from>
    <xdr:to>
      <xdr:col>20</xdr:col>
      <xdr:colOff>38100</xdr:colOff>
      <xdr:row>55</xdr:row>
      <xdr:rowOff>117475</xdr:rowOff>
    </xdr:to>
    <xdr:sp macro="" textlink="">
      <xdr:nvSpPr>
        <xdr:cNvPr id="121" name="フローチャート: 判断 120"/>
        <xdr:cNvSpPr/>
      </xdr:nvSpPr>
      <xdr:spPr>
        <a:xfrm>
          <a:off x="3746500" y="944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53</xdr:row>
      <xdr:rowOff>133985</xdr:rowOff>
    </xdr:from>
    <xdr:ext cx="534670" cy="252095"/>
    <xdr:sp macro="" textlink="">
      <xdr:nvSpPr>
        <xdr:cNvPr id="122" name="テキスト ボックス 121"/>
        <xdr:cNvSpPr txBox="1"/>
      </xdr:nvSpPr>
      <xdr:spPr>
        <a:xfrm>
          <a:off x="3517265" y="92208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102235</xdr:rowOff>
    </xdr:from>
    <xdr:to>
      <xdr:col>15</xdr:col>
      <xdr:colOff>50800</xdr:colOff>
      <xdr:row>58</xdr:row>
      <xdr:rowOff>79375</xdr:rowOff>
    </xdr:to>
    <xdr:cxnSp macro="">
      <xdr:nvCxnSpPr>
        <xdr:cNvPr id="123" name="直線コネクタ 122"/>
        <xdr:cNvCxnSpPr/>
      </xdr:nvCxnSpPr>
      <xdr:spPr>
        <a:xfrm flipV="1">
          <a:off x="2019300" y="9874885"/>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89535</xdr:rowOff>
    </xdr:from>
    <xdr:to>
      <xdr:col>15</xdr:col>
      <xdr:colOff>101600</xdr:colOff>
      <xdr:row>56</xdr:row>
      <xdr:rowOff>19685</xdr:rowOff>
    </xdr:to>
    <xdr:sp macro="" textlink="">
      <xdr:nvSpPr>
        <xdr:cNvPr id="124" name="フローチャート: 判断 123"/>
        <xdr:cNvSpPr/>
      </xdr:nvSpPr>
      <xdr:spPr>
        <a:xfrm>
          <a:off x="28575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36195</xdr:rowOff>
    </xdr:from>
    <xdr:ext cx="527685" cy="259080"/>
    <xdr:sp macro="" textlink="">
      <xdr:nvSpPr>
        <xdr:cNvPr id="125" name="テキスト ボックス 124"/>
        <xdr:cNvSpPr txBox="1"/>
      </xdr:nvSpPr>
      <xdr:spPr>
        <a:xfrm>
          <a:off x="2640965" y="92944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79375</xdr:rowOff>
    </xdr:from>
    <xdr:to>
      <xdr:col>10</xdr:col>
      <xdr:colOff>114300</xdr:colOff>
      <xdr:row>59</xdr:row>
      <xdr:rowOff>17780</xdr:rowOff>
    </xdr:to>
    <xdr:cxnSp macro="">
      <xdr:nvCxnSpPr>
        <xdr:cNvPr id="126" name="直線コネクタ 125"/>
        <xdr:cNvCxnSpPr/>
      </xdr:nvCxnSpPr>
      <xdr:spPr>
        <a:xfrm flipV="1">
          <a:off x="1130300" y="1002347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27" name="フローチャート: 判断 126"/>
        <xdr:cNvSpPr/>
      </xdr:nvSpPr>
      <xdr:spPr>
        <a:xfrm>
          <a:off x="1968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146685</xdr:rowOff>
    </xdr:from>
    <xdr:ext cx="527685" cy="252095"/>
    <xdr:sp macro="" textlink="">
      <xdr:nvSpPr>
        <xdr:cNvPr id="128" name="テキスト ボックス 127"/>
        <xdr:cNvSpPr txBox="1"/>
      </xdr:nvSpPr>
      <xdr:spPr>
        <a:xfrm>
          <a:off x="1751965" y="100907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59</xdr:row>
      <xdr:rowOff>24130</xdr:rowOff>
    </xdr:from>
    <xdr:to>
      <xdr:col>6</xdr:col>
      <xdr:colOff>38100</xdr:colOff>
      <xdr:row>59</xdr:row>
      <xdr:rowOff>125730</xdr:rowOff>
    </xdr:to>
    <xdr:sp macro="" textlink="">
      <xdr:nvSpPr>
        <xdr:cNvPr id="129" name="フローチャート: 判断 128"/>
        <xdr:cNvSpPr/>
      </xdr:nvSpPr>
      <xdr:spPr>
        <a:xfrm>
          <a:off x="1079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116840</xdr:rowOff>
    </xdr:from>
    <xdr:ext cx="527685" cy="259080"/>
    <xdr:sp macro="" textlink="">
      <xdr:nvSpPr>
        <xdr:cNvPr id="130" name="テキスト ボックス 129"/>
        <xdr:cNvSpPr txBox="1"/>
      </xdr:nvSpPr>
      <xdr:spPr>
        <a:xfrm>
          <a:off x="862965" y="102323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112395</xdr:rowOff>
    </xdr:from>
    <xdr:to>
      <xdr:col>24</xdr:col>
      <xdr:colOff>114300</xdr:colOff>
      <xdr:row>56</xdr:row>
      <xdr:rowOff>42545</xdr:rowOff>
    </xdr:to>
    <xdr:sp macro="" textlink="">
      <xdr:nvSpPr>
        <xdr:cNvPr id="136" name="楕円 135"/>
        <xdr:cNvSpPr/>
      </xdr:nvSpPr>
      <xdr:spPr>
        <a:xfrm>
          <a:off x="4584700" y="95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90805</xdr:rowOff>
    </xdr:from>
    <xdr:ext cx="534670" cy="258445"/>
    <xdr:sp macro="" textlink="">
      <xdr:nvSpPr>
        <xdr:cNvPr id="137" name="物件費該当値テキスト"/>
        <xdr:cNvSpPr txBox="1"/>
      </xdr:nvSpPr>
      <xdr:spPr>
        <a:xfrm>
          <a:off x="4686300" y="9520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166370</xdr:rowOff>
    </xdr:from>
    <xdr:to>
      <xdr:col>20</xdr:col>
      <xdr:colOff>38100</xdr:colOff>
      <xdr:row>57</xdr:row>
      <xdr:rowOff>95885</xdr:rowOff>
    </xdr:to>
    <xdr:sp macro="" textlink="">
      <xdr:nvSpPr>
        <xdr:cNvPr id="138" name="楕円 137"/>
        <xdr:cNvSpPr/>
      </xdr:nvSpPr>
      <xdr:spPr>
        <a:xfrm>
          <a:off x="3746500" y="976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57</xdr:row>
      <xdr:rowOff>86995</xdr:rowOff>
    </xdr:from>
    <xdr:ext cx="534670" cy="252095"/>
    <xdr:sp macro="" textlink="">
      <xdr:nvSpPr>
        <xdr:cNvPr id="139" name="テキスト ボックス 138"/>
        <xdr:cNvSpPr txBox="1"/>
      </xdr:nvSpPr>
      <xdr:spPr>
        <a:xfrm>
          <a:off x="3517265" y="98596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52070</xdr:rowOff>
    </xdr:from>
    <xdr:to>
      <xdr:col>15</xdr:col>
      <xdr:colOff>101600</xdr:colOff>
      <xdr:row>57</xdr:row>
      <xdr:rowOff>153035</xdr:rowOff>
    </xdr:to>
    <xdr:sp macro="" textlink="">
      <xdr:nvSpPr>
        <xdr:cNvPr id="140" name="楕円 139"/>
        <xdr:cNvSpPr/>
      </xdr:nvSpPr>
      <xdr:spPr>
        <a:xfrm>
          <a:off x="28575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144145</xdr:rowOff>
    </xdr:from>
    <xdr:ext cx="527685" cy="252095"/>
    <xdr:sp macro="" textlink="">
      <xdr:nvSpPr>
        <xdr:cNvPr id="141" name="テキスト ボックス 140"/>
        <xdr:cNvSpPr txBox="1"/>
      </xdr:nvSpPr>
      <xdr:spPr>
        <a:xfrm>
          <a:off x="2640965" y="99167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29210</xdr:rowOff>
    </xdr:from>
    <xdr:to>
      <xdr:col>10</xdr:col>
      <xdr:colOff>165100</xdr:colOff>
      <xdr:row>58</xdr:row>
      <xdr:rowOff>130175</xdr:rowOff>
    </xdr:to>
    <xdr:sp macro="" textlink="">
      <xdr:nvSpPr>
        <xdr:cNvPr id="142" name="楕円 141"/>
        <xdr:cNvSpPr/>
      </xdr:nvSpPr>
      <xdr:spPr>
        <a:xfrm>
          <a:off x="19685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146685</xdr:rowOff>
    </xdr:from>
    <xdr:ext cx="527685" cy="252095"/>
    <xdr:sp macro="" textlink="">
      <xdr:nvSpPr>
        <xdr:cNvPr id="143" name="テキスト ボックス 142"/>
        <xdr:cNvSpPr txBox="1"/>
      </xdr:nvSpPr>
      <xdr:spPr>
        <a:xfrm>
          <a:off x="1751965" y="97478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137795</xdr:rowOff>
    </xdr:from>
    <xdr:to>
      <xdr:col>6</xdr:col>
      <xdr:colOff>38100</xdr:colOff>
      <xdr:row>59</xdr:row>
      <xdr:rowOff>67945</xdr:rowOff>
    </xdr:to>
    <xdr:sp macro="" textlink="">
      <xdr:nvSpPr>
        <xdr:cNvPr id="144" name="楕円 143"/>
        <xdr:cNvSpPr/>
      </xdr:nvSpPr>
      <xdr:spPr>
        <a:xfrm>
          <a:off x="1079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84455</xdr:rowOff>
    </xdr:from>
    <xdr:ext cx="527685" cy="259080"/>
    <xdr:sp macro="" textlink="">
      <xdr:nvSpPr>
        <xdr:cNvPr id="145" name="テキスト ボックス 144"/>
        <xdr:cNvSpPr txBox="1"/>
      </xdr:nvSpPr>
      <xdr:spPr>
        <a:xfrm>
          <a:off x="862965" y="98571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2" name="テキスト ボックス 151"/>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80</xdr:row>
      <xdr:rowOff>111760</xdr:rowOff>
    </xdr:from>
    <xdr:ext cx="460375" cy="252095"/>
    <xdr:sp macro="" textlink="">
      <xdr:nvSpPr>
        <xdr:cNvPr id="154" name="テキスト ボックス 153"/>
        <xdr:cNvSpPr txBox="1"/>
      </xdr:nvSpPr>
      <xdr:spPr>
        <a:xfrm>
          <a:off x="294640" y="13827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78</xdr:row>
      <xdr:rowOff>73660</xdr:rowOff>
    </xdr:from>
    <xdr:ext cx="460375" cy="259080"/>
    <xdr:sp macro="" textlink="">
      <xdr:nvSpPr>
        <xdr:cNvPr id="156" name="テキスト ボックス 155"/>
        <xdr:cNvSpPr txBox="1"/>
      </xdr:nvSpPr>
      <xdr:spPr>
        <a:xfrm>
          <a:off x="294640" y="13446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0375" cy="259080"/>
    <xdr:sp macro="" textlink="">
      <xdr:nvSpPr>
        <xdr:cNvPr id="158" name="テキスト ボックス 157"/>
        <xdr:cNvSpPr txBox="1"/>
      </xdr:nvSpPr>
      <xdr:spPr>
        <a:xfrm>
          <a:off x="294640" y="1306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2095"/>
    <xdr:sp macro="" textlink="">
      <xdr:nvSpPr>
        <xdr:cNvPr id="160" name="テキスト ボックス 159"/>
        <xdr:cNvSpPr txBox="1"/>
      </xdr:nvSpPr>
      <xdr:spPr>
        <a:xfrm>
          <a:off x="230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4" name="テキスト ボックス 163"/>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095"/>
    <xdr:sp macro="" textlink="">
      <xdr:nvSpPr>
        <xdr:cNvPr id="166" name="テキスト ボックス 165"/>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81915</xdr:rowOff>
    </xdr:from>
    <xdr:to>
      <xdr:col>24</xdr:col>
      <xdr:colOff>62865</xdr:colOff>
      <xdr:row>77</xdr:row>
      <xdr:rowOff>1905</xdr:rowOff>
    </xdr:to>
    <xdr:cxnSp macro="">
      <xdr:nvCxnSpPr>
        <xdr:cNvPr id="168" name="直線コネクタ 167"/>
        <xdr:cNvCxnSpPr/>
      </xdr:nvCxnSpPr>
      <xdr:spPr>
        <a:xfrm flipV="1">
          <a:off x="4633595" y="12083415"/>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6350</xdr:rowOff>
    </xdr:from>
    <xdr:ext cx="469900" cy="252095"/>
    <xdr:sp macro="" textlink="">
      <xdr:nvSpPr>
        <xdr:cNvPr id="169" name="維持補修費最小値テキスト"/>
        <xdr:cNvSpPr txBox="1"/>
      </xdr:nvSpPr>
      <xdr:spPr>
        <a:xfrm>
          <a:off x="4686300" y="132080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8,025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1905</xdr:rowOff>
    </xdr:from>
    <xdr:to>
      <xdr:col>24</xdr:col>
      <xdr:colOff>152400</xdr:colOff>
      <xdr:row>77</xdr:row>
      <xdr:rowOff>1905</xdr:rowOff>
    </xdr:to>
    <xdr:cxnSp macro="">
      <xdr:nvCxnSpPr>
        <xdr:cNvPr id="170" name="直線コネクタ 169"/>
        <xdr:cNvCxnSpPr/>
      </xdr:nvCxnSpPr>
      <xdr:spPr>
        <a:xfrm>
          <a:off x="4546600" y="13203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29210</xdr:rowOff>
    </xdr:from>
    <xdr:ext cx="534670" cy="252095"/>
    <xdr:sp macro="" textlink="">
      <xdr:nvSpPr>
        <xdr:cNvPr id="171" name="維持補修費最大値テキスト"/>
        <xdr:cNvSpPr txBox="1"/>
      </xdr:nvSpPr>
      <xdr:spPr>
        <a:xfrm>
          <a:off x="4686300" y="118592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13,902</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81915</xdr:rowOff>
    </xdr:from>
    <xdr:to>
      <xdr:col>24</xdr:col>
      <xdr:colOff>152400</xdr:colOff>
      <xdr:row>70</xdr:row>
      <xdr:rowOff>81915</xdr:rowOff>
    </xdr:to>
    <xdr:cxnSp macro="">
      <xdr:nvCxnSpPr>
        <xdr:cNvPr id="172" name="直線コネクタ 171"/>
        <xdr:cNvCxnSpPr/>
      </xdr:nvCxnSpPr>
      <xdr:spPr>
        <a:xfrm>
          <a:off x="4546600" y="1208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161290</xdr:rowOff>
    </xdr:from>
    <xdr:to>
      <xdr:col>24</xdr:col>
      <xdr:colOff>63500</xdr:colOff>
      <xdr:row>76</xdr:row>
      <xdr:rowOff>10795</xdr:rowOff>
    </xdr:to>
    <xdr:cxnSp macro="">
      <xdr:nvCxnSpPr>
        <xdr:cNvPr id="173" name="直線コネクタ 172"/>
        <xdr:cNvCxnSpPr/>
      </xdr:nvCxnSpPr>
      <xdr:spPr>
        <a:xfrm>
          <a:off x="3797300" y="130200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38735</xdr:rowOff>
    </xdr:from>
    <xdr:ext cx="534670" cy="259080"/>
    <xdr:sp macro="" textlink="">
      <xdr:nvSpPr>
        <xdr:cNvPr id="174" name="維持補修費平均値テキスト"/>
        <xdr:cNvSpPr txBox="1"/>
      </xdr:nvSpPr>
      <xdr:spPr>
        <a:xfrm>
          <a:off x="4686300" y="12554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15875</xdr:rowOff>
    </xdr:from>
    <xdr:to>
      <xdr:col>24</xdr:col>
      <xdr:colOff>114300</xdr:colOff>
      <xdr:row>74</xdr:row>
      <xdr:rowOff>117475</xdr:rowOff>
    </xdr:to>
    <xdr:sp macro="" textlink="">
      <xdr:nvSpPr>
        <xdr:cNvPr id="175" name="フローチャート: 判断 174"/>
        <xdr:cNvSpPr/>
      </xdr:nvSpPr>
      <xdr:spPr>
        <a:xfrm>
          <a:off x="4584700" y="1270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161290</xdr:rowOff>
    </xdr:from>
    <xdr:to>
      <xdr:col>19</xdr:col>
      <xdr:colOff>177800</xdr:colOff>
      <xdr:row>76</xdr:row>
      <xdr:rowOff>135890</xdr:rowOff>
    </xdr:to>
    <xdr:cxnSp macro="">
      <xdr:nvCxnSpPr>
        <xdr:cNvPr id="176" name="直線コネクタ 175"/>
        <xdr:cNvCxnSpPr/>
      </xdr:nvCxnSpPr>
      <xdr:spPr>
        <a:xfrm flipV="1">
          <a:off x="2908300" y="1302004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160655</xdr:rowOff>
    </xdr:from>
    <xdr:to>
      <xdr:col>20</xdr:col>
      <xdr:colOff>38100</xdr:colOff>
      <xdr:row>73</xdr:row>
      <xdr:rowOff>90805</xdr:rowOff>
    </xdr:to>
    <xdr:sp macro="" textlink="">
      <xdr:nvSpPr>
        <xdr:cNvPr id="177" name="フローチャート: 判断 176"/>
        <xdr:cNvSpPr/>
      </xdr:nvSpPr>
      <xdr:spPr>
        <a:xfrm>
          <a:off x="3746500" y="125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71</xdr:row>
      <xdr:rowOff>107315</xdr:rowOff>
    </xdr:from>
    <xdr:ext cx="534670" cy="259080"/>
    <xdr:sp macro="" textlink="">
      <xdr:nvSpPr>
        <xdr:cNvPr id="178" name="テキスト ボックス 177"/>
        <xdr:cNvSpPr txBox="1"/>
      </xdr:nvSpPr>
      <xdr:spPr>
        <a:xfrm>
          <a:off x="3517265" y="12280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99695</xdr:rowOff>
    </xdr:from>
    <xdr:to>
      <xdr:col>15</xdr:col>
      <xdr:colOff>50800</xdr:colOff>
      <xdr:row>76</xdr:row>
      <xdr:rowOff>135890</xdr:rowOff>
    </xdr:to>
    <xdr:cxnSp macro="">
      <xdr:nvCxnSpPr>
        <xdr:cNvPr id="179" name="直線コネクタ 178"/>
        <xdr:cNvCxnSpPr/>
      </xdr:nvCxnSpPr>
      <xdr:spPr>
        <a:xfrm>
          <a:off x="2019300" y="131298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138430</xdr:rowOff>
    </xdr:from>
    <xdr:to>
      <xdr:col>15</xdr:col>
      <xdr:colOff>101600</xdr:colOff>
      <xdr:row>74</xdr:row>
      <xdr:rowOff>68580</xdr:rowOff>
    </xdr:to>
    <xdr:sp macro="" textlink="">
      <xdr:nvSpPr>
        <xdr:cNvPr id="180" name="フローチャート: 判断 179"/>
        <xdr:cNvSpPr/>
      </xdr:nvSpPr>
      <xdr:spPr>
        <a:xfrm>
          <a:off x="2857500" y="1265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72</xdr:row>
      <xdr:rowOff>85090</xdr:rowOff>
    </xdr:from>
    <xdr:ext cx="527685" cy="259080"/>
    <xdr:sp macro="" textlink="">
      <xdr:nvSpPr>
        <xdr:cNvPr id="181" name="テキスト ボックス 180"/>
        <xdr:cNvSpPr txBox="1"/>
      </xdr:nvSpPr>
      <xdr:spPr>
        <a:xfrm>
          <a:off x="2640965" y="124294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168910</xdr:rowOff>
    </xdr:from>
    <xdr:to>
      <xdr:col>10</xdr:col>
      <xdr:colOff>114300</xdr:colOff>
      <xdr:row>76</xdr:row>
      <xdr:rowOff>99695</xdr:rowOff>
    </xdr:to>
    <xdr:cxnSp macro="">
      <xdr:nvCxnSpPr>
        <xdr:cNvPr id="182" name="直線コネクタ 181"/>
        <xdr:cNvCxnSpPr/>
      </xdr:nvCxnSpPr>
      <xdr:spPr>
        <a:xfrm>
          <a:off x="1130300" y="1302766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116840</xdr:rowOff>
    </xdr:from>
    <xdr:to>
      <xdr:col>10</xdr:col>
      <xdr:colOff>165100</xdr:colOff>
      <xdr:row>77</xdr:row>
      <xdr:rowOff>46990</xdr:rowOff>
    </xdr:to>
    <xdr:sp macro="" textlink="">
      <xdr:nvSpPr>
        <xdr:cNvPr id="183" name="フローチャート: 判断 182"/>
        <xdr:cNvSpPr/>
      </xdr:nvSpPr>
      <xdr:spPr>
        <a:xfrm>
          <a:off x="1968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38100</xdr:rowOff>
    </xdr:from>
    <xdr:ext cx="462915" cy="259080"/>
    <xdr:sp macro="" textlink="">
      <xdr:nvSpPr>
        <xdr:cNvPr id="184" name="テキスト ボックス 183"/>
        <xdr:cNvSpPr txBox="1"/>
      </xdr:nvSpPr>
      <xdr:spPr>
        <a:xfrm>
          <a:off x="1784350" y="132397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132080</xdr:rowOff>
    </xdr:from>
    <xdr:to>
      <xdr:col>6</xdr:col>
      <xdr:colOff>38100</xdr:colOff>
      <xdr:row>79</xdr:row>
      <xdr:rowOff>62230</xdr:rowOff>
    </xdr:to>
    <xdr:sp macro="" textlink="">
      <xdr:nvSpPr>
        <xdr:cNvPr id="185" name="フローチャート: 判断 184"/>
        <xdr:cNvSpPr/>
      </xdr:nvSpPr>
      <xdr:spPr>
        <a:xfrm>
          <a:off x="10795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53340</xdr:rowOff>
    </xdr:from>
    <xdr:ext cx="462915" cy="252095"/>
    <xdr:sp macro="" textlink="">
      <xdr:nvSpPr>
        <xdr:cNvPr id="186" name="テキスト ボックス 185"/>
        <xdr:cNvSpPr txBox="1"/>
      </xdr:nvSpPr>
      <xdr:spPr>
        <a:xfrm>
          <a:off x="895350" y="135978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132080</xdr:rowOff>
    </xdr:from>
    <xdr:to>
      <xdr:col>24</xdr:col>
      <xdr:colOff>114300</xdr:colOff>
      <xdr:row>76</xdr:row>
      <xdr:rowOff>61595</xdr:rowOff>
    </xdr:to>
    <xdr:sp macro="" textlink="">
      <xdr:nvSpPr>
        <xdr:cNvPr id="192" name="楕円 191"/>
        <xdr:cNvSpPr/>
      </xdr:nvSpPr>
      <xdr:spPr>
        <a:xfrm>
          <a:off x="4584700" y="12990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109855</xdr:rowOff>
    </xdr:from>
    <xdr:ext cx="469900" cy="252095"/>
    <xdr:sp macro="" textlink="">
      <xdr:nvSpPr>
        <xdr:cNvPr id="193" name="維持補修費該当値テキスト"/>
        <xdr:cNvSpPr txBox="1"/>
      </xdr:nvSpPr>
      <xdr:spPr>
        <a:xfrm>
          <a:off x="4686300" y="129686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110490</xdr:rowOff>
    </xdr:from>
    <xdr:to>
      <xdr:col>20</xdr:col>
      <xdr:colOff>38100</xdr:colOff>
      <xdr:row>76</xdr:row>
      <xdr:rowOff>40640</xdr:rowOff>
    </xdr:to>
    <xdr:sp macro="" textlink="">
      <xdr:nvSpPr>
        <xdr:cNvPr id="194" name="楕円 193"/>
        <xdr:cNvSpPr/>
      </xdr:nvSpPr>
      <xdr:spPr>
        <a:xfrm>
          <a:off x="37465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120650</xdr:colOff>
      <xdr:row>76</xdr:row>
      <xdr:rowOff>32385</xdr:rowOff>
    </xdr:from>
    <xdr:ext cx="469900" cy="252095"/>
    <xdr:sp macro="" textlink="">
      <xdr:nvSpPr>
        <xdr:cNvPr id="195" name="テキスト ボックス 194"/>
        <xdr:cNvSpPr txBox="1"/>
      </xdr:nvSpPr>
      <xdr:spPr>
        <a:xfrm>
          <a:off x="3549650" y="130625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85090</xdr:rowOff>
    </xdr:from>
    <xdr:to>
      <xdr:col>15</xdr:col>
      <xdr:colOff>101600</xdr:colOff>
      <xdr:row>77</xdr:row>
      <xdr:rowOff>15240</xdr:rowOff>
    </xdr:to>
    <xdr:sp macro="" textlink="">
      <xdr:nvSpPr>
        <xdr:cNvPr id="196" name="楕円 195"/>
        <xdr:cNvSpPr/>
      </xdr:nvSpPr>
      <xdr:spPr>
        <a:xfrm>
          <a:off x="28575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6350</xdr:rowOff>
    </xdr:from>
    <xdr:ext cx="462915" cy="252095"/>
    <xdr:sp macro="" textlink="">
      <xdr:nvSpPr>
        <xdr:cNvPr id="197" name="テキスト ボックス 196"/>
        <xdr:cNvSpPr txBox="1"/>
      </xdr:nvSpPr>
      <xdr:spPr>
        <a:xfrm>
          <a:off x="2673350" y="132080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48895</xdr:rowOff>
    </xdr:from>
    <xdr:to>
      <xdr:col>10</xdr:col>
      <xdr:colOff>165100</xdr:colOff>
      <xdr:row>76</xdr:row>
      <xdr:rowOff>150495</xdr:rowOff>
    </xdr:to>
    <xdr:sp macro="" textlink="">
      <xdr:nvSpPr>
        <xdr:cNvPr id="198" name="楕円 197"/>
        <xdr:cNvSpPr/>
      </xdr:nvSpPr>
      <xdr:spPr>
        <a:xfrm>
          <a:off x="1968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167005</xdr:rowOff>
    </xdr:from>
    <xdr:ext cx="462915" cy="252095"/>
    <xdr:sp macro="" textlink="">
      <xdr:nvSpPr>
        <xdr:cNvPr id="199" name="テキスト ボックス 198"/>
        <xdr:cNvSpPr txBox="1"/>
      </xdr:nvSpPr>
      <xdr:spPr>
        <a:xfrm>
          <a:off x="1784350" y="128543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118745</xdr:rowOff>
    </xdr:from>
    <xdr:to>
      <xdr:col>6</xdr:col>
      <xdr:colOff>38100</xdr:colOff>
      <xdr:row>76</xdr:row>
      <xdr:rowOff>48260</xdr:rowOff>
    </xdr:to>
    <xdr:sp macro="" textlink="">
      <xdr:nvSpPr>
        <xdr:cNvPr id="200" name="楕円 199"/>
        <xdr:cNvSpPr/>
      </xdr:nvSpPr>
      <xdr:spPr>
        <a:xfrm>
          <a:off x="1079500" y="129774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65405</xdr:rowOff>
    </xdr:from>
    <xdr:ext cx="462915" cy="252095"/>
    <xdr:sp macro="" textlink="">
      <xdr:nvSpPr>
        <xdr:cNvPr id="201" name="テキスト ボックス 200"/>
        <xdr:cNvSpPr txBox="1"/>
      </xdr:nvSpPr>
      <xdr:spPr>
        <a:xfrm>
          <a:off x="895350" y="127527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08" name="テキスト ボックス 207"/>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100</xdr:row>
      <xdr:rowOff>111760</xdr:rowOff>
    </xdr:from>
    <xdr:ext cx="460375" cy="252095"/>
    <xdr:sp macro="" textlink="">
      <xdr:nvSpPr>
        <xdr:cNvPr id="210" name="テキスト ボックス 209"/>
        <xdr:cNvSpPr txBox="1"/>
      </xdr:nvSpPr>
      <xdr:spPr>
        <a:xfrm>
          <a:off x="294640" y="1725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2" name="テキスト ボックス 21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095"/>
    <xdr:sp macro="" textlink="">
      <xdr:nvSpPr>
        <xdr:cNvPr id="216" name="テキスト ボックス 215"/>
        <xdr:cNvSpPr txBox="1"/>
      </xdr:nvSpPr>
      <xdr:spPr>
        <a:xfrm>
          <a:off x="230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18" name="テキスト ボックス 21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92710</xdr:rowOff>
    </xdr:from>
    <xdr:ext cx="531495" cy="259080"/>
    <xdr:sp macro="" textlink="">
      <xdr:nvSpPr>
        <xdr:cNvPr id="220" name="テキスト ボックス 219"/>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2095"/>
    <xdr:sp macro="" textlink="">
      <xdr:nvSpPr>
        <xdr:cNvPr id="222" name="テキスト ボックス 221"/>
        <xdr:cNvSpPr txBox="1"/>
      </xdr:nvSpPr>
      <xdr:spPr>
        <a:xfrm>
          <a:off x="230505" y="14970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24130</xdr:rowOff>
    </xdr:from>
    <xdr:to>
      <xdr:col>24</xdr:col>
      <xdr:colOff>62865</xdr:colOff>
      <xdr:row>99</xdr:row>
      <xdr:rowOff>109855</xdr:rowOff>
    </xdr:to>
    <xdr:cxnSp macro="">
      <xdr:nvCxnSpPr>
        <xdr:cNvPr id="224" name="直線コネクタ 223"/>
        <xdr:cNvCxnSpPr/>
      </xdr:nvCxnSpPr>
      <xdr:spPr>
        <a:xfrm flipV="1">
          <a:off x="4633595" y="15454630"/>
          <a:ext cx="1270" cy="1628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113665</xdr:rowOff>
    </xdr:from>
    <xdr:ext cx="469900" cy="258445"/>
    <xdr:sp macro="" textlink="">
      <xdr:nvSpPr>
        <xdr:cNvPr id="225" name="扶助費最小値テキスト"/>
        <xdr:cNvSpPr txBox="1"/>
      </xdr:nvSpPr>
      <xdr:spPr>
        <a:xfrm>
          <a:off x="4686300" y="17087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9,657</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109855</xdr:rowOff>
    </xdr:from>
    <xdr:to>
      <xdr:col>24</xdr:col>
      <xdr:colOff>152400</xdr:colOff>
      <xdr:row>99</xdr:row>
      <xdr:rowOff>109855</xdr:rowOff>
    </xdr:to>
    <xdr:cxnSp macro="">
      <xdr:nvCxnSpPr>
        <xdr:cNvPr id="226" name="直線コネクタ 225"/>
        <xdr:cNvCxnSpPr/>
      </xdr:nvCxnSpPr>
      <xdr:spPr>
        <a:xfrm>
          <a:off x="4546600" y="1708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142240</xdr:rowOff>
    </xdr:from>
    <xdr:ext cx="534670" cy="259080"/>
    <xdr:sp macro="" textlink="">
      <xdr:nvSpPr>
        <xdr:cNvPr id="227" name="扶助費最大値テキスト"/>
        <xdr:cNvSpPr txBox="1"/>
      </xdr:nvSpPr>
      <xdr:spPr>
        <a:xfrm>
          <a:off x="4686300" y="1522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24130</xdr:rowOff>
    </xdr:from>
    <xdr:to>
      <xdr:col>24</xdr:col>
      <xdr:colOff>152400</xdr:colOff>
      <xdr:row>90</xdr:row>
      <xdr:rowOff>24130</xdr:rowOff>
    </xdr:to>
    <xdr:cxnSp macro="">
      <xdr:nvCxnSpPr>
        <xdr:cNvPr id="228" name="直線コネクタ 227"/>
        <xdr:cNvCxnSpPr/>
      </xdr:nvCxnSpPr>
      <xdr:spPr>
        <a:xfrm>
          <a:off x="4546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24130</xdr:rowOff>
    </xdr:from>
    <xdr:to>
      <xdr:col>24</xdr:col>
      <xdr:colOff>63500</xdr:colOff>
      <xdr:row>90</xdr:row>
      <xdr:rowOff>83185</xdr:rowOff>
    </xdr:to>
    <xdr:cxnSp macro="">
      <xdr:nvCxnSpPr>
        <xdr:cNvPr id="229" name="直線コネクタ 228"/>
        <xdr:cNvCxnSpPr/>
      </xdr:nvCxnSpPr>
      <xdr:spPr>
        <a:xfrm flipV="1">
          <a:off x="3797300" y="1545463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13335</xdr:rowOff>
    </xdr:from>
    <xdr:ext cx="534670" cy="259080"/>
    <xdr:sp macro="" textlink="">
      <xdr:nvSpPr>
        <xdr:cNvPr id="230" name="扶助費平均値テキスト"/>
        <xdr:cNvSpPr txBox="1"/>
      </xdr:nvSpPr>
      <xdr:spPr>
        <a:xfrm>
          <a:off x="4686300" y="159581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93</xdr:row>
      <xdr:rowOff>34925</xdr:rowOff>
    </xdr:from>
    <xdr:to>
      <xdr:col>24</xdr:col>
      <xdr:colOff>114300</xdr:colOff>
      <xdr:row>93</xdr:row>
      <xdr:rowOff>136525</xdr:rowOff>
    </xdr:to>
    <xdr:sp macro="" textlink="">
      <xdr:nvSpPr>
        <xdr:cNvPr id="231" name="フローチャート: 判断 230"/>
        <xdr:cNvSpPr/>
      </xdr:nvSpPr>
      <xdr:spPr>
        <a:xfrm>
          <a:off x="4584700" y="1597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83185</xdr:rowOff>
    </xdr:from>
    <xdr:to>
      <xdr:col>19</xdr:col>
      <xdr:colOff>177800</xdr:colOff>
      <xdr:row>90</xdr:row>
      <xdr:rowOff>137160</xdr:rowOff>
    </xdr:to>
    <xdr:cxnSp macro="">
      <xdr:nvCxnSpPr>
        <xdr:cNvPr id="232" name="直線コネクタ 231"/>
        <xdr:cNvCxnSpPr/>
      </xdr:nvCxnSpPr>
      <xdr:spPr>
        <a:xfrm flipV="1">
          <a:off x="2908300" y="1551368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69215</xdr:rowOff>
    </xdr:from>
    <xdr:to>
      <xdr:col>20</xdr:col>
      <xdr:colOff>38100</xdr:colOff>
      <xdr:row>93</xdr:row>
      <xdr:rowOff>170815</xdr:rowOff>
    </xdr:to>
    <xdr:sp macro="" textlink="">
      <xdr:nvSpPr>
        <xdr:cNvPr id="233" name="フローチャート: 判断 232"/>
        <xdr:cNvSpPr/>
      </xdr:nvSpPr>
      <xdr:spPr>
        <a:xfrm>
          <a:off x="3746500" y="1601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93</xdr:row>
      <xdr:rowOff>161925</xdr:rowOff>
    </xdr:from>
    <xdr:ext cx="534670" cy="259080"/>
    <xdr:sp macro="" textlink="">
      <xdr:nvSpPr>
        <xdr:cNvPr id="234" name="テキスト ボックス 233"/>
        <xdr:cNvSpPr txBox="1"/>
      </xdr:nvSpPr>
      <xdr:spPr>
        <a:xfrm>
          <a:off x="3517265" y="16106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90</xdr:row>
      <xdr:rowOff>137160</xdr:rowOff>
    </xdr:from>
    <xdr:to>
      <xdr:col>15</xdr:col>
      <xdr:colOff>50800</xdr:colOff>
      <xdr:row>92</xdr:row>
      <xdr:rowOff>21590</xdr:rowOff>
    </xdr:to>
    <xdr:cxnSp macro="">
      <xdr:nvCxnSpPr>
        <xdr:cNvPr id="235" name="直線コネクタ 234"/>
        <xdr:cNvCxnSpPr/>
      </xdr:nvCxnSpPr>
      <xdr:spPr>
        <a:xfrm flipV="1">
          <a:off x="2019300" y="15567660"/>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121285</xdr:rowOff>
    </xdr:from>
    <xdr:to>
      <xdr:col>15</xdr:col>
      <xdr:colOff>101600</xdr:colOff>
      <xdr:row>94</xdr:row>
      <xdr:rowOff>52070</xdr:rowOff>
    </xdr:to>
    <xdr:sp macro="" textlink="">
      <xdr:nvSpPr>
        <xdr:cNvPr id="236" name="フローチャート: 判断 235"/>
        <xdr:cNvSpPr/>
      </xdr:nvSpPr>
      <xdr:spPr>
        <a:xfrm>
          <a:off x="2857500" y="16066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42545</xdr:rowOff>
    </xdr:from>
    <xdr:ext cx="527685" cy="252095"/>
    <xdr:sp macro="" textlink="">
      <xdr:nvSpPr>
        <xdr:cNvPr id="237" name="テキスト ボックス 236"/>
        <xdr:cNvSpPr txBox="1"/>
      </xdr:nvSpPr>
      <xdr:spPr>
        <a:xfrm>
          <a:off x="2640965" y="161588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92</xdr:row>
      <xdr:rowOff>21590</xdr:rowOff>
    </xdr:from>
    <xdr:to>
      <xdr:col>10</xdr:col>
      <xdr:colOff>114300</xdr:colOff>
      <xdr:row>93</xdr:row>
      <xdr:rowOff>101600</xdr:rowOff>
    </xdr:to>
    <xdr:cxnSp macro="">
      <xdr:nvCxnSpPr>
        <xdr:cNvPr id="238" name="直線コネクタ 237"/>
        <xdr:cNvCxnSpPr/>
      </xdr:nvCxnSpPr>
      <xdr:spPr>
        <a:xfrm flipV="1">
          <a:off x="1130300" y="1579499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52070</xdr:rowOff>
    </xdr:from>
    <xdr:to>
      <xdr:col>10</xdr:col>
      <xdr:colOff>165100</xdr:colOff>
      <xdr:row>97</xdr:row>
      <xdr:rowOff>153670</xdr:rowOff>
    </xdr:to>
    <xdr:sp macro="" textlink="">
      <xdr:nvSpPr>
        <xdr:cNvPr id="239" name="フローチャート: 判断 238"/>
        <xdr:cNvSpPr/>
      </xdr:nvSpPr>
      <xdr:spPr>
        <a:xfrm>
          <a:off x="1968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144780</xdr:rowOff>
    </xdr:from>
    <xdr:ext cx="527685" cy="252095"/>
    <xdr:sp macro="" textlink="">
      <xdr:nvSpPr>
        <xdr:cNvPr id="240" name="テキスト ボックス 239"/>
        <xdr:cNvSpPr txBox="1"/>
      </xdr:nvSpPr>
      <xdr:spPr>
        <a:xfrm>
          <a:off x="1751965" y="167754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64135</xdr:rowOff>
    </xdr:from>
    <xdr:to>
      <xdr:col>6</xdr:col>
      <xdr:colOff>38100</xdr:colOff>
      <xdr:row>95</xdr:row>
      <xdr:rowOff>166370</xdr:rowOff>
    </xdr:to>
    <xdr:sp macro="" textlink="">
      <xdr:nvSpPr>
        <xdr:cNvPr id="241" name="フローチャート: 判断 240"/>
        <xdr:cNvSpPr/>
      </xdr:nvSpPr>
      <xdr:spPr>
        <a:xfrm>
          <a:off x="1079500" y="16351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156845</xdr:rowOff>
    </xdr:from>
    <xdr:ext cx="527685" cy="252095"/>
    <xdr:sp macro="" textlink="">
      <xdr:nvSpPr>
        <xdr:cNvPr id="242" name="テキスト ボックス 241"/>
        <xdr:cNvSpPr txBox="1"/>
      </xdr:nvSpPr>
      <xdr:spPr>
        <a:xfrm>
          <a:off x="862965" y="164445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89</xdr:row>
      <xdr:rowOff>144780</xdr:rowOff>
    </xdr:from>
    <xdr:to>
      <xdr:col>24</xdr:col>
      <xdr:colOff>114300</xdr:colOff>
      <xdr:row>90</xdr:row>
      <xdr:rowOff>74930</xdr:rowOff>
    </xdr:to>
    <xdr:sp macro="" textlink="">
      <xdr:nvSpPr>
        <xdr:cNvPr id="248" name="楕円 247"/>
        <xdr:cNvSpPr/>
      </xdr:nvSpPr>
      <xdr:spPr>
        <a:xfrm>
          <a:off x="4584700" y="154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97790</xdr:rowOff>
    </xdr:from>
    <xdr:ext cx="534670" cy="252095"/>
    <xdr:sp macro="" textlink="">
      <xdr:nvSpPr>
        <xdr:cNvPr id="249" name="扶助費該当値テキスト"/>
        <xdr:cNvSpPr txBox="1"/>
      </xdr:nvSpPr>
      <xdr:spPr>
        <a:xfrm>
          <a:off x="4686300" y="153568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90</xdr:row>
      <xdr:rowOff>32385</xdr:rowOff>
    </xdr:from>
    <xdr:to>
      <xdr:col>20</xdr:col>
      <xdr:colOff>38100</xdr:colOff>
      <xdr:row>90</xdr:row>
      <xdr:rowOff>133985</xdr:rowOff>
    </xdr:to>
    <xdr:sp macro="" textlink="">
      <xdr:nvSpPr>
        <xdr:cNvPr id="250" name="楕円 249"/>
        <xdr:cNvSpPr/>
      </xdr:nvSpPr>
      <xdr:spPr>
        <a:xfrm>
          <a:off x="3746500" y="154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88</xdr:row>
      <xdr:rowOff>150495</xdr:rowOff>
    </xdr:from>
    <xdr:ext cx="534670" cy="259080"/>
    <xdr:sp macro="" textlink="">
      <xdr:nvSpPr>
        <xdr:cNvPr id="251" name="テキスト ボックス 250"/>
        <xdr:cNvSpPr txBox="1"/>
      </xdr:nvSpPr>
      <xdr:spPr>
        <a:xfrm>
          <a:off x="3517265" y="1523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90</xdr:row>
      <xdr:rowOff>86360</xdr:rowOff>
    </xdr:from>
    <xdr:to>
      <xdr:col>15</xdr:col>
      <xdr:colOff>101600</xdr:colOff>
      <xdr:row>91</xdr:row>
      <xdr:rowOff>16510</xdr:rowOff>
    </xdr:to>
    <xdr:sp macro="" textlink="">
      <xdr:nvSpPr>
        <xdr:cNvPr id="252" name="楕円 251"/>
        <xdr:cNvSpPr/>
      </xdr:nvSpPr>
      <xdr:spPr>
        <a:xfrm>
          <a:off x="2857500" y="155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89</xdr:row>
      <xdr:rowOff>33020</xdr:rowOff>
    </xdr:from>
    <xdr:ext cx="527685" cy="259080"/>
    <xdr:sp macro="" textlink="">
      <xdr:nvSpPr>
        <xdr:cNvPr id="253" name="テキスト ボックス 252"/>
        <xdr:cNvSpPr txBox="1"/>
      </xdr:nvSpPr>
      <xdr:spPr>
        <a:xfrm>
          <a:off x="2640965" y="152920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91</xdr:row>
      <xdr:rowOff>142240</xdr:rowOff>
    </xdr:from>
    <xdr:to>
      <xdr:col>10</xdr:col>
      <xdr:colOff>165100</xdr:colOff>
      <xdr:row>92</xdr:row>
      <xdr:rowOff>72390</xdr:rowOff>
    </xdr:to>
    <xdr:sp macro="" textlink="">
      <xdr:nvSpPr>
        <xdr:cNvPr id="254" name="楕円 253"/>
        <xdr:cNvSpPr/>
      </xdr:nvSpPr>
      <xdr:spPr>
        <a:xfrm>
          <a:off x="1968500" y="157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90</xdr:row>
      <xdr:rowOff>88900</xdr:rowOff>
    </xdr:from>
    <xdr:ext cx="527685" cy="252095"/>
    <xdr:sp macro="" textlink="">
      <xdr:nvSpPr>
        <xdr:cNvPr id="255" name="テキスト ボックス 254"/>
        <xdr:cNvSpPr txBox="1"/>
      </xdr:nvSpPr>
      <xdr:spPr>
        <a:xfrm>
          <a:off x="1751965" y="155194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50800</xdr:rowOff>
    </xdr:from>
    <xdr:to>
      <xdr:col>6</xdr:col>
      <xdr:colOff>38100</xdr:colOff>
      <xdr:row>93</xdr:row>
      <xdr:rowOff>152400</xdr:rowOff>
    </xdr:to>
    <xdr:sp macro="" textlink="">
      <xdr:nvSpPr>
        <xdr:cNvPr id="256" name="楕円 255"/>
        <xdr:cNvSpPr/>
      </xdr:nvSpPr>
      <xdr:spPr>
        <a:xfrm>
          <a:off x="1079500" y="159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91</xdr:row>
      <xdr:rowOff>168910</xdr:rowOff>
    </xdr:from>
    <xdr:ext cx="527685" cy="252095"/>
    <xdr:sp macro="" textlink="">
      <xdr:nvSpPr>
        <xdr:cNvPr id="257" name="テキスト ボックス 256"/>
        <xdr:cNvSpPr txBox="1"/>
      </xdr:nvSpPr>
      <xdr:spPr>
        <a:xfrm>
          <a:off x="862965" y="157708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4" name="テキスト ボックス 263"/>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40</xdr:row>
      <xdr:rowOff>111760</xdr:rowOff>
    </xdr:from>
    <xdr:ext cx="588645" cy="252095"/>
    <xdr:sp macro="" textlink="">
      <xdr:nvSpPr>
        <xdr:cNvPr id="266" name="テキスト ボックス 265"/>
        <xdr:cNvSpPr txBox="1"/>
      </xdr:nvSpPr>
      <xdr:spPr>
        <a:xfrm>
          <a:off x="6008370" y="6969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37</xdr:row>
      <xdr:rowOff>168910</xdr:rowOff>
    </xdr:from>
    <xdr:ext cx="588645" cy="252095"/>
    <xdr:sp macro="" textlink="">
      <xdr:nvSpPr>
        <xdr:cNvPr id="268" name="テキスト ボックス 267"/>
        <xdr:cNvSpPr txBox="1"/>
      </xdr:nvSpPr>
      <xdr:spPr>
        <a:xfrm>
          <a:off x="6008370" y="65125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8645" cy="252095"/>
    <xdr:sp macro="" textlink="">
      <xdr:nvSpPr>
        <xdr:cNvPr id="270" name="テキスト ボックス 269"/>
        <xdr:cNvSpPr txBox="1"/>
      </xdr:nvSpPr>
      <xdr:spPr>
        <a:xfrm>
          <a:off x="6008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8645" cy="252095"/>
    <xdr:sp macro="" textlink="">
      <xdr:nvSpPr>
        <xdr:cNvPr id="272" name="テキスト ボックス 271"/>
        <xdr:cNvSpPr txBox="1"/>
      </xdr:nvSpPr>
      <xdr:spPr>
        <a:xfrm>
          <a:off x="6008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8645" cy="252095"/>
    <xdr:sp macro="" textlink="">
      <xdr:nvSpPr>
        <xdr:cNvPr id="274" name="テキスト ボックス 273"/>
        <xdr:cNvSpPr txBox="1"/>
      </xdr:nvSpPr>
      <xdr:spPr>
        <a:xfrm>
          <a:off x="6008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76" name="テキスト ボックス 275"/>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26670</xdr:rowOff>
    </xdr:from>
    <xdr:to>
      <xdr:col>54</xdr:col>
      <xdr:colOff>189865</xdr:colOff>
      <xdr:row>35</xdr:row>
      <xdr:rowOff>125095</xdr:rowOff>
    </xdr:to>
    <xdr:cxnSp macro="">
      <xdr:nvCxnSpPr>
        <xdr:cNvPr id="278" name="直線コネクタ 277"/>
        <xdr:cNvCxnSpPr/>
      </xdr:nvCxnSpPr>
      <xdr:spPr>
        <a:xfrm flipV="1">
          <a:off x="10475595" y="5684520"/>
          <a:ext cx="1270" cy="441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128905</xdr:rowOff>
    </xdr:from>
    <xdr:ext cx="598805" cy="259080"/>
    <xdr:sp macro="" textlink="">
      <xdr:nvSpPr>
        <xdr:cNvPr id="279" name="補助費等最小値テキスト"/>
        <xdr:cNvSpPr txBox="1"/>
      </xdr:nvSpPr>
      <xdr:spPr>
        <a:xfrm>
          <a:off x="10528300" y="6129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121,572</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125095</xdr:rowOff>
    </xdr:from>
    <xdr:to>
      <xdr:col>55</xdr:col>
      <xdr:colOff>88900</xdr:colOff>
      <xdr:row>35</xdr:row>
      <xdr:rowOff>125095</xdr:rowOff>
    </xdr:to>
    <xdr:cxnSp macro="">
      <xdr:nvCxnSpPr>
        <xdr:cNvPr id="280" name="直線コネクタ 279"/>
        <xdr:cNvCxnSpPr/>
      </xdr:nvCxnSpPr>
      <xdr:spPr>
        <a:xfrm>
          <a:off x="10388600" y="612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144780</xdr:rowOff>
    </xdr:from>
    <xdr:ext cx="598805" cy="252095"/>
    <xdr:sp macro="" textlink="">
      <xdr:nvSpPr>
        <xdr:cNvPr id="281" name="補助費等最大値テキスト"/>
        <xdr:cNvSpPr txBox="1"/>
      </xdr:nvSpPr>
      <xdr:spPr>
        <a:xfrm>
          <a:off x="10528300" y="545973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131,225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282" name="直線コネクタ 281"/>
        <xdr:cNvCxnSpPr/>
      </xdr:nvCxnSpPr>
      <xdr:spPr>
        <a:xfrm>
          <a:off x="10388600" y="568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151765</xdr:rowOff>
    </xdr:from>
    <xdr:to>
      <xdr:col>55</xdr:col>
      <xdr:colOff>0</xdr:colOff>
      <xdr:row>34</xdr:row>
      <xdr:rowOff>3810</xdr:rowOff>
    </xdr:to>
    <xdr:cxnSp macro="">
      <xdr:nvCxnSpPr>
        <xdr:cNvPr id="283" name="直線コネクタ 282"/>
        <xdr:cNvCxnSpPr/>
      </xdr:nvCxnSpPr>
      <xdr:spPr>
        <a:xfrm>
          <a:off x="9639300" y="5638165"/>
          <a:ext cx="8382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161925</xdr:rowOff>
    </xdr:from>
    <xdr:ext cx="598805" cy="259080"/>
    <xdr:sp macro="" textlink="">
      <xdr:nvSpPr>
        <xdr:cNvPr id="284" name="補助費等平均値テキスト"/>
        <xdr:cNvSpPr txBox="1"/>
      </xdr:nvSpPr>
      <xdr:spPr>
        <a:xfrm>
          <a:off x="10528300" y="58197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126,678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12065</xdr:rowOff>
    </xdr:from>
    <xdr:to>
      <xdr:col>55</xdr:col>
      <xdr:colOff>50800</xdr:colOff>
      <xdr:row>34</xdr:row>
      <xdr:rowOff>113665</xdr:rowOff>
    </xdr:to>
    <xdr:sp macro="" textlink="">
      <xdr:nvSpPr>
        <xdr:cNvPr id="285" name="フローチャート: 判断 284"/>
        <xdr:cNvSpPr/>
      </xdr:nvSpPr>
      <xdr:spPr>
        <a:xfrm>
          <a:off x="10426700" y="58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150495</xdr:rowOff>
    </xdr:from>
    <xdr:to>
      <xdr:col>50</xdr:col>
      <xdr:colOff>114300</xdr:colOff>
      <xdr:row>32</xdr:row>
      <xdr:rowOff>151765</xdr:rowOff>
    </xdr:to>
    <xdr:cxnSp macro="">
      <xdr:nvCxnSpPr>
        <xdr:cNvPr id="286" name="直線コネクタ 285"/>
        <xdr:cNvCxnSpPr/>
      </xdr:nvCxnSpPr>
      <xdr:spPr>
        <a:xfrm>
          <a:off x="8750300" y="56368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137795</xdr:rowOff>
    </xdr:from>
    <xdr:to>
      <xdr:col>50</xdr:col>
      <xdr:colOff>165100</xdr:colOff>
      <xdr:row>33</xdr:row>
      <xdr:rowOff>67945</xdr:rowOff>
    </xdr:to>
    <xdr:sp macro="" textlink="">
      <xdr:nvSpPr>
        <xdr:cNvPr id="287" name="フローチャート: 判断 286"/>
        <xdr:cNvSpPr/>
      </xdr:nvSpPr>
      <xdr:spPr>
        <a:xfrm>
          <a:off x="9588500" y="562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33</xdr:row>
      <xdr:rowOff>59055</xdr:rowOff>
    </xdr:from>
    <xdr:ext cx="591820" cy="259080"/>
    <xdr:sp macro="" textlink="">
      <xdr:nvSpPr>
        <xdr:cNvPr id="288" name="テキスト ボックス 287"/>
        <xdr:cNvSpPr txBox="1"/>
      </xdr:nvSpPr>
      <xdr:spPr>
        <a:xfrm>
          <a:off x="9326880" y="57169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102870</xdr:rowOff>
    </xdr:from>
    <xdr:to>
      <xdr:col>45</xdr:col>
      <xdr:colOff>177800</xdr:colOff>
      <xdr:row>32</xdr:row>
      <xdr:rowOff>150495</xdr:rowOff>
    </xdr:to>
    <xdr:cxnSp macro="">
      <xdr:nvCxnSpPr>
        <xdr:cNvPr id="289" name="直線コネクタ 288"/>
        <xdr:cNvCxnSpPr/>
      </xdr:nvCxnSpPr>
      <xdr:spPr>
        <a:xfrm>
          <a:off x="7861300" y="55892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120650</xdr:rowOff>
    </xdr:from>
    <xdr:to>
      <xdr:col>46</xdr:col>
      <xdr:colOff>38100</xdr:colOff>
      <xdr:row>33</xdr:row>
      <xdr:rowOff>50800</xdr:rowOff>
    </xdr:to>
    <xdr:sp macro="" textlink="">
      <xdr:nvSpPr>
        <xdr:cNvPr id="290" name="フローチャート: 判断 289"/>
        <xdr:cNvSpPr/>
      </xdr:nvSpPr>
      <xdr:spPr>
        <a:xfrm>
          <a:off x="8699500" y="560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41910</xdr:rowOff>
    </xdr:from>
    <xdr:ext cx="591820" cy="252095"/>
    <xdr:sp macro="" textlink="">
      <xdr:nvSpPr>
        <xdr:cNvPr id="291" name="テキスト ボックス 290"/>
        <xdr:cNvSpPr txBox="1"/>
      </xdr:nvSpPr>
      <xdr:spPr>
        <a:xfrm>
          <a:off x="8450580" y="56997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32</xdr:row>
      <xdr:rowOff>102870</xdr:rowOff>
    </xdr:from>
    <xdr:to>
      <xdr:col>41</xdr:col>
      <xdr:colOff>50800</xdr:colOff>
      <xdr:row>36</xdr:row>
      <xdr:rowOff>113665</xdr:rowOff>
    </xdr:to>
    <xdr:cxnSp macro="">
      <xdr:nvCxnSpPr>
        <xdr:cNvPr id="292" name="直線コネクタ 291"/>
        <xdr:cNvCxnSpPr/>
      </xdr:nvCxnSpPr>
      <xdr:spPr>
        <a:xfrm flipV="1">
          <a:off x="6972300" y="5589270"/>
          <a:ext cx="889000" cy="696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142240</xdr:rowOff>
    </xdr:from>
    <xdr:to>
      <xdr:col>41</xdr:col>
      <xdr:colOff>101600</xdr:colOff>
      <xdr:row>34</xdr:row>
      <xdr:rowOff>72390</xdr:rowOff>
    </xdr:to>
    <xdr:sp macro="" textlink="">
      <xdr:nvSpPr>
        <xdr:cNvPr id="293" name="フローチャート: 判断 292"/>
        <xdr:cNvSpPr/>
      </xdr:nvSpPr>
      <xdr:spPr>
        <a:xfrm>
          <a:off x="7810500" y="580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34</xdr:row>
      <xdr:rowOff>63500</xdr:rowOff>
    </xdr:from>
    <xdr:ext cx="591820" cy="252095"/>
    <xdr:sp macro="" textlink="">
      <xdr:nvSpPr>
        <xdr:cNvPr id="294" name="テキスト ボックス 293"/>
        <xdr:cNvSpPr txBox="1"/>
      </xdr:nvSpPr>
      <xdr:spPr>
        <a:xfrm>
          <a:off x="7561580" y="589280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155575</xdr:rowOff>
    </xdr:from>
    <xdr:to>
      <xdr:col>36</xdr:col>
      <xdr:colOff>165100</xdr:colOff>
      <xdr:row>38</xdr:row>
      <xdr:rowOff>86360</xdr:rowOff>
    </xdr:to>
    <xdr:sp macro="" textlink="">
      <xdr:nvSpPr>
        <xdr:cNvPr id="295" name="フローチャート: 判断 294"/>
        <xdr:cNvSpPr/>
      </xdr:nvSpPr>
      <xdr:spPr>
        <a:xfrm>
          <a:off x="6921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38</xdr:row>
      <xdr:rowOff>76835</xdr:rowOff>
    </xdr:from>
    <xdr:ext cx="591820" cy="252095"/>
    <xdr:sp macro="" textlink="">
      <xdr:nvSpPr>
        <xdr:cNvPr id="296" name="テキスト ボックス 295"/>
        <xdr:cNvSpPr txBox="1"/>
      </xdr:nvSpPr>
      <xdr:spPr>
        <a:xfrm>
          <a:off x="6672580" y="659193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112,295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124460</xdr:rowOff>
    </xdr:from>
    <xdr:to>
      <xdr:col>55</xdr:col>
      <xdr:colOff>50800</xdr:colOff>
      <xdr:row>34</xdr:row>
      <xdr:rowOff>54610</xdr:rowOff>
    </xdr:to>
    <xdr:sp macro="" textlink="">
      <xdr:nvSpPr>
        <xdr:cNvPr id="302" name="楕円 301"/>
        <xdr:cNvSpPr/>
      </xdr:nvSpPr>
      <xdr:spPr>
        <a:xfrm>
          <a:off x="104267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147320</xdr:rowOff>
    </xdr:from>
    <xdr:ext cx="598805" cy="259080"/>
    <xdr:sp macro="" textlink="">
      <xdr:nvSpPr>
        <xdr:cNvPr id="303" name="補助費等該当値テキスト"/>
        <xdr:cNvSpPr txBox="1"/>
      </xdr:nvSpPr>
      <xdr:spPr>
        <a:xfrm>
          <a:off x="10528300" y="5633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127,975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100965</xdr:rowOff>
    </xdr:from>
    <xdr:to>
      <xdr:col>50</xdr:col>
      <xdr:colOff>165100</xdr:colOff>
      <xdr:row>33</xdr:row>
      <xdr:rowOff>31115</xdr:rowOff>
    </xdr:to>
    <xdr:sp macro="" textlink="">
      <xdr:nvSpPr>
        <xdr:cNvPr id="304" name="楕円 303"/>
        <xdr:cNvSpPr/>
      </xdr:nvSpPr>
      <xdr:spPr>
        <a:xfrm>
          <a:off x="9588500" y="55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31</xdr:row>
      <xdr:rowOff>47625</xdr:rowOff>
    </xdr:from>
    <xdr:ext cx="591820" cy="259080"/>
    <xdr:sp macro="" textlink="">
      <xdr:nvSpPr>
        <xdr:cNvPr id="305" name="テキスト ボックス 304"/>
        <xdr:cNvSpPr txBox="1"/>
      </xdr:nvSpPr>
      <xdr:spPr>
        <a:xfrm>
          <a:off x="9326880" y="53625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32</xdr:row>
      <xdr:rowOff>99695</xdr:rowOff>
    </xdr:from>
    <xdr:to>
      <xdr:col>46</xdr:col>
      <xdr:colOff>38100</xdr:colOff>
      <xdr:row>33</xdr:row>
      <xdr:rowOff>29845</xdr:rowOff>
    </xdr:to>
    <xdr:sp macro="" textlink="">
      <xdr:nvSpPr>
        <xdr:cNvPr id="306" name="楕円 305"/>
        <xdr:cNvSpPr/>
      </xdr:nvSpPr>
      <xdr:spPr>
        <a:xfrm>
          <a:off x="8699500" y="55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46355</xdr:rowOff>
    </xdr:from>
    <xdr:ext cx="591820" cy="259080"/>
    <xdr:sp macro="" textlink="">
      <xdr:nvSpPr>
        <xdr:cNvPr id="307" name="テキスト ボックス 306"/>
        <xdr:cNvSpPr txBox="1"/>
      </xdr:nvSpPr>
      <xdr:spPr>
        <a:xfrm>
          <a:off x="8450580" y="53613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32</xdr:row>
      <xdr:rowOff>52070</xdr:rowOff>
    </xdr:from>
    <xdr:to>
      <xdr:col>41</xdr:col>
      <xdr:colOff>101600</xdr:colOff>
      <xdr:row>32</xdr:row>
      <xdr:rowOff>153670</xdr:rowOff>
    </xdr:to>
    <xdr:sp macro="" textlink="">
      <xdr:nvSpPr>
        <xdr:cNvPr id="308" name="楕円 307"/>
        <xdr:cNvSpPr/>
      </xdr:nvSpPr>
      <xdr:spPr>
        <a:xfrm>
          <a:off x="7810500"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30</xdr:row>
      <xdr:rowOff>170180</xdr:rowOff>
    </xdr:from>
    <xdr:ext cx="591820" cy="259080"/>
    <xdr:sp macro="" textlink="">
      <xdr:nvSpPr>
        <xdr:cNvPr id="309" name="テキスト ボックス 308"/>
        <xdr:cNvSpPr txBox="1"/>
      </xdr:nvSpPr>
      <xdr:spPr>
        <a:xfrm>
          <a:off x="7561580" y="53136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133,303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63500</xdr:rowOff>
    </xdr:from>
    <xdr:to>
      <xdr:col>36</xdr:col>
      <xdr:colOff>165100</xdr:colOff>
      <xdr:row>36</xdr:row>
      <xdr:rowOff>164465</xdr:rowOff>
    </xdr:to>
    <xdr:sp macro="" textlink="">
      <xdr:nvSpPr>
        <xdr:cNvPr id="310" name="楕円 309"/>
        <xdr:cNvSpPr/>
      </xdr:nvSpPr>
      <xdr:spPr>
        <a:xfrm>
          <a:off x="6921500" y="623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9525</xdr:rowOff>
    </xdr:from>
    <xdr:ext cx="591820" cy="252095"/>
    <xdr:sp macro="" textlink="">
      <xdr:nvSpPr>
        <xdr:cNvPr id="311" name="テキスト ボックス 310"/>
        <xdr:cNvSpPr txBox="1"/>
      </xdr:nvSpPr>
      <xdr:spPr>
        <a:xfrm>
          <a:off x="6672580" y="601027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18" name="テキスト ボックス 317"/>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111760</xdr:rowOff>
    </xdr:from>
    <xdr:ext cx="588645" cy="252095"/>
    <xdr:sp macro="" textlink="">
      <xdr:nvSpPr>
        <xdr:cNvPr id="320" name="テキスト ボックス 319"/>
        <xdr:cNvSpPr txBox="1"/>
      </xdr:nvSpPr>
      <xdr:spPr>
        <a:xfrm>
          <a:off x="6008370" y="10398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73660</xdr:rowOff>
    </xdr:from>
    <xdr:ext cx="588645" cy="259080"/>
    <xdr:sp macro="" textlink="">
      <xdr:nvSpPr>
        <xdr:cNvPr id="322" name="テキスト ボックス 321"/>
        <xdr:cNvSpPr txBox="1"/>
      </xdr:nvSpPr>
      <xdr:spPr>
        <a:xfrm>
          <a:off x="6008370" y="10017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8645" cy="259080"/>
    <xdr:sp macro="" textlink="">
      <xdr:nvSpPr>
        <xdr:cNvPr id="324" name="テキスト ボックス 323"/>
        <xdr:cNvSpPr txBox="1"/>
      </xdr:nvSpPr>
      <xdr:spPr>
        <a:xfrm>
          <a:off x="6008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8645" cy="252095"/>
    <xdr:sp macro="" textlink="">
      <xdr:nvSpPr>
        <xdr:cNvPr id="326" name="テキスト ボックス 325"/>
        <xdr:cNvSpPr txBox="1"/>
      </xdr:nvSpPr>
      <xdr:spPr>
        <a:xfrm>
          <a:off x="6008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8645" cy="259080"/>
    <xdr:sp macro="" textlink="">
      <xdr:nvSpPr>
        <xdr:cNvPr id="328" name="テキスト ボックス 327"/>
        <xdr:cNvSpPr txBox="1"/>
      </xdr:nvSpPr>
      <xdr:spPr>
        <a:xfrm>
          <a:off x="6008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8645" cy="259080"/>
    <xdr:sp macro="" textlink="">
      <xdr:nvSpPr>
        <xdr:cNvPr id="330" name="テキスト ボックス 329"/>
        <xdr:cNvSpPr txBox="1"/>
      </xdr:nvSpPr>
      <xdr:spPr>
        <a:xfrm>
          <a:off x="6008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32" name="テキスト ボックス 331"/>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46355</xdr:rowOff>
    </xdr:from>
    <xdr:to>
      <xdr:col>54</xdr:col>
      <xdr:colOff>189865</xdr:colOff>
      <xdr:row>58</xdr:row>
      <xdr:rowOff>13970</xdr:rowOff>
    </xdr:to>
    <xdr:cxnSp macro="">
      <xdr:nvCxnSpPr>
        <xdr:cNvPr id="334" name="直線コネクタ 333"/>
        <xdr:cNvCxnSpPr/>
      </xdr:nvCxnSpPr>
      <xdr:spPr>
        <a:xfrm flipV="1">
          <a:off x="10475595" y="9133205"/>
          <a:ext cx="1270" cy="824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17780</xdr:rowOff>
    </xdr:from>
    <xdr:ext cx="598805" cy="252095"/>
    <xdr:sp macro="" textlink="">
      <xdr:nvSpPr>
        <xdr:cNvPr id="335" name="普通建設事業費最小値テキスト"/>
        <xdr:cNvSpPr txBox="1"/>
      </xdr:nvSpPr>
      <xdr:spPr>
        <a:xfrm>
          <a:off x="10528300" y="996188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115,300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13970</xdr:rowOff>
    </xdr:from>
    <xdr:to>
      <xdr:col>55</xdr:col>
      <xdr:colOff>88900</xdr:colOff>
      <xdr:row>58</xdr:row>
      <xdr:rowOff>13970</xdr:rowOff>
    </xdr:to>
    <xdr:cxnSp macro="">
      <xdr:nvCxnSpPr>
        <xdr:cNvPr id="336" name="直線コネクタ 335"/>
        <xdr:cNvCxnSpPr/>
      </xdr:nvCxnSpPr>
      <xdr:spPr>
        <a:xfrm>
          <a:off x="10388600" y="995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164465</xdr:rowOff>
    </xdr:from>
    <xdr:ext cx="598805" cy="259080"/>
    <xdr:sp macro="" textlink="">
      <xdr:nvSpPr>
        <xdr:cNvPr id="337" name="普通建設事業費最大値テキスト"/>
        <xdr:cNvSpPr txBox="1"/>
      </xdr:nvSpPr>
      <xdr:spPr>
        <a:xfrm>
          <a:off x="10528300" y="8908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136,955</a:t>
          </a:r>
          <a:endParaRPr kumimoji="1" lang="ja-JP" altLang="en-US" sz="1000" b="1">
            <a:latin typeface="ＭＳ Ｐゴシック"/>
            <a:ea typeface="ＭＳ Ｐゴシック"/>
          </a:endParaRPr>
        </a:p>
      </xdr:txBody>
    </xdr:sp>
    <xdr:clientData/>
  </xdr:oneCellAnchor>
  <xdr:twoCellAnchor>
    <xdr:from>
      <xdr:col>54</xdr:col>
      <xdr:colOff>101600</xdr:colOff>
      <xdr:row>53</xdr:row>
      <xdr:rowOff>46355</xdr:rowOff>
    </xdr:from>
    <xdr:to>
      <xdr:col>55</xdr:col>
      <xdr:colOff>88900</xdr:colOff>
      <xdr:row>53</xdr:row>
      <xdr:rowOff>46355</xdr:rowOff>
    </xdr:to>
    <xdr:cxnSp macro="">
      <xdr:nvCxnSpPr>
        <xdr:cNvPr id="338" name="直線コネクタ 337"/>
        <xdr:cNvCxnSpPr/>
      </xdr:nvCxnSpPr>
      <xdr:spPr>
        <a:xfrm>
          <a:off x="10388600" y="913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46990</xdr:rowOff>
    </xdr:from>
    <xdr:to>
      <xdr:col>55</xdr:col>
      <xdr:colOff>0</xdr:colOff>
      <xdr:row>54</xdr:row>
      <xdr:rowOff>135890</xdr:rowOff>
    </xdr:to>
    <xdr:cxnSp macro="">
      <xdr:nvCxnSpPr>
        <xdr:cNvPr id="339" name="直線コネクタ 338"/>
        <xdr:cNvCxnSpPr/>
      </xdr:nvCxnSpPr>
      <xdr:spPr>
        <a:xfrm>
          <a:off x="9639300" y="8619490"/>
          <a:ext cx="838200" cy="774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134620</xdr:rowOff>
    </xdr:from>
    <xdr:ext cx="598805" cy="252095"/>
    <xdr:sp macro="" textlink="">
      <xdr:nvSpPr>
        <xdr:cNvPr id="340" name="普通建設事業費平均値テキスト"/>
        <xdr:cNvSpPr txBox="1"/>
      </xdr:nvSpPr>
      <xdr:spPr>
        <a:xfrm>
          <a:off x="10528300" y="939292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128,232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156210</xdr:rowOff>
    </xdr:from>
    <xdr:to>
      <xdr:col>55</xdr:col>
      <xdr:colOff>50800</xdr:colOff>
      <xdr:row>55</xdr:row>
      <xdr:rowOff>86360</xdr:rowOff>
    </xdr:to>
    <xdr:sp macro="" textlink="">
      <xdr:nvSpPr>
        <xdr:cNvPr id="341" name="フローチャート: 判断 340"/>
        <xdr:cNvSpPr/>
      </xdr:nvSpPr>
      <xdr:spPr>
        <a:xfrm>
          <a:off x="10426700" y="941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46990</xdr:rowOff>
    </xdr:from>
    <xdr:to>
      <xdr:col>50</xdr:col>
      <xdr:colOff>114300</xdr:colOff>
      <xdr:row>53</xdr:row>
      <xdr:rowOff>89535</xdr:rowOff>
    </xdr:to>
    <xdr:cxnSp macro="">
      <xdr:nvCxnSpPr>
        <xdr:cNvPr id="342" name="直線コネクタ 341"/>
        <xdr:cNvCxnSpPr/>
      </xdr:nvCxnSpPr>
      <xdr:spPr>
        <a:xfrm flipV="1">
          <a:off x="8750300" y="8619490"/>
          <a:ext cx="889000" cy="556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69850</xdr:rowOff>
    </xdr:from>
    <xdr:to>
      <xdr:col>50</xdr:col>
      <xdr:colOff>165100</xdr:colOff>
      <xdr:row>52</xdr:row>
      <xdr:rowOff>171450</xdr:rowOff>
    </xdr:to>
    <xdr:sp macro="" textlink="">
      <xdr:nvSpPr>
        <xdr:cNvPr id="343" name="フローチャート: 判断 342"/>
        <xdr:cNvSpPr/>
      </xdr:nvSpPr>
      <xdr:spPr>
        <a:xfrm>
          <a:off x="9588500" y="89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52</xdr:row>
      <xdr:rowOff>162560</xdr:rowOff>
    </xdr:from>
    <xdr:ext cx="591820" cy="259080"/>
    <xdr:sp macro="" textlink="">
      <xdr:nvSpPr>
        <xdr:cNvPr id="344" name="テキスト ボックス 343"/>
        <xdr:cNvSpPr txBox="1"/>
      </xdr:nvSpPr>
      <xdr:spPr>
        <a:xfrm>
          <a:off x="9326880" y="90779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139,505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89535</xdr:rowOff>
    </xdr:from>
    <xdr:to>
      <xdr:col>45</xdr:col>
      <xdr:colOff>177800</xdr:colOff>
      <xdr:row>54</xdr:row>
      <xdr:rowOff>168275</xdr:rowOff>
    </xdr:to>
    <xdr:cxnSp macro="">
      <xdr:nvCxnSpPr>
        <xdr:cNvPr id="345" name="直線コネクタ 344"/>
        <xdr:cNvCxnSpPr/>
      </xdr:nvCxnSpPr>
      <xdr:spPr>
        <a:xfrm flipV="1">
          <a:off x="7861300" y="9176385"/>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41910</xdr:rowOff>
    </xdr:from>
    <xdr:to>
      <xdr:col>46</xdr:col>
      <xdr:colOff>38100</xdr:colOff>
      <xdr:row>53</xdr:row>
      <xdr:rowOff>143510</xdr:rowOff>
    </xdr:to>
    <xdr:sp macro="" textlink="">
      <xdr:nvSpPr>
        <xdr:cNvPr id="346" name="フローチャート: 判断 345"/>
        <xdr:cNvSpPr/>
      </xdr:nvSpPr>
      <xdr:spPr>
        <a:xfrm>
          <a:off x="8699500" y="912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53</xdr:row>
      <xdr:rowOff>134620</xdr:rowOff>
    </xdr:from>
    <xdr:ext cx="591820" cy="252095"/>
    <xdr:sp macro="" textlink="">
      <xdr:nvSpPr>
        <xdr:cNvPr id="347" name="テキスト ボックス 346"/>
        <xdr:cNvSpPr txBox="1"/>
      </xdr:nvSpPr>
      <xdr:spPr>
        <a:xfrm>
          <a:off x="8450580" y="92214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135,728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168275</xdr:rowOff>
    </xdr:from>
    <xdr:to>
      <xdr:col>41</xdr:col>
      <xdr:colOff>50800</xdr:colOff>
      <xdr:row>55</xdr:row>
      <xdr:rowOff>111760</xdr:rowOff>
    </xdr:to>
    <xdr:cxnSp macro="">
      <xdr:nvCxnSpPr>
        <xdr:cNvPr id="348" name="直線コネクタ 347"/>
        <xdr:cNvCxnSpPr/>
      </xdr:nvCxnSpPr>
      <xdr:spPr>
        <a:xfrm flipV="1">
          <a:off x="6972300" y="942657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150495</xdr:rowOff>
    </xdr:from>
    <xdr:to>
      <xdr:col>41</xdr:col>
      <xdr:colOff>101600</xdr:colOff>
      <xdr:row>57</xdr:row>
      <xdr:rowOff>80645</xdr:rowOff>
    </xdr:to>
    <xdr:sp macro="" textlink="">
      <xdr:nvSpPr>
        <xdr:cNvPr id="349" name="フローチャート: 判断 348"/>
        <xdr:cNvSpPr/>
      </xdr:nvSpPr>
      <xdr:spPr>
        <a:xfrm>
          <a:off x="78105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71755</xdr:rowOff>
    </xdr:from>
    <xdr:ext cx="591820" cy="259080"/>
    <xdr:sp macro="" textlink="">
      <xdr:nvSpPr>
        <xdr:cNvPr id="350" name="テキスト ボックス 349"/>
        <xdr:cNvSpPr txBox="1"/>
      </xdr:nvSpPr>
      <xdr:spPr>
        <a:xfrm>
          <a:off x="7561580" y="98444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119,378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158750</xdr:rowOff>
    </xdr:from>
    <xdr:to>
      <xdr:col>36</xdr:col>
      <xdr:colOff>165100</xdr:colOff>
      <xdr:row>56</xdr:row>
      <xdr:rowOff>88900</xdr:rowOff>
    </xdr:to>
    <xdr:sp macro="" textlink="">
      <xdr:nvSpPr>
        <xdr:cNvPr id="351" name="フローチャート: 判断 350"/>
        <xdr:cNvSpPr/>
      </xdr:nvSpPr>
      <xdr:spPr>
        <a:xfrm>
          <a:off x="69215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80010</xdr:rowOff>
    </xdr:from>
    <xdr:ext cx="591820" cy="259080"/>
    <xdr:sp macro="" textlink="">
      <xdr:nvSpPr>
        <xdr:cNvPr id="352" name="テキスト ボックス 351"/>
        <xdr:cNvSpPr txBox="1"/>
      </xdr:nvSpPr>
      <xdr:spPr>
        <a:xfrm>
          <a:off x="6672580" y="96812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85090</xdr:rowOff>
    </xdr:from>
    <xdr:to>
      <xdr:col>55</xdr:col>
      <xdr:colOff>50800</xdr:colOff>
      <xdr:row>55</xdr:row>
      <xdr:rowOff>15240</xdr:rowOff>
    </xdr:to>
    <xdr:sp macro="" textlink="">
      <xdr:nvSpPr>
        <xdr:cNvPr id="358" name="楕円 357"/>
        <xdr:cNvSpPr/>
      </xdr:nvSpPr>
      <xdr:spPr>
        <a:xfrm>
          <a:off x="10426700" y="93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107950</xdr:rowOff>
    </xdr:from>
    <xdr:ext cx="598805" cy="259080"/>
    <xdr:sp macro="" textlink="">
      <xdr:nvSpPr>
        <xdr:cNvPr id="359" name="普通建設事業費該当値テキスト"/>
        <xdr:cNvSpPr txBox="1"/>
      </xdr:nvSpPr>
      <xdr:spPr>
        <a:xfrm>
          <a:off x="10528300" y="9194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130,093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49</xdr:row>
      <xdr:rowOff>167640</xdr:rowOff>
    </xdr:from>
    <xdr:to>
      <xdr:col>50</xdr:col>
      <xdr:colOff>165100</xdr:colOff>
      <xdr:row>50</xdr:row>
      <xdr:rowOff>97790</xdr:rowOff>
    </xdr:to>
    <xdr:sp macro="" textlink="">
      <xdr:nvSpPr>
        <xdr:cNvPr id="360" name="楕円 359"/>
        <xdr:cNvSpPr/>
      </xdr:nvSpPr>
      <xdr:spPr>
        <a:xfrm>
          <a:off x="9588500" y="85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48</xdr:row>
      <xdr:rowOff>114300</xdr:rowOff>
    </xdr:from>
    <xdr:ext cx="591820" cy="259080"/>
    <xdr:sp macro="" textlink="">
      <xdr:nvSpPr>
        <xdr:cNvPr id="361" name="テキスト ボックス 360"/>
        <xdr:cNvSpPr txBox="1"/>
      </xdr:nvSpPr>
      <xdr:spPr>
        <a:xfrm>
          <a:off x="9326880" y="83439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38735</xdr:rowOff>
    </xdr:from>
    <xdr:to>
      <xdr:col>46</xdr:col>
      <xdr:colOff>38100</xdr:colOff>
      <xdr:row>53</xdr:row>
      <xdr:rowOff>140335</xdr:rowOff>
    </xdr:to>
    <xdr:sp macro="" textlink="">
      <xdr:nvSpPr>
        <xdr:cNvPr id="362" name="楕円 361"/>
        <xdr:cNvSpPr/>
      </xdr:nvSpPr>
      <xdr:spPr>
        <a:xfrm>
          <a:off x="8699500" y="91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51</xdr:row>
      <xdr:rowOff>156845</xdr:rowOff>
    </xdr:from>
    <xdr:ext cx="591820" cy="252095"/>
    <xdr:sp macro="" textlink="">
      <xdr:nvSpPr>
        <xdr:cNvPr id="363" name="テキスト ボックス 362"/>
        <xdr:cNvSpPr txBox="1"/>
      </xdr:nvSpPr>
      <xdr:spPr>
        <a:xfrm>
          <a:off x="8450580" y="890079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117475</xdr:rowOff>
    </xdr:from>
    <xdr:to>
      <xdr:col>41</xdr:col>
      <xdr:colOff>101600</xdr:colOff>
      <xdr:row>55</xdr:row>
      <xdr:rowOff>47625</xdr:rowOff>
    </xdr:to>
    <xdr:sp macro="" textlink="">
      <xdr:nvSpPr>
        <xdr:cNvPr id="364" name="楕円 363"/>
        <xdr:cNvSpPr/>
      </xdr:nvSpPr>
      <xdr:spPr>
        <a:xfrm>
          <a:off x="78105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53</xdr:row>
      <xdr:rowOff>64135</xdr:rowOff>
    </xdr:from>
    <xdr:ext cx="591820" cy="252095"/>
    <xdr:sp macro="" textlink="">
      <xdr:nvSpPr>
        <xdr:cNvPr id="365" name="テキスト ボックス 364"/>
        <xdr:cNvSpPr txBox="1"/>
      </xdr:nvSpPr>
      <xdr:spPr>
        <a:xfrm>
          <a:off x="7561580" y="915098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60960</xdr:rowOff>
    </xdr:from>
    <xdr:to>
      <xdr:col>36</xdr:col>
      <xdr:colOff>165100</xdr:colOff>
      <xdr:row>55</xdr:row>
      <xdr:rowOff>162560</xdr:rowOff>
    </xdr:to>
    <xdr:sp macro="" textlink="">
      <xdr:nvSpPr>
        <xdr:cNvPr id="366" name="楕円 365"/>
        <xdr:cNvSpPr/>
      </xdr:nvSpPr>
      <xdr:spPr>
        <a:xfrm>
          <a:off x="69215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7620</xdr:rowOff>
    </xdr:from>
    <xdr:ext cx="591820" cy="252095"/>
    <xdr:sp macro="" textlink="">
      <xdr:nvSpPr>
        <xdr:cNvPr id="367" name="テキスト ボックス 366"/>
        <xdr:cNvSpPr txBox="1"/>
      </xdr:nvSpPr>
      <xdr:spPr>
        <a:xfrm>
          <a:off x="6672580" y="926592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126,227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74" name="テキスト ボックス 373"/>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111760</xdr:rowOff>
    </xdr:from>
    <xdr:ext cx="531495" cy="252095"/>
    <xdr:sp macro="" textlink="">
      <xdr:nvSpPr>
        <xdr:cNvPr id="376" name="テキスト ボックス 375"/>
        <xdr:cNvSpPr txBox="1"/>
      </xdr:nvSpPr>
      <xdr:spPr>
        <a:xfrm>
          <a:off x="6072505" y="13827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78</xdr:row>
      <xdr:rowOff>73660</xdr:rowOff>
    </xdr:from>
    <xdr:ext cx="531495" cy="259080"/>
    <xdr:sp macro="" textlink="">
      <xdr:nvSpPr>
        <xdr:cNvPr id="378" name="テキスト ボックス 377"/>
        <xdr:cNvSpPr txBox="1"/>
      </xdr:nvSpPr>
      <xdr:spPr>
        <a:xfrm>
          <a:off x="6072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0" name="テキスト ボックス 37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095"/>
    <xdr:sp macro="" textlink="">
      <xdr:nvSpPr>
        <xdr:cNvPr id="382" name="テキスト ボックス 381"/>
        <xdr:cNvSpPr txBox="1"/>
      </xdr:nvSpPr>
      <xdr:spPr>
        <a:xfrm>
          <a:off x="6072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4" name="テキスト ボックス 38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86" name="テキスト ボックス 385"/>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2095"/>
    <xdr:sp macro="" textlink="">
      <xdr:nvSpPr>
        <xdr:cNvPr id="388" name="テキスト ボックス 387"/>
        <xdr:cNvSpPr txBox="1"/>
      </xdr:nvSpPr>
      <xdr:spPr>
        <a:xfrm>
          <a:off x="6072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84455</xdr:rowOff>
    </xdr:from>
    <xdr:to>
      <xdr:col>54</xdr:col>
      <xdr:colOff>189865</xdr:colOff>
      <xdr:row>78</xdr:row>
      <xdr:rowOff>137795</xdr:rowOff>
    </xdr:to>
    <xdr:cxnSp macro="">
      <xdr:nvCxnSpPr>
        <xdr:cNvPr id="390" name="直線コネクタ 389"/>
        <xdr:cNvCxnSpPr/>
      </xdr:nvCxnSpPr>
      <xdr:spPr>
        <a:xfrm flipV="1">
          <a:off x="10475595" y="12257405"/>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141605</xdr:rowOff>
    </xdr:from>
    <xdr:ext cx="534670" cy="259080"/>
    <xdr:sp macro="" textlink="">
      <xdr:nvSpPr>
        <xdr:cNvPr id="391" name="普通建設事業費 （ うち新規整備　）最小値テキスト"/>
        <xdr:cNvSpPr txBox="1"/>
      </xdr:nvSpPr>
      <xdr:spPr>
        <a:xfrm>
          <a:off x="105283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32,047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137795</xdr:rowOff>
    </xdr:from>
    <xdr:to>
      <xdr:col>55</xdr:col>
      <xdr:colOff>88900</xdr:colOff>
      <xdr:row>78</xdr:row>
      <xdr:rowOff>137795</xdr:rowOff>
    </xdr:to>
    <xdr:cxnSp macro="">
      <xdr:nvCxnSpPr>
        <xdr:cNvPr id="392" name="直線コネクタ 391"/>
        <xdr:cNvCxnSpPr/>
      </xdr:nvCxnSpPr>
      <xdr:spPr>
        <a:xfrm>
          <a:off x="10388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31115</xdr:rowOff>
    </xdr:from>
    <xdr:ext cx="534670" cy="252095"/>
    <xdr:sp macro="" textlink="">
      <xdr:nvSpPr>
        <xdr:cNvPr id="393" name="普通建設事業費 （ うち新規整備　）最大値テキスト"/>
        <xdr:cNvSpPr txBox="1"/>
      </xdr:nvSpPr>
      <xdr:spPr>
        <a:xfrm>
          <a:off x="10528300" y="120326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64,953</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84455</xdr:rowOff>
    </xdr:from>
    <xdr:to>
      <xdr:col>55</xdr:col>
      <xdr:colOff>88900</xdr:colOff>
      <xdr:row>71</xdr:row>
      <xdr:rowOff>84455</xdr:rowOff>
    </xdr:to>
    <xdr:cxnSp macro="">
      <xdr:nvCxnSpPr>
        <xdr:cNvPr id="394" name="直線コネクタ 393"/>
        <xdr:cNvCxnSpPr/>
      </xdr:nvCxnSpPr>
      <xdr:spPr>
        <a:xfrm>
          <a:off x="10388600" y="1225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133350</xdr:rowOff>
    </xdr:from>
    <xdr:to>
      <xdr:col>55</xdr:col>
      <xdr:colOff>0</xdr:colOff>
      <xdr:row>72</xdr:row>
      <xdr:rowOff>124460</xdr:rowOff>
    </xdr:to>
    <xdr:cxnSp macro="">
      <xdr:nvCxnSpPr>
        <xdr:cNvPr id="395" name="直線コネクタ 394"/>
        <xdr:cNvCxnSpPr/>
      </xdr:nvCxnSpPr>
      <xdr:spPr>
        <a:xfrm>
          <a:off x="9639300" y="12134850"/>
          <a:ext cx="8382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106680</xdr:rowOff>
    </xdr:from>
    <xdr:ext cx="534670" cy="259080"/>
    <xdr:sp macro="" textlink="">
      <xdr:nvSpPr>
        <xdr:cNvPr id="396" name="普通建設事業費 （ うち新規整備　）平均値テキスト"/>
        <xdr:cNvSpPr txBox="1"/>
      </xdr:nvSpPr>
      <xdr:spPr>
        <a:xfrm>
          <a:off x="10528300" y="12622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73</xdr:row>
      <xdr:rowOff>128270</xdr:rowOff>
    </xdr:from>
    <xdr:to>
      <xdr:col>55</xdr:col>
      <xdr:colOff>50800</xdr:colOff>
      <xdr:row>74</xdr:row>
      <xdr:rowOff>58420</xdr:rowOff>
    </xdr:to>
    <xdr:sp macro="" textlink="">
      <xdr:nvSpPr>
        <xdr:cNvPr id="397" name="フローチャート: 判断 396"/>
        <xdr:cNvSpPr/>
      </xdr:nvSpPr>
      <xdr:spPr>
        <a:xfrm>
          <a:off x="10426700" y="1264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133350</xdr:rowOff>
    </xdr:from>
    <xdr:to>
      <xdr:col>50</xdr:col>
      <xdr:colOff>114300</xdr:colOff>
      <xdr:row>74</xdr:row>
      <xdr:rowOff>145415</xdr:rowOff>
    </xdr:to>
    <xdr:cxnSp macro="">
      <xdr:nvCxnSpPr>
        <xdr:cNvPr id="398" name="直線コネクタ 397"/>
        <xdr:cNvCxnSpPr/>
      </xdr:nvCxnSpPr>
      <xdr:spPr>
        <a:xfrm flipV="1">
          <a:off x="8750300" y="12134850"/>
          <a:ext cx="889000" cy="697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70</xdr:row>
      <xdr:rowOff>84455</xdr:rowOff>
    </xdr:from>
    <xdr:to>
      <xdr:col>50</xdr:col>
      <xdr:colOff>165100</xdr:colOff>
      <xdr:row>71</xdr:row>
      <xdr:rowOff>14605</xdr:rowOff>
    </xdr:to>
    <xdr:sp macro="" textlink="">
      <xdr:nvSpPr>
        <xdr:cNvPr id="399" name="フローチャート: 判断 398"/>
        <xdr:cNvSpPr/>
      </xdr:nvSpPr>
      <xdr:spPr>
        <a:xfrm>
          <a:off x="9588500" y="1208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71</xdr:row>
      <xdr:rowOff>6350</xdr:rowOff>
    </xdr:from>
    <xdr:ext cx="534670" cy="252095"/>
    <xdr:sp macro="" textlink="">
      <xdr:nvSpPr>
        <xdr:cNvPr id="400" name="テキスト ボックス 399"/>
        <xdr:cNvSpPr txBox="1"/>
      </xdr:nvSpPr>
      <xdr:spPr>
        <a:xfrm>
          <a:off x="9359265" y="121793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128905</xdr:rowOff>
    </xdr:from>
    <xdr:to>
      <xdr:col>45</xdr:col>
      <xdr:colOff>177800</xdr:colOff>
      <xdr:row>74</xdr:row>
      <xdr:rowOff>145415</xdr:rowOff>
    </xdr:to>
    <xdr:cxnSp macro="">
      <xdr:nvCxnSpPr>
        <xdr:cNvPr id="401" name="直線コネクタ 400"/>
        <xdr:cNvCxnSpPr/>
      </xdr:nvCxnSpPr>
      <xdr:spPr>
        <a:xfrm>
          <a:off x="7861300" y="12644755"/>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71</xdr:row>
      <xdr:rowOff>32385</xdr:rowOff>
    </xdr:from>
    <xdr:to>
      <xdr:col>46</xdr:col>
      <xdr:colOff>38100</xdr:colOff>
      <xdr:row>71</xdr:row>
      <xdr:rowOff>133985</xdr:rowOff>
    </xdr:to>
    <xdr:sp macro="" textlink="">
      <xdr:nvSpPr>
        <xdr:cNvPr id="402" name="フローチャート: 判断 401"/>
        <xdr:cNvSpPr/>
      </xdr:nvSpPr>
      <xdr:spPr>
        <a:xfrm>
          <a:off x="8699500" y="1220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69</xdr:row>
      <xdr:rowOff>150495</xdr:rowOff>
    </xdr:from>
    <xdr:ext cx="527685" cy="259080"/>
    <xdr:sp macro="" textlink="">
      <xdr:nvSpPr>
        <xdr:cNvPr id="403" name="テキスト ボックス 402"/>
        <xdr:cNvSpPr txBox="1"/>
      </xdr:nvSpPr>
      <xdr:spPr>
        <a:xfrm>
          <a:off x="8482965" y="119805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111760</xdr:rowOff>
    </xdr:from>
    <xdr:to>
      <xdr:col>41</xdr:col>
      <xdr:colOff>50800</xdr:colOff>
      <xdr:row>73</xdr:row>
      <xdr:rowOff>128905</xdr:rowOff>
    </xdr:to>
    <xdr:cxnSp macro="">
      <xdr:nvCxnSpPr>
        <xdr:cNvPr id="404" name="直線コネクタ 403"/>
        <xdr:cNvCxnSpPr/>
      </xdr:nvCxnSpPr>
      <xdr:spPr>
        <a:xfrm>
          <a:off x="6972300" y="126276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86360</xdr:rowOff>
    </xdr:from>
    <xdr:to>
      <xdr:col>41</xdr:col>
      <xdr:colOff>101600</xdr:colOff>
      <xdr:row>73</xdr:row>
      <xdr:rowOff>16510</xdr:rowOff>
    </xdr:to>
    <xdr:sp macro="" textlink="">
      <xdr:nvSpPr>
        <xdr:cNvPr id="405" name="フローチャート: 判断 404"/>
        <xdr:cNvSpPr/>
      </xdr:nvSpPr>
      <xdr:spPr>
        <a:xfrm>
          <a:off x="7810500" y="1243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71</xdr:row>
      <xdr:rowOff>33020</xdr:rowOff>
    </xdr:from>
    <xdr:ext cx="527685" cy="259080"/>
    <xdr:sp macro="" textlink="">
      <xdr:nvSpPr>
        <xdr:cNvPr id="406" name="テキスト ボックス 405"/>
        <xdr:cNvSpPr txBox="1"/>
      </xdr:nvSpPr>
      <xdr:spPr>
        <a:xfrm>
          <a:off x="7593965" y="122059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73</xdr:row>
      <xdr:rowOff>64135</xdr:rowOff>
    </xdr:from>
    <xdr:to>
      <xdr:col>36</xdr:col>
      <xdr:colOff>165100</xdr:colOff>
      <xdr:row>73</xdr:row>
      <xdr:rowOff>166370</xdr:rowOff>
    </xdr:to>
    <xdr:sp macro="" textlink="">
      <xdr:nvSpPr>
        <xdr:cNvPr id="407" name="フローチャート: 判断 406"/>
        <xdr:cNvSpPr/>
      </xdr:nvSpPr>
      <xdr:spPr>
        <a:xfrm>
          <a:off x="6921500" y="12579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156845</xdr:rowOff>
    </xdr:from>
    <xdr:ext cx="527685" cy="252095"/>
    <xdr:sp macro="" textlink="">
      <xdr:nvSpPr>
        <xdr:cNvPr id="408" name="テキスト ボックス 407"/>
        <xdr:cNvSpPr txBox="1"/>
      </xdr:nvSpPr>
      <xdr:spPr>
        <a:xfrm>
          <a:off x="6704965" y="126726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9" name="テキスト ボックス 40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0" name="テキスト ボックス 40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1" name="テキスト ボックス 41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2" name="テキスト ボックス 41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3" name="テキスト ボックス 41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72</xdr:row>
      <xdr:rowOff>73660</xdr:rowOff>
    </xdr:from>
    <xdr:to>
      <xdr:col>55</xdr:col>
      <xdr:colOff>50800</xdr:colOff>
      <xdr:row>73</xdr:row>
      <xdr:rowOff>3810</xdr:rowOff>
    </xdr:to>
    <xdr:sp macro="" textlink="">
      <xdr:nvSpPr>
        <xdr:cNvPr id="414" name="楕円 413"/>
        <xdr:cNvSpPr/>
      </xdr:nvSpPr>
      <xdr:spPr>
        <a:xfrm>
          <a:off x="10426700" y="124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96520</xdr:rowOff>
    </xdr:from>
    <xdr:ext cx="534670" cy="259080"/>
    <xdr:sp macro="" textlink="">
      <xdr:nvSpPr>
        <xdr:cNvPr id="415" name="普通建設事業費 （ うち新規整備　）該当値テキスト"/>
        <xdr:cNvSpPr txBox="1"/>
      </xdr:nvSpPr>
      <xdr:spPr>
        <a:xfrm>
          <a:off x="10528300" y="12269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70</xdr:row>
      <xdr:rowOff>82550</xdr:rowOff>
    </xdr:from>
    <xdr:to>
      <xdr:col>50</xdr:col>
      <xdr:colOff>165100</xdr:colOff>
      <xdr:row>71</xdr:row>
      <xdr:rowOff>12700</xdr:rowOff>
    </xdr:to>
    <xdr:sp macro="" textlink="">
      <xdr:nvSpPr>
        <xdr:cNvPr id="416" name="楕円 415"/>
        <xdr:cNvSpPr/>
      </xdr:nvSpPr>
      <xdr:spPr>
        <a:xfrm>
          <a:off x="9588500" y="1208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69</xdr:row>
      <xdr:rowOff>29210</xdr:rowOff>
    </xdr:from>
    <xdr:ext cx="534670" cy="252095"/>
    <xdr:sp macro="" textlink="">
      <xdr:nvSpPr>
        <xdr:cNvPr id="417" name="テキスト ボックス 416"/>
        <xdr:cNvSpPr txBox="1"/>
      </xdr:nvSpPr>
      <xdr:spPr>
        <a:xfrm>
          <a:off x="9359265" y="118592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94615</xdr:rowOff>
    </xdr:from>
    <xdr:to>
      <xdr:col>46</xdr:col>
      <xdr:colOff>38100</xdr:colOff>
      <xdr:row>75</xdr:row>
      <xdr:rowOff>24765</xdr:rowOff>
    </xdr:to>
    <xdr:sp macro="" textlink="">
      <xdr:nvSpPr>
        <xdr:cNvPr id="418" name="楕円 417"/>
        <xdr:cNvSpPr/>
      </xdr:nvSpPr>
      <xdr:spPr>
        <a:xfrm>
          <a:off x="8699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15875</xdr:rowOff>
    </xdr:from>
    <xdr:ext cx="527685" cy="259080"/>
    <xdr:sp macro="" textlink="">
      <xdr:nvSpPr>
        <xdr:cNvPr id="419" name="テキスト ボックス 418"/>
        <xdr:cNvSpPr txBox="1"/>
      </xdr:nvSpPr>
      <xdr:spPr>
        <a:xfrm>
          <a:off x="8482965" y="128746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73</xdr:row>
      <xdr:rowOff>78105</xdr:rowOff>
    </xdr:from>
    <xdr:to>
      <xdr:col>41</xdr:col>
      <xdr:colOff>101600</xdr:colOff>
      <xdr:row>74</xdr:row>
      <xdr:rowOff>8255</xdr:rowOff>
    </xdr:to>
    <xdr:sp macro="" textlink="">
      <xdr:nvSpPr>
        <xdr:cNvPr id="420" name="楕円 419"/>
        <xdr:cNvSpPr/>
      </xdr:nvSpPr>
      <xdr:spPr>
        <a:xfrm>
          <a:off x="7810500" y="125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170815</xdr:rowOff>
    </xdr:from>
    <xdr:ext cx="527685" cy="258445"/>
    <xdr:sp macro="" textlink="">
      <xdr:nvSpPr>
        <xdr:cNvPr id="421" name="テキスト ボックス 420"/>
        <xdr:cNvSpPr txBox="1"/>
      </xdr:nvSpPr>
      <xdr:spPr>
        <a:xfrm>
          <a:off x="7593965" y="126866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60960</xdr:rowOff>
    </xdr:from>
    <xdr:to>
      <xdr:col>36</xdr:col>
      <xdr:colOff>165100</xdr:colOff>
      <xdr:row>73</xdr:row>
      <xdr:rowOff>162560</xdr:rowOff>
    </xdr:to>
    <xdr:sp macro="" textlink="">
      <xdr:nvSpPr>
        <xdr:cNvPr id="422" name="楕円 421"/>
        <xdr:cNvSpPr/>
      </xdr:nvSpPr>
      <xdr:spPr>
        <a:xfrm>
          <a:off x="69215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72</xdr:row>
      <xdr:rowOff>7620</xdr:rowOff>
    </xdr:from>
    <xdr:ext cx="527685" cy="252095"/>
    <xdr:sp macro="" textlink="">
      <xdr:nvSpPr>
        <xdr:cNvPr id="423" name="テキスト ボックス 422"/>
        <xdr:cNvSpPr txBox="1"/>
      </xdr:nvSpPr>
      <xdr:spPr>
        <a:xfrm>
          <a:off x="6704965" y="123520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0" name="テキスト ボックス 429"/>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100</xdr:row>
      <xdr:rowOff>111760</xdr:rowOff>
    </xdr:from>
    <xdr:ext cx="531495" cy="252095"/>
    <xdr:sp macro="" textlink="">
      <xdr:nvSpPr>
        <xdr:cNvPr id="432" name="テキスト ボックス 431"/>
        <xdr:cNvSpPr txBox="1"/>
      </xdr:nvSpPr>
      <xdr:spPr>
        <a:xfrm>
          <a:off x="6072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34" name="テキスト ボックス 433"/>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6" name="テキスト ボックス 43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2095"/>
    <xdr:sp macro="" textlink="">
      <xdr:nvSpPr>
        <xdr:cNvPr id="438" name="テキスト ボックス 437"/>
        <xdr:cNvSpPr txBox="1"/>
      </xdr:nvSpPr>
      <xdr:spPr>
        <a:xfrm>
          <a:off x="6072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0" name="テキスト ボックス 439"/>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42" name="テキスト ボックス 441"/>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2095"/>
    <xdr:sp macro="" textlink="">
      <xdr:nvSpPr>
        <xdr:cNvPr id="444" name="テキスト ボックス 443"/>
        <xdr:cNvSpPr txBox="1"/>
      </xdr:nvSpPr>
      <xdr:spPr>
        <a:xfrm>
          <a:off x="6072505" y="14970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97790</xdr:rowOff>
    </xdr:from>
    <xdr:to>
      <xdr:col>54</xdr:col>
      <xdr:colOff>189865</xdr:colOff>
      <xdr:row>95</xdr:row>
      <xdr:rowOff>140970</xdr:rowOff>
    </xdr:to>
    <xdr:cxnSp macro="">
      <xdr:nvCxnSpPr>
        <xdr:cNvPr id="446" name="直線コネクタ 445"/>
        <xdr:cNvCxnSpPr/>
      </xdr:nvCxnSpPr>
      <xdr:spPr>
        <a:xfrm flipV="1">
          <a:off x="10475595" y="15699740"/>
          <a:ext cx="1270" cy="728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144780</xdr:rowOff>
    </xdr:from>
    <xdr:ext cx="534670" cy="252095"/>
    <xdr:sp macro="" textlink="">
      <xdr:nvSpPr>
        <xdr:cNvPr id="447" name="普通建設事業費 （ うち更新整備　）最小値テキスト"/>
        <xdr:cNvSpPr txBox="1"/>
      </xdr:nvSpPr>
      <xdr:spPr>
        <a:xfrm>
          <a:off x="10528300" y="164325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35,470</a:t>
          </a:r>
          <a:endParaRPr kumimoji="1" lang="ja-JP" altLang="en-US" sz="1000" b="1">
            <a:latin typeface="ＭＳ Ｐゴシック"/>
            <a:ea typeface="ＭＳ Ｐゴシック"/>
          </a:endParaRPr>
        </a:p>
      </xdr:txBody>
    </xdr:sp>
    <xdr:clientData/>
  </xdr:oneCellAnchor>
  <xdr:twoCellAnchor>
    <xdr:from>
      <xdr:col>54</xdr:col>
      <xdr:colOff>101600</xdr:colOff>
      <xdr:row>95</xdr:row>
      <xdr:rowOff>140970</xdr:rowOff>
    </xdr:from>
    <xdr:to>
      <xdr:col>55</xdr:col>
      <xdr:colOff>88900</xdr:colOff>
      <xdr:row>95</xdr:row>
      <xdr:rowOff>140970</xdr:rowOff>
    </xdr:to>
    <xdr:cxnSp macro="">
      <xdr:nvCxnSpPr>
        <xdr:cNvPr id="448" name="直線コネクタ 447"/>
        <xdr:cNvCxnSpPr/>
      </xdr:nvCxnSpPr>
      <xdr:spPr>
        <a:xfrm>
          <a:off x="10388600" y="1642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43815</xdr:rowOff>
    </xdr:from>
    <xdr:ext cx="534670" cy="252095"/>
    <xdr:sp macro="" textlink="">
      <xdr:nvSpPr>
        <xdr:cNvPr id="449" name="普通建設事業費 （ うち更新整備　）最大値テキスト"/>
        <xdr:cNvSpPr txBox="1"/>
      </xdr:nvSpPr>
      <xdr:spPr>
        <a:xfrm>
          <a:off x="10528300" y="154743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54,612</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97790</xdr:rowOff>
    </xdr:from>
    <xdr:to>
      <xdr:col>55</xdr:col>
      <xdr:colOff>88900</xdr:colOff>
      <xdr:row>91</xdr:row>
      <xdr:rowOff>97790</xdr:rowOff>
    </xdr:to>
    <xdr:cxnSp macro="">
      <xdr:nvCxnSpPr>
        <xdr:cNvPr id="450" name="直線コネクタ 449"/>
        <xdr:cNvCxnSpPr/>
      </xdr:nvCxnSpPr>
      <xdr:spPr>
        <a:xfrm>
          <a:off x="10388600" y="1569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37465</xdr:rowOff>
    </xdr:from>
    <xdr:to>
      <xdr:col>55</xdr:col>
      <xdr:colOff>0</xdr:colOff>
      <xdr:row>95</xdr:row>
      <xdr:rowOff>140970</xdr:rowOff>
    </xdr:to>
    <xdr:cxnSp macro="">
      <xdr:nvCxnSpPr>
        <xdr:cNvPr id="451" name="直線コネクタ 450"/>
        <xdr:cNvCxnSpPr/>
      </xdr:nvCxnSpPr>
      <xdr:spPr>
        <a:xfrm>
          <a:off x="9639300" y="1632521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40640</xdr:rowOff>
    </xdr:from>
    <xdr:ext cx="534670" cy="252095"/>
    <xdr:sp macro="" textlink="">
      <xdr:nvSpPr>
        <xdr:cNvPr id="452" name="普通建設事業費 （ うち更新整備　）平均値テキスト"/>
        <xdr:cNvSpPr txBox="1"/>
      </xdr:nvSpPr>
      <xdr:spPr>
        <a:xfrm>
          <a:off x="10528300" y="1598549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41,880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17780</xdr:rowOff>
    </xdr:from>
    <xdr:to>
      <xdr:col>55</xdr:col>
      <xdr:colOff>50800</xdr:colOff>
      <xdr:row>94</xdr:row>
      <xdr:rowOff>118745</xdr:rowOff>
    </xdr:to>
    <xdr:sp macro="" textlink="">
      <xdr:nvSpPr>
        <xdr:cNvPr id="453" name="フローチャート: 判断 452"/>
        <xdr:cNvSpPr/>
      </xdr:nvSpPr>
      <xdr:spPr>
        <a:xfrm>
          <a:off x="10426700" y="16134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8890</xdr:rowOff>
    </xdr:from>
    <xdr:to>
      <xdr:col>50</xdr:col>
      <xdr:colOff>114300</xdr:colOff>
      <xdr:row>95</xdr:row>
      <xdr:rowOff>37465</xdr:rowOff>
    </xdr:to>
    <xdr:cxnSp macro="">
      <xdr:nvCxnSpPr>
        <xdr:cNvPr id="454" name="直線コネクタ 453"/>
        <xdr:cNvCxnSpPr/>
      </xdr:nvCxnSpPr>
      <xdr:spPr>
        <a:xfrm>
          <a:off x="8750300" y="15953740"/>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90805</xdr:rowOff>
    </xdr:from>
    <xdr:to>
      <xdr:col>50</xdr:col>
      <xdr:colOff>165100</xdr:colOff>
      <xdr:row>97</xdr:row>
      <xdr:rowOff>20955</xdr:rowOff>
    </xdr:to>
    <xdr:sp macro="" textlink="">
      <xdr:nvSpPr>
        <xdr:cNvPr id="455" name="フローチャート: 判断 454"/>
        <xdr:cNvSpPr/>
      </xdr:nvSpPr>
      <xdr:spPr>
        <a:xfrm>
          <a:off x="9588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97</xdr:row>
      <xdr:rowOff>12065</xdr:rowOff>
    </xdr:from>
    <xdr:ext cx="534670" cy="259080"/>
    <xdr:sp macro="" textlink="">
      <xdr:nvSpPr>
        <xdr:cNvPr id="456" name="テキスト ボックス 455"/>
        <xdr:cNvSpPr txBox="1"/>
      </xdr:nvSpPr>
      <xdr:spPr>
        <a:xfrm>
          <a:off x="9359265" y="16642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8890</xdr:rowOff>
    </xdr:from>
    <xdr:to>
      <xdr:col>45</xdr:col>
      <xdr:colOff>177800</xdr:colOff>
      <xdr:row>96</xdr:row>
      <xdr:rowOff>52070</xdr:rowOff>
    </xdr:to>
    <xdr:cxnSp macro="">
      <xdr:nvCxnSpPr>
        <xdr:cNvPr id="457" name="直線コネクタ 456"/>
        <xdr:cNvCxnSpPr/>
      </xdr:nvCxnSpPr>
      <xdr:spPr>
        <a:xfrm flipV="1">
          <a:off x="7861300" y="15953740"/>
          <a:ext cx="889000" cy="557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170815</xdr:rowOff>
    </xdr:from>
    <xdr:to>
      <xdr:col>46</xdr:col>
      <xdr:colOff>38100</xdr:colOff>
      <xdr:row>96</xdr:row>
      <xdr:rowOff>100965</xdr:rowOff>
    </xdr:to>
    <xdr:sp macro="" textlink="">
      <xdr:nvSpPr>
        <xdr:cNvPr id="458" name="フローチャート: 判断 457"/>
        <xdr:cNvSpPr/>
      </xdr:nvSpPr>
      <xdr:spPr>
        <a:xfrm>
          <a:off x="86995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92075</xdr:rowOff>
    </xdr:from>
    <xdr:ext cx="527685" cy="259080"/>
    <xdr:sp macro="" textlink="">
      <xdr:nvSpPr>
        <xdr:cNvPr id="459" name="テキスト ボックス 458"/>
        <xdr:cNvSpPr txBox="1"/>
      </xdr:nvSpPr>
      <xdr:spPr>
        <a:xfrm>
          <a:off x="8482965" y="165512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52070</xdr:rowOff>
    </xdr:from>
    <xdr:to>
      <xdr:col>41</xdr:col>
      <xdr:colOff>50800</xdr:colOff>
      <xdr:row>96</xdr:row>
      <xdr:rowOff>110490</xdr:rowOff>
    </xdr:to>
    <xdr:cxnSp macro="">
      <xdr:nvCxnSpPr>
        <xdr:cNvPr id="460" name="直線コネクタ 459"/>
        <xdr:cNvCxnSpPr/>
      </xdr:nvCxnSpPr>
      <xdr:spPr>
        <a:xfrm flipV="1">
          <a:off x="6972300" y="165112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87630</xdr:rowOff>
    </xdr:from>
    <xdr:to>
      <xdr:col>41</xdr:col>
      <xdr:colOff>101600</xdr:colOff>
      <xdr:row>98</xdr:row>
      <xdr:rowOff>17780</xdr:rowOff>
    </xdr:to>
    <xdr:sp macro="" textlink="">
      <xdr:nvSpPr>
        <xdr:cNvPr id="461" name="フローチャート: 判断 460"/>
        <xdr:cNvSpPr/>
      </xdr:nvSpPr>
      <xdr:spPr>
        <a:xfrm>
          <a:off x="7810500" y="167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8890</xdr:rowOff>
    </xdr:from>
    <xdr:ext cx="527685" cy="252095"/>
    <xdr:sp macro="" textlink="">
      <xdr:nvSpPr>
        <xdr:cNvPr id="462" name="テキスト ボックス 461"/>
        <xdr:cNvSpPr txBox="1"/>
      </xdr:nvSpPr>
      <xdr:spPr>
        <a:xfrm>
          <a:off x="7593965" y="168109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66040</xdr:rowOff>
    </xdr:from>
    <xdr:to>
      <xdr:col>36</xdr:col>
      <xdr:colOff>165100</xdr:colOff>
      <xdr:row>97</xdr:row>
      <xdr:rowOff>167640</xdr:rowOff>
    </xdr:to>
    <xdr:sp macro="" textlink="">
      <xdr:nvSpPr>
        <xdr:cNvPr id="463" name="フローチャート: 判断 462"/>
        <xdr:cNvSpPr/>
      </xdr:nvSpPr>
      <xdr:spPr>
        <a:xfrm>
          <a:off x="6921500" y="1669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158750</xdr:rowOff>
    </xdr:from>
    <xdr:ext cx="527685" cy="259080"/>
    <xdr:sp macro="" textlink="">
      <xdr:nvSpPr>
        <xdr:cNvPr id="464" name="テキスト ボックス 463"/>
        <xdr:cNvSpPr txBox="1"/>
      </xdr:nvSpPr>
      <xdr:spPr>
        <a:xfrm>
          <a:off x="6704965" y="16789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5" name="テキスト ボックス 46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6" name="テキスト ボックス 46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7" name="テキスト ボックス 46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8" name="テキスト ボックス 46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9" name="テキスト ボックス 46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90170</xdr:rowOff>
    </xdr:from>
    <xdr:to>
      <xdr:col>55</xdr:col>
      <xdr:colOff>50800</xdr:colOff>
      <xdr:row>96</xdr:row>
      <xdr:rowOff>20320</xdr:rowOff>
    </xdr:to>
    <xdr:sp macro="" textlink="">
      <xdr:nvSpPr>
        <xdr:cNvPr id="470" name="楕円 469"/>
        <xdr:cNvSpPr/>
      </xdr:nvSpPr>
      <xdr:spPr>
        <a:xfrm>
          <a:off x="10426700" y="163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5080</xdr:rowOff>
    </xdr:from>
    <xdr:ext cx="534670" cy="259080"/>
    <xdr:sp macro="" textlink="">
      <xdr:nvSpPr>
        <xdr:cNvPr id="471" name="普通建設事業費 （ うち更新整備　）該当値テキスト"/>
        <xdr:cNvSpPr txBox="1"/>
      </xdr:nvSpPr>
      <xdr:spPr>
        <a:xfrm>
          <a:off x="10528300" y="16292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158115</xdr:rowOff>
    </xdr:from>
    <xdr:to>
      <xdr:col>50</xdr:col>
      <xdr:colOff>165100</xdr:colOff>
      <xdr:row>95</xdr:row>
      <xdr:rowOff>88265</xdr:rowOff>
    </xdr:to>
    <xdr:sp macro="" textlink="">
      <xdr:nvSpPr>
        <xdr:cNvPr id="472" name="楕円 471"/>
        <xdr:cNvSpPr/>
      </xdr:nvSpPr>
      <xdr:spPr>
        <a:xfrm>
          <a:off x="9588500" y="162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93</xdr:row>
      <xdr:rowOff>104775</xdr:rowOff>
    </xdr:from>
    <xdr:ext cx="534670" cy="259080"/>
    <xdr:sp macro="" textlink="">
      <xdr:nvSpPr>
        <xdr:cNvPr id="473" name="テキスト ボックス 472"/>
        <xdr:cNvSpPr txBox="1"/>
      </xdr:nvSpPr>
      <xdr:spPr>
        <a:xfrm>
          <a:off x="9359265" y="16049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129540</xdr:rowOff>
    </xdr:from>
    <xdr:to>
      <xdr:col>46</xdr:col>
      <xdr:colOff>38100</xdr:colOff>
      <xdr:row>93</xdr:row>
      <xdr:rowOff>59690</xdr:rowOff>
    </xdr:to>
    <xdr:sp macro="" textlink="">
      <xdr:nvSpPr>
        <xdr:cNvPr id="474" name="楕円 473"/>
        <xdr:cNvSpPr/>
      </xdr:nvSpPr>
      <xdr:spPr>
        <a:xfrm>
          <a:off x="8699500" y="159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76200</xdr:rowOff>
    </xdr:from>
    <xdr:ext cx="527685" cy="252095"/>
    <xdr:sp macro="" textlink="">
      <xdr:nvSpPr>
        <xdr:cNvPr id="475" name="テキスト ボックス 474"/>
        <xdr:cNvSpPr txBox="1"/>
      </xdr:nvSpPr>
      <xdr:spPr>
        <a:xfrm>
          <a:off x="8482965" y="156781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1270</xdr:rowOff>
    </xdr:from>
    <xdr:to>
      <xdr:col>41</xdr:col>
      <xdr:colOff>101600</xdr:colOff>
      <xdr:row>96</xdr:row>
      <xdr:rowOff>102870</xdr:rowOff>
    </xdr:to>
    <xdr:sp macro="" textlink="">
      <xdr:nvSpPr>
        <xdr:cNvPr id="476" name="楕円 475"/>
        <xdr:cNvSpPr/>
      </xdr:nvSpPr>
      <xdr:spPr>
        <a:xfrm>
          <a:off x="7810500" y="164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119380</xdr:rowOff>
    </xdr:from>
    <xdr:ext cx="527685" cy="259080"/>
    <xdr:sp macro="" textlink="">
      <xdr:nvSpPr>
        <xdr:cNvPr id="477" name="テキスト ボックス 476"/>
        <xdr:cNvSpPr txBox="1"/>
      </xdr:nvSpPr>
      <xdr:spPr>
        <a:xfrm>
          <a:off x="7593965" y="162356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59690</xdr:rowOff>
    </xdr:from>
    <xdr:to>
      <xdr:col>36</xdr:col>
      <xdr:colOff>165100</xdr:colOff>
      <xdr:row>96</xdr:row>
      <xdr:rowOff>161290</xdr:rowOff>
    </xdr:to>
    <xdr:sp macro="" textlink="">
      <xdr:nvSpPr>
        <xdr:cNvPr id="478" name="楕円 477"/>
        <xdr:cNvSpPr/>
      </xdr:nvSpPr>
      <xdr:spPr>
        <a:xfrm>
          <a:off x="69215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6350</xdr:rowOff>
    </xdr:from>
    <xdr:ext cx="527685" cy="252095"/>
    <xdr:sp macro="" textlink="">
      <xdr:nvSpPr>
        <xdr:cNvPr id="479" name="テキスト ボックス 478"/>
        <xdr:cNvSpPr txBox="1"/>
      </xdr:nvSpPr>
      <xdr:spPr>
        <a:xfrm>
          <a:off x="6704965" y="162941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86" name="テキスト ボックス 485"/>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935" cy="252095"/>
    <xdr:sp macro="" textlink="">
      <xdr:nvSpPr>
        <xdr:cNvPr id="488" name="テキスト ボックス 487"/>
        <xdr:cNvSpPr txBox="1"/>
      </xdr:nvSpPr>
      <xdr:spPr>
        <a:xfrm>
          <a:off x="12197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73660</xdr:rowOff>
    </xdr:from>
    <xdr:ext cx="460375" cy="259080"/>
    <xdr:sp macro="" textlink="">
      <xdr:nvSpPr>
        <xdr:cNvPr id="490" name="テキスト ボックス 489"/>
        <xdr:cNvSpPr txBox="1"/>
      </xdr:nvSpPr>
      <xdr:spPr>
        <a:xfrm>
          <a:off x="11978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0375" cy="259080"/>
    <xdr:sp macro="" textlink="">
      <xdr:nvSpPr>
        <xdr:cNvPr id="492" name="テキスト ボックス 491"/>
        <xdr:cNvSpPr txBox="1"/>
      </xdr:nvSpPr>
      <xdr:spPr>
        <a:xfrm>
          <a:off x="11978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168910</xdr:rowOff>
    </xdr:from>
    <xdr:ext cx="460375" cy="252095"/>
    <xdr:sp macro="" textlink="">
      <xdr:nvSpPr>
        <xdr:cNvPr id="494" name="テキスト ボックス 493"/>
        <xdr:cNvSpPr txBox="1"/>
      </xdr:nvSpPr>
      <xdr:spPr>
        <a:xfrm>
          <a:off x="11978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6" name="テキスト ボックス 49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498" name="テキスト ボックス 49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095"/>
    <xdr:sp macro="" textlink="">
      <xdr:nvSpPr>
        <xdr:cNvPr id="500" name="テキスト ボックス 499"/>
        <xdr:cNvSpPr txBox="1"/>
      </xdr:nvSpPr>
      <xdr:spPr>
        <a:xfrm>
          <a:off x="11914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137795</xdr:rowOff>
    </xdr:from>
    <xdr:to>
      <xdr:col>85</xdr:col>
      <xdr:colOff>126365</xdr:colOff>
      <xdr:row>37</xdr:row>
      <xdr:rowOff>73660</xdr:rowOff>
    </xdr:to>
    <xdr:cxnSp macro="">
      <xdr:nvCxnSpPr>
        <xdr:cNvPr id="502" name="直線コネクタ 501"/>
        <xdr:cNvCxnSpPr/>
      </xdr:nvCxnSpPr>
      <xdr:spPr>
        <a:xfrm flipV="1">
          <a:off x="16317595" y="528129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77470</xdr:rowOff>
    </xdr:from>
    <xdr:ext cx="469900" cy="252095"/>
    <xdr:sp macro="" textlink="">
      <xdr:nvSpPr>
        <xdr:cNvPr id="503" name="災害復旧事業費最小値テキスト"/>
        <xdr:cNvSpPr txBox="1"/>
      </xdr:nvSpPr>
      <xdr:spPr>
        <a:xfrm>
          <a:off x="16370300" y="64211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5,471</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73660</xdr:rowOff>
    </xdr:from>
    <xdr:to>
      <xdr:col>86</xdr:col>
      <xdr:colOff>25400</xdr:colOff>
      <xdr:row>37</xdr:row>
      <xdr:rowOff>73660</xdr:rowOff>
    </xdr:to>
    <xdr:cxnSp macro="">
      <xdr:nvCxnSpPr>
        <xdr:cNvPr id="504" name="直線コネクタ 503"/>
        <xdr:cNvCxnSpPr/>
      </xdr:nvCxnSpPr>
      <xdr:spPr>
        <a:xfrm>
          <a:off x="16230600" y="6417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84455</xdr:rowOff>
    </xdr:from>
    <xdr:ext cx="534670" cy="259080"/>
    <xdr:sp macro="" textlink="">
      <xdr:nvSpPr>
        <xdr:cNvPr id="505" name="災害復旧事業費最大値テキスト"/>
        <xdr:cNvSpPr txBox="1"/>
      </xdr:nvSpPr>
      <xdr:spPr>
        <a:xfrm>
          <a:off x="16370300" y="5056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137795</xdr:rowOff>
    </xdr:from>
    <xdr:to>
      <xdr:col>86</xdr:col>
      <xdr:colOff>25400</xdr:colOff>
      <xdr:row>30</xdr:row>
      <xdr:rowOff>137795</xdr:rowOff>
    </xdr:to>
    <xdr:cxnSp macro="">
      <xdr:nvCxnSpPr>
        <xdr:cNvPr id="506" name="直線コネクタ 505"/>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137795</xdr:rowOff>
    </xdr:from>
    <xdr:to>
      <xdr:col>85</xdr:col>
      <xdr:colOff>127000</xdr:colOff>
      <xdr:row>37</xdr:row>
      <xdr:rowOff>74930</xdr:rowOff>
    </xdr:to>
    <xdr:cxnSp macro="">
      <xdr:nvCxnSpPr>
        <xdr:cNvPr id="507" name="直線コネクタ 506"/>
        <xdr:cNvCxnSpPr/>
      </xdr:nvCxnSpPr>
      <xdr:spPr>
        <a:xfrm flipV="1">
          <a:off x="15481300" y="5281295"/>
          <a:ext cx="838200" cy="1137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147320</xdr:rowOff>
    </xdr:from>
    <xdr:ext cx="534670" cy="259080"/>
    <xdr:sp macro="" textlink="">
      <xdr:nvSpPr>
        <xdr:cNvPr id="508" name="災害復旧事業費平均値テキスト"/>
        <xdr:cNvSpPr txBox="1"/>
      </xdr:nvSpPr>
      <xdr:spPr>
        <a:xfrm>
          <a:off x="16370300" y="5633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32</xdr:row>
      <xdr:rowOff>168910</xdr:rowOff>
    </xdr:from>
    <xdr:to>
      <xdr:col>85</xdr:col>
      <xdr:colOff>177800</xdr:colOff>
      <xdr:row>33</xdr:row>
      <xdr:rowOff>99060</xdr:rowOff>
    </xdr:to>
    <xdr:sp macro="" textlink="">
      <xdr:nvSpPr>
        <xdr:cNvPr id="509" name="フローチャート: 判断 508"/>
        <xdr:cNvSpPr/>
      </xdr:nvSpPr>
      <xdr:spPr>
        <a:xfrm>
          <a:off x="16268700" y="565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50165</xdr:rowOff>
    </xdr:from>
    <xdr:to>
      <xdr:col>81</xdr:col>
      <xdr:colOff>50800</xdr:colOff>
      <xdr:row>37</xdr:row>
      <xdr:rowOff>74930</xdr:rowOff>
    </xdr:to>
    <xdr:cxnSp macro="">
      <xdr:nvCxnSpPr>
        <xdr:cNvPr id="510" name="直線コネクタ 509"/>
        <xdr:cNvCxnSpPr/>
      </xdr:nvCxnSpPr>
      <xdr:spPr>
        <a:xfrm>
          <a:off x="14592300" y="6050915"/>
          <a:ext cx="889000" cy="367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12065</xdr:rowOff>
    </xdr:from>
    <xdr:to>
      <xdr:col>81</xdr:col>
      <xdr:colOff>101600</xdr:colOff>
      <xdr:row>38</xdr:row>
      <xdr:rowOff>113665</xdr:rowOff>
    </xdr:to>
    <xdr:sp macro="" textlink="">
      <xdr:nvSpPr>
        <xdr:cNvPr id="511" name="フローチャート: 判断 510"/>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184150</xdr:colOff>
      <xdr:row>38</xdr:row>
      <xdr:rowOff>104775</xdr:rowOff>
    </xdr:from>
    <xdr:ext cx="469900" cy="259080"/>
    <xdr:sp macro="" textlink="">
      <xdr:nvSpPr>
        <xdr:cNvPr id="512" name="テキスト ボックス 511"/>
        <xdr:cNvSpPr txBox="1"/>
      </xdr:nvSpPr>
      <xdr:spPr>
        <a:xfrm>
          <a:off x="15233650" y="6619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32</xdr:row>
      <xdr:rowOff>86995</xdr:rowOff>
    </xdr:from>
    <xdr:to>
      <xdr:col>76</xdr:col>
      <xdr:colOff>114300</xdr:colOff>
      <xdr:row>35</xdr:row>
      <xdr:rowOff>50165</xdr:rowOff>
    </xdr:to>
    <xdr:cxnSp macro="">
      <xdr:nvCxnSpPr>
        <xdr:cNvPr id="513" name="直線コネクタ 512"/>
        <xdr:cNvCxnSpPr/>
      </xdr:nvCxnSpPr>
      <xdr:spPr>
        <a:xfrm>
          <a:off x="13703300" y="5573395"/>
          <a:ext cx="889000" cy="477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514" name="フローチャート: 判断 513"/>
        <xdr:cNvSpPr/>
      </xdr:nvSpPr>
      <xdr:spPr>
        <a:xfrm>
          <a:off x="14541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38100</xdr:rowOff>
    </xdr:from>
    <xdr:ext cx="462915" cy="259080"/>
    <xdr:sp macro="" textlink="">
      <xdr:nvSpPr>
        <xdr:cNvPr id="515" name="テキスト ボックス 514"/>
        <xdr:cNvSpPr txBox="1"/>
      </xdr:nvSpPr>
      <xdr:spPr>
        <a:xfrm>
          <a:off x="14357350" y="65532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32</xdr:row>
      <xdr:rowOff>86995</xdr:rowOff>
    </xdr:from>
    <xdr:to>
      <xdr:col>71</xdr:col>
      <xdr:colOff>177800</xdr:colOff>
      <xdr:row>37</xdr:row>
      <xdr:rowOff>20320</xdr:rowOff>
    </xdr:to>
    <xdr:cxnSp macro="">
      <xdr:nvCxnSpPr>
        <xdr:cNvPr id="516" name="直線コネクタ 515"/>
        <xdr:cNvCxnSpPr/>
      </xdr:nvCxnSpPr>
      <xdr:spPr>
        <a:xfrm flipV="1">
          <a:off x="12814300" y="5573395"/>
          <a:ext cx="889000" cy="790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26670</xdr:rowOff>
    </xdr:from>
    <xdr:to>
      <xdr:col>72</xdr:col>
      <xdr:colOff>38100</xdr:colOff>
      <xdr:row>37</xdr:row>
      <xdr:rowOff>128270</xdr:rowOff>
    </xdr:to>
    <xdr:sp macro="" textlink="">
      <xdr:nvSpPr>
        <xdr:cNvPr id="517" name="フローチャート: 判断 516"/>
        <xdr:cNvSpPr/>
      </xdr:nvSpPr>
      <xdr:spPr>
        <a:xfrm>
          <a:off x="136525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119380</xdr:rowOff>
    </xdr:from>
    <xdr:ext cx="462915" cy="259080"/>
    <xdr:sp macro="" textlink="">
      <xdr:nvSpPr>
        <xdr:cNvPr id="518" name="テキスト ボックス 517"/>
        <xdr:cNvSpPr txBox="1"/>
      </xdr:nvSpPr>
      <xdr:spPr>
        <a:xfrm>
          <a:off x="13468350" y="64630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133985</xdr:rowOff>
    </xdr:from>
    <xdr:to>
      <xdr:col>67</xdr:col>
      <xdr:colOff>101600</xdr:colOff>
      <xdr:row>38</xdr:row>
      <xdr:rowOff>64135</xdr:rowOff>
    </xdr:to>
    <xdr:sp macro="" textlink="">
      <xdr:nvSpPr>
        <xdr:cNvPr id="519" name="フローチャート: 判断 518"/>
        <xdr:cNvSpPr/>
      </xdr:nvSpPr>
      <xdr:spPr>
        <a:xfrm>
          <a:off x="12763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55245</xdr:rowOff>
    </xdr:from>
    <xdr:ext cx="462915" cy="252095"/>
    <xdr:sp macro="" textlink="">
      <xdr:nvSpPr>
        <xdr:cNvPr id="520" name="テキスト ボックス 519"/>
        <xdr:cNvSpPr txBox="1"/>
      </xdr:nvSpPr>
      <xdr:spPr>
        <a:xfrm>
          <a:off x="12579350" y="657034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1" name="テキスト ボックス 52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2" name="テキスト ボックス 52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3" name="テキスト ボックス 52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4" name="テキスト ボックス 52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5" name="テキスト ボックス 52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30</xdr:row>
      <xdr:rowOff>86995</xdr:rowOff>
    </xdr:from>
    <xdr:to>
      <xdr:col>85</xdr:col>
      <xdr:colOff>177800</xdr:colOff>
      <xdr:row>31</xdr:row>
      <xdr:rowOff>17780</xdr:rowOff>
    </xdr:to>
    <xdr:sp macro="" textlink="">
      <xdr:nvSpPr>
        <xdr:cNvPr id="526" name="楕円 525"/>
        <xdr:cNvSpPr/>
      </xdr:nvSpPr>
      <xdr:spPr>
        <a:xfrm>
          <a:off x="16268700" y="523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40640</xdr:rowOff>
    </xdr:from>
    <xdr:ext cx="534670" cy="252095"/>
    <xdr:sp macro="" textlink="">
      <xdr:nvSpPr>
        <xdr:cNvPr id="527" name="災害復旧事業費該当値テキスト"/>
        <xdr:cNvSpPr txBox="1"/>
      </xdr:nvSpPr>
      <xdr:spPr>
        <a:xfrm>
          <a:off x="16370300" y="51841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23495</xdr:rowOff>
    </xdr:from>
    <xdr:to>
      <xdr:col>81</xdr:col>
      <xdr:colOff>101600</xdr:colOff>
      <xdr:row>37</xdr:row>
      <xdr:rowOff>125095</xdr:rowOff>
    </xdr:to>
    <xdr:sp macro="" textlink="">
      <xdr:nvSpPr>
        <xdr:cNvPr id="528" name="楕円 527"/>
        <xdr:cNvSpPr/>
      </xdr:nvSpPr>
      <xdr:spPr>
        <a:xfrm>
          <a:off x="15430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184150</xdr:colOff>
      <xdr:row>35</xdr:row>
      <xdr:rowOff>141605</xdr:rowOff>
    </xdr:from>
    <xdr:ext cx="469900" cy="259080"/>
    <xdr:sp macro="" textlink="">
      <xdr:nvSpPr>
        <xdr:cNvPr id="529" name="テキスト ボックス 528"/>
        <xdr:cNvSpPr txBox="1"/>
      </xdr:nvSpPr>
      <xdr:spPr>
        <a:xfrm>
          <a:off x="15233650" y="6142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170815</xdr:rowOff>
    </xdr:from>
    <xdr:to>
      <xdr:col>76</xdr:col>
      <xdr:colOff>165100</xdr:colOff>
      <xdr:row>35</xdr:row>
      <xdr:rowOff>100965</xdr:rowOff>
    </xdr:to>
    <xdr:sp macro="" textlink="">
      <xdr:nvSpPr>
        <xdr:cNvPr id="530" name="楕円 529"/>
        <xdr:cNvSpPr/>
      </xdr:nvSpPr>
      <xdr:spPr>
        <a:xfrm>
          <a:off x="14541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33</xdr:row>
      <xdr:rowOff>117475</xdr:rowOff>
    </xdr:from>
    <xdr:ext cx="462915" cy="259080"/>
    <xdr:sp macro="" textlink="">
      <xdr:nvSpPr>
        <xdr:cNvPr id="531" name="テキスト ボックス 530"/>
        <xdr:cNvSpPr txBox="1"/>
      </xdr:nvSpPr>
      <xdr:spPr>
        <a:xfrm>
          <a:off x="14357350" y="57753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32</xdr:row>
      <xdr:rowOff>36195</xdr:rowOff>
    </xdr:from>
    <xdr:to>
      <xdr:col>72</xdr:col>
      <xdr:colOff>38100</xdr:colOff>
      <xdr:row>32</xdr:row>
      <xdr:rowOff>137795</xdr:rowOff>
    </xdr:to>
    <xdr:sp macro="" textlink="">
      <xdr:nvSpPr>
        <xdr:cNvPr id="532" name="楕円 531"/>
        <xdr:cNvSpPr/>
      </xdr:nvSpPr>
      <xdr:spPr>
        <a:xfrm>
          <a:off x="13652500" y="55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30</xdr:row>
      <xdr:rowOff>154940</xdr:rowOff>
    </xdr:from>
    <xdr:ext cx="527685" cy="252095"/>
    <xdr:sp macro="" textlink="">
      <xdr:nvSpPr>
        <xdr:cNvPr id="533" name="テキスト ボックス 532"/>
        <xdr:cNvSpPr txBox="1"/>
      </xdr:nvSpPr>
      <xdr:spPr>
        <a:xfrm>
          <a:off x="13435965" y="52984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140970</xdr:rowOff>
    </xdr:from>
    <xdr:to>
      <xdr:col>67</xdr:col>
      <xdr:colOff>101600</xdr:colOff>
      <xdr:row>37</xdr:row>
      <xdr:rowOff>71120</xdr:rowOff>
    </xdr:to>
    <xdr:sp macro="" textlink="">
      <xdr:nvSpPr>
        <xdr:cNvPr id="534" name="楕円 533"/>
        <xdr:cNvSpPr/>
      </xdr:nvSpPr>
      <xdr:spPr>
        <a:xfrm>
          <a:off x="12763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87630</xdr:rowOff>
    </xdr:from>
    <xdr:ext cx="462915" cy="252095"/>
    <xdr:sp macro="" textlink="">
      <xdr:nvSpPr>
        <xdr:cNvPr id="535" name="テキスト ボックス 534"/>
        <xdr:cNvSpPr txBox="1"/>
      </xdr:nvSpPr>
      <xdr:spPr>
        <a:xfrm>
          <a:off x="12579350" y="60883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42" name="テキスト ボックス 541"/>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935" cy="252095"/>
    <xdr:sp macro="" textlink="">
      <xdr:nvSpPr>
        <xdr:cNvPr id="545" name="テキスト ボックス 544"/>
        <xdr:cNvSpPr txBox="1"/>
      </xdr:nvSpPr>
      <xdr:spPr>
        <a:xfrm>
          <a:off x="12197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935" cy="252095"/>
    <xdr:sp macro="" textlink="">
      <xdr:nvSpPr>
        <xdr:cNvPr id="547" name="テキスト ボックス 546"/>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49" name="直線コネクタ 54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104140</xdr:colOff>
      <xdr:row>55</xdr:row>
      <xdr:rowOff>10160</xdr:rowOff>
    </xdr:from>
    <xdr:ext cx="242570" cy="259080"/>
    <xdr:sp macro="" textlink="">
      <xdr:nvSpPr>
        <xdr:cNvPr id="559" name="テキスト ボックス 558"/>
        <xdr:cNvSpPr txBox="1"/>
      </xdr:nvSpPr>
      <xdr:spPr>
        <a:xfrm>
          <a:off x="153441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2570" cy="259080"/>
    <xdr:sp macro="" textlink="">
      <xdr:nvSpPr>
        <xdr:cNvPr id="562" name="テキスト ボックス 561"/>
        <xdr:cNvSpPr txBox="1"/>
      </xdr:nvSpPr>
      <xdr:spPr>
        <a:xfrm>
          <a:off x="14467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2570" cy="259080"/>
    <xdr:sp macro="" textlink="">
      <xdr:nvSpPr>
        <xdr:cNvPr id="565" name="テキスト ボックス 564"/>
        <xdr:cNvSpPr txBox="1"/>
      </xdr:nvSpPr>
      <xdr:spPr>
        <a:xfrm>
          <a:off x="1357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2570" cy="259080"/>
    <xdr:sp macro="" textlink="">
      <xdr:nvSpPr>
        <xdr:cNvPr id="567" name="テキスト ボックス 566"/>
        <xdr:cNvSpPr txBox="1"/>
      </xdr:nvSpPr>
      <xdr:spPr>
        <a:xfrm>
          <a:off x="1268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68" name="テキスト ボックス 56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69" name="テキスト ボックス 56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0" name="テキスト ボックス 56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1" name="テキスト ボックス 57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2" name="テキスト ボックス 57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104140</xdr:colOff>
      <xdr:row>53</xdr:row>
      <xdr:rowOff>35560</xdr:rowOff>
    </xdr:from>
    <xdr:ext cx="242570" cy="259080"/>
    <xdr:sp macro="" textlink="">
      <xdr:nvSpPr>
        <xdr:cNvPr id="576" name="テキスト ボックス 575"/>
        <xdr:cNvSpPr txBox="1"/>
      </xdr:nvSpPr>
      <xdr:spPr>
        <a:xfrm>
          <a:off x="153441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2570" cy="259080"/>
    <xdr:sp macro="" textlink="">
      <xdr:nvSpPr>
        <xdr:cNvPr id="578" name="テキスト ボックス 577"/>
        <xdr:cNvSpPr txBox="1"/>
      </xdr:nvSpPr>
      <xdr:spPr>
        <a:xfrm>
          <a:off x="14467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2570" cy="259080"/>
    <xdr:sp macro="" textlink="">
      <xdr:nvSpPr>
        <xdr:cNvPr id="580" name="テキスト ボックス 579"/>
        <xdr:cNvSpPr txBox="1"/>
      </xdr:nvSpPr>
      <xdr:spPr>
        <a:xfrm>
          <a:off x="1357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2570" cy="259080"/>
    <xdr:sp macro="" textlink="">
      <xdr:nvSpPr>
        <xdr:cNvPr id="582" name="テキスト ボックス 581"/>
        <xdr:cNvSpPr txBox="1"/>
      </xdr:nvSpPr>
      <xdr:spPr>
        <a:xfrm>
          <a:off x="1268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4" name="正方形/長方形 583"/>
        <xdr:cNvSpPr/>
      </xdr:nvSpPr>
      <xdr:spPr>
        <a:xfrm>
          <a:off x="1295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5" name="正方形/長方形 584"/>
        <xdr:cNvSpPr/>
      </xdr:nvSpPr>
      <xdr:spPr>
        <a:xfrm>
          <a:off x="1295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6" name="正方形/長方形 585"/>
        <xdr:cNvSpPr/>
      </xdr:nvSpPr>
      <xdr:spPr>
        <a:xfrm>
          <a:off x="146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7" name="正方形/長方形 586"/>
        <xdr:cNvSpPr/>
      </xdr:nvSpPr>
      <xdr:spPr>
        <a:xfrm>
          <a:off x="146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589" name="テキスト ボックス 588"/>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0" name="直線コネクタ 58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80</xdr:row>
      <xdr:rowOff>111760</xdr:rowOff>
    </xdr:from>
    <xdr:ext cx="531495" cy="252095"/>
    <xdr:sp macro="" textlink="">
      <xdr:nvSpPr>
        <xdr:cNvPr id="591" name="テキスト ボックス 590"/>
        <xdr:cNvSpPr txBox="1"/>
      </xdr:nvSpPr>
      <xdr:spPr>
        <a:xfrm>
          <a:off x="11914505" y="13827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168910</xdr:rowOff>
    </xdr:from>
    <xdr:ext cx="531495" cy="252095"/>
    <xdr:sp macro="" textlink="">
      <xdr:nvSpPr>
        <xdr:cNvPr id="593" name="テキスト ボックス 592"/>
        <xdr:cNvSpPr txBox="1"/>
      </xdr:nvSpPr>
      <xdr:spPr>
        <a:xfrm>
          <a:off x="11914505" y="13370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8645" cy="252095"/>
    <xdr:sp macro="" textlink="">
      <xdr:nvSpPr>
        <xdr:cNvPr id="595" name="テキスト ボックス 594"/>
        <xdr:cNvSpPr txBox="1"/>
      </xdr:nvSpPr>
      <xdr:spPr>
        <a:xfrm>
          <a:off x="11850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8645" cy="252095"/>
    <xdr:sp macro="" textlink="">
      <xdr:nvSpPr>
        <xdr:cNvPr id="597" name="テキスト ボックス 596"/>
        <xdr:cNvSpPr txBox="1"/>
      </xdr:nvSpPr>
      <xdr:spPr>
        <a:xfrm>
          <a:off x="11850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8645" cy="252095"/>
    <xdr:sp macro="" textlink="">
      <xdr:nvSpPr>
        <xdr:cNvPr id="599" name="テキスト ボックス 598"/>
        <xdr:cNvSpPr txBox="1"/>
      </xdr:nvSpPr>
      <xdr:spPr>
        <a:xfrm>
          <a:off x="11850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01" name="テキスト ボックス 600"/>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24130</xdr:rowOff>
    </xdr:from>
    <xdr:to>
      <xdr:col>85</xdr:col>
      <xdr:colOff>126365</xdr:colOff>
      <xdr:row>76</xdr:row>
      <xdr:rowOff>16510</xdr:rowOff>
    </xdr:to>
    <xdr:cxnSp macro="">
      <xdr:nvCxnSpPr>
        <xdr:cNvPr id="603" name="直線コネクタ 602"/>
        <xdr:cNvCxnSpPr/>
      </xdr:nvCxnSpPr>
      <xdr:spPr>
        <a:xfrm flipV="1">
          <a:off x="16317595" y="12197080"/>
          <a:ext cx="1270" cy="849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20320</xdr:rowOff>
    </xdr:from>
    <xdr:ext cx="598805" cy="252095"/>
    <xdr:sp macro="" textlink="">
      <xdr:nvSpPr>
        <xdr:cNvPr id="604" name="公債費最小値テキスト"/>
        <xdr:cNvSpPr txBox="1"/>
      </xdr:nvSpPr>
      <xdr:spPr>
        <a:xfrm>
          <a:off x="16370300" y="130505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100,193</a:t>
          </a:r>
          <a:endParaRPr kumimoji="1" lang="ja-JP" altLang="en-US" sz="1000" b="1">
            <a:latin typeface="ＭＳ Ｐゴシック"/>
            <a:ea typeface="ＭＳ Ｐゴシック"/>
          </a:endParaRPr>
        </a:p>
      </xdr:txBody>
    </xdr:sp>
    <xdr:clientData/>
  </xdr:oneCellAnchor>
  <xdr:twoCellAnchor>
    <xdr:from>
      <xdr:col>85</xdr:col>
      <xdr:colOff>38100</xdr:colOff>
      <xdr:row>76</xdr:row>
      <xdr:rowOff>16510</xdr:rowOff>
    </xdr:from>
    <xdr:to>
      <xdr:col>86</xdr:col>
      <xdr:colOff>25400</xdr:colOff>
      <xdr:row>76</xdr:row>
      <xdr:rowOff>16510</xdr:rowOff>
    </xdr:to>
    <xdr:cxnSp macro="">
      <xdr:nvCxnSpPr>
        <xdr:cNvPr id="605" name="直線コネクタ 604"/>
        <xdr:cNvCxnSpPr/>
      </xdr:nvCxnSpPr>
      <xdr:spPr>
        <a:xfrm>
          <a:off x="16230600" y="1304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142240</xdr:rowOff>
    </xdr:from>
    <xdr:ext cx="598805" cy="259080"/>
    <xdr:sp macro="" textlink="">
      <xdr:nvSpPr>
        <xdr:cNvPr id="606" name="公債費最大値テキスト"/>
        <xdr:cNvSpPr txBox="1"/>
      </xdr:nvSpPr>
      <xdr:spPr>
        <a:xfrm>
          <a:off x="16370300" y="11972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118,776</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24130</xdr:rowOff>
    </xdr:from>
    <xdr:to>
      <xdr:col>86</xdr:col>
      <xdr:colOff>25400</xdr:colOff>
      <xdr:row>71</xdr:row>
      <xdr:rowOff>24130</xdr:rowOff>
    </xdr:to>
    <xdr:cxnSp macro="">
      <xdr:nvCxnSpPr>
        <xdr:cNvPr id="607" name="直線コネクタ 606"/>
        <xdr:cNvCxnSpPr/>
      </xdr:nvCxnSpPr>
      <xdr:spPr>
        <a:xfrm>
          <a:off x="16230600" y="1219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130810</xdr:rowOff>
    </xdr:from>
    <xdr:to>
      <xdr:col>85</xdr:col>
      <xdr:colOff>127000</xdr:colOff>
      <xdr:row>76</xdr:row>
      <xdr:rowOff>16510</xdr:rowOff>
    </xdr:to>
    <xdr:cxnSp macro="">
      <xdr:nvCxnSpPr>
        <xdr:cNvPr id="608" name="直線コネクタ 607"/>
        <xdr:cNvCxnSpPr/>
      </xdr:nvCxnSpPr>
      <xdr:spPr>
        <a:xfrm>
          <a:off x="15481300" y="12646660"/>
          <a:ext cx="8382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104140</xdr:rowOff>
    </xdr:from>
    <xdr:ext cx="598805" cy="259080"/>
    <xdr:sp macro="" textlink="">
      <xdr:nvSpPr>
        <xdr:cNvPr id="609" name="公債費平均値テキスト"/>
        <xdr:cNvSpPr txBox="1"/>
      </xdr:nvSpPr>
      <xdr:spPr>
        <a:xfrm>
          <a:off x="16370300" y="124485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108,912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73</xdr:row>
      <xdr:rowOff>81280</xdr:rowOff>
    </xdr:from>
    <xdr:to>
      <xdr:col>85</xdr:col>
      <xdr:colOff>177800</xdr:colOff>
      <xdr:row>74</xdr:row>
      <xdr:rowOff>11430</xdr:rowOff>
    </xdr:to>
    <xdr:sp macro="" textlink="">
      <xdr:nvSpPr>
        <xdr:cNvPr id="610" name="フローチャート: 判断 609"/>
        <xdr:cNvSpPr/>
      </xdr:nvSpPr>
      <xdr:spPr>
        <a:xfrm>
          <a:off x="16268700" y="1259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130810</xdr:rowOff>
    </xdr:from>
    <xdr:to>
      <xdr:col>81</xdr:col>
      <xdr:colOff>50800</xdr:colOff>
      <xdr:row>76</xdr:row>
      <xdr:rowOff>151765</xdr:rowOff>
    </xdr:to>
    <xdr:cxnSp macro="">
      <xdr:nvCxnSpPr>
        <xdr:cNvPr id="611" name="直線コネクタ 610"/>
        <xdr:cNvCxnSpPr/>
      </xdr:nvCxnSpPr>
      <xdr:spPr>
        <a:xfrm flipV="1">
          <a:off x="14592300" y="12646660"/>
          <a:ext cx="889000" cy="535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71</xdr:row>
      <xdr:rowOff>19685</xdr:rowOff>
    </xdr:from>
    <xdr:to>
      <xdr:col>81</xdr:col>
      <xdr:colOff>101600</xdr:colOff>
      <xdr:row>71</xdr:row>
      <xdr:rowOff>121285</xdr:rowOff>
    </xdr:to>
    <xdr:sp macro="" textlink="">
      <xdr:nvSpPr>
        <xdr:cNvPr id="612" name="フローチャート: 判断 611"/>
        <xdr:cNvSpPr/>
      </xdr:nvSpPr>
      <xdr:spPr>
        <a:xfrm>
          <a:off x="15430500" y="1219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119380</xdr:colOff>
      <xdr:row>69</xdr:row>
      <xdr:rowOff>137795</xdr:rowOff>
    </xdr:from>
    <xdr:ext cx="591820" cy="259080"/>
    <xdr:sp macro="" textlink="">
      <xdr:nvSpPr>
        <xdr:cNvPr id="613" name="テキスト ボックス 612"/>
        <xdr:cNvSpPr txBox="1"/>
      </xdr:nvSpPr>
      <xdr:spPr>
        <a:xfrm>
          <a:off x="15168880" y="119678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117,763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151765</xdr:rowOff>
    </xdr:from>
    <xdr:to>
      <xdr:col>76</xdr:col>
      <xdr:colOff>114300</xdr:colOff>
      <xdr:row>76</xdr:row>
      <xdr:rowOff>156845</xdr:rowOff>
    </xdr:to>
    <xdr:cxnSp macro="">
      <xdr:nvCxnSpPr>
        <xdr:cNvPr id="614" name="直線コネクタ 613"/>
        <xdr:cNvCxnSpPr/>
      </xdr:nvCxnSpPr>
      <xdr:spPr>
        <a:xfrm flipV="1">
          <a:off x="13703300" y="131819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78105</xdr:rowOff>
    </xdr:from>
    <xdr:to>
      <xdr:col>76</xdr:col>
      <xdr:colOff>165100</xdr:colOff>
      <xdr:row>75</xdr:row>
      <xdr:rowOff>8255</xdr:rowOff>
    </xdr:to>
    <xdr:sp macro="" textlink="">
      <xdr:nvSpPr>
        <xdr:cNvPr id="615" name="フローチャート: 判断 614"/>
        <xdr:cNvSpPr/>
      </xdr:nvSpPr>
      <xdr:spPr>
        <a:xfrm>
          <a:off x="14541500" y="1276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73</xdr:row>
      <xdr:rowOff>24765</xdr:rowOff>
    </xdr:from>
    <xdr:ext cx="591820" cy="259080"/>
    <xdr:sp macro="" textlink="">
      <xdr:nvSpPr>
        <xdr:cNvPr id="616" name="テキスト ボックス 615"/>
        <xdr:cNvSpPr txBox="1"/>
      </xdr:nvSpPr>
      <xdr:spPr>
        <a:xfrm>
          <a:off x="14292580" y="1254061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62230</xdr:rowOff>
    </xdr:from>
    <xdr:to>
      <xdr:col>71</xdr:col>
      <xdr:colOff>177800</xdr:colOff>
      <xdr:row>76</xdr:row>
      <xdr:rowOff>156845</xdr:rowOff>
    </xdr:to>
    <xdr:cxnSp macro="">
      <xdr:nvCxnSpPr>
        <xdr:cNvPr id="617" name="直線コネクタ 616"/>
        <xdr:cNvCxnSpPr/>
      </xdr:nvCxnSpPr>
      <xdr:spPr>
        <a:xfrm>
          <a:off x="12814300" y="1309243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71755</xdr:rowOff>
    </xdr:from>
    <xdr:to>
      <xdr:col>72</xdr:col>
      <xdr:colOff>38100</xdr:colOff>
      <xdr:row>75</xdr:row>
      <xdr:rowOff>1905</xdr:rowOff>
    </xdr:to>
    <xdr:sp macro="" textlink="">
      <xdr:nvSpPr>
        <xdr:cNvPr id="618" name="フローチャート: 判断 617"/>
        <xdr:cNvSpPr/>
      </xdr:nvSpPr>
      <xdr:spPr>
        <a:xfrm>
          <a:off x="1365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73</xdr:row>
      <xdr:rowOff>18415</xdr:rowOff>
    </xdr:from>
    <xdr:ext cx="591820" cy="252095"/>
    <xdr:sp macro="" textlink="">
      <xdr:nvSpPr>
        <xdr:cNvPr id="619" name="テキスト ボックス 618"/>
        <xdr:cNvSpPr txBox="1"/>
      </xdr:nvSpPr>
      <xdr:spPr>
        <a:xfrm>
          <a:off x="13403580" y="1253426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24765</xdr:rowOff>
    </xdr:from>
    <xdr:to>
      <xdr:col>67</xdr:col>
      <xdr:colOff>101600</xdr:colOff>
      <xdr:row>78</xdr:row>
      <xdr:rowOff>126365</xdr:rowOff>
    </xdr:to>
    <xdr:sp macro="" textlink="">
      <xdr:nvSpPr>
        <xdr:cNvPr id="620" name="フローチャート: 判断 619"/>
        <xdr:cNvSpPr/>
      </xdr:nvSpPr>
      <xdr:spPr>
        <a:xfrm>
          <a:off x="12763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117475</xdr:rowOff>
    </xdr:from>
    <xdr:ext cx="527685" cy="259080"/>
    <xdr:sp macro="" textlink="">
      <xdr:nvSpPr>
        <xdr:cNvPr id="621" name="テキスト ボックス 620"/>
        <xdr:cNvSpPr txBox="1"/>
      </xdr:nvSpPr>
      <xdr:spPr>
        <a:xfrm>
          <a:off x="12546965" y="134905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91,398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2" name="テキスト ボックス 62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3" name="テキスト ボックス 62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24" name="テキスト ボックス 62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25" name="テキスト ボックス 62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26" name="テキスト ボックス 62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137160</xdr:rowOff>
    </xdr:from>
    <xdr:to>
      <xdr:col>85</xdr:col>
      <xdr:colOff>177800</xdr:colOff>
      <xdr:row>76</xdr:row>
      <xdr:rowOff>67310</xdr:rowOff>
    </xdr:to>
    <xdr:sp macro="" textlink="">
      <xdr:nvSpPr>
        <xdr:cNvPr id="627" name="楕円 626"/>
        <xdr:cNvSpPr/>
      </xdr:nvSpPr>
      <xdr:spPr>
        <a:xfrm>
          <a:off x="1626870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52070</xdr:rowOff>
    </xdr:from>
    <xdr:ext cx="598805" cy="252095"/>
    <xdr:sp macro="" textlink="">
      <xdr:nvSpPr>
        <xdr:cNvPr id="628" name="公債費該当値テキスト"/>
        <xdr:cNvSpPr txBox="1"/>
      </xdr:nvSpPr>
      <xdr:spPr>
        <a:xfrm>
          <a:off x="16370300" y="129108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100,193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80010</xdr:rowOff>
    </xdr:from>
    <xdr:to>
      <xdr:col>81</xdr:col>
      <xdr:colOff>101600</xdr:colOff>
      <xdr:row>74</xdr:row>
      <xdr:rowOff>10160</xdr:rowOff>
    </xdr:to>
    <xdr:sp macro="" textlink="">
      <xdr:nvSpPr>
        <xdr:cNvPr id="629" name="楕円 628"/>
        <xdr:cNvSpPr/>
      </xdr:nvSpPr>
      <xdr:spPr>
        <a:xfrm>
          <a:off x="154305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119380</xdr:colOff>
      <xdr:row>74</xdr:row>
      <xdr:rowOff>1270</xdr:rowOff>
    </xdr:from>
    <xdr:ext cx="591820" cy="259080"/>
    <xdr:sp macro="" textlink="">
      <xdr:nvSpPr>
        <xdr:cNvPr id="630" name="テキスト ボックス 629"/>
        <xdr:cNvSpPr txBox="1"/>
      </xdr:nvSpPr>
      <xdr:spPr>
        <a:xfrm>
          <a:off x="15168880" y="126885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100965</xdr:rowOff>
    </xdr:from>
    <xdr:to>
      <xdr:col>76</xdr:col>
      <xdr:colOff>165100</xdr:colOff>
      <xdr:row>77</xdr:row>
      <xdr:rowOff>31115</xdr:rowOff>
    </xdr:to>
    <xdr:sp macro="" textlink="">
      <xdr:nvSpPr>
        <xdr:cNvPr id="631" name="楕円 630"/>
        <xdr:cNvSpPr/>
      </xdr:nvSpPr>
      <xdr:spPr>
        <a:xfrm>
          <a:off x="14541500" y="131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22225</xdr:rowOff>
    </xdr:from>
    <xdr:ext cx="527685" cy="258445"/>
    <xdr:sp macro="" textlink="">
      <xdr:nvSpPr>
        <xdr:cNvPr id="632" name="テキスト ボックス 631"/>
        <xdr:cNvSpPr txBox="1"/>
      </xdr:nvSpPr>
      <xdr:spPr>
        <a:xfrm>
          <a:off x="14324965" y="132238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106045</xdr:rowOff>
    </xdr:from>
    <xdr:to>
      <xdr:col>72</xdr:col>
      <xdr:colOff>38100</xdr:colOff>
      <xdr:row>77</xdr:row>
      <xdr:rowOff>36195</xdr:rowOff>
    </xdr:to>
    <xdr:sp macro="" textlink="">
      <xdr:nvSpPr>
        <xdr:cNvPr id="633" name="楕円 632"/>
        <xdr:cNvSpPr/>
      </xdr:nvSpPr>
      <xdr:spPr>
        <a:xfrm>
          <a:off x="13652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27305</xdr:rowOff>
    </xdr:from>
    <xdr:ext cx="527685" cy="259080"/>
    <xdr:sp macro="" textlink="">
      <xdr:nvSpPr>
        <xdr:cNvPr id="634" name="テキスト ボックス 633"/>
        <xdr:cNvSpPr txBox="1"/>
      </xdr:nvSpPr>
      <xdr:spPr>
        <a:xfrm>
          <a:off x="13435965" y="132289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11430</xdr:rowOff>
    </xdr:from>
    <xdr:to>
      <xdr:col>67</xdr:col>
      <xdr:colOff>101600</xdr:colOff>
      <xdr:row>76</xdr:row>
      <xdr:rowOff>113030</xdr:rowOff>
    </xdr:to>
    <xdr:sp macro="" textlink="">
      <xdr:nvSpPr>
        <xdr:cNvPr id="635" name="楕円 634"/>
        <xdr:cNvSpPr/>
      </xdr:nvSpPr>
      <xdr:spPr>
        <a:xfrm>
          <a:off x="127635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129540</xdr:rowOff>
    </xdr:from>
    <xdr:ext cx="527685" cy="259080"/>
    <xdr:sp macro="" textlink="">
      <xdr:nvSpPr>
        <xdr:cNvPr id="636" name="テキスト ボックス 635"/>
        <xdr:cNvSpPr txBox="1"/>
      </xdr:nvSpPr>
      <xdr:spPr>
        <a:xfrm>
          <a:off x="12546965" y="128168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xdr:cNvSpPr/>
      </xdr:nvSpPr>
      <xdr:spPr>
        <a:xfrm>
          <a:off x="1295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xdr:cNvSpPr/>
      </xdr:nvSpPr>
      <xdr:spPr>
        <a:xfrm>
          <a:off x="1295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xdr:cNvSpPr/>
      </xdr:nvSpPr>
      <xdr:spPr>
        <a:xfrm>
          <a:off x="146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xdr:cNvSpPr/>
      </xdr:nvSpPr>
      <xdr:spPr>
        <a:xfrm>
          <a:off x="146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43" name="テキスト ボックス 642"/>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1935" cy="252095"/>
    <xdr:sp macro="" textlink="">
      <xdr:nvSpPr>
        <xdr:cNvPr id="645" name="テキスト ボックス 644"/>
        <xdr:cNvSpPr txBox="1"/>
      </xdr:nvSpPr>
      <xdr:spPr>
        <a:xfrm>
          <a:off x="12197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6" name="直線コネクタ 64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73660</xdr:rowOff>
    </xdr:from>
    <xdr:ext cx="460375" cy="259080"/>
    <xdr:sp macro="" textlink="">
      <xdr:nvSpPr>
        <xdr:cNvPr id="647" name="テキスト ボックス 646"/>
        <xdr:cNvSpPr txBox="1"/>
      </xdr:nvSpPr>
      <xdr:spPr>
        <a:xfrm>
          <a:off x="11978640" y="1687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8" name="直線コネクタ 64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35560</xdr:rowOff>
    </xdr:from>
    <xdr:ext cx="460375" cy="259080"/>
    <xdr:sp macro="" textlink="">
      <xdr:nvSpPr>
        <xdr:cNvPr id="649" name="テキスト ボックス 648"/>
        <xdr:cNvSpPr txBox="1"/>
      </xdr:nvSpPr>
      <xdr:spPr>
        <a:xfrm>
          <a:off x="11978640" y="1649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0" name="直線コネクタ 64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93</xdr:row>
      <xdr:rowOff>168910</xdr:rowOff>
    </xdr:from>
    <xdr:ext cx="460375" cy="252095"/>
    <xdr:sp macro="" textlink="">
      <xdr:nvSpPr>
        <xdr:cNvPr id="651" name="テキスト ボックス 650"/>
        <xdr:cNvSpPr txBox="1"/>
      </xdr:nvSpPr>
      <xdr:spPr>
        <a:xfrm>
          <a:off x="11978640" y="1611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2" name="直線コネクタ 65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53" name="テキスト ボックス 652"/>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4" name="直線コネクタ 65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55" name="テキスト ボックス 654"/>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2095"/>
    <xdr:sp macro="" textlink="">
      <xdr:nvSpPr>
        <xdr:cNvPr id="657" name="テキスト ボックス 656"/>
        <xdr:cNvSpPr txBox="1"/>
      </xdr:nvSpPr>
      <xdr:spPr>
        <a:xfrm>
          <a:off x="11914505" y="14970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163195</xdr:rowOff>
    </xdr:from>
    <xdr:to>
      <xdr:col>85</xdr:col>
      <xdr:colOff>126365</xdr:colOff>
      <xdr:row>98</xdr:row>
      <xdr:rowOff>53340</xdr:rowOff>
    </xdr:to>
    <xdr:cxnSp macro="">
      <xdr:nvCxnSpPr>
        <xdr:cNvPr id="659" name="直線コネクタ 658"/>
        <xdr:cNvCxnSpPr/>
      </xdr:nvCxnSpPr>
      <xdr:spPr>
        <a:xfrm flipV="1">
          <a:off x="16317595" y="15936595"/>
          <a:ext cx="1270" cy="918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57150</xdr:rowOff>
    </xdr:from>
    <xdr:ext cx="469900" cy="259080"/>
    <xdr:sp macro="" textlink="">
      <xdr:nvSpPr>
        <xdr:cNvPr id="660" name="積立金最小値テキスト"/>
        <xdr:cNvSpPr txBox="1"/>
      </xdr:nvSpPr>
      <xdr:spPr>
        <a:xfrm>
          <a:off x="16370300" y="1685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53340</xdr:rowOff>
    </xdr:from>
    <xdr:to>
      <xdr:col>86</xdr:col>
      <xdr:colOff>25400</xdr:colOff>
      <xdr:row>98</xdr:row>
      <xdr:rowOff>53340</xdr:rowOff>
    </xdr:to>
    <xdr:cxnSp macro="">
      <xdr:nvCxnSpPr>
        <xdr:cNvPr id="661" name="直線コネクタ 660"/>
        <xdr:cNvCxnSpPr/>
      </xdr:nvCxnSpPr>
      <xdr:spPr>
        <a:xfrm>
          <a:off x="16230600" y="1685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109855</xdr:rowOff>
    </xdr:from>
    <xdr:ext cx="534670" cy="252095"/>
    <xdr:sp macro="" textlink="">
      <xdr:nvSpPr>
        <xdr:cNvPr id="662" name="積立金最大値テキスト"/>
        <xdr:cNvSpPr txBox="1"/>
      </xdr:nvSpPr>
      <xdr:spPr>
        <a:xfrm>
          <a:off x="16370300" y="157118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11,517</a:t>
          </a:r>
          <a:endParaRPr kumimoji="1" lang="ja-JP" altLang="en-US" sz="1000" b="1">
            <a:latin typeface="ＭＳ Ｐゴシック"/>
            <a:ea typeface="ＭＳ Ｐゴシック"/>
          </a:endParaRPr>
        </a:p>
      </xdr:txBody>
    </xdr:sp>
    <xdr:clientData/>
  </xdr:oneCellAnchor>
  <xdr:twoCellAnchor>
    <xdr:from>
      <xdr:col>85</xdr:col>
      <xdr:colOff>38100</xdr:colOff>
      <xdr:row>92</xdr:row>
      <xdr:rowOff>163195</xdr:rowOff>
    </xdr:from>
    <xdr:to>
      <xdr:col>86</xdr:col>
      <xdr:colOff>25400</xdr:colOff>
      <xdr:row>92</xdr:row>
      <xdr:rowOff>163195</xdr:rowOff>
    </xdr:to>
    <xdr:cxnSp macro="">
      <xdr:nvCxnSpPr>
        <xdr:cNvPr id="663" name="直線コネクタ 662"/>
        <xdr:cNvCxnSpPr/>
      </xdr:nvCxnSpPr>
      <xdr:spPr>
        <a:xfrm>
          <a:off x="16230600" y="1593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76835</xdr:rowOff>
    </xdr:from>
    <xdr:to>
      <xdr:col>85</xdr:col>
      <xdr:colOff>127000</xdr:colOff>
      <xdr:row>98</xdr:row>
      <xdr:rowOff>26670</xdr:rowOff>
    </xdr:to>
    <xdr:cxnSp macro="">
      <xdr:nvCxnSpPr>
        <xdr:cNvPr id="664" name="直線コネクタ 663"/>
        <xdr:cNvCxnSpPr/>
      </xdr:nvCxnSpPr>
      <xdr:spPr>
        <a:xfrm flipV="1">
          <a:off x="15481300" y="16536035"/>
          <a:ext cx="83820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103505</xdr:rowOff>
    </xdr:from>
    <xdr:ext cx="469900" cy="259080"/>
    <xdr:sp macro="" textlink="">
      <xdr:nvSpPr>
        <xdr:cNvPr id="665" name="積立金平均値テキスト"/>
        <xdr:cNvSpPr txBox="1"/>
      </xdr:nvSpPr>
      <xdr:spPr>
        <a:xfrm>
          <a:off x="16370300" y="16219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80645</xdr:rowOff>
    </xdr:from>
    <xdr:to>
      <xdr:col>85</xdr:col>
      <xdr:colOff>177800</xdr:colOff>
      <xdr:row>96</xdr:row>
      <xdr:rowOff>10795</xdr:rowOff>
    </xdr:to>
    <xdr:sp macro="" textlink="">
      <xdr:nvSpPr>
        <xdr:cNvPr id="666" name="フローチャート: 判断 665"/>
        <xdr:cNvSpPr/>
      </xdr:nvSpPr>
      <xdr:spPr>
        <a:xfrm>
          <a:off x="16268700" y="163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26670</xdr:rowOff>
    </xdr:from>
    <xdr:to>
      <xdr:col>81</xdr:col>
      <xdr:colOff>50800</xdr:colOff>
      <xdr:row>98</xdr:row>
      <xdr:rowOff>152400</xdr:rowOff>
    </xdr:to>
    <xdr:cxnSp macro="">
      <xdr:nvCxnSpPr>
        <xdr:cNvPr id="667" name="直線コネクタ 666"/>
        <xdr:cNvCxnSpPr/>
      </xdr:nvCxnSpPr>
      <xdr:spPr>
        <a:xfrm flipV="1">
          <a:off x="14592300" y="1682877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102235</xdr:rowOff>
    </xdr:from>
    <xdr:to>
      <xdr:col>81</xdr:col>
      <xdr:colOff>101600</xdr:colOff>
      <xdr:row>96</xdr:row>
      <xdr:rowOff>32385</xdr:rowOff>
    </xdr:to>
    <xdr:sp macro="" textlink="">
      <xdr:nvSpPr>
        <xdr:cNvPr id="668" name="フローチャート: 判断 667"/>
        <xdr:cNvSpPr/>
      </xdr:nvSpPr>
      <xdr:spPr>
        <a:xfrm>
          <a:off x="154305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184150</xdr:colOff>
      <xdr:row>94</xdr:row>
      <xdr:rowOff>48895</xdr:rowOff>
    </xdr:from>
    <xdr:ext cx="469900" cy="259080"/>
    <xdr:sp macro="" textlink="">
      <xdr:nvSpPr>
        <xdr:cNvPr id="669" name="テキスト ボックス 668"/>
        <xdr:cNvSpPr txBox="1"/>
      </xdr:nvSpPr>
      <xdr:spPr>
        <a:xfrm>
          <a:off x="15233650" y="1616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59690</xdr:rowOff>
    </xdr:from>
    <xdr:to>
      <xdr:col>76</xdr:col>
      <xdr:colOff>114300</xdr:colOff>
      <xdr:row>98</xdr:row>
      <xdr:rowOff>152400</xdr:rowOff>
    </xdr:to>
    <xdr:cxnSp macro="">
      <xdr:nvCxnSpPr>
        <xdr:cNvPr id="670" name="直線コネクタ 669"/>
        <xdr:cNvCxnSpPr/>
      </xdr:nvCxnSpPr>
      <xdr:spPr>
        <a:xfrm>
          <a:off x="13703300" y="16690340"/>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163195</xdr:rowOff>
    </xdr:from>
    <xdr:to>
      <xdr:col>76</xdr:col>
      <xdr:colOff>165100</xdr:colOff>
      <xdr:row>93</xdr:row>
      <xdr:rowOff>93345</xdr:rowOff>
    </xdr:to>
    <xdr:sp macro="" textlink="">
      <xdr:nvSpPr>
        <xdr:cNvPr id="671" name="フローチャート: 判断 670"/>
        <xdr:cNvSpPr/>
      </xdr:nvSpPr>
      <xdr:spPr>
        <a:xfrm>
          <a:off x="14541500" y="1593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109855</xdr:rowOff>
    </xdr:from>
    <xdr:ext cx="527685" cy="252095"/>
    <xdr:sp macro="" textlink="">
      <xdr:nvSpPr>
        <xdr:cNvPr id="672" name="テキスト ボックス 671"/>
        <xdr:cNvSpPr txBox="1"/>
      </xdr:nvSpPr>
      <xdr:spPr>
        <a:xfrm>
          <a:off x="14324965" y="157118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59690</xdr:rowOff>
    </xdr:from>
    <xdr:to>
      <xdr:col>71</xdr:col>
      <xdr:colOff>177800</xdr:colOff>
      <xdr:row>98</xdr:row>
      <xdr:rowOff>1270</xdr:rowOff>
    </xdr:to>
    <xdr:cxnSp macro="">
      <xdr:nvCxnSpPr>
        <xdr:cNvPr id="673" name="直線コネクタ 672"/>
        <xdr:cNvCxnSpPr/>
      </xdr:nvCxnSpPr>
      <xdr:spPr>
        <a:xfrm flipV="1">
          <a:off x="12814300" y="1669034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143510</xdr:rowOff>
    </xdr:from>
    <xdr:to>
      <xdr:col>72</xdr:col>
      <xdr:colOff>38100</xdr:colOff>
      <xdr:row>93</xdr:row>
      <xdr:rowOff>73025</xdr:rowOff>
    </xdr:to>
    <xdr:sp macro="" textlink="">
      <xdr:nvSpPr>
        <xdr:cNvPr id="674" name="フローチャート: 判断 673"/>
        <xdr:cNvSpPr/>
      </xdr:nvSpPr>
      <xdr:spPr>
        <a:xfrm>
          <a:off x="13652500" y="15916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89535</xdr:rowOff>
    </xdr:from>
    <xdr:ext cx="527685" cy="252095"/>
    <xdr:sp macro="" textlink="">
      <xdr:nvSpPr>
        <xdr:cNvPr id="675" name="テキスト ボックス 674"/>
        <xdr:cNvSpPr txBox="1"/>
      </xdr:nvSpPr>
      <xdr:spPr>
        <a:xfrm>
          <a:off x="13435965" y="156914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89</xdr:row>
      <xdr:rowOff>74930</xdr:rowOff>
    </xdr:from>
    <xdr:to>
      <xdr:col>67</xdr:col>
      <xdr:colOff>101600</xdr:colOff>
      <xdr:row>90</xdr:row>
      <xdr:rowOff>4445</xdr:rowOff>
    </xdr:to>
    <xdr:sp macro="" textlink="">
      <xdr:nvSpPr>
        <xdr:cNvPr id="676" name="フローチャート: 判断 675"/>
        <xdr:cNvSpPr/>
      </xdr:nvSpPr>
      <xdr:spPr>
        <a:xfrm>
          <a:off x="12763500" y="15333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88</xdr:row>
      <xdr:rowOff>20955</xdr:rowOff>
    </xdr:from>
    <xdr:ext cx="527685" cy="252095"/>
    <xdr:sp macro="" textlink="">
      <xdr:nvSpPr>
        <xdr:cNvPr id="677" name="テキスト ボックス 676"/>
        <xdr:cNvSpPr txBox="1"/>
      </xdr:nvSpPr>
      <xdr:spPr>
        <a:xfrm>
          <a:off x="12546965" y="151085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78" name="テキスト ボックス 67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79" name="テキスト ボックス 67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0" name="テキスト ボックス 67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1" name="テキスト ボックス 68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2" name="テキスト ボックス 68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26035</xdr:rowOff>
    </xdr:from>
    <xdr:to>
      <xdr:col>85</xdr:col>
      <xdr:colOff>177800</xdr:colOff>
      <xdr:row>96</xdr:row>
      <xdr:rowOff>127635</xdr:rowOff>
    </xdr:to>
    <xdr:sp macro="" textlink="">
      <xdr:nvSpPr>
        <xdr:cNvPr id="683" name="楕円 682"/>
        <xdr:cNvSpPr/>
      </xdr:nvSpPr>
      <xdr:spPr>
        <a:xfrm>
          <a:off x="16268700" y="164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4445</xdr:rowOff>
    </xdr:from>
    <xdr:ext cx="469900" cy="259080"/>
    <xdr:sp macro="" textlink="">
      <xdr:nvSpPr>
        <xdr:cNvPr id="684" name="積立金該当値テキスト"/>
        <xdr:cNvSpPr txBox="1"/>
      </xdr:nvSpPr>
      <xdr:spPr>
        <a:xfrm>
          <a:off x="16370300" y="16463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147320</xdr:rowOff>
    </xdr:from>
    <xdr:to>
      <xdr:col>81</xdr:col>
      <xdr:colOff>101600</xdr:colOff>
      <xdr:row>98</xdr:row>
      <xdr:rowOff>77470</xdr:rowOff>
    </xdr:to>
    <xdr:sp macro="" textlink="">
      <xdr:nvSpPr>
        <xdr:cNvPr id="685" name="楕円 684"/>
        <xdr:cNvSpPr/>
      </xdr:nvSpPr>
      <xdr:spPr>
        <a:xfrm>
          <a:off x="154305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184150</xdr:colOff>
      <xdr:row>98</xdr:row>
      <xdr:rowOff>68580</xdr:rowOff>
    </xdr:from>
    <xdr:ext cx="469900" cy="259080"/>
    <xdr:sp macro="" textlink="">
      <xdr:nvSpPr>
        <xdr:cNvPr id="686" name="テキスト ボックス 685"/>
        <xdr:cNvSpPr txBox="1"/>
      </xdr:nvSpPr>
      <xdr:spPr>
        <a:xfrm>
          <a:off x="15233650" y="16870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101600</xdr:rowOff>
    </xdr:from>
    <xdr:to>
      <xdr:col>76</xdr:col>
      <xdr:colOff>165100</xdr:colOff>
      <xdr:row>99</xdr:row>
      <xdr:rowOff>31750</xdr:rowOff>
    </xdr:to>
    <xdr:sp macro="" textlink="">
      <xdr:nvSpPr>
        <xdr:cNvPr id="687" name="楕円 686"/>
        <xdr:cNvSpPr/>
      </xdr:nvSpPr>
      <xdr:spPr>
        <a:xfrm>
          <a:off x="145415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22860</xdr:rowOff>
    </xdr:from>
    <xdr:ext cx="462915" cy="259080"/>
    <xdr:sp macro="" textlink="">
      <xdr:nvSpPr>
        <xdr:cNvPr id="688" name="テキスト ボックス 687"/>
        <xdr:cNvSpPr txBox="1"/>
      </xdr:nvSpPr>
      <xdr:spPr>
        <a:xfrm>
          <a:off x="14357350" y="169964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8890</xdr:rowOff>
    </xdr:from>
    <xdr:to>
      <xdr:col>72</xdr:col>
      <xdr:colOff>38100</xdr:colOff>
      <xdr:row>97</xdr:row>
      <xdr:rowOff>110490</xdr:rowOff>
    </xdr:to>
    <xdr:sp macro="" textlink="">
      <xdr:nvSpPr>
        <xdr:cNvPr id="689" name="楕円 688"/>
        <xdr:cNvSpPr/>
      </xdr:nvSpPr>
      <xdr:spPr>
        <a:xfrm>
          <a:off x="136525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101600</xdr:rowOff>
    </xdr:from>
    <xdr:ext cx="462915" cy="259080"/>
    <xdr:sp macro="" textlink="">
      <xdr:nvSpPr>
        <xdr:cNvPr id="690" name="テキスト ボックス 689"/>
        <xdr:cNvSpPr txBox="1"/>
      </xdr:nvSpPr>
      <xdr:spPr>
        <a:xfrm>
          <a:off x="13468350" y="167322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121920</xdr:rowOff>
    </xdr:from>
    <xdr:to>
      <xdr:col>67</xdr:col>
      <xdr:colOff>101600</xdr:colOff>
      <xdr:row>98</xdr:row>
      <xdr:rowOff>52070</xdr:rowOff>
    </xdr:to>
    <xdr:sp macro="" textlink="">
      <xdr:nvSpPr>
        <xdr:cNvPr id="691" name="楕円 690"/>
        <xdr:cNvSpPr/>
      </xdr:nvSpPr>
      <xdr:spPr>
        <a:xfrm>
          <a:off x="12763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43180</xdr:rowOff>
    </xdr:from>
    <xdr:ext cx="462915" cy="252095"/>
    <xdr:sp macro="" textlink="">
      <xdr:nvSpPr>
        <xdr:cNvPr id="692" name="テキスト ボックス 691"/>
        <xdr:cNvSpPr txBox="1"/>
      </xdr:nvSpPr>
      <xdr:spPr>
        <a:xfrm>
          <a:off x="12579350" y="168452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699" name="テキスト ボックス 698"/>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1" name="直線コネクタ 70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02" name="テキスト ボックス 701"/>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3" name="直線コネクタ 70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0205" cy="259080"/>
    <xdr:sp macro="" textlink="">
      <xdr:nvSpPr>
        <xdr:cNvPr id="704" name="テキスト ボックス 703"/>
        <xdr:cNvSpPr txBox="1"/>
      </xdr:nvSpPr>
      <xdr:spPr>
        <a:xfrm>
          <a:off x="17910810" y="6207760"/>
          <a:ext cx="370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5" name="直線コネクタ 70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70205" cy="252095"/>
    <xdr:sp macro="" textlink="">
      <xdr:nvSpPr>
        <xdr:cNvPr id="706" name="テキスト ボックス 705"/>
        <xdr:cNvSpPr txBox="1"/>
      </xdr:nvSpPr>
      <xdr:spPr>
        <a:xfrm>
          <a:off x="17910810" y="58267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7" name="直線コネクタ 70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0205" cy="259080"/>
    <xdr:sp macro="" textlink="">
      <xdr:nvSpPr>
        <xdr:cNvPr id="708" name="テキスト ボックス 707"/>
        <xdr:cNvSpPr txBox="1"/>
      </xdr:nvSpPr>
      <xdr:spPr>
        <a:xfrm>
          <a:off x="17910810" y="5445760"/>
          <a:ext cx="370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9" name="直線コネクタ 70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70205" cy="259080"/>
    <xdr:sp macro="" textlink="">
      <xdr:nvSpPr>
        <xdr:cNvPr id="710" name="テキスト ボックス 709"/>
        <xdr:cNvSpPr txBox="1"/>
      </xdr:nvSpPr>
      <xdr:spPr>
        <a:xfrm>
          <a:off x="17910810" y="5064760"/>
          <a:ext cx="370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0375" cy="252095"/>
    <xdr:sp macro="" textlink="">
      <xdr:nvSpPr>
        <xdr:cNvPr id="712" name="テキスト ボックス 711"/>
        <xdr:cNvSpPr txBox="1"/>
      </xdr:nvSpPr>
      <xdr:spPr>
        <a:xfrm>
          <a:off x="17820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27305</xdr:rowOff>
    </xdr:from>
    <xdr:to>
      <xdr:col>116</xdr:col>
      <xdr:colOff>62865</xdr:colOff>
      <xdr:row>39</xdr:row>
      <xdr:rowOff>42545</xdr:rowOff>
    </xdr:to>
    <xdr:cxnSp macro="">
      <xdr:nvCxnSpPr>
        <xdr:cNvPr id="714" name="直線コネクタ 713"/>
        <xdr:cNvCxnSpPr/>
      </xdr:nvCxnSpPr>
      <xdr:spPr>
        <a:xfrm flipV="1">
          <a:off x="22159595" y="5685155"/>
          <a:ext cx="1270" cy="1043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46355</xdr:rowOff>
    </xdr:from>
    <xdr:ext cx="249555" cy="259080"/>
    <xdr:sp macro="" textlink="">
      <xdr:nvSpPr>
        <xdr:cNvPr id="715" name="投資及び出資金最小値テキスト"/>
        <xdr:cNvSpPr txBox="1"/>
      </xdr:nvSpPr>
      <xdr:spPr>
        <a:xfrm>
          <a:off x="22212300" y="67329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42545</xdr:rowOff>
    </xdr:from>
    <xdr:to>
      <xdr:col>116</xdr:col>
      <xdr:colOff>152400</xdr:colOff>
      <xdr:row>39</xdr:row>
      <xdr:rowOff>42545</xdr:rowOff>
    </xdr:to>
    <xdr:cxnSp macro="">
      <xdr:nvCxnSpPr>
        <xdr:cNvPr id="716" name="直線コネクタ 715"/>
        <xdr:cNvCxnSpPr/>
      </xdr:nvCxnSpPr>
      <xdr:spPr>
        <a:xfrm>
          <a:off x="22072600" y="672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145415</xdr:rowOff>
    </xdr:from>
    <xdr:ext cx="378460" cy="252095"/>
    <xdr:sp macro="" textlink="">
      <xdr:nvSpPr>
        <xdr:cNvPr id="717" name="投資及び出資金最大値テキスト"/>
        <xdr:cNvSpPr txBox="1"/>
      </xdr:nvSpPr>
      <xdr:spPr>
        <a:xfrm>
          <a:off x="22212300" y="546036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27305</xdr:rowOff>
    </xdr:from>
    <xdr:to>
      <xdr:col>116</xdr:col>
      <xdr:colOff>152400</xdr:colOff>
      <xdr:row>33</xdr:row>
      <xdr:rowOff>27305</xdr:rowOff>
    </xdr:to>
    <xdr:cxnSp macro="">
      <xdr:nvCxnSpPr>
        <xdr:cNvPr id="718" name="直線コネクタ 717"/>
        <xdr:cNvCxnSpPr/>
      </xdr:nvCxnSpPr>
      <xdr:spPr>
        <a:xfrm>
          <a:off x="22072600" y="5685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2540</xdr:rowOff>
    </xdr:from>
    <xdr:to>
      <xdr:col>116</xdr:col>
      <xdr:colOff>63500</xdr:colOff>
      <xdr:row>39</xdr:row>
      <xdr:rowOff>21590</xdr:rowOff>
    </xdr:to>
    <xdr:cxnSp macro="">
      <xdr:nvCxnSpPr>
        <xdr:cNvPr id="719" name="直線コネクタ 718"/>
        <xdr:cNvCxnSpPr/>
      </xdr:nvCxnSpPr>
      <xdr:spPr>
        <a:xfrm>
          <a:off x="21323300" y="66890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50800</xdr:rowOff>
    </xdr:from>
    <xdr:ext cx="378460" cy="259080"/>
    <xdr:sp macro="" textlink="">
      <xdr:nvSpPr>
        <xdr:cNvPr id="720" name="投資及び出資金平均値テキスト"/>
        <xdr:cNvSpPr txBox="1"/>
      </xdr:nvSpPr>
      <xdr:spPr>
        <a:xfrm>
          <a:off x="22212300" y="62230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27940</xdr:rowOff>
    </xdr:from>
    <xdr:to>
      <xdr:col>116</xdr:col>
      <xdr:colOff>114300</xdr:colOff>
      <xdr:row>37</xdr:row>
      <xdr:rowOff>129540</xdr:rowOff>
    </xdr:to>
    <xdr:sp macro="" textlink="">
      <xdr:nvSpPr>
        <xdr:cNvPr id="721" name="フローチャート: 判断 720"/>
        <xdr:cNvSpPr/>
      </xdr:nvSpPr>
      <xdr:spPr>
        <a:xfrm>
          <a:off x="221107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158750</xdr:rowOff>
    </xdr:from>
    <xdr:to>
      <xdr:col>111</xdr:col>
      <xdr:colOff>177800</xdr:colOff>
      <xdr:row>39</xdr:row>
      <xdr:rowOff>2540</xdr:rowOff>
    </xdr:to>
    <xdr:cxnSp macro="">
      <xdr:nvCxnSpPr>
        <xdr:cNvPr id="722" name="直線コネクタ 721"/>
        <xdr:cNvCxnSpPr/>
      </xdr:nvCxnSpPr>
      <xdr:spPr>
        <a:xfrm>
          <a:off x="20434300" y="66738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29845</xdr:rowOff>
    </xdr:from>
    <xdr:to>
      <xdr:col>112</xdr:col>
      <xdr:colOff>38100</xdr:colOff>
      <xdr:row>37</xdr:row>
      <xdr:rowOff>132080</xdr:rowOff>
    </xdr:to>
    <xdr:sp macro="" textlink="">
      <xdr:nvSpPr>
        <xdr:cNvPr id="723" name="フローチャート: 判断 722"/>
        <xdr:cNvSpPr/>
      </xdr:nvSpPr>
      <xdr:spPr>
        <a:xfrm>
          <a:off x="21272500" y="637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166370</xdr:colOff>
      <xdr:row>35</xdr:row>
      <xdr:rowOff>147955</xdr:rowOff>
    </xdr:from>
    <xdr:ext cx="371475" cy="258445"/>
    <xdr:sp macro="" textlink="">
      <xdr:nvSpPr>
        <xdr:cNvPr id="724" name="テキスト ボックス 723"/>
        <xdr:cNvSpPr txBox="1"/>
      </xdr:nvSpPr>
      <xdr:spPr>
        <a:xfrm>
          <a:off x="21121370" y="6148705"/>
          <a:ext cx="371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158750</xdr:rowOff>
    </xdr:from>
    <xdr:to>
      <xdr:col>107</xdr:col>
      <xdr:colOff>50800</xdr:colOff>
      <xdr:row>38</xdr:row>
      <xdr:rowOff>166370</xdr:rowOff>
    </xdr:to>
    <xdr:cxnSp macro="">
      <xdr:nvCxnSpPr>
        <xdr:cNvPr id="725" name="直線コネクタ 724"/>
        <xdr:cNvCxnSpPr/>
      </xdr:nvCxnSpPr>
      <xdr:spPr>
        <a:xfrm flipV="1">
          <a:off x="19545300" y="66738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43180</xdr:rowOff>
    </xdr:from>
    <xdr:to>
      <xdr:col>107</xdr:col>
      <xdr:colOff>101600</xdr:colOff>
      <xdr:row>37</xdr:row>
      <xdr:rowOff>144780</xdr:rowOff>
    </xdr:to>
    <xdr:sp macro="" textlink="">
      <xdr:nvSpPr>
        <xdr:cNvPr id="726" name="フローチャート: 判断 725"/>
        <xdr:cNvSpPr/>
      </xdr:nvSpPr>
      <xdr:spPr>
        <a:xfrm>
          <a:off x="20383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161290</xdr:rowOff>
    </xdr:from>
    <xdr:ext cx="378460" cy="259080"/>
    <xdr:sp macro="" textlink="">
      <xdr:nvSpPr>
        <xdr:cNvPr id="727" name="テキスト ボックス 726"/>
        <xdr:cNvSpPr txBox="1"/>
      </xdr:nvSpPr>
      <xdr:spPr>
        <a:xfrm>
          <a:off x="20245070" y="6162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30</xdr:row>
      <xdr:rowOff>145415</xdr:rowOff>
    </xdr:from>
    <xdr:to>
      <xdr:col>102</xdr:col>
      <xdr:colOff>114300</xdr:colOff>
      <xdr:row>38</xdr:row>
      <xdr:rowOff>166370</xdr:rowOff>
    </xdr:to>
    <xdr:cxnSp macro="">
      <xdr:nvCxnSpPr>
        <xdr:cNvPr id="728" name="直線コネクタ 727"/>
        <xdr:cNvCxnSpPr/>
      </xdr:nvCxnSpPr>
      <xdr:spPr>
        <a:xfrm>
          <a:off x="18656300" y="5288915"/>
          <a:ext cx="889000" cy="139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81280</xdr:rowOff>
    </xdr:from>
    <xdr:to>
      <xdr:col>102</xdr:col>
      <xdr:colOff>165100</xdr:colOff>
      <xdr:row>38</xdr:row>
      <xdr:rowOff>11430</xdr:rowOff>
    </xdr:to>
    <xdr:sp macro="" textlink="">
      <xdr:nvSpPr>
        <xdr:cNvPr id="729" name="フローチャート: 判断 728"/>
        <xdr:cNvSpPr/>
      </xdr:nvSpPr>
      <xdr:spPr>
        <a:xfrm>
          <a:off x="19494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27940</xdr:rowOff>
    </xdr:from>
    <xdr:ext cx="378460" cy="259080"/>
    <xdr:sp macro="" textlink="">
      <xdr:nvSpPr>
        <xdr:cNvPr id="730" name="テキスト ボックス 729"/>
        <xdr:cNvSpPr txBox="1"/>
      </xdr:nvSpPr>
      <xdr:spPr>
        <a:xfrm>
          <a:off x="19356070" y="62001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96520</xdr:rowOff>
    </xdr:from>
    <xdr:to>
      <xdr:col>98</xdr:col>
      <xdr:colOff>38100</xdr:colOff>
      <xdr:row>37</xdr:row>
      <xdr:rowOff>26670</xdr:rowOff>
    </xdr:to>
    <xdr:sp macro="" textlink="">
      <xdr:nvSpPr>
        <xdr:cNvPr id="731" name="フローチャート: 判断 730"/>
        <xdr:cNvSpPr/>
      </xdr:nvSpPr>
      <xdr:spPr>
        <a:xfrm>
          <a:off x="186055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17780</xdr:rowOff>
    </xdr:from>
    <xdr:ext cx="378460" cy="252095"/>
    <xdr:sp macro="" textlink="">
      <xdr:nvSpPr>
        <xdr:cNvPr id="732" name="テキスト ボックス 731"/>
        <xdr:cNvSpPr txBox="1"/>
      </xdr:nvSpPr>
      <xdr:spPr>
        <a:xfrm>
          <a:off x="18467070" y="636143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33" name="テキスト ボックス 73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34" name="テキスト ボックス 73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35" name="テキスト ボックス 73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36" name="テキスト ボックス 73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37" name="テキスト ボックス 73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38" name="楕円 737"/>
        <xdr:cNvSpPr/>
      </xdr:nvSpPr>
      <xdr:spPr>
        <a:xfrm>
          <a:off x="221107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57150</xdr:rowOff>
    </xdr:from>
    <xdr:ext cx="313690" cy="259080"/>
    <xdr:sp macro="" textlink="">
      <xdr:nvSpPr>
        <xdr:cNvPr id="739" name="投資及び出資金該当値テキスト"/>
        <xdr:cNvSpPr txBox="1"/>
      </xdr:nvSpPr>
      <xdr:spPr>
        <a:xfrm>
          <a:off x="22212300" y="6572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123190</xdr:rowOff>
    </xdr:from>
    <xdr:to>
      <xdr:col>112</xdr:col>
      <xdr:colOff>38100</xdr:colOff>
      <xdr:row>39</xdr:row>
      <xdr:rowOff>53340</xdr:rowOff>
    </xdr:to>
    <xdr:sp macro="" textlink="">
      <xdr:nvSpPr>
        <xdr:cNvPr id="740" name="楕円 739"/>
        <xdr:cNvSpPr/>
      </xdr:nvSpPr>
      <xdr:spPr>
        <a:xfrm>
          <a:off x="21272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8255</xdr:colOff>
      <xdr:row>39</xdr:row>
      <xdr:rowOff>44450</xdr:rowOff>
    </xdr:from>
    <xdr:ext cx="306705" cy="259080"/>
    <xdr:sp macro="" textlink="">
      <xdr:nvSpPr>
        <xdr:cNvPr id="741" name="テキスト ボックス 740"/>
        <xdr:cNvSpPr txBox="1"/>
      </xdr:nvSpPr>
      <xdr:spPr>
        <a:xfrm>
          <a:off x="21153755" y="6731000"/>
          <a:ext cx="306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107950</xdr:rowOff>
    </xdr:from>
    <xdr:to>
      <xdr:col>107</xdr:col>
      <xdr:colOff>101600</xdr:colOff>
      <xdr:row>39</xdr:row>
      <xdr:rowOff>38100</xdr:rowOff>
    </xdr:to>
    <xdr:sp macro="" textlink="">
      <xdr:nvSpPr>
        <xdr:cNvPr id="742" name="楕円 741"/>
        <xdr:cNvSpPr/>
      </xdr:nvSpPr>
      <xdr:spPr>
        <a:xfrm>
          <a:off x="20383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29210</xdr:rowOff>
    </xdr:from>
    <xdr:ext cx="313690" cy="252095"/>
    <xdr:sp macro="" textlink="">
      <xdr:nvSpPr>
        <xdr:cNvPr id="743" name="テキスト ボックス 742"/>
        <xdr:cNvSpPr txBox="1"/>
      </xdr:nvSpPr>
      <xdr:spPr>
        <a:xfrm>
          <a:off x="20277455" y="671576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115570</xdr:rowOff>
    </xdr:from>
    <xdr:to>
      <xdr:col>102</xdr:col>
      <xdr:colOff>165100</xdr:colOff>
      <xdr:row>39</xdr:row>
      <xdr:rowOff>45720</xdr:rowOff>
    </xdr:to>
    <xdr:sp macro="" textlink="">
      <xdr:nvSpPr>
        <xdr:cNvPr id="744" name="楕円 743"/>
        <xdr:cNvSpPr/>
      </xdr:nvSpPr>
      <xdr:spPr>
        <a:xfrm>
          <a:off x="19494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36830</xdr:rowOff>
    </xdr:from>
    <xdr:ext cx="313690" cy="259080"/>
    <xdr:sp macro="" textlink="">
      <xdr:nvSpPr>
        <xdr:cNvPr id="745" name="テキスト ボックス 744"/>
        <xdr:cNvSpPr txBox="1"/>
      </xdr:nvSpPr>
      <xdr:spPr>
        <a:xfrm>
          <a:off x="19388455" y="67233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30</xdr:row>
      <xdr:rowOff>94615</xdr:rowOff>
    </xdr:from>
    <xdr:to>
      <xdr:col>98</xdr:col>
      <xdr:colOff>38100</xdr:colOff>
      <xdr:row>31</xdr:row>
      <xdr:rowOff>24765</xdr:rowOff>
    </xdr:to>
    <xdr:sp macro="" textlink="">
      <xdr:nvSpPr>
        <xdr:cNvPr id="746" name="楕円 745"/>
        <xdr:cNvSpPr/>
      </xdr:nvSpPr>
      <xdr:spPr>
        <a:xfrm>
          <a:off x="18605500" y="52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29</xdr:row>
      <xdr:rowOff>41275</xdr:rowOff>
    </xdr:from>
    <xdr:ext cx="378460" cy="252095"/>
    <xdr:sp macro="" textlink="">
      <xdr:nvSpPr>
        <xdr:cNvPr id="747" name="テキスト ボックス 746"/>
        <xdr:cNvSpPr txBox="1"/>
      </xdr:nvSpPr>
      <xdr:spPr>
        <a:xfrm>
          <a:off x="18467070" y="501332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9" name="正方形/長方形 748"/>
        <xdr:cNvSpPr/>
      </xdr:nvSpPr>
      <xdr:spPr>
        <a:xfrm>
          <a:off x="18796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0" name="正方形/長方形 749"/>
        <xdr:cNvSpPr/>
      </xdr:nvSpPr>
      <xdr:spPr>
        <a:xfrm>
          <a:off x="18796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1" name="正方形/長方形 750"/>
        <xdr:cNvSpPr/>
      </xdr:nvSpPr>
      <xdr:spPr>
        <a:xfrm>
          <a:off x="204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2" name="正方形/長方形 751"/>
        <xdr:cNvSpPr/>
      </xdr:nvSpPr>
      <xdr:spPr>
        <a:xfrm>
          <a:off x="204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54" name="テキスト ボックス 753"/>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5" name="直線コネクタ 75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56" name="直線コネクタ 755"/>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1935" cy="259080"/>
    <xdr:sp macro="" textlink="">
      <xdr:nvSpPr>
        <xdr:cNvPr id="757" name="テキスト ボックス 756"/>
        <xdr:cNvSpPr txBox="1"/>
      </xdr:nvSpPr>
      <xdr:spPr>
        <a:xfrm>
          <a:off x="18039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58" name="直線コネクタ 757"/>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2095"/>
    <xdr:sp macro="" textlink="">
      <xdr:nvSpPr>
        <xdr:cNvPr id="759" name="テキスト ボックス 758"/>
        <xdr:cNvSpPr txBox="1"/>
      </xdr:nvSpPr>
      <xdr:spPr>
        <a:xfrm>
          <a:off x="17756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60" name="直線コネクタ 759"/>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61" name="テキスト ボックス 760"/>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62" name="直線コネクタ 761"/>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2095"/>
    <xdr:sp macro="" textlink="">
      <xdr:nvSpPr>
        <xdr:cNvPr id="763" name="テキスト ボックス 762"/>
        <xdr:cNvSpPr txBox="1"/>
      </xdr:nvSpPr>
      <xdr:spPr>
        <a:xfrm>
          <a:off x="17756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64" name="直線コネクタ 763"/>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65" name="テキスト ボックス 764"/>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66" name="直線コネクタ 765"/>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67" name="テキスト ボックス 766"/>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095"/>
    <xdr:sp macro="" textlink="">
      <xdr:nvSpPr>
        <xdr:cNvPr id="769" name="テキスト ボックス 768"/>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37465</xdr:rowOff>
    </xdr:from>
    <xdr:to>
      <xdr:col>116</xdr:col>
      <xdr:colOff>62865</xdr:colOff>
      <xdr:row>59</xdr:row>
      <xdr:rowOff>6350</xdr:rowOff>
    </xdr:to>
    <xdr:cxnSp macro="">
      <xdr:nvCxnSpPr>
        <xdr:cNvPr id="771" name="直線コネクタ 770"/>
        <xdr:cNvCxnSpPr/>
      </xdr:nvCxnSpPr>
      <xdr:spPr>
        <a:xfrm flipV="1">
          <a:off x="22159595" y="8781415"/>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9525</xdr:rowOff>
    </xdr:from>
    <xdr:ext cx="469900" cy="252095"/>
    <xdr:sp macro="" textlink="">
      <xdr:nvSpPr>
        <xdr:cNvPr id="772" name="貸付金最小値テキスト"/>
        <xdr:cNvSpPr txBox="1"/>
      </xdr:nvSpPr>
      <xdr:spPr>
        <a:xfrm>
          <a:off x="22212300" y="101250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2,855</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6350</xdr:rowOff>
    </xdr:from>
    <xdr:to>
      <xdr:col>116</xdr:col>
      <xdr:colOff>152400</xdr:colOff>
      <xdr:row>59</xdr:row>
      <xdr:rowOff>6350</xdr:rowOff>
    </xdr:to>
    <xdr:cxnSp macro="">
      <xdr:nvCxnSpPr>
        <xdr:cNvPr id="773" name="直線コネクタ 772"/>
        <xdr:cNvCxnSpPr/>
      </xdr:nvCxnSpPr>
      <xdr:spPr>
        <a:xfrm>
          <a:off x="22072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155575</xdr:rowOff>
    </xdr:from>
    <xdr:ext cx="534670" cy="252095"/>
    <xdr:sp macro="" textlink="">
      <xdr:nvSpPr>
        <xdr:cNvPr id="774" name="貸付金最大値テキスト"/>
        <xdr:cNvSpPr txBox="1"/>
      </xdr:nvSpPr>
      <xdr:spPr>
        <a:xfrm>
          <a:off x="22212300" y="85566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43,887</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37465</xdr:rowOff>
    </xdr:from>
    <xdr:to>
      <xdr:col>116</xdr:col>
      <xdr:colOff>152400</xdr:colOff>
      <xdr:row>51</xdr:row>
      <xdr:rowOff>37465</xdr:rowOff>
    </xdr:to>
    <xdr:cxnSp macro="">
      <xdr:nvCxnSpPr>
        <xdr:cNvPr id="775" name="直線コネクタ 774"/>
        <xdr:cNvCxnSpPr/>
      </xdr:nvCxnSpPr>
      <xdr:spPr>
        <a:xfrm>
          <a:off x="22072600" y="878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164465</xdr:rowOff>
    </xdr:from>
    <xdr:to>
      <xdr:col>116</xdr:col>
      <xdr:colOff>63500</xdr:colOff>
      <xdr:row>59</xdr:row>
      <xdr:rowOff>6350</xdr:rowOff>
    </xdr:to>
    <xdr:cxnSp macro="">
      <xdr:nvCxnSpPr>
        <xdr:cNvPr id="776" name="直線コネクタ 775"/>
        <xdr:cNvCxnSpPr/>
      </xdr:nvCxnSpPr>
      <xdr:spPr>
        <a:xfrm>
          <a:off x="21323300" y="9594215"/>
          <a:ext cx="838200" cy="527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6985</xdr:rowOff>
    </xdr:from>
    <xdr:ext cx="534670" cy="252095"/>
    <xdr:sp macro="" textlink="">
      <xdr:nvSpPr>
        <xdr:cNvPr id="777" name="貸付金平均値テキスト"/>
        <xdr:cNvSpPr txBox="1"/>
      </xdr:nvSpPr>
      <xdr:spPr>
        <a:xfrm>
          <a:off x="22212300" y="943673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55</xdr:row>
      <xdr:rowOff>155575</xdr:rowOff>
    </xdr:from>
    <xdr:to>
      <xdr:col>116</xdr:col>
      <xdr:colOff>114300</xdr:colOff>
      <xdr:row>56</xdr:row>
      <xdr:rowOff>86360</xdr:rowOff>
    </xdr:to>
    <xdr:sp macro="" textlink="">
      <xdr:nvSpPr>
        <xdr:cNvPr id="778" name="フローチャート: 判断 777"/>
        <xdr:cNvSpPr/>
      </xdr:nvSpPr>
      <xdr:spPr>
        <a:xfrm>
          <a:off x="22110700" y="9585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164465</xdr:rowOff>
    </xdr:from>
    <xdr:to>
      <xdr:col>111</xdr:col>
      <xdr:colOff>177800</xdr:colOff>
      <xdr:row>57</xdr:row>
      <xdr:rowOff>79375</xdr:rowOff>
    </xdr:to>
    <xdr:cxnSp macro="">
      <xdr:nvCxnSpPr>
        <xdr:cNvPr id="779" name="直線コネクタ 778"/>
        <xdr:cNvCxnSpPr/>
      </xdr:nvCxnSpPr>
      <xdr:spPr>
        <a:xfrm flipV="1">
          <a:off x="20434300" y="9594215"/>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104140</xdr:rowOff>
    </xdr:from>
    <xdr:to>
      <xdr:col>112</xdr:col>
      <xdr:colOff>38100</xdr:colOff>
      <xdr:row>54</xdr:row>
      <xdr:rowOff>34290</xdr:rowOff>
    </xdr:to>
    <xdr:sp macro="" textlink="">
      <xdr:nvSpPr>
        <xdr:cNvPr id="780" name="フローチャート: 判断 779"/>
        <xdr:cNvSpPr/>
      </xdr:nvSpPr>
      <xdr:spPr>
        <a:xfrm>
          <a:off x="21272500" y="919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52</xdr:row>
      <xdr:rowOff>50800</xdr:rowOff>
    </xdr:from>
    <xdr:ext cx="534670" cy="259080"/>
    <xdr:sp macro="" textlink="">
      <xdr:nvSpPr>
        <xdr:cNvPr id="781" name="テキスト ボックス 780"/>
        <xdr:cNvSpPr txBox="1"/>
      </xdr:nvSpPr>
      <xdr:spPr>
        <a:xfrm>
          <a:off x="21043265" y="8966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29,783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73025</xdr:rowOff>
    </xdr:from>
    <xdr:to>
      <xdr:col>107</xdr:col>
      <xdr:colOff>50800</xdr:colOff>
      <xdr:row>57</xdr:row>
      <xdr:rowOff>79375</xdr:rowOff>
    </xdr:to>
    <xdr:cxnSp macro="">
      <xdr:nvCxnSpPr>
        <xdr:cNvPr id="782" name="直線コネクタ 781"/>
        <xdr:cNvCxnSpPr/>
      </xdr:nvCxnSpPr>
      <xdr:spPr>
        <a:xfrm>
          <a:off x="19545300" y="98456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97790</xdr:rowOff>
    </xdr:from>
    <xdr:to>
      <xdr:col>107</xdr:col>
      <xdr:colOff>101600</xdr:colOff>
      <xdr:row>54</xdr:row>
      <xdr:rowOff>27940</xdr:rowOff>
    </xdr:to>
    <xdr:sp macro="" textlink="">
      <xdr:nvSpPr>
        <xdr:cNvPr id="783" name="フローチャート: 判断 782"/>
        <xdr:cNvSpPr/>
      </xdr:nvSpPr>
      <xdr:spPr>
        <a:xfrm>
          <a:off x="20383500" y="918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52</xdr:row>
      <xdr:rowOff>44450</xdr:rowOff>
    </xdr:from>
    <xdr:ext cx="527685" cy="259080"/>
    <xdr:sp macro="" textlink="">
      <xdr:nvSpPr>
        <xdr:cNvPr id="784" name="テキスト ボックス 783"/>
        <xdr:cNvSpPr txBox="1"/>
      </xdr:nvSpPr>
      <xdr:spPr>
        <a:xfrm>
          <a:off x="20166965" y="89598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59055</xdr:rowOff>
    </xdr:from>
    <xdr:to>
      <xdr:col>102</xdr:col>
      <xdr:colOff>114300</xdr:colOff>
      <xdr:row>57</xdr:row>
      <xdr:rowOff>73025</xdr:rowOff>
    </xdr:to>
    <xdr:cxnSp macro="">
      <xdr:nvCxnSpPr>
        <xdr:cNvPr id="785" name="直線コネクタ 784"/>
        <xdr:cNvCxnSpPr/>
      </xdr:nvCxnSpPr>
      <xdr:spPr>
        <a:xfrm>
          <a:off x="18656300" y="98317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27940</xdr:rowOff>
    </xdr:from>
    <xdr:to>
      <xdr:col>102</xdr:col>
      <xdr:colOff>165100</xdr:colOff>
      <xdr:row>50</xdr:row>
      <xdr:rowOff>129540</xdr:rowOff>
    </xdr:to>
    <xdr:sp macro="" textlink="">
      <xdr:nvSpPr>
        <xdr:cNvPr id="786" name="フローチャート: 判断 785"/>
        <xdr:cNvSpPr/>
      </xdr:nvSpPr>
      <xdr:spPr>
        <a:xfrm>
          <a:off x="19494500" y="860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48</xdr:row>
      <xdr:rowOff>146050</xdr:rowOff>
    </xdr:from>
    <xdr:ext cx="527685" cy="252095"/>
    <xdr:sp macro="" textlink="">
      <xdr:nvSpPr>
        <xdr:cNvPr id="787" name="テキスト ボックス 786"/>
        <xdr:cNvSpPr txBox="1"/>
      </xdr:nvSpPr>
      <xdr:spPr>
        <a:xfrm>
          <a:off x="19277965" y="83756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50</xdr:row>
      <xdr:rowOff>95885</xdr:rowOff>
    </xdr:from>
    <xdr:to>
      <xdr:col>98</xdr:col>
      <xdr:colOff>38100</xdr:colOff>
      <xdr:row>51</xdr:row>
      <xdr:rowOff>26035</xdr:rowOff>
    </xdr:to>
    <xdr:sp macro="" textlink="">
      <xdr:nvSpPr>
        <xdr:cNvPr id="788" name="フローチャート: 判断 787"/>
        <xdr:cNvSpPr/>
      </xdr:nvSpPr>
      <xdr:spPr>
        <a:xfrm>
          <a:off x="18605500" y="866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49</xdr:row>
      <xdr:rowOff>42545</xdr:rowOff>
    </xdr:from>
    <xdr:ext cx="527685" cy="252095"/>
    <xdr:sp macro="" textlink="">
      <xdr:nvSpPr>
        <xdr:cNvPr id="789" name="テキスト ボックス 788"/>
        <xdr:cNvSpPr txBox="1"/>
      </xdr:nvSpPr>
      <xdr:spPr>
        <a:xfrm>
          <a:off x="18388965" y="84435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0" name="テキスト ボックス 78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1" name="テキスト ボックス 79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2" name="テキスト ボックス 79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3" name="テキスト ボックス 79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794" name="テキスト ボックス 79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126365</xdr:rowOff>
    </xdr:from>
    <xdr:to>
      <xdr:col>116</xdr:col>
      <xdr:colOff>114300</xdr:colOff>
      <xdr:row>59</xdr:row>
      <xdr:rowOff>56515</xdr:rowOff>
    </xdr:to>
    <xdr:sp macro="" textlink="">
      <xdr:nvSpPr>
        <xdr:cNvPr id="795" name="楕円 794"/>
        <xdr:cNvSpPr/>
      </xdr:nvSpPr>
      <xdr:spPr>
        <a:xfrm>
          <a:off x="22110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41275</xdr:rowOff>
    </xdr:from>
    <xdr:ext cx="469900" cy="252095"/>
    <xdr:sp macro="" textlink="">
      <xdr:nvSpPr>
        <xdr:cNvPr id="796" name="貸付金該当値テキスト"/>
        <xdr:cNvSpPr txBox="1"/>
      </xdr:nvSpPr>
      <xdr:spPr>
        <a:xfrm>
          <a:off x="22212300" y="99853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113665</xdr:rowOff>
    </xdr:from>
    <xdr:to>
      <xdr:col>112</xdr:col>
      <xdr:colOff>38100</xdr:colOff>
      <xdr:row>56</xdr:row>
      <xdr:rowOff>43815</xdr:rowOff>
    </xdr:to>
    <xdr:sp macro="" textlink="">
      <xdr:nvSpPr>
        <xdr:cNvPr id="797" name="楕円 796"/>
        <xdr:cNvSpPr/>
      </xdr:nvSpPr>
      <xdr:spPr>
        <a:xfrm>
          <a:off x="21272500" y="95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56</xdr:row>
      <xdr:rowOff>34925</xdr:rowOff>
    </xdr:from>
    <xdr:ext cx="534670" cy="259080"/>
    <xdr:sp macro="" textlink="">
      <xdr:nvSpPr>
        <xdr:cNvPr id="798" name="テキスト ボックス 797"/>
        <xdr:cNvSpPr txBox="1"/>
      </xdr:nvSpPr>
      <xdr:spPr>
        <a:xfrm>
          <a:off x="21043265" y="963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29210</xdr:rowOff>
    </xdr:from>
    <xdr:to>
      <xdr:col>107</xdr:col>
      <xdr:colOff>101600</xdr:colOff>
      <xdr:row>57</xdr:row>
      <xdr:rowOff>130175</xdr:rowOff>
    </xdr:to>
    <xdr:sp macro="" textlink="">
      <xdr:nvSpPr>
        <xdr:cNvPr id="799" name="楕円 798"/>
        <xdr:cNvSpPr/>
      </xdr:nvSpPr>
      <xdr:spPr>
        <a:xfrm>
          <a:off x="20383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57</xdr:row>
      <xdr:rowOff>121285</xdr:rowOff>
    </xdr:from>
    <xdr:ext cx="527685" cy="252095"/>
    <xdr:sp macro="" textlink="">
      <xdr:nvSpPr>
        <xdr:cNvPr id="800" name="テキスト ボックス 799"/>
        <xdr:cNvSpPr txBox="1"/>
      </xdr:nvSpPr>
      <xdr:spPr>
        <a:xfrm>
          <a:off x="20166965" y="98939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22225</xdr:rowOff>
    </xdr:from>
    <xdr:to>
      <xdr:col>102</xdr:col>
      <xdr:colOff>165100</xdr:colOff>
      <xdr:row>57</xdr:row>
      <xdr:rowOff>123825</xdr:rowOff>
    </xdr:to>
    <xdr:sp macro="" textlink="">
      <xdr:nvSpPr>
        <xdr:cNvPr id="801" name="楕円 800"/>
        <xdr:cNvSpPr/>
      </xdr:nvSpPr>
      <xdr:spPr>
        <a:xfrm>
          <a:off x="19494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57</xdr:row>
      <xdr:rowOff>115570</xdr:rowOff>
    </xdr:from>
    <xdr:ext cx="527685" cy="259080"/>
    <xdr:sp macro="" textlink="">
      <xdr:nvSpPr>
        <xdr:cNvPr id="802" name="テキスト ボックス 801"/>
        <xdr:cNvSpPr txBox="1"/>
      </xdr:nvSpPr>
      <xdr:spPr>
        <a:xfrm>
          <a:off x="19277965" y="9888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8255</xdr:rowOff>
    </xdr:from>
    <xdr:to>
      <xdr:col>98</xdr:col>
      <xdr:colOff>38100</xdr:colOff>
      <xdr:row>57</xdr:row>
      <xdr:rowOff>109855</xdr:rowOff>
    </xdr:to>
    <xdr:sp macro="" textlink="">
      <xdr:nvSpPr>
        <xdr:cNvPr id="803" name="楕円 802"/>
        <xdr:cNvSpPr/>
      </xdr:nvSpPr>
      <xdr:spPr>
        <a:xfrm>
          <a:off x="18605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57</xdr:row>
      <xdr:rowOff>100965</xdr:rowOff>
    </xdr:from>
    <xdr:ext cx="527685" cy="252095"/>
    <xdr:sp macro="" textlink="">
      <xdr:nvSpPr>
        <xdr:cNvPr id="804" name="テキスト ボックス 803"/>
        <xdr:cNvSpPr txBox="1"/>
      </xdr:nvSpPr>
      <xdr:spPr>
        <a:xfrm>
          <a:off x="18388965" y="98736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6" name="正方形/長方形 805"/>
        <xdr:cNvSpPr/>
      </xdr:nvSpPr>
      <xdr:spPr>
        <a:xfrm>
          <a:off x="18796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7" name="正方形/長方形 806"/>
        <xdr:cNvSpPr/>
      </xdr:nvSpPr>
      <xdr:spPr>
        <a:xfrm>
          <a:off x="18796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8" name="正方形/長方形 807"/>
        <xdr:cNvSpPr/>
      </xdr:nvSpPr>
      <xdr:spPr>
        <a:xfrm>
          <a:off x="204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9" name="正方形/長方形 808"/>
        <xdr:cNvSpPr/>
      </xdr:nvSpPr>
      <xdr:spPr>
        <a:xfrm>
          <a:off x="204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11" name="テキスト ボックス 810"/>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1935" cy="259080"/>
    <xdr:sp macro="" textlink="">
      <xdr:nvSpPr>
        <xdr:cNvPr id="814" name="テキスト ボックス 813"/>
        <xdr:cNvSpPr txBox="1"/>
      </xdr:nvSpPr>
      <xdr:spPr>
        <a:xfrm>
          <a:off x="18039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35560</xdr:rowOff>
    </xdr:from>
    <xdr:ext cx="460375" cy="259080"/>
    <xdr:sp macro="" textlink="">
      <xdr:nvSpPr>
        <xdr:cNvPr id="816" name="テキスト ボックス 815"/>
        <xdr:cNvSpPr txBox="1"/>
      </xdr:nvSpPr>
      <xdr:spPr>
        <a:xfrm>
          <a:off x="17820640" y="1306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73</xdr:row>
      <xdr:rowOff>168910</xdr:rowOff>
    </xdr:from>
    <xdr:ext cx="460375" cy="252095"/>
    <xdr:sp macro="" textlink="">
      <xdr:nvSpPr>
        <xdr:cNvPr id="818" name="テキスト ボックス 817"/>
        <xdr:cNvSpPr txBox="1"/>
      </xdr:nvSpPr>
      <xdr:spPr>
        <a:xfrm>
          <a:off x="17820640" y="12684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71</xdr:row>
      <xdr:rowOff>130810</xdr:rowOff>
    </xdr:from>
    <xdr:ext cx="460375" cy="259080"/>
    <xdr:sp macro="" textlink="">
      <xdr:nvSpPr>
        <xdr:cNvPr id="820" name="テキスト ボックス 819"/>
        <xdr:cNvSpPr txBox="1"/>
      </xdr:nvSpPr>
      <xdr:spPr>
        <a:xfrm>
          <a:off x="17820640" y="12303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69</xdr:row>
      <xdr:rowOff>92710</xdr:rowOff>
    </xdr:from>
    <xdr:ext cx="460375" cy="259080"/>
    <xdr:sp macro="" textlink="">
      <xdr:nvSpPr>
        <xdr:cNvPr id="822" name="テキスト ボックス 821"/>
        <xdr:cNvSpPr txBox="1"/>
      </xdr:nvSpPr>
      <xdr:spPr>
        <a:xfrm>
          <a:off x="17820640" y="11922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2095"/>
    <xdr:sp macro="" textlink="">
      <xdr:nvSpPr>
        <xdr:cNvPr id="824" name="テキスト ボックス 823"/>
        <xdr:cNvSpPr txBox="1"/>
      </xdr:nvSpPr>
      <xdr:spPr>
        <a:xfrm>
          <a:off x="17756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111760</xdr:rowOff>
    </xdr:from>
    <xdr:to>
      <xdr:col>116</xdr:col>
      <xdr:colOff>62865</xdr:colOff>
      <xdr:row>72</xdr:row>
      <xdr:rowOff>48260</xdr:rowOff>
    </xdr:to>
    <xdr:cxnSp macro="">
      <xdr:nvCxnSpPr>
        <xdr:cNvPr id="826" name="直線コネクタ 825"/>
        <xdr:cNvCxnSpPr/>
      </xdr:nvCxnSpPr>
      <xdr:spPr>
        <a:xfrm flipV="1">
          <a:off x="22159595" y="12113260"/>
          <a:ext cx="1270" cy="27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52070</xdr:rowOff>
    </xdr:from>
    <xdr:ext cx="469900" cy="252095"/>
    <xdr:sp macro="" textlink="">
      <xdr:nvSpPr>
        <xdr:cNvPr id="827" name="繰出金最小値テキスト"/>
        <xdr:cNvSpPr txBox="1"/>
      </xdr:nvSpPr>
      <xdr:spPr>
        <a:xfrm>
          <a:off x="22212300" y="123964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6,280</a:t>
          </a:r>
          <a:endParaRPr kumimoji="1" lang="ja-JP" altLang="en-US" sz="1000" b="1">
            <a:latin typeface="ＭＳ Ｐゴシック"/>
            <a:ea typeface="ＭＳ Ｐゴシック"/>
          </a:endParaRPr>
        </a:p>
      </xdr:txBody>
    </xdr:sp>
    <xdr:clientData/>
  </xdr:oneCellAnchor>
  <xdr:twoCellAnchor>
    <xdr:from>
      <xdr:col>115</xdr:col>
      <xdr:colOff>165100</xdr:colOff>
      <xdr:row>72</xdr:row>
      <xdr:rowOff>48260</xdr:rowOff>
    </xdr:from>
    <xdr:to>
      <xdr:col>116</xdr:col>
      <xdr:colOff>152400</xdr:colOff>
      <xdr:row>72</xdr:row>
      <xdr:rowOff>48260</xdr:rowOff>
    </xdr:to>
    <xdr:cxnSp macro="">
      <xdr:nvCxnSpPr>
        <xdr:cNvPr id="828" name="直線コネクタ 827"/>
        <xdr:cNvCxnSpPr/>
      </xdr:nvCxnSpPr>
      <xdr:spPr>
        <a:xfrm>
          <a:off x="22072600" y="1239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58420</xdr:rowOff>
    </xdr:from>
    <xdr:ext cx="469900" cy="259080"/>
    <xdr:sp macro="" textlink="">
      <xdr:nvSpPr>
        <xdr:cNvPr id="829" name="繰出金最大値テキスト"/>
        <xdr:cNvSpPr txBox="1"/>
      </xdr:nvSpPr>
      <xdr:spPr>
        <a:xfrm>
          <a:off x="22212300" y="11888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111760</xdr:rowOff>
    </xdr:from>
    <xdr:to>
      <xdr:col>116</xdr:col>
      <xdr:colOff>152400</xdr:colOff>
      <xdr:row>70</xdr:row>
      <xdr:rowOff>111760</xdr:rowOff>
    </xdr:to>
    <xdr:cxnSp macro="">
      <xdr:nvCxnSpPr>
        <xdr:cNvPr id="830" name="直線コネクタ 829"/>
        <xdr:cNvCxnSpPr/>
      </xdr:nvCxnSpPr>
      <xdr:spPr>
        <a:xfrm>
          <a:off x="22072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111760</xdr:rowOff>
    </xdr:from>
    <xdr:to>
      <xdr:col>116</xdr:col>
      <xdr:colOff>63500</xdr:colOff>
      <xdr:row>78</xdr:row>
      <xdr:rowOff>99060</xdr:rowOff>
    </xdr:to>
    <xdr:cxnSp macro="">
      <xdr:nvCxnSpPr>
        <xdr:cNvPr id="831" name="直線コネクタ 830"/>
        <xdr:cNvCxnSpPr/>
      </xdr:nvCxnSpPr>
      <xdr:spPr>
        <a:xfrm flipV="1">
          <a:off x="21323300" y="12113260"/>
          <a:ext cx="838200" cy="135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21590</xdr:rowOff>
    </xdr:from>
    <xdr:ext cx="469900" cy="259080"/>
    <xdr:sp macro="" textlink="">
      <xdr:nvSpPr>
        <xdr:cNvPr id="832" name="繰出金平均値テキスト"/>
        <xdr:cNvSpPr txBox="1"/>
      </xdr:nvSpPr>
      <xdr:spPr>
        <a:xfrm>
          <a:off x="22212300" y="121945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71</xdr:row>
      <xdr:rowOff>43180</xdr:rowOff>
    </xdr:from>
    <xdr:to>
      <xdr:col>116</xdr:col>
      <xdr:colOff>114300</xdr:colOff>
      <xdr:row>71</xdr:row>
      <xdr:rowOff>144780</xdr:rowOff>
    </xdr:to>
    <xdr:sp macro="" textlink="">
      <xdr:nvSpPr>
        <xdr:cNvPr id="833" name="フローチャート: 判断 832"/>
        <xdr:cNvSpPr/>
      </xdr:nvSpPr>
      <xdr:spPr>
        <a:xfrm>
          <a:off x="22110700" y="1221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99060</xdr:rowOff>
    </xdr:from>
    <xdr:to>
      <xdr:col>111</xdr:col>
      <xdr:colOff>177800</xdr:colOff>
      <xdr:row>78</xdr:row>
      <xdr:rowOff>120650</xdr:rowOff>
    </xdr:to>
    <xdr:cxnSp macro="">
      <xdr:nvCxnSpPr>
        <xdr:cNvPr id="834" name="直線コネクタ 833"/>
        <xdr:cNvCxnSpPr/>
      </xdr:nvCxnSpPr>
      <xdr:spPr>
        <a:xfrm flipV="1">
          <a:off x="20434300" y="134721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155575</xdr:rowOff>
    </xdr:from>
    <xdr:to>
      <xdr:col>112</xdr:col>
      <xdr:colOff>38100</xdr:colOff>
      <xdr:row>78</xdr:row>
      <xdr:rowOff>86360</xdr:rowOff>
    </xdr:to>
    <xdr:sp macro="" textlink="">
      <xdr:nvSpPr>
        <xdr:cNvPr id="835" name="フローチャート: 判断 834"/>
        <xdr:cNvSpPr/>
      </xdr:nvSpPr>
      <xdr:spPr>
        <a:xfrm>
          <a:off x="21272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166370</xdr:colOff>
      <xdr:row>76</xdr:row>
      <xdr:rowOff>102235</xdr:rowOff>
    </xdr:from>
    <xdr:ext cx="371475" cy="258445"/>
    <xdr:sp macro="" textlink="">
      <xdr:nvSpPr>
        <xdr:cNvPr id="836" name="テキスト ボックス 835"/>
        <xdr:cNvSpPr txBox="1"/>
      </xdr:nvSpPr>
      <xdr:spPr>
        <a:xfrm>
          <a:off x="21121370" y="13132435"/>
          <a:ext cx="371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7620</xdr:rowOff>
    </xdr:from>
    <xdr:to>
      <xdr:col>107</xdr:col>
      <xdr:colOff>50800</xdr:colOff>
      <xdr:row>78</xdr:row>
      <xdr:rowOff>120650</xdr:rowOff>
    </xdr:to>
    <xdr:cxnSp macro="">
      <xdr:nvCxnSpPr>
        <xdr:cNvPr id="837" name="直線コネクタ 836"/>
        <xdr:cNvCxnSpPr/>
      </xdr:nvCxnSpPr>
      <xdr:spPr>
        <a:xfrm>
          <a:off x="19545300" y="1338072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7620</xdr:rowOff>
    </xdr:from>
    <xdr:to>
      <xdr:col>107</xdr:col>
      <xdr:colOff>101600</xdr:colOff>
      <xdr:row>78</xdr:row>
      <xdr:rowOff>109220</xdr:rowOff>
    </xdr:to>
    <xdr:sp macro="" textlink="">
      <xdr:nvSpPr>
        <xdr:cNvPr id="838" name="フローチャート: 判断 837"/>
        <xdr:cNvSpPr/>
      </xdr:nvSpPr>
      <xdr:spPr>
        <a:xfrm>
          <a:off x="203835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76</xdr:row>
      <xdr:rowOff>125730</xdr:rowOff>
    </xdr:from>
    <xdr:ext cx="378460" cy="259080"/>
    <xdr:sp macro="" textlink="">
      <xdr:nvSpPr>
        <xdr:cNvPr id="839" name="テキスト ボックス 838"/>
        <xdr:cNvSpPr txBox="1"/>
      </xdr:nvSpPr>
      <xdr:spPr>
        <a:xfrm>
          <a:off x="20245070" y="13155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26035</xdr:rowOff>
    </xdr:from>
    <xdr:to>
      <xdr:col>102</xdr:col>
      <xdr:colOff>114300</xdr:colOff>
      <xdr:row>78</xdr:row>
      <xdr:rowOff>7620</xdr:rowOff>
    </xdr:to>
    <xdr:cxnSp macro="">
      <xdr:nvCxnSpPr>
        <xdr:cNvPr id="840" name="直線コネクタ 839"/>
        <xdr:cNvCxnSpPr/>
      </xdr:nvCxnSpPr>
      <xdr:spPr>
        <a:xfrm>
          <a:off x="18656300" y="1322768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154940</xdr:rowOff>
    </xdr:from>
    <xdr:to>
      <xdr:col>102</xdr:col>
      <xdr:colOff>165100</xdr:colOff>
      <xdr:row>77</xdr:row>
      <xdr:rowOff>84455</xdr:rowOff>
    </xdr:to>
    <xdr:sp macro="" textlink="">
      <xdr:nvSpPr>
        <xdr:cNvPr id="841" name="フローチャート: 判断 840"/>
        <xdr:cNvSpPr/>
      </xdr:nvSpPr>
      <xdr:spPr>
        <a:xfrm>
          <a:off x="19494500" y="13185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75</xdr:row>
      <xdr:rowOff>100965</xdr:rowOff>
    </xdr:from>
    <xdr:ext cx="462915" cy="252095"/>
    <xdr:sp macro="" textlink="">
      <xdr:nvSpPr>
        <xdr:cNvPr id="842" name="テキスト ボックス 841"/>
        <xdr:cNvSpPr txBox="1"/>
      </xdr:nvSpPr>
      <xdr:spPr>
        <a:xfrm>
          <a:off x="19310350" y="1295971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125730</xdr:rowOff>
    </xdr:from>
    <xdr:to>
      <xdr:col>98</xdr:col>
      <xdr:colOff>38100</xdr:colOff>
      <xdr:row>77</xdr:row>
      <xdr:rowOff>55880</xdr:rowOff>
    </xdr:to>
    <xdr:sp macro="" textlink="">
      <xdr:nvSpPr>
        <xdr:cNvPr id="843" name="フローチャート: 判断 842"/>
        <xdr:cNvSpPr/>
      </xdr:nvSpPr>
      <xdr:spPr>
        <a:xfrm>
          <a:off x="186055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75</xdr:row>
      <xdr:rowOff>72390</xdr:rowOff>
    </xdr:from>
    <xdr:ext cx="462915" cy="259080"/>
    <xdr:sp macro="" textlink="">
      <xdr:nvSpPr>
        <xdr:cNvPr id="844" name="テキスト ボックス 843"/>
        <xdr:cNvSpPr txBox="1"/>
      </xdr:nvSpPr>
      <xdr:spPr>
        <a:xfrm>
          <a:off x="18421350" y="129311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45" name="テキスト ボックス 84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46" name="テキスト ボックス 84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47" name="テキスト ボックス 84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48" name="テキスト ボックス 84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49" name="テキスト ボックス 84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70</xdr:row>
      <xdr:rowOff>60960</xdr:rowOff>
    </xdr:from>
    <xdr:to>
      <xdr:col>116</xdr:col>
      <xdr:colOff>114300</xdr:colOff>
      <xdr:row>70</xdr:row>
      <xdr:rowOff>162560</xdr:rowOff>
    </xdr:to>
    <xdr:sp macro="" textlink="">
      <xdr:nvSpPr>
        <xdr:cNvPr id="850" name="楕円 849"/>
        <xdr:cNvSpPr/>
      </xdr:nvSpPr>
      <xdr:spPr>
        <a:xfrm>
          <a:off x="22110700" y="120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13970</xdr:rowOff>
    </xdr:from>
    <xdr:ext cx="469900" cy="259080"/>
    <xdr:sp macro="" textlink="">
      <xdr:nvSpPr>
        <xdr:cNvPr id="851" name="繰出金該当値テキスト"/>
        <xdr:cNvSpPr txBox="1"/>
      </xdr:nvSpPr>
      <xdr:spPr>
        <a:xfrm>
          <a:off x="22212300" y="12015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48260</xdr:rowOff>
    </xdr:from>
    <xdr:to>
      <xdr:col>112</xdr:col>
      <xdr:colOff>38100</xdr:colOff>
      <xdr:row>78</xdr:row>
      <xdr:rowOff>149860</xdr:rowOff>
    </xdr:to>
    <xdr:sp macro="" textlink="">
      <xdr:nvSpPr>
        <xdr:cNvPr id="852" name="楕円 851"/>
        <xdr:cNvSpPr/>
      </xdr:nvSpPr>
      <xdr:spPr>
        <a:xfrm>
          <a:off x="212725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166370</xdr:colOff>
      <xdr:row>78</xdr:row>
      <xdr:rowOff>140970</xdr:rowOff>
    </xdr:from>
    <xdr:ext cx="371475" cy="259080"/>
    <xdr:sp macro="" textlink="">
      <xdr:nvSpPr>
        <xdr:cNvPr id="853" name="テキスト ボックス 852"/>
        <xdr:cNvSpPr txBox="1"/>
      </xdr:nvSpPr>
      <xdr:spPr>
        <a:xfrm>
          <a:off x="21121370" y="13514070"/>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69215</xdr:rowOff>
    </xdr:from>
    <xdr:to>
      <xdr:col>107</xdr:col>
      <xdr:colOff>101600</xdr:colOff>
      <xdr:row>78</xdr:row>
      <xdr:rowOff>170815</xdr:rowOff>
    </xdr:to>
    <xdr:sp macro="" textlink="">
      <xdr:nvSpPr>
        <xdr:cNvPr id="854" name="楕円 853"/>
        <xdr:cNvSpPr/>
      </xdr:nvSpPr>
      <xdr:spPr>
        <a:xfrm>
          <a:off x="203835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78</xdr:row>
      <xdr:rowOff>161925</xdr:rowOff>
    </xdr:from>
    <xdr:ext cx="378460" cy="259080"/>
    <xdr:sp macro="" textlink="">
      <xdr:nvSpPr>
        <xdr:cNvPr id="855" name="テキスト ボックス 854"/>
        <xdr:cNvSpPr txBox="1"/>
      </xdr:nvSpPr>
      <xdr:spPr>
        <a:xfrm>
          <a:off x="20245070" y="13535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128270</xdr:rowOff>
    </xdr:from>
    <xdr:to>
      <xdr:col>102</xdr:col>
      <xdr:colOff>165100</xdr:colOff>
      <xdr:row>78</xdr:row>
      <xdr:rowOff>58420</xdr:rowOff>
    </xdr:to>
    <xdr:sp macro="" textlink="">
      <xdr:nvSpPr>
        <xdr:cNvPr id="856" name="楕円 855"/>
        <xdr:cNvSpPr/>
      </xdr:nvSpPr>
      <xdr:spPr>
        <a:xfrm>
          <a:off x="19494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78</xdr:row>
      <xdr:rowOff>49530</xdr:rowOff>
    </xdr:from>
    <xdr:ext cx="462915" cy="259080"/>
    <xdr:sp macro="" textlink="">
      <xdr:nvSpPr>
        <xdr:cNvPr id="857" name="テキスト ボックス 856"/>
        <xdr:cNvSpPr txBox="1"/>
      </xdr:nvSpPr>
      <xdr:spPr>
        <a:xfrm>
          <a:off x="19310350" y="134226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146685</xdr:rowOff>
    </xdr:from>
    <xdr:to>
      <xdr:col>98</xdr:col>
      <xdr:colOff>38100</xdr:colOff>
      <xdr:row>77</xdr:row>
      <xdr:rowOff>76835</xdr:rowOff>
    </xdr:to>
    <xdr:sp macro="" textlink="">
      <xdr:nvSpPr>
        <xdr:cNvPr id="858" name="楕円 857"/>
        <xdr:cNvSpPr/>
      </xdr:nvSpPr>
      <xdr:spPr>
        <a:xfrm>
          <a:off x="186055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77</xdr:row>
      <xdr:rowOff>67945</xdr:rowOff>
    </xdr:from>
    <xdr:ext cx="462915" cy="258445"/>
    <xdr:sp macro="" textlink="">
      <xdr:nvSpPr>
        <xdr:cNvPr id="859" name="テキスト ボックス 858"/>
        <xdr:cNvSpPr txBox="1"/>
      </xdr:nvSpPr>
      <xdr:spPr>
        <a:xfrm>
          <a:off x="18421350" y="1326959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1" name="正方形/長方形 860"/>
        <xdr:cNvSpPr/>
      </xdr:nvSpPr>
      <xdr:spPr>
        <a:xfrm>
          <a:off x="18796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2" name="正方形/長方形 861"/>
        <xdr:cNvSpPr/>
      </xdr:nvSpPr>
      <xdr:spPr>
        <a:xfrm>
          <a:off x="18796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3" name="正方形/長方形 862"/>
        <xdr:cNvSpPr/>
      </xdr:nvSpPr>
      <xdr:spPr>
        <a:xfrm>
          <a:off x="204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4" name="正方形/長方形 863"/>
        <xdr:cNvSpPr/>
      </xdr:nvSpPr>
      <xdr:spPr>
        <a:xfrm>
          <a:off x="204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866" name="テキスト ボックス 865"/>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7" name="直線コネクタ 86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8" name="直線コネクタ 86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52095"/>
    <xdr:sp macro="" textlink="">
      <xdr:nvSpPr>
        <xdr:cNvPr id="869" name="テキスト ボックス 868"/>
        <xdr:cNvSpPr txBox="1"/>
      </xdr:nvSpPr>
      <xdr:spPr>
        <a:xfrm>
          <a:off x="18039080" y="16113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0" name="直線コネクタ 86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935" cy="252095"/>
    <xdr:sp macro="" textlink="">
      <xdr:nvSpPr>
        <xdr:cNvPr id="871" name="テキスト ボックス 870"/>
        <xdr:cNvSpPr txBox="1"/>
      </xdr:nvSpPr>
      <xdr:spPr>
        <a:xfrm>
          <a:off x="18039080" y="14970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73" name="直線コネクタ 87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7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7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8" name="直線コネクタ 87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7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0" name="フローチャート: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1" name="直線コネクタ 88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2" name="フローチャート: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95</xdr:row>
      <xdr:rowOff>10160</xdr:rowOff>
    </xdr:from>
    <xdr:ext cx="242570" cy="259080"/>
    <xdr:sp macro="" textlink="">
      <xdr:nvSpPr>
        <xdr:cNvPr id="883" name="テキスト ボックス 882"/>
        <xdr:cNvSpPr txBox="1"/>
      </xdr:nvSpPr>
      <xdr:spPr>
        <a:xfrm>
          <a:off x="211861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4" name="直線コネクタ 88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5" name="フローチャート: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2570" cy="259080"/>
    <xdr:sp macro="" textlink="">
      <xdr:nvSpPr>
        <xdr:cNvPr id="886" name="テキスト ボックス 885"/>
        <xdr:cNvSpPr txBox="1"/>
      </xdr:nvSpPr>
      <xdr:spPr>
        <a:xfrm>
          <a:off x="20309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7" name="直線コネクタ 88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8" name="フローチャート: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2570" cy="259080"/>
    <xdr:sp macro="" textlink="">
      <xdr:nvSpPr>
        <xdr:cNvPr id="889" name="テキスト ボックス 888"/>
        <xdr:cNvSpPr txBox="1"/>
      </xdr:nvSpPr>
      <xdr:spPr>
        <a:xfrm>
          <a:off x="19420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0" name="フローチャート: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2570" cy="259080"/>
    <xdr:sp macro="" textlink="">
      <xdr:nvSpPr>
        <xdr:cNvPr id="891" name="テキスト ボックス 890"/>
        <xdr:cNvSpPr txBox="1"/>
      </xdr:nvSpPr>
      <xdr:spPr>
        <a:xfrm>
          <a:off x="18531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892" name="テキスト ボックス 89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893" name="テキスト ボックス 89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894" name="テキスト ボックス 89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895" name="テキスト ボックス 89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896" name="テキスト ボックス 89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89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9" name="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93</xdr:row>
      <xdr:rowOff>35560</xdr:rowOff>
    </xdr:from>
    <xdr:ext cx="242570" cy="259080"/>
    <xdr:sp macro="" textlink="">
      <xdr:nvSpPr>
        <xdr:cNvPr id="900" name="テキスト ボックス 899"/>
        <xdr:cNvSpPr txBox="1"/>
      </xdr:nvSpPr>
      <xdr:spPr>
        <a:xfrm>
          <a:off x="211861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1" name="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2570" cy="259080"/>
    <xdr:sp macro="" textlink="">
      <xdr:nvSpPr>
        <xdr:cNvPr id="902" name="テキスト ボックス 901"/>
        <xdr:cNvSpPr txBox="1"/>
      </xdr:nvSpPr>
      <xdr:spPr>
        <a:xfrm>
          <a:off x="20309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3" name="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2570" cy="259080"/>
    <xdr:sp macro="" textlink="">
      <xdr:nvSpPr>
        <xdr:cNvPr id="904" name="テキスト ボックス 903"/>
        <xdr:cNvSpPr txBox="1"/>
      </xdr:nvSpPr>
      <xdr:spPr>
        <a:xfrm>
          <a:off x="19420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2570" cy="259080"/>
    <xdr:sp macro="" textlink="">
      <xdr:nvSpPr>
        <xdr:cNvPr id="906" name="テキスト ボックス 905"/>
        <xdr:cNvSpPr txBox="1"/>
      </xdr:nvSpPr>
      <xdr:spPr>
        <a:xfrm>
          <a:off x="18531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歳出決算総額は、住民１人当たり606,601円となっている。</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主要な構成項目のうち、人件費は159,629円</a:t>
          </a:r>
          <a:r>
            <a:rPr kumimoji="1" lang="en-US" altLang="ja-JP" sz="1200">
              <a:solidFill>
                <a:sysClr val="windowText" lastClr="000000"/>
              </a:solidFill>
              <a:latin typeface="ＭＳ Ｐゴシック"/>
              <a:ea typeface="ＭＳ Ｐゴシック"/>
            </a:rPr>
            <a:t>/</a:t>
          </a:r>
          <a:r>
            <a:rPr kumimoji="1" lang="ja-JP" altLang="en-US" sz="1200">
              <a:solidFill>
                <a:sysClr val="windowText" lastClr="000000"/>
              </a:solidFill>
              <a:latin typeface="ＭＳ Ｐゴシック"/>
              <a:ea typeface="ＭＳ Ｐゴシック"/>
            </a:rPr>
            <a:t>人、補助費等は127,975円</a:t>
          </a:r>
          <a:r>
            <a:rPr kumimoji="1" lang="en-US" altLang="ja-JP" sz="1200">
              <a:solidFill>
                <a:sysClr val="windowText" lastClr="000000"/>
              </a:solidFill>
              <a:latin typeface="ＭＳ Ｐゴシック"/>
              <a:ea typeface="ＭＳ Ｐゴシック"/>
            </a:rPr>
            <a:t>/</a:t>
          </a:r>
          <a:r>
            <a:rPr kumimoji="1" lang="ja-JP" altLang="en-US" sz="1200">
              <a:solidFill>
                <a:sysClr val="windowText" lastClr="000000"/>
              </a:solidFill>
              <a:latin typeface="ＭＳ Ｐゴシック"/>
              <a:ea typeface="ＭＳ Ｐゴシック"/>
            </a:rPr>
            <a:t>人、物件費は29,807円</a:t>
          </a:r>
          <a:r>
            <a:rPr kumimoji="1" lang="en-US" altLang="ja-JP" sz="1200">
              <a:solidFill>
                <a:sysClr val="windowText" lastClr="000000"/>
              </a:solidFill>
              <a:latin typeface="ＭＳ Ｐゴシック"/>
              <a:ea typeface="ＭＳ Ｐゴシック"/>
            </a:rPr>
            <a:t>/</a:t>
          </a:r>
          <a:r>
            <a:rPr kumimoji="1" lang="ja-JP" altLang="en-US" sz="1200">
              <a:solidFill>
                <a:sysClr val="windowText" lastClr="000000"/>
              </a:solidFill>
              <a:latin typeface="ＭＳ Ｐゴシック"/>
              <a:ea typeface="ＭＳ Ｐゴシック"/>
            </a:rPr>
            <a:t>人となっており、いずれも類似団体と同水準である。一方、扶助費は18,207円</a:t>
          </a:r>
          <a:r>
            <a:rPr kumimoji="1" lang="en-US" altLang="ja-JP" sz="1200">
              <a:solidFill>
                <a:sysClr val="windowText" lastClr="000000"/>
              </a:solidFill>
              <a:latin typeface="ＭＳ Ｐゴシック"/>
              <a:ea typeface="ＭＳ Ｐゴシック"/>
            </a:rPr>
            <a:t>/</a:t>
          </a:r>
          <a:r>
            <a:rPr kumimoji="1" lang="ja-JP" altLang="en-US" sz="1200">
              <a:solidFill>
                <a:sysClr val="windowText" lastClr="000000"/>
              </a:solidFill>
              <a:latin typeface="ＭＳ Ｐゴシック"/>
              <a:ea typeface="ＭＳ Ｐゴシック"/>
            </a:rPr>
            <a:t>人となっており、類似団体よりも高い水準となっている。</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平成29年度に上昇していた普通建設事業費は、大規模事業である新図書館複合施設の整備終了などにより、130,093千円と、類似団体と同水準に戻った。また、災害復旧事業費については近年の台風や豪雨による災害の頻発を受け、類似団体を大きく上回る状況となっている。</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一般的に人口密度が低いほど、県民１人当たりコストは高くなる傾向にあることに加え、人口減少及び少子高齢化が全国より</a:t>
          </a:r>
          <a:r>
            <a:rPr kumimoji="1" lang="en-US" altLang="ja-JP" sz="1200">
              <a:solidFill>
                <a:sysClr val="windowText" lastClr="000000"/>
              </a:solidFill>
              <a:latin typeface="ＭＳ Ｐゴシック"/>
              <a:ea typeface="ＭＳ Ｐゴシック"/>
            </a:rPr>
            <a:t>10</a:t>
          </a:r>
          <a:r>
            <a:rPr kumimoji="1" lang="ja-JP" altLang="en-US" sz="1200">
              <a:solidFill>
                <a:sysClr val="windowText" lastClr="000000"/>
              </a:solidFill>
              <a:latin typeface="ＭＳ Ｐゴシック"/>
              <a:ea typeface="ＭＳ Ｐゴシック"/>
            </a:rPr>
            <a:t>～</a:t>
          </a:r>
          <a:r>
            <a:rPr kumimoji="1" lang="en-US" altLang="ja-JP" sz="1200">
              <a:solidFill>
                <a:sysClr val="windowText" lastClr="000000"/>
              </a:solidFill>
              <a:latin typeface="ＭＳ Ｐゴシック"/>
              <a:ea typeface="ＭＳ Ｐゴシック"/>
            </a:rPr>
            <a:t>15</a:t>
          </a:r>
          <a:r>
            <a:rPr kumimoji="1" lang="ja-JP" altLang="en-US" sz="1200">
              <a:solidFill>
                <a:sysClr val="windowText" lastClr="000000"/>
              </a:solidFill>
              <a:latin typeface="ＭＳ Ｐゴシック"/>
              <a:ea typeface="ＭＳ Ｐゴシック"/>
            </a:rPr>
            <a:t>年先行し、条件不利地域を多く抱える本県では、多様な課題が山積しており、「産業振興計画」「南海トラフ地震対策行動計画」「日本一の健康長寿県構想」といった重点施策に関連する経費を要してきた。</a:t>
          </a:r>
          <a:endParaRPr kumimoji="1" lang="en-US" altLang="ja-JP" sz="1200">
            <a:solidFill>
              <a:sysClr val="windowText" lastClr="000000"/>
            </a:solidFill>
            <a:latin typeface="ＭＳ Ｐゴシック"/>
            <a:ea typeface="ＭＳ Ｐゴシック"/>
          </a:endParaRPr>
        </a:p>
        <a:p>
          <a:r>
            <a:rPr kumimoji="1" lang="ja-JP" altLang="en-US" sz="1200" i="0">
              <a:solidFill>
                <a:sysClr val="windowText" lastClr="000000"/>
              </a:solidFill>
              <a:latin typeface="ＭＳ Ｐゴシック"/>
              <a:ea typeface="ＭＳ Ｐゴシック"/>
            </a:rPr>
            <a:t>こうした状況を踏まえ、令和２年度</a:t>
          </a:r>
          <a:r>
            <a:rPr kumimoji="1" lang="ja-JP" altLang="en-US" sz="1200">
              <a:solidFill>
                <a:sysClr val="windowText" lastClr="000000"/>
              </a:solidFill>
              <a:latin typeface="ＭＳ Ｐゴシック"/>
              <a:ea typeface="ＭＳ Ｐゴシック"/>
            </a:rPr>
            <a:t>予算編成においても事務事業の見直し等により一般財源の必要額を圧縮し、予算の重点化と事業のスクラップアンドビルドを行った。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717,480
713,006
7,103.63
445,334,822
435,224,218
1,301,581
266,360,314
864,199,803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177.8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465" cy="259080"/>
    <xdr:sp macro="" textlink="">
      <xdr:nvSpPr>
        <xdr:cNvPr id="29" name="テキスト ボックス 28"/>
        <xdr:cNvSpPr txBox="1"/>
      </xdr:nvSpPr>
      <xdr:spPr>
        <a:xfrm>
          <a:off x="698500" y="2730500"/>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3</xdr:col>
      <xdr:colOff>127000</xdr:colOff>
      <xdr:row>17</xdr:row>
      <xdr:rowOff>69850</xdr:rowOff>
    </xdr:from>
    <xdr:ext cx="8590915" cy="259080"/>
    <xdr:sp macro="" textlink="">
      <xdr:nvSpPr>
        <xdr:cNvPr id="30" name="テキスト ボックス 29"/>
        <xdr:cNvSpPr txBox="1"/>
      </xdr:nvSpPr>
      <xdr:spPr>
        <a:xfrm>
          <a:off x="698500" y="2984500"/>
          <a:ext cx="8590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470" cy="259080"/>
    <xdr:sp macro="" textlink="">
      <xdr:nvSpPr>
        <xdr:cNvPr id="32" name="テキスト ボックス 31"/>
        <xdr:cNvSpPr txBox="1"/>
      </xdr:nvSpPr>
      <xdr:spPr>
        <a:xfrm>
          <a:off x="698500" y="33020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127000</xdr:rowOff>
    </xdr:from>
    <xdr:ext cx="8209280" cy="259080"/>
    <xdr:sp macro="" textlink="">
      <xdr:nvSpPr>
        <xdr:cNvPr id="33" name="テキスト ボックス 32"/>
        <xdr:cNvSpPr txBox="1"/>
      </xdr:nvSpPr>
      <xdr:spPr>
        <a:xfrm>
          <a:off x="698500" y="3556000"/>
          <a:ext cx="820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0375" cy="252095"/>
    <xdr:sp macro="" textlink="">
      <xdr:nvSpPr>
        <xdr:cNvPr id="42" name="テキスト ボックス 41"/>
        <xdr:cNvSpPr txBox="1"/>
      </xdr:nvSpPr>
      <xdr:spPr>
        <a:xfrm>
          <a:off x="294640" y="6969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0375" cy="259080"/>
    <xdr:sp macro="" textlink="">
      <xdr:nvSpPr>
        <xdr:cNvPr id="44" name="テキスト ボックス 43"/>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0375" cy="259080"/>
    <xdr:sp macro="" textlink="">
      <xdr:nvSpPr>
        <xdr:cNvPr id="46" name="テキスト ボックス 45"/>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0375" cy="252095"/>
    <xdr:sp macro="" textlink="">
      <xdr:nvSpPr>
        <xdr:cNvPr id="48" name="テキスト ボックス 47"/>
        <xdr:cNvSpPr txBox="1"/>
      </xdr:nvSpPr>
      <xdr:spPr>
        <a:xfrm>
          <a:off x="294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0375" cy="259080"/>
    <xdr:sp macro="" textlink="">
      <xdr:nvSpPr>
        <xdr:cNvPr id="50" name="テキスト ボックス 49"/>
        <xdr:cNvSpPr txBox="1"/>
      </xdr:nvSpPr>
      <xdr:spPr>
        <a:xfrm>
          <a:off x="294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0375" cy="259080"/>
    <xdr:sp macro="" textlink="">
      <xdr:nvSpPr>
        <xdr:cNvPr id="52" name="テキスト ボックス 51"/>
        <xdr:cNvSpPr txBox="1"/>
      </xdr:nvSpPr>
      <xdr:spPr>
        <a:xfrm>
          <a:off x="294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0375" cy="252095"/>
    <xdr:sp macro="" textlink="">
      <xdr:nvSpPr>
        <xdr:cNvPr id="54" name="テキスト ボックス 53"/>
        <xdr:cNvSpPr txBox="1"/>
      </xdr:nvSpPr>
      <xdr:spPr>
        <a:xfrm>
          <a:off x="294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1,700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86360</xdr:rowOff>
    </xdr:from>
    <xdr:to>
      <xdr:col>24</xdr:col>
      <xdr:colOff>62865</xdr:colOff>
      <xdr:row>35</xdr:row>
      <xdr:rowOff>25400</xdr:rowOff>
    </xdr:to>
    <xdr:cxnSp macro="">
      <xdr:nvCxnSpPr>
        <xdr:cNvPr id="56" name="直線コネクタ 55"/>
        <xdr:cNvCxnSpPr/>
      </xdr:nvCxnSpPr>
      <xdr:spPr>
        <a:xfrm flipV="1">
          <a:off x="4633595" y="5401310"/>
          <a:ext cx="1270" cy="624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29210</xdr:rowOff>
    </xdr:from>
    <xdr:ext cx="469900" cy="252095"/>
    <xdr:sp macro="" textlink="">
      <xdr:nvSpPr>
        <xdr:cNvPr id="57" name="議会費最小値テキスト"/>
        <xdr:cNvSpPr txBox="1"/>
      </xdr:nvSpPr>
      <xdr:spPr>
        <a:xfrm>
          <a:off x="4686300" y="60299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1,385</a:t>
          </a:r>
          <a:endParaRPr kumimoji="1" lang="ja-JP" altLang="en-US" sz="1000" b="1">
            <a:latin typeface="ＭＳ Ｐゴシック"/>
            <a:ea typeface="ＭＳ Ｐゴシック"/>
          </a:endParaRPr>
        </a:p>
      </xdr:txBody>
    </xdr:sp>
    <xdr:clientData/>
  </xdr:oneCellAnchor>
  <xdr:twoCellAnchor>
    <xdr:from>
      <xdr:col>23</xdr:col>
      <xdr:colOff>165100</xdr:colOff>
      <xdr:row>35</xdr:row>
      <xdr:rowOff>25400</xdr:rowOff>
    </xdr:from>
    <xdr:to>
      <xdr:col>24</xdr:col>
      <xdr:colOff>152400</xdr:colOff>
      <xdr:row>35</xdr:row>
      <xdr:rowOff>25400</xdr:rowOff>
    </xdr:to>
    <xdr:cxnSp macro="">
      <xdr:nvCxnSpPr>
        <xdr:cNvPr id="58" name="直線コネクタ 57"/>
        <xdr:cNvCxnSpPr/>
      </xdr:nvCxnSpPr>
      <xdr:spPr>
        <a:xfrm>
          <a:off x="4546600" y="602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33020</xdr:rowOff>
    </xdr:from>
    <xdr:ext cx="469900" cy="259080"/>
    <xdr:sp macro="" textlink="">
      <xdr:nvSpPr>
        <xdr:cNvPr id="59" name="議会費最大値テキスト"/>
        <xdr:cNvSpPr txBox="1"/>
      </xdr:nvSpPr>
      <xdr:spPr>
        <a:xfrm>
          <a:off x="4686300" y="5176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1,549</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86360</xdr:rowOff>
    </xdr:from>
    <xdr:to>
      <xdr:col>24</xdr:col>
      <xdr:colOff>152400</xdr:colOff>
      <xdr:row>31</xdr:row>
      <xdr:rowOff>86360</xdr:rowOff>
    </xdr:to>
    <xdr:cxnSp macro="">
      <xdr:nvCxnSpPr>
        <xdr:cNvPr id="60" name="直線コネクタ 59"/>
        <xdr:cNvCxnSpPr/>
      </xdr:nvCxnSpPr>
      <xdr:spPr>
        <a:xfrm>
          <a:off x="4546600" y="540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25400</xdr:rowOff>
    </xdr:from>
    <xdr:to>
      <xdr:col>24</xdr:col>
      <xdr:colOff>63500</xdr:colOff>
      <xdr:row>36</xdr:row>
      <xdr:rowOff>13970</xdr:rowOff>
    </xdr:to>
    <xdr:cxnSp macro="">
      <xdr:nvCxnSpPr>
        <xdr:cNvPr id="61" name="直線コネクタ 60"/>
        <xdr:cNvCxnSpPr/>
      </xdr:nvCxnSpPr>
      <xdr:spPr>
        <a:xfrm flipV="1">
          <a:off x="3797300" y="602615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119380</xdr:rowOff>
    </xdr:from>
    <xdr:ext cx="469900" cy="259080"/>
    <xdr:sp macro="" textlink="">
      <xdr:nvSpPr>
        <xdr:cNvPr id="62" name="議会費平均値テキスト"/>
        <xdr:cNvSpPr txBox="1"/>
      </xdr:nvSpPr>
      <xdr:spPr>
        <a:xfrm>
          <a:off x="4686300" y="5605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33</xdr:row>
      <xdr:rowOff>96520</xdr:rowOff>
    </xdr:from>
    <xdr:to>
      <xdr:col>24</xdr:col>
      <xdr:colOff>114300</xdr:colOff>
      <xdr:row>34</xdr:row>
      <xdr:rowOff>26670</xdr:rowOff>
    </xdr:to>
    <xdr:sp macro="" textlink="">
      <xdr:nvSpPr>
        <xdr:cNvPr id="63" name="フローチャート: 判断 62"/>
        <xdr:cNvSpPr/>
      </xdr:nvSpPr>
      <xdr:spPr>
        <a:xfrm>
          <a:off x="4584700" y="575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139700</xdr:rowOff>
    </xdr:from>
    <xdr:to>
      <xdr:col>19</xdr:col>
      <xdr:colOff>177800</xdr:colOff>
      <xdr:row>36</xdr:row>
      <xdr:rowOff>13970</xdr:rowOff>
    </xdr:to>
    <xdr:cxnSp macro="">
      <xdr:nvCxnSpPr>
        <xdr:cNvPr id="64" name="直線コネクタ 63"/>
        <xdr:cNvCxnSpPr/>
      </xdr:nvCxnSpPr>
      <xdr:spPr>
        <a:xfrm>
          <a:off x="2908300" y="5969000"/>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165100</xdr:rowOff>
    </xdr:from>
    <xdr:to>
      <xdr:col>20</xdr:col>
      <xdr:colOff>38100</xdr:colOff>
      <xdr:row>34</xdr:row>
      <xdr:rowOff>95250</xdr:rowOff>
    </xdr:to>
    <xdr:sp macro="" textlink="">
      <xdr:nvSpPr>
        <xdr:cNvPr id="65" name="フローチャート: 判断 64"/>
        <xdr:cNvSpPr/>
      </xdr:nvSpPr>
      <xdr:spPr>
        <a:xfrm>
          <a:off x="3746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120650</xdr:colOff>
      <xdr:row>32</xdr:row>
      <xdr:rowOff>111760</xdr:rowOff>
    </xdr:from>
    <xdr:ext cx="469900" cy="252095"/>
    <xdr:sp macro="" textlink="">
      <xdr:nvSpPr>
        <xdr:cNvPr id="66" name="テキスト ボックス 65"/>
        <xdr:cNvSpPr txBox="1"/>
      </xdr:nvSpPr>
      <xdr:spPr>
        <a:xfrm>
          <a:off x="3549650" y="55981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139700</xdr:rowOff>
    </xdr:from>
    <xdr:to>
      <xdr:col>15</xdr:col>
      <xdr:colOff>50800</xdr:colOff>
      <xdr:row>36</xdr:row>
      <xdr:rowOff>132080</xdr:rowOff>
    </xdr:to>
    <xdr:cxnSp macro="">
      <xdr:nvCxnSpPr>
        <xdr:cNvPr id="67" name="直線コネクタ 66"/>
        <xdr:cNvCxnSpPr/>
      </xdr:nvCxnSpPr>
      <xdr:spPr>
        <a:xfrm flipV="1">
          <a:off x="2019300" y="5969000"/>
          <a:ext cx="8890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111760</xdr:rowOff>
    </xdr:from>
    <xdr:to>
      <xdr:col>15</xdr:col>
      <xdr:colOff>101600</xdr:colOff>
      <xdr:row>34</xdr:row>
      <xdr:rowOff>41910</xdr:rowOff>
    </xdr:to>
    <xdr:sp macro="" textlink="">
      <xdr:nvSpPr>
        <xdr:cNvPr id="68" name="フローチャート: 判断 67"/>
        <xdr:cNvSpPr/>
      </xdr:nvSpPr>
      <xdr:spPr>
        <a:xfrm>
          <a:off x="2857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58420</xdr:rowOff>
    </xdr:from>
    <xdr:ext cx="462915" cy="259080"/>
    <xdr:sp macro="" textlink="">
      <xdr:nvSpPr>
        <xdr:cNvPr id="69" name="テキスト ボックス 68"/>
        <xdr:cNvSpPr txBox="1"/>
      </xdr:nvSpPr>
      <xdr:spPr>
        <a:xfrm>
          <a:off x="2673350" y="55448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132080</xdr:rowOff>
    </xdr:from>
    <xdr:to>
      <xdr:col>10</xdr:col>
      <xdr:colOff>114300</xdr:colOff>
      <xdr:row>36</xdr:row>
      <xdr:rowOff>132080</xdr:rowOff>
    </xdr:to>
    <xdr:cxnSp macro="">
      <xdr:nvCxnSpPr>
        <xdr:cNvPr id="70" name="直線コネクタ 69"/>
        <xdr:cNvCxnSpPr/>
      </xdr:nvCxnSpPr>
      <xdr:spPr>
        <a:xfrm>
          <a:off x="1130300" y="6304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54610</xdr:rowOff>
    </xdr:from>
    <xdr:to>
      <xdr:col>10</xdr:col>
      <xdr:colOff>165100</xdr:colOff>
      <xdr:row>36</xdr:row>
      <xdr:rowOff>156210</xdr:rowOff>
    </xdr:to>
    <xdr:sp macro="" textlink="">
      <xdr:nvSpPr>
        <xdr:cNvPr id="71" name="フローチャート: 判断 70"/>
        <xdr:cNvSpPr/>
      </xdr:nvSpPr>
      <xdr:spPr>
        <a:xfrm>
          <a:off x="1968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1270</xdr:rowOff>
    </xdr:from>
    <xdr:ext cx="462915" cy="259080"/>
    <xdr:sp macro="" textlink="">
      <xdr:nvSpPr>
        <xdr:cNvPr id="72" name="テキスト ボックス 71"/>
        <xdr:cNvSpPr txBox="1"/>
      </xdr:nvSpPr>
      <xdr:spPr>
        <a:xfrm>
          <a:off x="1784350" y="60020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39</xdr:row>
      <xdr:rowOff>69850</xdr:rowOff>
    </xdr:from>
    <xdr:to>
      <xdr:col>6</xdr:col>
      <xdr:colOff>38100</xdr:colOff>
      <xdr:row>40</xdr:row>
      <xdr:rowOff>0</xdr:rowOff>
    </xdr:to>
    <xdr:sp macro="" textlink="">
      <xdr:nvSpPr>
        <xdr:cNvPr id="73" name="フローチャート: 判断 72"/>
        <xdr:cNvSpPr/>
      </xdr:nvSpPr>
      <xdr:spPr>
        <a:xfrm>
          <a:off x="1079500" y="675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39</xdr:row>
      <xdr:rowOff>162560</xdr:rowOff>
    </xdr:from>
    <xdr:ext cx="462915" cy="259080"/>
    <xdr:sp macro="" textlink="">
      <xdr:nvSpPr>
        <xdr:cNvPr id="74" name="テキスト ボックス 73"/>
        <xdr:cNvSpPr txBox="1"/>
      </xdr:nvSpPr>
      <xdr:spPr>
        <a:xfrm>
          <a:off x="895350" y="68491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146050</xdr:rowOff>
    </xdr:from>
    <xdr:to>
      <xdr:col>24</xdr:col>
      <xdr:colOff>114300</xdr:colOff>
      <xdr:row>35</xdr:row>
      <xdr:rowOff>76200</xdr:rowOff>
    </xdr:to>
    <xdr:sp macro="" textlink="">
      <xdr:nvSpPr>
        <xdr:cNvPr id="80" name="楕円 79"/>
        <xdr:cNvSpPr/>
      </xdr:nvSpPr>
      <xdr:spPr>
        <a:xfrm>
          <a:off x="45847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60960</xdr:rowOff>
    </xdr:from>
    <xdr:ext cx="469900" cy="259080"/>
    <xdr:sp macro="" textlink="">
      <xdr:nvSpPr>
        <xdr:cNvPr id="81" name="議会費該当値テキスト"/>
        <xdr:cNvSpPr txBox="1"/>
      </xdr:nvSpPr>
      <xdr:spPr>
        <a:xfrm>
          <a:off x="4686300" y="589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134620</xdr:rowOff>
    </xdr:from>
    <xdr:to>
      <xdr:col>20</xdr:col>
      <xdr:colOff>38100</xdr:colOff>
      <xdr:row>36</xdr:row>
      <xdr:rowOff>64770</xdr:rowOff>
    </xdr:to>
    <xdr:sp macro="" textlink="">
      <xdr:nvSpPr>
        <xdr:cNvPr id="82" name="楕円 81"/>
        <xdr:cNvSpPr/>
      </xdr:nvSpPr>
      <xdr:spPr>
        <a:xfrm>
          <a:off x="3746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120650</xdr:colOff>
      <xdr:row>36</xdr:row>
      <xdr:rowOff>55880</xdr:rowOff>
    </xdr:from>
    <xdr:ext cx="469900" cy="259080"/>
    <xdr:sp macro="" textlink="">
      <xdr:nvSpPr>
        <xdr:cNvPr id="83" name="テキスト ボックス 82"/>
        <xdr:cNvSpPr txBox="1"/>
      </xdr:nvSpPr>
      <xdr:spPr>
        <a:xfrm>
          <a:off x="3549650" y="6228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88900</xdr:rowOff>
    </xdr:from>
    <xdr:to>
      <xdr:col>15</xdr:col>
      <xdr:colOff>101600</xdr:colOff>
      <xdr:row>35</xdr:row>
      <xdr:rowOff>19050</xdr:rowOff>
    </xdr:to>
    <xdr:sp macro="" textlink="">
      <xdr:nvSpPr>
        <xdr:cNvPr id="84" name="楕円 83"/>
        <xdr:cNvSpPr/>
      </xdr:nvSpPr>
      <xdr:spPr>
        <a:xfrm>
          <a:off x="2857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10160</xdr:rowOff>
    </xdr:from>
    <xdr:ext cx="462915" cy="259080"/>
    <xdr:sp macro="" textlink="">
      <xdr:nvSpPr>
        <xdr:cNvPr id="85" name="テキスト ボックス 84"/>
        <xdr:cNvSpPr txBox="1"/>
      </xdr:nvSpPr>
      <xdr:spPr>
        <a:xfrm>
          <a:off x="2673350" y="60109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81280</xdr:rowOff>
    </xdr:from>
    <xdr:to>
      <xdr:col>10</xdr:col>
      <xdr:colOff>165100</xdr:colOff>
      <xdr:row>37</xdr:row>
      <xdr:rowOff>11430</xdr:rowOff>
    </xdr:to>
    <xdr:sp macro="" textlink="">
      <xdr:nvSpPr>
        <xdr:cNvPr id="86" name="楕円 85"/>
        <xdr:cNvSpPr/>
      </xdr:nvSpPr>
      <xdr:spPr>
        <a:xfrm>
          <a:off x="1968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2540</xdr:rowOff>
    </xdr:from>
    <xdr:ext cx="462915" cy="259080"/>
    <xdr:sp macro="" textlink="">
      <xdr:nvSpPr>
        <xdr:cNvPr id="87" name="テキスト ボックス 86"/>
        <xdr:cNvSpPr txBox="1"/>
      </xdr:nvSpPr>
      <xdr:spPr>
        <a:xfrm>
          <a:off x="1784350" y="63461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81280</xdr:rowOff>
    </xdr:from>
    <xdr:to>
      <xdr:col>6</xdr:col>
      <xdr:colOff>38100</xdr:colOff>
      <xdr:row>37</xdr:row>
      <xdr:rowOff>11430</xdr:rowOff>
    </xdr:to>
    <xdr:sp macro="" textlink="">
      <xdr:nvSpPr>
        <xdr:cNvPr id="88" name="楕円 87"/>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27940</xdr:rowOff>
    </xdr:from>
    <xdr:ext cx="462915" cy="259080"/>
    <xdr:sp macro="" textlink="">
      <xdr:nvSpPr>
        <xdr:cNvPr id="89" name="テキスト ボックス 88"/>
        <xdr:cNvSpPr txBox="1"/>
      </xdr:nvSpPr>
      <xdr:spPr>
        <a:xfrm>
          <a:off x="895350" y="60286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6" name="テキスト ボックス 95"/>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2095"/>
    <xdr:sp macro="" textlink="">
      <xdr:nvSpPr>
        <xdr:cNvPr id="98" name="テキスト ボックス 97"/>
        <xdr:cNvSpPr txBox="1"/>
      </xdr:nvSpPr>
      <xdr:spPr>
        <a:xfrm>
          <a:off x="230505" y="10398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2095"/>
    <xdr:sp macro="" textlink="">
      <xdr:nvSpPr>
        <xdr:cNvPr id="104" name="テキスト ボックス 103"/>
        <xdr:cNvSpPr txBox="1"/>
      </xdr:nvSpPr>
      <xdr:spPr>
        <a:xfrm>
          <a:off x="230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1495" cy="259080"/>
    <xdr:sp macro="" textlink="">
      <xdr:nvSpPr>
        <xdr:cNvPr id="106" name="テキスト ボックス 105"/>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92710</xdr:rowOff>
    </xdr:from>
    <xdr:ext cx="531495" cy="259080"/>
    <xdr:sp macro="" textlink="">
      <xdr:nvSpPr>
        <xdr:cNvPr id="108" name="テキスト ボックス 107"/>
        <xdr:cNvSpPr txBox="1"/>
      </xdr:nvSpPr>
      <xdr:spPr>
        <a:xfrm>
          <a:off x="230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54610</xdr:rowOff>
    </xdr:from>
    <xdr:ext cx="531495" cy="252095"/>
    <xdr:sp macro="" textlink="">
      <xdr:nvSpPr>
        <xdr:cNvPr id="110" name="テキスト ボックス 109"/>
        <xdr:cNvSpPr txBox="1"/>
      </xdr:nvSpPr>
      <xdr:spPr>
        <a:xfrm>
          <a:off x="230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124460</xdr:rowOff>
    </xdr:from>
    <xdr:to>
      <xdr:col>24</xdr:col>
      <xdr:colOff>62865</xdr:colOff>
      <xdr:row>55</xdr:row>
      <xdr:rowOff>111125</xdr:rowOff>
    </xdr:to>
    <xdr:cxnSp macro="">
      <xdr:nvCxnSpPr>
        <xdr:cNvPr id="112" name="直線コネクタ 111"/>
        <xdr:cNvCxnSpPr/>
      </xdr:nvCxnSpPr>
      <xdr:spPr>
        <a:xfrm flipV="1">
          <a:off x="4633595" y="9211310"/>
          <a:ext cx="1270" cy="32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114935</xdr:rowOff>
    </xdr:from>
    <xdr:ext cx="534670" cy="259080"/>
    <xdr:sp macro="" textlink="">
      <xdr:nvSpPr>
        <xdr:cNvPr id="113" name="総務費最小値テキスト"/>
        <xdr:cNvSpPr txBox="1"/>
      </xdr:nvSpPr>
      <xdr:spPr>
        <a:xfrm>
          <a:off x="4686300" y="9544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33,123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111125</xdr:rowOff>
    </xdr:from>
    <xdr:to>
      <xdr:col>24</xdr:col>
      <xdr:colOff>152400</xdr:colOff>
      <xdr:row>55</xdr:row>
      <xdr:rowOff>111125</xdr:rowOff>
    </xdr:to>
    <xdr:cxnSp macro="">
      <xdr:nvCxnSpPr>
        <xdr:cNvPr id="114" name="直線コネクタ 113"/>
        <xdr:cNvCxnSpPr/>
      </xdr:nvCxnSpPr>
      <xdr:spPr>
        <a:xfrm>
          <a:off x="4546600" y="954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71755</xdr:rowOff>
    </xdr:from>
    <xdr:ext cx="534670" cy="259080"/>
    <xdr:sp macro="" textlink="">
      <xdr:nvSpPr>
        <xdr:cNvPr id="115" name="総務費最大値テキスト"/>
        <xdr:cNvSpPr txBox="1"/>
      </xdr:nvSpPr>
      <xdr:spPr>
        <a:xfrm>
          <a:off x="4686300" y="8987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37,446</a:t>
          </a:r>
          <a:endParaRPr kumimoji="1" lang="ja-JP" altLang="en-US" sz="1000" b="1">
            <a:latin typeface="ＭＳ Ｐゴシック"/>
            <a:ea typeface="ＭＳ Ｐゴシック"/>
          </a:endParaRPr>
        </a:p>
      </xdr:txBody>
    </xdr:sp>
    <xdr:clientData/>
  </xdr:oneCellAnchor>
  <xdr:twoCellAnchor>
    <xdr:from>
      <xdr:col>23</xdr:col>
      <xdr:colOff>165100</xdr:colOff>
      <xdr:row>53</xdr:row>
      <xdr:rowOff>124460</xdr:rowOff>
    </xdr:from>
    <xdr:to>
      <xdr:col>24</xdr:col>
      <xdr:colOff>152400</xdr:colOff>
      <xdr:row>53</xdr:row>
      <xdr:rowOff>124460</xdr:rowOff>
    </xdr:to>
    <xdr:cxnSp macro="">
      <xdr:nvCxnSpPr>
        <xdr:cNvPr id="116" name="直線コネクタ 115"/>
        <xdr:cNvCxnSpPr/>
      </xdr:nvCxnSpPr>
      <xdr:spPr>
        <a:xfrm>
          <a:off x="4546600" y="921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111125</xdr:rowOff>
    </xdr:from>
    <xdr:to>
      <xdr:col>24</xdr:col>
      <xdr:colOff>63500</xdr:colOff>
      <xdr:row>58</xdr:row>
      <xdr:rowOff>19685</xdr:rowOff>
    </xdr:to>
    <xdr:cxnSp macro="">
      <xdr:nvCxnSpPr>
        <xdr:cNvPr id="117" name="直線コネクタ 116"/>
        <xdr:cNvCxnSpPr/>
      </xdr:nvCxnSpPr>
      <xdr:spPr>
        <a:xfrm flipV="1">
          <a:off x="3797300" y="9540875"/>
          <a:ext cx="838200" cy="422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79375</xdr:rowOff>
    </xdr:from>
    <xdr:ext cx="534670" cy="258445"/>
    <xdr:sp macro="" textlink="">
      <xdr:nvSpPr>
        <xdr:cNvPr id="118" name="総務費平均値テキスト"/>
        <xdr:cNvSpPr txBox="1"/>
      </xdr:nvSpPr>
      <xdr:spPr>
        <a:xfrm>
          <a:off x="4686300" y="91662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35,422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56515</xdr:rowOff>
    </xdr:from>
    <xdr:to>
      <xdr:col>24</xdr:col>
      <xdr:colOff>114300</xdr:colOff>
      <xdr:row>54</xdr:row>
      <xdr:rowOff>158115</xdr:rowOff>
    </xdr:to>
    <xdr:sp macro="" textlink="">
      <xdr:nvSpPr>
        <xdr:cNvPr id="119" name="フローチャート: 判断 118"/>
        <xdr:cNvSpPr/>
      </xdr:nvSpPr>
      <xdr:spPr>
        <a:xfrm>
          <a:off x="4584700" y="931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69215</xdr:rowOff>
    </xdr:from>
    <xdr:to>
      <xdr:col>19</xdr:col>
      <xdr:colOff>177800</xdr:colOff>
      <xdr:row>58</xdr:row>
      <xdr:rowOff>19685</xdr:rowOff>
    </xdr:to>
    <xdr:cxnSp macro="">
      <xdr:nvCxnSpPr>
        <xdr:cNvPr id="120" name="直線コネクタ 119"/>
        <xdr:cNvCxnSpPr/>
      </xdr:nvCxnSpPr>
      <xdr:spPr>
        <a:xfrm>
          <a:off x="2908300" y="9670415"/>
          <a:ext cx="8890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168275</xdr:rowOff>
    </xdr:from>
    <xdr:to>
      <xdr:col>20</xdr:col>
      <xdr:colOff>38100</xdr:colOff>
      <xdr:row>55</xdr:row>
      <xdr:rowOff>98425</xdr:rowOff>
    </xdr:to>
    <xdr:sp macro="" textlink="">
      <xdr:nvSpPr>
        <xdr:cNvPr id="121" name="フローチャート: 判断 120"/>
        <xdr:cNvSpPr/>
      </xdr:nvSpPr>
      <xdr:spPr>
        <a:xfrm>
          <a:off x="3746500" y="94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53</xdr:row>
      <xdr:rowOff>114935</xdr:rowOff>
    </xdr:from>
    <xdr:ext cx="534670" cy="259080"/>
    <xdr:sp macro="" textlink="">
      <xdr:nvSpPr>
        <xdr:cNvPr id="122" name="テキスト ボックス 121"/>
        <xdr:cNvSpPr txBox="1"/>
      </xdr:nvSpPr>
      <xdr:spPr>
        <a:xfrm>
          <a:off x="3517265" y="9201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52070</xdr:rowOff>
    </xdr:from>
    <xdr:to>
      <xdr:col>15</xdr:col>
      <xdr:colOff>50800</xdr:colOff>
      <xdr:row>56</xdr:row>
      <xdr:rowOff>69215</xdr:rowOff>
    </xdr:to>
    <xdr:cxnSp macro="">
      <xdr:nvCxnSpPr>
        <xdr:cNvPr id="123" name="直線コネクタ 122"/>
        <xdr:cNvCxnSpPr/>
      </xdr:nvCxnSpPr>
      <xdr:spPr>
        <a:xfrm>
          <a:off x="2019300" y="96532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163830</xdr:rowOff>
    </xdr:from>
    <xdr:to>
      <xdr:col>15</xdr:col>
      <xdr:colOff>101600</xdr:colOff>
      <xdr:row>52</xdr:row>
      <xdr:rowOff>93980</xdr:rowOff>
    </xdr:to>
    <xdr:sp macro="" textlink="">
      <xdr:nvSpPr>
        <xdr:cNvPr id="124" name="フローチャート: 判断 123"/>
        <xdr:cNvSpPr/>
      </xdr:nvSpPr>
      <xdr:spPr>
        <a:xfrm>
          <a:off x="2857500" y="890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50</xdr:row>
      <xdr:rowOff>110490</xdr:rowOff>
    </xdr:from>
    <xdr:ext cx="527685" cy="252095"/>
    <xdr:sp macro="" textlink="">
      <xdr:nvSpPr>
        <xdr:cNvPr id="125" name="テキスト ボックス 124"/>
        <xdr:cNvSpPr txBox="1"/>
      </xdr:nvSpPr>
      <xdr:spPr>
        <a:xfrm>
          <a:off x="2640965" y="86829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52070</xdr:rowOff>
    </xdr:from>
    <xdr:to>
      <xdr:col>10</xdr:col>
      <xdr:colOff>114300</xdr:colOff>
      <xdr:row>57</xdr:row>
      <xdr:rowOff>133350</xdr:rowOff>
    </xdr:to>
    <xdr:cxnSp macro="">
      <xdr:nvCxnSpPr>
        <xdr:cNvPr id="126" name="直線コネクタ 125"/>
        <xdr:cNvCxnSpPr/>
      </xdr:nvCxnSpPr>
      <xdr:spPr>
        <a:xfrm flipV="1">
          <a:off x="1130300" y="965327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157480</xdr:rowOff>
    </xdr:from>
    <xdr:to>
      <xdr:col>10</xdr:col>
      <xdr:colOff>165100</xdr:colOff>
      <xdr:row>54</xdr:row>
      <xdr:rowOff>87630</xdr:rowOff>
    </xdr:to>
    <xdr:sp macro="" textlink="">
      <xdr:nvSpPr>
        <xdr:cNvPr id="127" name="フローチャート: 判断 126"/>
        <xdr:cNvSpPr/>
      </xdr:nvSpPr>
      <xdr:spPr>
        <a:xfrm>
          <a:off x="1968500" y="924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52</xdr:row>
      <xdr:rowOff>104775</xdr:rowOff>
    </xdr:from>
    <xdr:ext cx="527685" cy="259080"/>
    <xdr:sp macro="" textlink="">
      <xdr:nvSpPr>
        <xdr:cNvPr id="128" name="テキスト ボックス 127"/>
        <xdr:cNvSpPr txBox="1"/>
      </xdr:nvSpPr>
      <xdr:spPr>
        <a:xfrm>
          <a:off x="1751965" y="90201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50</xdr:row>
      <xdr:rowOff>50800</xdr:rowOff>
    </xdr:from>
    <xdr:to>
      <xdr:col>6</xdr:col>
      <xdr:colOff>38100</xdr:colOff>
      <xdr:row>50</xdr:row>
      <xdr:rowOff>152400</xdr:rowOff>
    </xdr:to>
    <xdr:sp macro="" textlink="">
      <xdr:nvSpPr>
        <xdr:cNvPr id="129" name="フローチャート: 判断 128"/>
        <xdr:cNvSpPr/>
      </xdr:nvSpPr>
      <xdr:spPr>
        <a:xfrm>
          <a:off x="1079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48</xdr:row>
      <xdr:rowOff>168910</xdr:rowOff>
    </xdr:from>
    <xdr:ext cx="527685" cy="252095"/>
    <xdr:sp macro="" textlink="">
      <xdr:nvSpPr>
        <xdr:cNvPr id="130" name="テキスト ボックス 129"/>
        <xdr:cNvSpPr txBox="1"/>
      </xdr:nvSpPr>
      <xdr:spPr>
        <a:xfrm>
          <a:off x="862965" y="83985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55</xdr:row>
      <xdr:rowOff>60325</xdr:rowOff>
    </xdr:from>
    <xdr:to>
      <xdr:col>24</xdr:col>
      <xdr:colOff>114300</xdr:colOff>
      <xdr:row>55</xdr:row>
      <xdr:rowOff>161925</xdr:rowOff>
    </xdr:to>
    <xdr:sp macro="" textlink="">
      <xdr:nvSpPr>
        <xdr:cNvPr id="136" name="楕円 135"/>
        <xdr:cNvSpPr/>
      </xdr:nvSpPr>
      <xdr:spPr>
        <a:xfrm>
          <a:off x="4584700" y="94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146685</xdr:rowOff>
    </xdr:from>
    <xdr:ext cx="534670" cy="252095"/>
    <xdr:sp macro="" textlink="">
      <xdr:nvSpPr>
        <xdr:cNvPr id="137" name="総務費該当値テキスト"/>
        <xdr:cNvSpPr txBox="1"/>
      </xdr:nvSpPr>
      <xdr:spPr>
        <a:xfrm>
          <a:off x="4686300" y="94049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140335</xdr:rowOff>
    </xdr:from>
    <xdr:to>
      <xdr:col>20</xdr:col>
      <xdr:colOff>38100</xdr:colOff>
      <xdr:row>58</xdr:row>
      <xdr:rowOff>70485</xdr:rowOff>
    </xdr:to>
    <xdr:sp macro="" textlink="">
      <xdr:nvSpPr>
        <xdr:cNvPr id="138" name="楕円 137"/>
        <xdr:cNvSpPr/>
      </xdr:nvSpPr>
      <xdr:spPr>
        <a:xfrm>
          <a:off x="3746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58</xdr:row>
      <xdr:rowOff>61595</xdr:rowOff>
    </xdr:from>
    <xdr:ext cx="534670" cy="259080"/>
    <xdr:sp macro="" textlink="">
      <xdr:nvSpPr>
        <xdr:cNvPr id="139" name="テキスト ボックス 138"/>
        <xdr:cNvSpPr txBox="1"/>
      </xdr:nvSpPr>
      <xdr:spPr>
        <a:xfrm>
          <a:off x="3517265" y="10005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18415</xdr:rowOff>
    </xdr:from>
    <xdr:to>
      <xdr:col>15</xdr:col>
      <xdr:colOff>101600</xdr:colOff>
      <xdr:row>56</xdr:row>
      <xdr:rowOff>120650</xdr:rowOff>
    </xdr:to>
    <xdr:sp macro="" textlink="">
      <xdr:nvSpPr>
        <xdr:cNvPr id="140" name="楕円 139"/>
        <xdr:cNvSpPr/>
      </xdr:nvSpPr>
      <xdr:spPr>
        <a:xfrm>
          <a:off x="2857500" y="9619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111125</xdr:rowOff>
    </xdr:from>
    <xdr:ext cx="527685" cy="252095"/>
    <xdr:sp macro="" textlink="">
      <xdr:nvSpPr>
        <xdr:cNvPr id="141" name="テキスト ボックス 140"/>
        <xdr:cNvSpPr txBox="1"/>
      </xdr:nvSpPr>
      <xdr:spPr>
        <a:xfrm>
          <a:off x="2640965" y="97123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635</xdr:rowOff>
    </xdr:from>
    <xdr:to>
      <xdr:col>10</xdr:col>
      <xdr:colOff>165100</xdr:colOff>
      <xdr:row>56</xdr:row>
      <xdr:rowOff>102235</xdr:rowOff>
    </xdr:to>
    <xdr:sp macro="" textlink="">
      <xdr:nvSpPr>
        <xdr:cNvPr id="142" name="楕円 141"/>
        <xdr:cNvSpPr/>
      </xdr:nvSpPr>
      <xdr:spPr>
        <a:xfrm>
          <a:off x="1968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93345</xdr:rowOff>
    </xdr:from>
    <xdr:ext cx="527685" cy="259080"/>
    <xdr:sp macro="" textlink="">
      <xdr:nvSpPr>
        <xdr:cNvPr id="143" name="テキスト ボックス 142"/>
        <xdr:cNvSpPr txBox="1"/>
      </xdr:nvSpPr>
      <xdr:spPr>
        <a:xfrm>
          <a:off x="1751965" y="96945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82550</xdr:rowOff>
    </xdr:from>
    <xdr:to>
      <xdr:col>6</xdr:col>
      <xdr:colOff>38100</xdr:colOff>
      <xdr:row>58</xdr:row>
      <xdr:rowOff>12700</xdr:rowOff>
    </xdr:to>
    <xdr:sp macro="" textlink="">
      <xdr:nvSpPr>
        <xdr:cNvPr id="144" name="楕円 143"/>
        <xdr:cNvSpPr/>
      </xdr:nvSpPr>
      <xdr:spPr>
        <a:xfrm>
          <a:off x="1079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3810</xdr:rowOff>
    </xdr:from>
    <xdr:ext cx="527685" cy="259080"/>
    <xdr:sp macro="" textlink="">
      <xdr:nvSpPr>
        <xdr:cNvPr id="145" name="テキスト ボックス 144"/>
        <xdr:cNvSpPr txBox="1"/>
      </xdr:nvSpPr>
      <xdr:spPr>
        <a:xfrm>
          <a:off x="862965" y="99479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2" name="テキスト ボックス 151"/>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095"/>
    <xdr:sp macro="" textlink="">
      <xdr:nvSpPr>
        <xdr:cNvPr id="154" name="テキスト ボックス 153"/>
        <xdr:cNvSpPr txBox="1"/>
      </xdr:nvSpPr>
      <xdr:spPr>
        <a:xfrm>
          <a:off x="230505" y="13827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72,000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5" name="直線コネクタ 154"/>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6" name="テキスト ボックス 155"/>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75,000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7" name="直線コネクタ 156"/>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2095"/>
    <xdr:sp macro="" textlink="">
      <xdr:nvSpPr>
        <xdr:cNvPr id="158" name="テキスト ボックス 157"/>
        <xdr:cNvSpPr txBox="1"/>
      </xdr:nvSpPr>
      <xdr:spPr>
        <a:xfrm>
          <a:off x="230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78,000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9" name="直線コネクタ 158"/>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0" name="テキスト ボックス 159"/>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81,000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1" name="直線コネクタ 160"/>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2095"/>
    <xdr:sp macro="" textlink="">
      <xdr:nvSpPr>
        <xdr:cNvPr id="162" name="テキスト ボックス 161"/>
        <xdr:cNvSpPr txBox="1"/>
      </xdr:nvSpPr>
      <xdr:spPr>
        <a:xfrm>
          <a:off x="230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84,000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3" name="直線コネクタ 162"/>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4" name="テキスト ボックス 163"/>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87,000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5" name="直線コネクタ 164"/>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6" name="テキスト ボックス 165"/>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095"/>
    <xdr:sp macro="" textlink="">
      <xdr:nvSpPr>
        <xdr:cNvPr id="168" name="テキスト ボックス 167"/>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93,000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52070</xdr:rowOff>
    </xdr:from>
    <xdr:to>
      <xdr:col>24</xdr:col>
      <xdr:colOff>62865</xdr:colOff>
      <xdr:row>78</xdr:row>
      <xdr:rowOff>68580</xdr:rowOff>
    </xdr:to>
    <xdr:cxnSp macro="">
      <xdr:nvCxnSpPr>
        <xdr:cNvPr id="170" name="直線コネクタ 169"/>
        <xdr:cNvCxnSpPr/>
      </xdr:nvCxnSpPr>
      <xdr:spPr>
        <a:xfrm flipV="1">
          <a:off x="4633595" y="12053570"/>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72390</xdr:rowOff>
    </xdr:from>
    <xdr:ext cx="534670" cy="259080"/>
    <xdr:sp macro="" textlink="">
      <xdr:nvSpPr>
        <xdr:cNvPr id="171" name="民生費最小値テキスト"/>
        <xdr:cNvSpPr txBox="1"/>
      </xdr:nvSpPr>
      <xdr:spPr>
        <a:xfrm>
          <a:off x="4686300" y="13445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76,851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68580</xdr:rowOff>
    </xdr:from>
    <xdr:to>
      <xdr:col>24</xdr:col>
      <xdr:colOff>152400</xdr:colOff>
      <xdr:row>78</xdr:row>
      <xdr:rowOff>68580</xdr:rowOff>
    </xdr:to>
    <xdr:cxnSp macro="">
      <xdr:nvCxnSpPr>
        <xdr:cNvPr id="172" name="直線コネクタ 171"/>
        <xdr:cNvCxnSpPr/>
      </xdr:nvCxnSpPr>
      <xdr:spPr>
        <a:xfrm>
          <a:off x="4546600" y="1344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170180</xdr:rowOff>
    </xdr:from>
    <xdr:ext cx="534670" cy="259080"/>
    <xdr:sp macro="" textlink="">
      <xdr:nvSpPr>
        <xdr:cNvPr id="173" name="民生費最大値テキスト"/>
        <xdr:cNvSpPr txBox="1"/>
      </xdr:nvSpPr>
      <xdr:spPr>
        <a:xfrm>
          <a:off x="4686300" y="11828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89,603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52070</xdr:rowOff>
    </xdr:from>
    <xdr:to>
      <xdr:col>24</xdr:col>
      <xdr:colOff>152400</xdr:colOff>
      <xdr:row>70</xdr:row>
      <xdr:rowOff>52070</xdr:rowOff>
    </xdr:to>
    <xdr:cxnSp macro="">
      <xdr:nvCxnSpPr>
        <xdr:cNvPr id="174" name="直線コネクタ 173"/>
        <xdr:cNvCxnSpPr/>
      </xdr:nvCxnSpPr>
      <xdr:spPr>
        <a:xfrm>
          <a:off x="4546600" y="1205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52070</xdr:rowOff>
    </xdr:from>
    <xdr:to>
      <xdr:col>24</xdr:col>
      <xdr:colOff>63500</xdr:colOff>
      <xdr:row>70</xdr:row>
      <xdr:rowOff>142240</xdr:rowOff>
    </xdr:to>
    <xdr:cxnSp macro="">
      <xdr:nvCxnSpPr>
        <xdr:cNvPr id="175" name="直線コネクタ 174"/>
        <xdr:cNvCxnSpPr/>
      </xdr:nvCxnSpPr>
      <xdr:spPr>
        <a:xfrm flipV="1">
          <a:off x="3797300" y="1205357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54610</xdr:rowOff>
    </xdr:from>
    <xdr:ext cx="534670" cy="252095"/>
    <xdr:sp macro="" textlink="">
      <xdr:nvSpPr>
        <xdr:cNvPr id="176" name="民生費平均値テキスト"/>
        <xdr:cNvSpPr txBox="1"/>
      </xdr:nvSpPr>
      <xdr:spPr>
        <a:xfrm>
          <a:off x="4686300" y="1274191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82,617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76200</xdr:rowOff>
    </xdr:from>
    <xdr:to>
      <xdr:col>24</xdr:col>
      <xdr:colOff>114300</xdr:colOff>
      <xdr:row>75</xdr:row>
      <xdr:rowOff>6350</xdr:rowOff>
    </xdr:to>
    <xdr:sp macro="" textlink="">
      <xdr:nvSpPr>
        <xdr:cNvPr id="177" name="フローチャート: 判断 176"/>
        <xdr:cNvSpPr/>
      </xdr:nvSpPr>
      <xdr:spPr>
        <a:xfrm>
          <a:off x="45847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142240</xdr:rowOff>
    </xdr:from>
    <xdr:to>
      <xdr:col>19</xdr:col>
      <xdr:colOff>177800</xdr:colOff>
      <xdr:row>70</xdr:row>
      <xdr:rowOff>170180</xdr:rowOff>
    </xdr:to>
    <xdr:cxnSp macro="">
      <xdr:nvCxnSpPr>
        <xdr:cNvPr id="178" name="直線コネクタ 177"/>
        <xdr:cNvCxnSpPr/>
      </xdr:nvCxnSpPr>
      <xdr:spPr>
        <a:xfrm flipV="1">
          <a:off x="2908300" y="121437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15240</xdr:rowOff>
    </xdr:from>
    <xdr:to>
      <xdr:col>20</xdr:col>
      <xdr:colOff>38100</xdr:colOff>
      <xdr:row>74</xdr:row>
      <xdr:rowOff>116840</xdr:rowOff>
    </xdr:to>
    <xdr:sp macro="" textlink="">
      <xdr:nvSpPr>
        <xdr:cNvPr id="179" name="フローチャート: 判断 178"/>
        <xdr:cNvSpPr/>
      </xdr:nvSpPr>
      <xdr:spPr>
        <a:xfrm>
          <a:off x="3746500" y="1270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74</xdr:row>
      <xdr:rowOff>107950</xdr:rowOff>
    </xdr:from>
    <xdr:ext cx="534670" cy="259080"/>
    <xdr:sp macro="" textlink="">
      <xdr:nvSpPr>
        <xdr:cNvPr id="180" name="テキスト ボックス 179"/>
        <xdr:cNvSpPr txBox="1"/>
      </xdr:nvSpPr>
      <xdr:spPr>
        <a:xfrm>
          <a:off x="3517265" y="12795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70</xdr:row>
      <xdr:rowOff>170180</xdr:rowOff>
    </xdr:from>
    <xdr:to>
      <xdr:col>15</xdr:col>
      <xdr:colOff>50800</xdr:colOff>
      <xdr:row>72</xdr:row>
      <xdr:rowOff>22225</xdr:rowOff>
    </xdr:to>
    <xdr:cxnSp macro="">
      <xdr:nvCxnSpPr>
        <xdr:cNvPr id="181" name="直線コネクタ 180"/>
        <xdr:cNvCxnSpPr/>
      </xdr:nvCxnSpPr>
      <xdr:spPr>
        <a:xfrm flipV="1">
          <a:off x="2019300" y="12171680"/>
          <a:ext cx="8890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86360</xdr:rowOff>
    </xdr:from>
    <xdr:to>
      <xdr:col>15</xdr:col>
      <xdr:colOff>101600</xdr:colOff>
      <xdr:row>75</xdr:row>
      <xdr:rowOff>15875</xdr:rowOff>
    </xdr:to>
    <xdr:sp macro="" textlink="">
      <xdr:nvSpPr>
        <xdr:cNvPr id="182" name="フローチャート: 判断 181"/>
        <xdr:cNvSpPr/>
      </xdr:nvSpPr>
      <xdr:spPr>
        <a:xfrm>
          <a:off x="2857500" y="12773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6985</xdr:rowOff>
    </xdr:from>
    <xdr:ext cx="527685" cy="252095"/>
    <xdr:sp macro="" textlink="">
      <xdr:nvSpPr>
        <xdr:cNvPr id="183" name="テキスト ボックス 182"/>
        <xdr:cNvSpPr txBox="1"/>
      </xdr:nvSpPr>
      <xdr:spPr>
        <a:xfrm>
          <a:off x="2640965" y="128657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72</xdr:row>
      <xdr:rowOff>22225</xdr:rowOff>
    </xdr:from>
    <xdr:to>
      <xdr:col>10</xdr:col>
      <xdr:colOff>114300</xdr:colOff>
      <xdr:row>76</xdr:row>
      <xdr:rowOff>635</xdr:rowOff>
    </xdr:to>
    <xdr:cxnSp macro="">
      <xdr:nvCxnSpPr>
        <xdr:cNvPr id="184" name="直線コネクタ 183"/>
        <xdr:cNvCxnSpPr/>
      </xdr:nvCxnSpPr>
      <xdr:spPr>
        <a:xfrm flipV="1">
          <a:off x="1130300" y="12366625"/>
          <a:ext cx="889000" cy="664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95885</xdr:rowOff>
    </xdr:from>
    <xdr:to>
      <xdr:col>10</xdr:col>
      <xdr:colOff>165100</xdr:colOff>
      <xdr:row>77</xdr:row>
      <xdr:rowOff>26035</xdr:rowOff>
    </xdr:to>
    <xdr:sp macro="" textlink="">
      <xdr:nvSpPr>
        <xdr:cNvPr id="185" name="フローチャート: 判断 184"/>
        <xdr:cNvSpPr/>
      </xdr:nvSpPr>
      <xdr:spPr>
        <a:xfrm>
          <a:off x="1968500" y="131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17780</xdr:rowOff>
    </xdr:from>
    <xdr:ext cx="527685" cy="252095"/>
    <xdr:sp macro="" textlink="">
      <xdr:nvSpPr>
        <xdr:cNvPr id="186" name="テキスト ボックス 185"/>
        <xdr:cNvSpPr txBox="1"/>
      </xdr:nvSpPr>
      <xdr:spPr>
        <a:xfrm>
          <a:off x="1751965" y="132194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45720</xdr:rowOff>
    </xdr:from>
    <xdr:to>
      <xdr:col>6</xdr:col>
      <xdr:colOff>38100</xdr:colOff>
      <xdr:row>78</xdr:row>
      <xdr:rowOff>147320</xdr:rowOff>
    </xdr:to>
    <xdr:sp macro="" textlink="">
      <xdr:nvSpPr>
        <xdr:cNvPr id="187" name="フローチャート: 判断 186"/>
        <xdr:cNvSpPr/>
      </xdr:nvSpPr>
      <xdr:spPr>
        <a:xfrm>
          <a:off x="1079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138430</xdr:rowOff>
    </xdr:from>
    <xdr:ext cx="527685" cy="259080"/>
    <xdr:sp macro="" textlink="">
      <xdr:nvSpPr>
        <xdr:cNvPr id="188" name="テキスト ボックス 187"/>
        <xdr:cNvSpPr txBox="1"/>
      </xdr:nvSpPr>
      <xdr:spPr>
        <a:xfrm>
          <a:off x="862965" y="135115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70</xdr:row>
      <xdr:rowOff>1270</xdr:rowOff>
    </xdr:from>
    <xdr:to>
      <xdr:col>24</xdr:col>
      <xdr:colOff>114300</xdr:colOff>
      <xdr:row>70</xdr:row>
      <xdr:rowOff>102870</xdr:rowOff>
    </xdr:to>
    <xdr:sp macro="" textlink="">
      <xdr:nvSpPr>
        <xdr:cNvPr id="194" name="楕円 193"/>
        <xdr:cNvSpPr/>
      </xdr:nvSpPr>
      <xdr:spPr>
        <a:xfrm>
          <a:off x="4584700" y="1200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125730</xdr:rowOff>
    </xdr:from>
    <xdr:ext cx="534670" cy="259080"/>
    <xdr:sp macro="" textlink="">
      <xdr:nvSpPr>
        <xdr:cNvPr id="195" name="民生費該当値テキスト"/>
        <xdr:cNvSpPr txBox="1"/>
      </xdr:nvSpPr>
      <xdr:spPr>
        <a:xfrm>
          <a:off x="4686300" y="11955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70</xdr:row>
      <xdr:rowOff>91440</xdr:rowOff>
    </xdr:from>
    <xdr:to>
      <xdr:col>20</xdr:col>
      <xdr:colOff>38100</xdr:colOff>
      <xdr:row>71</xdr:row>
      <xdr:rowOff>21590</xdr:rowOff>
    </xdr:to>
    <xdr:sp macro="" textlink="">
      <xdr:nvSpPr>
        <xdr:cNvPr id="196" name="楕円 195"/>
        <xdr:cNvSpPr/>
      </xdr:nvSpPr>
      <xdr:spPr>
        <a:xfrm>
          <a:off x="3746500" y="1209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69</xdr:row>
      <xdr:rowOff>38100</xdr:rowOff>
    </xdr:from>
    <xdr:ext cx="534670" cy="259080"/>
    <xdr:sp macro="" textlink="">
      <xdr:nvSpPr>
        <xdr:cNvPr id="197" name="テキスト ボックス 196"/>
        <xdr:cNvSpPr txBox="1"/>
      </xdr:nvSpPr>
      <xdr:spPr>
        <a:xfrm>
          <a:off x="3517265" y="11868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70</xdr:row>
      <xdr:rowOff>119380</xdr:rowOff>
    </xdr:from>
    <xdr:to>
      <xdr:col>15</xdr:col>
      <xdr:colOff>101600</xdr:colOff>
      <xdr:row>71</xdr:row>
      <xdr:rowOff>49530</xdr:rowOff>
    </xdr:to>
    <xdr:sp macro="" textlink="">
      <xdr:nvSpPr>
        <xdr:cNvPr id="198" name="楕円 197"/>
        <xdr:cNvSpPr/>
      </xdr:nvSpPr>
      <xdr:spPr>
        <a:xfrm>
          <a:off x="2857500" y="121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69</xdr:row>
      <xdr:rowOff>66040</xdr:rowOff>
    </xdr:from>
    <xdr:ext cx="527685" cy="252095"/>
    <xdr:sp macro="" textlink="">
      <xdr:nvSpPr>
        <xdr:cNvPr id="199" name="テキスト ボックス 198"/>
        <xdr:cNvSpPr txBox="1"/>
      </xdr:nvSpPr>
      <xdr:spPr>
        <a:xfrm>
          <a:off x="2640965" y="118960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71</xdr:row>
      <xdr:rowOff>143510</xdr:rowOff>
    </xdr:from>
    <xdr:to>
      <xdr:col>10</xdr:col>
      <xdr:colOff>165100</xdr:colOff>
      <xdr:row>72</xdr:row>
      <xdr:rowOff>73025</xdr:rowOff>
    </xdr:to>
    <xdr:sp macro="" textlink="">
      <xdr:nvSpPr>
        <xdr:cNvPr id="200" name="楕円 199"/>
        <xdr:cNvSpPr/>
      </xdr:nvSpPr>
      <xdr:spPr>
        <a:xfrm>
          <a:off x="1968500" y="12316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70</xdr:row>
      <xdr:rowOff>89535</xdr:rowOff>
    </xdr:from>
    <xdr:ext cx="527685" cy="252095"/>
    <xdr:sp macro="" textlink="">
      <xdr:nvSpPr>
        <xdr:cNvPr id="201" name="テキスト ボックス 200"/>
        <xdr:cNvSpPr txBox="1"/>
      </xdr:nvSpPr>
      <xdr:spPr>
        <a:xfrm>
          <a:off x="1751965" y="120910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121285</xdr:rowOff>
    </xdr:from>
    <xdr:to>
      <xdr:col>6</xdr:col>
      <xdr:colOff>38100</xdr:colOff>
      <xdr:row>76</xdr:row>
      <xdr:rowOff>52070</xdr:rowOff>
    </xdr:to>
    <xdr:sp macro="" textlink="">
      <xdr:nvSpPr>
        <xdr:cNvPr id="202" name="楕円 201"/>
        <xdr:cNvSpPr/>
      </xdr:nvSpPr>
      <xdr:spPr>
        <a:xfrm>
          <a:off x="10795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74</xdr:row>
      <xdr:rowOff>67945</xdr:rowOff>
    </xdr:from>
    <xdr:ext cx="527685" cy="258445"/>
    <xdr:sp macro="" textlink="">
      <xdr:nvSpPr>
        <xdr:cNvPr id="203" name="テキスト ボックス 202"/>
        <xdr:cNvSpPr txBox="1"/>
      </xdr:nvSpPr>
      <xdr:spPr>
        <a:xfrm>
          <a:off x="862965" y="1275524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0" name="テキスト ボックス 209"/>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095"/>
    <xdr:sp macro="" textlink="">
      <xdr:nvSpPr>
        <xdr:cNvPr id="212" name="テキスト ボックス 211"/>
        <xdr:cNvSpPr txBox="1"/>
      </xdr:nvSpPr>
      <xdr:spPr>
        <a:xfrm>
          <a:off x="230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2095"/>
    <xdr:sp macro="" textlink="">
      <xdr:nvSpPr>
        <xdr:cNvPr id="214" name="テキスト ボックス 213"/>
        <xdr:cNvSpPr txBox="1"/>
      </xdr:nvSpPr>
      <xdr:spPr>
        <a:xfrm>
          <a:off x="230505" y="16799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2095"/>
    <xdr:sp macro="" textlink="">
      <xdr:nvSpPr>
        <xdr:cNvPr id="216" name="テキスト ボックス 215"/>
        <xdr:cNvSpPr txBox="1"/>
      </xdr:nvSpPr>
      <xdr:spPr>
        <a:xfrm>
          <a:off x="230505" y="16342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2095"/>
    <xdr:sp macro="" textlink="">
      <xdr:nvSpPr>
        <xdr:cNvPr id="218" name="テキスト ボックス 217"/>
        <xdr:cNvSpPr txBox="1"/>
      </xdr:nvSpPr>
      <xdr:spPr>
        <a:xfrm>
          <a:off x="230505" y="15885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2095"/>
    <xdr:sp macro="" textlink="">
      <xdr:nvSpPr>
        <xdr:cNvPr id="220" name="テキスト ボックス 219"/>
        <xdr:cNvSpPr txBox="1"/>
      </xdr:nvSpPr>
      <xdr:spPr>
        <a:xfrm>
          <a:off x="230505" y="15427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28,000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2095"/>
    <xdr:sp macro="" textlink="">
      <xdr:nvSpPr>
        <xdr:cNvPr id="222" name="テキスト ボックス 221"/>
        <xdr:cNvSpPr txBox="1"/>
      </xdr:nvSpPr>
      <xdr:spPr>
        <a:xfrm>
          <a:off x="230505" y="14970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69215</xdr:rowOff>
    </xdr:from>
    <xdr:to>
      <xdr:col>24</xdr:col>
      <xdr:colOff>62865</xdr:colOff>
      <xdr:row>98</xdr:row>
      <xdr:rowOff>149225</xdr:rowOff>
    </xdr:to>
    <xdr:cxnSp macro="">
      <xdr:nvCxnSpPr>
        <xdr:cNvPr id="224" name="直線コネクタ 223"/>
        <xdr:cNvCxnSpPr/>
      </xdr:nvCxnSpPr>
      <xdr:spPr>
        <a:xfrm flipV="1">
          <a:off x="4633595" y="15671165"/>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153035</xdr:rowOff>
    </xdr:from>
    <xdr:ext cx="534670" cy="259080"/>
    <xdr:sp macro="" textlink="">
      <xdr:nvSpPr>
        <xdr:cNvPr id="225" name="衛生費最小値テキスト"/>
        <xdr:cNvSpPr txBox="1"/>
      </xdr:nvSpPr>
      <xdr:spPr>
        <a:xfrm>
          <a:off x="4686300" y="16955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21,958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149225</xdr:rowOff>
    </xdr:from>
    <xdr:to>
      <xdr:col>24</xdr:col>
      <xdr:colOff>152400</xdr:colOff>
      <xdr:row>98</xdr:row>
      <xdr:rowOff>149225</xdr:rowOff>
    </xdr:to>
    <xdr:cxnSp macro="">
      <xdr:nvCxnSpPr>
        <xdr:cNvPr id="226" name="直線コネクタ 225"/>
        <xdr:cNvCxnSpPr/>
      </xdr:nvCxnSpPr>
      <xdr:spPr>
        <a:xfrm>
          <a:off x="4546600" y="1695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15875</xdr:rowOff>
    </xdr:from>
    <xdr:ext cx="534670" cy="259080"/>
    <xdr:sp macro="" textlink="">
      <xdr:nvSpPr>
        <xdr:cNvPr id="227" name="衛生費最大値テキスト"/>
        <xdr:cNvSpPr txBox="1"/>
      </xdr:nvSpPr>
      <xdr:spPr>
        <a:xfrm>
          <a:off x="4686300" y="15446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69215</xdr:rowOff>
    </xdr:from>
    <xdr:to>
      <xdr:col>24</xdr:col>
      <xdr:colOff>152400</xdr:colOff>
      <xdr:row>91</xdr:row>
      <xdr:rowOff>69215</xdr:rowOff>
    </xdr:to>
    <xdr:cxnSp macro="">
      <xdr:nvCxnSpPr>
        <xdr:cNvPr id="228" name="直線コネクタ 227"/>
        <xdr:cNvCxnSpPr/>
      </xdr:nvCxnSpPr>
      <xdr:spPr>
        <a:xfrm>
          <a:off x="4546600" y="1567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109220</xdr:rowOff>
    </xdr:from>
    <xdr:to>
      <xdr:col>24</xdr:col>
      <xdr:colOff>63500</xdr:colOff>
      <xdr:row>97</xdr:row>
      <xdr:rowOff>62230</xdr:rowOff>
    </xdr:to>
    <xdr:cxnSp macro="">
      <xdr:nvCxnSpPr>
        <xdr:cNvPr id="229" name="直線コネクタ 228"/>
        <xdr:cNvCxnSpPr/>
      </xdr:nvCxnSpPr>
      <xdr:spPr>
        <a:xfrm flipV="1">
          <a:off x="3797300" y="16396970"/>
          <a:ext cx="8382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159385</xdr:rowOff>
    </xdr:from>
    <xdr:ext cx="534670" cy="258445"/>
    <xdr:sp macro="" textlink="">
      <xdr:nvSpPr>
        <xdr:cNvPr id="230" name="衛生費平均値テキスト"/>
        <xdr:cNvSpPr txBox="1"/>
      </xdr:nvSpPr>
      <xdr:spPr>
        <a:xfrm>
          <a:off x="4686300" y="161042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136525</xdr:rowOff>
    </xdr:from>
    <xdr:to>
      <xdr:col>24</xdr:col>
      <xdr:colOff>114300</xdr:colOff>
      <xdr:row>95</xdr:row>
      <xdr:rowOff>66675</xdr:rowOff>
    </xdr:to>
    <xdr:sp macro="" textlink="">
      <xdr:nvSpPr>
        <xdr:cNvPr id="231" name="フローチャート: 判断 230"/>
        <xdr:cNvSpPr/>
      </xdr:nvSpPr>
      <xdr:spPr>
        <a:xfrm>
          <a:off x="4584700" y="162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62230</xdr:rowOff>
    </xdr:from>
    <xdr:to>
      <xdr:col>19</xdr:col>
      <xdr:colOff>177800</xdr:colOff>
      <xdr:row>97</xdr:row>
      <xdr:rowOff>90170</xdr:rowOff>
    </xdr:to>
    <xdr:cxnSp macro="">
      <xdr:nvCxnSpPr>
        <xdr:cNvPr id="232" name="直線コネクタ 231"/>
        <xdr:cNvCxnSpPr/>
      </xdr:nvCxnSpPr>
      <xdr:spPr>
        <a:xfrm flipV="1">
          <a:off x="2908300" y="166928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97790</xdr:rowOff>
    </xdr:from>
    <xdr:to>
      <xdr:col>20</xdr:col>
      <xdr:colOff>38100</xdr:colOff>
      <xdr:row>95</xdr:row>
      <xdr:rowOff>27305</xdr:rowOff>
    </xdr:to>
    <xdr:sp macro="" textlink="">
      <xdr:nvSpPr>
        <xdr:cNvPr id="233" name="フローチャート: 判断 232"/>
        <xdr:cNvSpPr/>
      </xdr:nvSpPr>
      <xdr:spPr>
        <a:xfrm>
          <a:off x="3746500" y="16214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93</xdr:row>
      <xdr:rowOff>43815</xdr:rowOff>
    </xdr:from>
    <xdr:ext cx="534670" cy="252095"/>
    <xdr:sp macro="" textlink="">
      <xdr:nvSpPr>
        <xdr:cNvPr id="234" name="テキスト ボックス 233"/>
        <xdr:cNvSpPr txBox="1"/>
      </xdr:nvSpPr>
      <xdr:spPr>
        <a:xfrm>
          <a:off x="3517265" y="159886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139065</xdr:rowOff>
    </xdr:from>
    <xdr:to>
      <xdr:col>15</xdr:col>
      <xdr:colOff>50800</xdr:colOff>
      <xdr:row>97</xdr:row>
      <xdr:rowOff>90170</xdr:rowOff>
    </xdr:to>
    <xdr:cxnSp macro="">
      <xdr:nvCxnSpPr>
        <xdr:cNvPr id="235" name="直線コネクタ 234"/>
        <xdr:cNvCxnSpPr/>
      </xdr:nvCxnSpPr>
      <xdr:spPr>
        <a:xfrm>
          <a:off x="2019300" y="1659826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83820</xdr:rowOff>
    </xdr:from>
    <xdr:to>
      <xdr:col>15</xdr:col>
      <xdr:colOff>101600</xdr:colOff>
      <xdr:row>95</xdr:row>
      <xdr:rowOff>13970</xdr:rowOff>
    </xdr:to>
    <xdr:sp macro="" textlink="">
      <xdr:nvSpPr>
        <xdr:cNvPr id="236" name="フローチャート: 判断 235"/>
        <xdr:cNvSpPr/>
      </xdr:nvSpPr>
      <xdr:spPr>
        <a:xfrm>
          <a:off x="2857500" y="162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30480</xdr:rowOff>
    </xdr:from>
    <xdr:ext cx="527685" cy="252095"/>
    <xdr:sp macro="" textlink="">
      <xdr:nvSpPr>
        <xdr:cNvPr id="237" name="テキスト ボックス 236"/>
        <xdr:cNvSpPr txBox="1"/>
      </xdr:nvSpPr>
      <xdr:spPr>
        <a:xfrm>
          <a:off x="2640965" y="159753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139065</xdr:rowOff>
    </xdr:from>
    <xdr:to>
      <xdr:col>10</xdr:col>
      <xdr:colOff>114300</xdr:colOff>
      <xdr:row>98</xdr:row>
      <xdr:rowOff>55245</xdr:rowOff>
    </xdr:to>
    <xdr:cxnSp macro="">
      <xdr:nvCxnSpPr>
        <xdr:cNvPr id="238" name="直線コネクタ 237"/>
        <xdr:cNvCxnSpPr/>
      </xdr:nvCxnSpPr>
      <xdr:spPr>
        <a:xfrm flipV="1">
          <a:off x="1130300" y="16598265"/>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52070</xdr:rowOff>
    </xdr:from>
    <xdr:to>
      <xdr:col>10</xdr:col>
      <xdr:colOff>165100</xdr:colOff>
      <xdr:row>98</xdr:row>
      <xdr:rowOff>153035</xdr:rowOff>
    </xdr:to>
    <xdr:sp macro="" textlink="">
      <xdr:nvSpPr>
        <xdr:cNvPr id="239" name="フローチャート: 判断 238"/>
        <xdr:cNvSpPr/>
      </xdr:nvSpPr>
      <xdr:spPr>
        <a:xfrm>
          <a:off x="1968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144145</xdr:rowOff>
    </xdr:from>
    <xdr:ext cx="527685" cy="252095"/>
    <xdr:sp macro="" textlink="">
      <xdr:nvSpPr>
        <xdr:cNvPr id="240" name="テキスト ボックス 239"/>
        <xdr:cNvSpPr txBox="1"/>
      </xdr:nvSpPr>
      <xdr:spPr>
        <a:xfrm>
          <a:off x="1751965" y="169462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134620</xdr:rowOff>
    </xdr:from>
    <xdr:to>
      <xdr:col>6</xdr:col>
      <xdr:colOff>38100</xdr:colOff>
      <xdr:row>97</xdr:row>
      <xdr:rowOff>64770</xdr:rowOff>
    </xdr:to>
    <xdr:sp macro="" textlink="">
      <xdr:nvSpPr>
        <xdr:cNvPr id="241" name="フローチャート: 判断 240"/>
        <xdr:cNvSpPr/>
      </xdr:nvSpPr>
      <xdr:spPr>
        <a:xfrm>
          <a:off x="1079500" y="1659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81280</xdr:rowOff>
    </xdr:from>
    <xdr:ext cx="527685" cy="259080"/>
    <xdr:sp macro="" textlink="">
      <xdr:nvSpPr>
        <xdr:cNvPr id="242" name="テキスト ボックス 241"/>
        <xdr:cNvSpPr txBox="1"/>
      </xdr:nvSpPr>
      <xdr:spPr>
        <a:xfrm>
          <a:off x="862965" y="163690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95</xdr:row>
      <xdr:rowOff>58420</xdr:rowOff>
    </xdr:from>
    <xdr:to>
      <xdr:col>24</xdr:col>
      <xdr:colOff>114300</xdr:colOff>
      <xdr:row>95</xdr:row>
      <xdr:rowOff>160020</xdr:rowOff>
    </xdr:to>
    <xdr:sp macro="" textlink="">
      <xdr:nvSpPr>
        <xdr:cNvPr id="248" name="楕円 247"/>
        <xdr:cNvSpPr/>
      </xdr:nvSpPr>
      <xdr:spPr>
        <a:xfrm>
          <a:off x="4584700" y="163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36830</xdr:rowOff>
    </xdr:from>
    <xdr:ext cx="534670" cy="259080"/>
    <xdr:sp macro="" textlink="">
      <xdr:nvSpPr>
        <xdr:cNvPr id="249" name="衛生費該当値テキスト"/>
        <xdr:cNvSpPr txBox="1"/>
      </xdr:nvSpPr>
      <xdr:spPr>
        <a:xfrm>
          <a:off x="4686300" y="16324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11430</xdr:rowOff>
    </xdr:from>
    <xdr:to>
      <xdr:col>20</xdr:col>
      <xdr:colOff>38100</xdr:colOff>
      <xdr:row>97</xdr:row>
      <xdr:rowOff>113030</xdr:rowOff>
    </xdr:to>
    <xdr:sp macro="" textlink="">
      <xdr:nvSpPr>
        <xdr:cNvPr id="250" name="楕円 249"/>
        <xdr:cNvSpPr/>
      </xdr:nvSpPr>
      <xdr:spPr>
        <a:xfrm>
          <a:off x="3746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97</xdr:row>
      <xdr:rowOff>104140</xdr:rowOff>
    </xdr:from>
    <xdr:ext cx="534670" cy="259080"/>
    <xdr:sp macro="" textlink="">
      <xdr:nvSpPr>
        <xdr:cNvPr id="251" name="テキスト ボックス 250"/>
        <xdr:cNvSpPr txBox="1"/>
      </xdr:nvSpPr>
      <xdr:spPr>
        <a:xfrm>
          <a:off x="3517265" y="16734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39370</xdr:rowOff>
    </xdr:from>
    <xdr:to>
      <xdr:col>15</xdr:col>
      <xdr:colOff>101600</xdr:colOff>
      <xdr:row>97</xdr:row>
      <xdr:rowOff>140970</xdr:rowOff>
    </xdr:to>
    <xdr:sp macro="" textlink="">
      <xdr:nvSpPr>
        <xdr:cNvPr id="252" name="楕円 251"/>
        <xdr:cNvSpPr/>
      </xdr:nvSpPr>
      <xdr:spPr>
        <a:xfrm>
          <a:off x="2857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132080</xdr:rowOff>
    </xdr:from>
    <xdr:ext cx="527685" cy="252095"/>
    <xdr:sp macro="" textlink="">
      <xdr:nvSpPr>
        <xdr:cNvPr id="253" name="テキスト ボックス 252"/>
        <xdr:cNvSpPr txBox="1"/>
      </xdr:nvSpPr>
      <xdr:spPr>
        <a:xfrm>
          <a:off x="2640965" y="167627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88265</xdr:rowOff>
    </xdr:from>
    <xdr:to>
      <xdr:col>10</xdr:col>
      <xdr:colOff>165100</xdr:colOff>
      <xdr:row>97</xdr:row>
      <xdr:rowOff>18415</xdr:rowOff>
    </xdr:to>
    <xdr:sp macro="" textlink="">
      <xdr:nvSpPr>
        <xdr:cNvPr id="254" name="楕円 253"/>
        <xdr:cNvSpPr/>
      </xdr:nvSpPr>
      <xdr:spPr>
        <a:xfrm>
          <a:off x="19685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34925</xdr:rowOff>
    </xdr:from>
    <xdr:ext cx="527685" cy="259080"/>
    <xdr:sp macro="" textlink="">
      <xdr:nvSpPr>
        <xdr:cNvPr id="255" name="テキスト ボックス 254"/>
        <xdr:cNvSpPr txBox="1"/>
      </xdr:nvSpPr>
      <xdr:spPr>
        <a:xfrm>
          <a:off x="1751965" y="163226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4445</xdr:rowOff>
    </xdr:from>
    <xdr:to>
      <xdr:col>6</xdr:col>
      <xdr:colOff>38100</xdr:colOff>
      <xdr:row>98</xdr:row>
      <xdr:rowOff>106045</xdr:rowOff>
    </xdr:to>
    <xdr:sp macro="" textlink="">
      <xdr:nvSpPr>
        <xdr:cNvPr id="256" name="楕円 255"/>
        <xdr:cNvSpPr/>
      </xdr:nvSpPr>
      <xdr:spPr>
        <a:xfrm>
          <a:off x="1079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97790</xdr:rowOff>
    </xdr:from>
    <xdr:ext cx="527685" cy="252095"/>
    <xdr:sp macro="" textlink="">
      <xdr:nvSpPr>
        <xdr:cNvPr id="257" name="テキスト ボックス 256"/>
        <xdr:cNvSpPr txBox="1"/>
      </xdr:nvSpPr>
      <xdr:spPr>
        <a:xfrm>
          <a:off x="862965" y="168998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4" name="テキスト ボックス 263"/>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1935" cy="252095"/>
    <xdr:sp macro="" textlink="">
      <xdr:nvSpPr>
        <xdr:cNvPr id="266" name="テキスト ボックス 265"/>
        <xdr:cNvSpPr txBox="1"/>
      </xdr:nvSpPr>
      <xdr:spPr>
        <a:xfrm>
          <a:off x="6355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73660</xdr:rowOff>
    </xdr:from>
    <xdr:ext cx="460375" cy="259080"/>
    <xdr:sp macro="" textlink="">
      <xdr:nvSpPr>
        <xdr:cNvPr id="268" name="テキスト ボックス 267"/>
        <xdr:cNvSpPr txBox="1"/>
      </xdr:nvSpPr>
      <xdr:spPr>
        <a:xfrm>
          <a:off x="6136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0375" cy="259080"/>
    <xdr:sp macro="" textlink="">
      <xdr:nvSpPr>
        <xdr:cNvPr id="270" name="テキスト ボックス 269"/>
        <xdr:cNvSpPr txBox="1"/>
      </xdr:nvSpPr>
      <xdr:spPr>
        <a:xfrm>
          <a:off x="6136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0375" cy="252095"/>
    <xdr:sp macro="" textlink="">
      <xdr:nvSpPr>
        <xdr:cNvPr id="272" name="テキスト ボックス 271"/>
        <xdr:cNvSpPr txBox="1"/>
      </xdr:nvSpPr>
      <xdr:spPr>
        <a:xfrm>
          <a:off x="6136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0375" cy="259080"/>
    <xdr:sp macro="" textlink="">
      <xdr:nvSpPr>
        <xdr:cNvPr id="274" name="テキスト ボックス 273"/>
        <xdr:cNvSpPr txBox="1"/>
      </xdr:nvSpPr>
      <xdr:spPr>
        <a:xfrm>
          <a:off x="6136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0375" cy="259080"/>
    <xdr:sp macro="" textlink="">
      <xdr:nvSpPr>
        <xdr:cNvPr id="276" name="テキスト ボックス 275"/>
        <xdr:cNvSpPr txBox="1"/>
      </xdr:nvSpPr>
      <xdr:spPr>
        <a:xfrm>
          <a:off x="6136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0375" cy="252095"/>
    <xdr:sp macro="" textlink="">
      <xdr:nvSpPr>
        <xdr:cNvPr id="278" name="テキスト ボックス 277"/>
        <xdr:cNvSpPr txBox="1"/>
      </xdr:nvSpPr>
      <xdr:spPr>
        <a:xfrm>
          <a:off x="6136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128905</xdr:rowOff>
    </xdr:from>
    <xdr:to>
      <xdr:col>54</xdr:col>
      <xdr:colOff>189865</xdr:colOff>
      <xdr:row>38</xdr:row>
      <xdr:rowOff>39370</xdr:rowOff>
    </xdr:to>
    <xdr:cxnSp macro="">
      <xdr:nvCxnSpPr>
        <xdr:cNvPr id="280" name="直線コネクタ 279"/>
        <xdr:cNvCxnSpPr/>
      </xdr:nvCxnSpPr>
      <xdr:spPr>
        <a:xfrm flipV="1">
          <a:off x="10475595" y="5786755"/>
          <a:ext cx="1270" cy="767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43180</xdr:rowOff>
    </xdr:from>
    <xdr:ext cx="469900" cy="252095"/>
    <xdr:sp macro="" textlink="">
      <xdr:nvSpPr>
        <xdr:cNvPr id="281" name="労働費最小値テキスト"/>
        <xdr:cNvSpPr txBox="1"/>
      </xdr:nvSpPr>
      <xdr:spPr>
        <a:xfrm>
          <a:off x="10528300" y="65582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1,463</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39370</xdr:rowOff>
    </xdr:from>
    <xdr:to>
      <xdr:col>55</xdr:col>
      <xdr:colOff>88900</xdr:colOff>
      <xdr:row>38</xdr:row>
      <xdr:rowOff>39370</xdr:rowOff>
    </xdr:to>
    <xdr:cxnSp macro="">
      <xdr:nvCxnSpPr>
        <xdr:cNvPr id="282" name="直線コネクタ 281"/>
        <xdr:cNvCxnSpPr/>
      </xdr:nvCxnSpPr>
      <xdr:spPr>
        <a:xfrm>
          <a:off x="10388600" y="655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75565</xdr:rowOff>
    </xdr:from>
    <xdr:ext cx="469900" cy="252095"/>
    <xdr:sp macro="" textlink="">
      <xdr:nvSpPr>
        <xdr:cNvPr id="283" name="労働費最大値テキスト"/>
        <xdr:cNvSpPr txBox="1"/>
      </xdr:nvSpPr>
      <xdr:spPr>
        <a:xfrm>
          <a:off x="10528300" y="55619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128905</xdr:rowOff>
    </xdr:from>
    <xdr:to>
      <xdr:col>55</xdr:col>
      <xdr:colOff>88900</xdr:colOff>
      <xdr:row>33</xdr:row>
      <xdr:rowOff>128905</xdr:rowOff>
    </xdr:to>
    <xdr:cxnSp macro="">
      <xdr:nvCxnSpPr>
        <xdr:cNvPr id="284" name="直線コネクタ 283"/>
        <xdr:cNvCxnSpPr/>
      </xdr:nvCxnSpPr>
      <xdr:spPr>
        <a:xfrm>
          <a:off x="10388600" y="578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39370</xdr:rowOff>
    </xdr:from>
    <xdr:to>
      <xdr:col>55</xdr:col>
      <xdr:colOff>0</xdr:colOff>
      <xdr:row>38</xdr:row>
      <xdr:rowOff>64770</xdr:rowOff>
    </xdr:to>
    <xdr:cxnSp macro="">
      <xdr:nvCxnSpPr>
        <xdr:cNvPr id="285" name="直線コネクタ 284"/>
        <xdr:cNvCxnSpPr/>
      </xdr:nvCxnSpPr>
      <xdr:spPr>
        <a:xfrm flipV="1">
          <a:off x="9639300" y="655447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149225</xdr:rowOff>
    </xdr:from>
    <xdr:ext cx="469900" cy="259080"/>
    <xdr:sp macro="" textlink="">
      <xdr:nvSpPr>
        <xdr:cNvPr id="286" name="労働費平均値テキスト"/>
        <xdr:cNvSpPr txBox="1"/>
      </xdr:nvSpPr>
      <xdr:spPr>
        <a:xfrm>
          <a:off x="10528300" y="59785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126365</xdr:rowOff>
    </xdr:from>
    <xdr:to>
      <xdr:col>55</xdr:col>
      <xdr:colOff>50800</xdr:colOff>
      <xdr:row>36</xdr:row>
      <xdr:rowOff>56515</xdr:rowOff>
    </xdr:to>
    <xdr:sp macro="" textlink="">
      <xdr:nvSpPr>
        <xdr:cNvPr id="287" name="フローチャート: 判断 286"/>
        <xdr:cNvSpPr/>
      </xdr:nvSpPr>
      <xdr:spPr>
        <a:xfrm>
          <a:off x="10426700" y="612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139065</xdr:rowOff>
    </xdr:from>
    <xdr:to>
      <xdr:col>50</xdr:col>
      <xdr:colOff>114300</xdr:colOff>
      <xdr:row>38</xdr:row>
      <xdr:rowOff>64770</xdr:rowOff>
    </xdr:to>
    <xdr:cxnSp macro="">
      <xdr:nvCxnSpPr>
        <xdr:cNvPr id="288" name="直線コネクタ 287"/>
        <xdr:cNvCxnSpPr/>
      </xdr:nvCxnSpPr>
      <xdr:spPr>
        <a:xfrm>
          <a:off x="8750300" y="648271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4445</xdr:rowOff>
    </xdr:from>
    <xdr:to>
      <xdr:col>50</xdr:col>
      <xdr:colOff>165100</xdr:colOff>
      <xdr:row>36</xdr:row>
      <xdr:rowOff>106045</xdr:rowOff>
    </xdr:to>
    <xdr:sp macro="" textlink="">
      <xdr:nvSpPr>
        <xdr:cNvPr id="289" name="フローチャート: 判断 288"/>
        <xdr:cNvSpPr/>
      </xdr:nvSpPr>
      <xdr:spPr>
        <a:xfrm>
          <a:off x="958850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34</xdr:row>
      <xdr:rowOff>122555</xdr:rowOff>
    </xdr:from>
    <xdr:ext cx="469900" cy="252095"/>
    <xdr:sp macro="" textlink="">
      <xdr:nvSpPr>
        <xdr:cNvPr id="290" name="テキスト ボックス 289"/>
        <xdr:cNvSpPr txBox="1"/>
      </xdr:nvSpPr>
      <xdr:spPr>
        <a:xfrm>
          <a:off x="9391650" y="59518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69850</xdr:rowOff>
    </xdr:from>
    <xdr:to>
      <xdr:col>45</xdr:col>
      <xdr:colOff>177800</xdr:colOff>
      <xdr:row>37</xdr:row>
      <xdr:rowOff>139065</xdr:rowOff>
    </xdr:to>
    <xdr:cxnSp macro="">
      <xdr:nvCxnSpPr>
        <xdr:cNvPr id="291" name="直線コネクタ 290"/>
        <xdr:cNvCxnSpPr/>
      </xdr:nvCxnSpPr>
      <xdr:spPr>
        <a:xfrm>
          <a:off x="7861300" y="6070600"/>
          <a:ext cx="889000" cy="412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162560</xdr:rowOff>
    </xdr:from>
    <xdr:to>
      <xdr:col>46</xdr:col>
      <xdr:colOff>38100</xdr:colOff>
      <xdr:row>35</xdr:row>
      <xdr:rowOff>92710</xdr:rowOff>
    </xdr:to>
    <xdr:sp macro="" textlink="">
      <xdr:nvSpPr>
        <xdr:cNvPr id="292" name="フローチャート: 判断 291"/>
        <xdr:cNvSpPr/>
      </xdr:nvSpPr>
      <xdr:spPr>
        <a:xfrm>
          <a:off x="8699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33</xdr:row>
      <xdr:rowOff>109220</xdr:rowOff>
    </xdr:from>
    <xdr:ext cx="462915" cy="252095"/>
    <xdr:sp macro="" textlink="">
      <xdr:nvSpPr>
        <xdr:cNvPr id="293" name="テキスト ボックス 292"/>
        <xdr:cNvSpPr txBox="1"/>
      </xdr:nvSpPr>
      <xdr:spPr>
        <a:xfrm>
          <a:off x="8515350" y="57670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30</xdr:row>
      <xdr:rowOff>48895</xdr:rowOff>
    </xdr:from>
    <xdr:to>
      <xdr:col>41</xdr:col>
      <xdr:colOff>50800</xdr:colOff>
      <xdr:row>35</xdr:row>
      <xdr:rowOff>69850</xdr:rowOff>
    </xdr:to>
    <xdr:cxnSp macro="">
      <xdr:nvCxnSpPr>
        <xdr:cNvPr id="294" name="直線コネクタ 293"/>
        <xdr:cNvCxnSpPr/>
      </xdr:nvCxnSpPr>
      <xdr:spPr>
        <a:xfrm>
          <a:off x="6972300" y="5192395"/>
          <a:ext cx="889000" cy="878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66040</xdr:rowOff>
    </xdr:from>
    <xdr:to>
      <xdr:col>41</xdr:col>
      <xdr:colOff>101600</xdr:colOff>
      <xdr:row>34</xdr:row>
      <xdr:rowOff>167640</xdr:rowOff>
    </xdr:to>
    <xdr:sp macro="" textlink="">
      <xdr:nvSpPr>
        <xdr:cNvPr id="295" name="フローチャート: 判断 294"/>
        <xdr:cNvSpPr/>
      </xdr:nvSpPr>
      <xdr:spPr>
        <a:xfrm>
          <a:off x="781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33</xdr:row>
      <xdr:rowOff>12700</xdr:rowOff>
    </xdr:from>
    <xdr:ext cx="462915" cy="259080"/>
    <xdr:sp macro="" textlink="">
      <xdr:nvSpPr>
        <xdr:cNvPr id="296" name="テキスト ボックス 295"/>
        <xdr:cNvSpPr txBox="1"/>
      </xdr:nvSpPr>
      <xdr:spPr>
        <a:xfrm>
          <a:off x="7626350" y="56705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31</xdr:row>
      <xdr:rowOff>20320</xdr:rowOff>
    </xdr:from>
    <xdr:to>
      <xdr:col>36</xdr:col>
      <xdr:colOff>165100</xdr:colOff>
      <xdr:row>31</xdr:row>
      <xdr:rowOff>121920</xdr:rowOff>
    </xdr:to>
    <xdr:sp macro="" textlink="">
      <xdr:nvSpPr>
        <xdr:cNvPr id="297" name="フローチャート: 判断 296"/>
        <xdr:cNvSpPr/>
      </xdr:nvSpPr>
      <xdr:spPr>
        <a:xfrm>
          <a:off x="6921500" y="53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31</xdr:row>
      <xdr:rowOff>113030</xdr:rowOff>
    </xdr:from>
    <xdr:ext cx="462915" cy="259080"/>
    <xdr:sp macro="" textlink="">
      <xdr:nvSpPr>
        <xdr:cNvPr id="298" name="テキスト ボックス 297"/>
        <xdr:cNvSpPr txBox="1"/>
      </xdr:nvSpPr>
      <xdr:spPr>
        <a:xfrm>
          <a:off x="6737350" y="54279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160020</xdr:rowOff>
    </xdr:from>
    <xdr:to>
      <xdr:col>55</xdr:col>
      <xdr:colOff>50800</xdr:colOff>
      <xdr:row>38</xdr:row>
      <xdr:rowOff>90170</xdr:rowOff>
    </xdr:to>
    <xdr:sp macro="" textlink="">
      <xdr:nvSpPr>
        <xdr:cNvPr id="304" name="楕円 303"/>
        <xdr:cNvSpPr/>
      </xdr:nvSpPr>
      <xdr:spPr>
        <a:xfrm>
          <a:off x="104267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74930</xdr:rowOff>
    </xdr:from>
    <xdr:ext cx="469900" cy="252095"/>
    <xdr:sp macro="" textlink="">
      <xdr:nvSpPr>
        <xdr:cNvPr id="305" name="労働費該当値テキスト"/>
        <xdr:cNvSpPr txBox="1"/>
      </xdr:nvSpPr>
      <xdr:spPr>
        <a:xfrm>
          <a:off x="10528300" y="64185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13970</xdr:rowOff>
    </xdr:from>
    <xdr:to>
      <xdr:col>50</xdr:col>
      <xdr:colOff>165100</xdr:colOff>
      <xdr:row>38</xdr:row>
      <xdr:rowOff>115570</xdr:rowOff>
    </xdr:to>
    <xdr:sp macro="" textlink="">
      <xdr:nvSpPr>
        <xdr:cNvPr id="306" name="楕円 305"/>
        <xdr:cNvSpPr/>
      </xdr:nvSpPr>
      <xdr:spPr>
        <a:xfrm>
          <a:off x="958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38</xdr:row>
      <xdr:rowOff>106680</xdr:rowOff>
    </xdr:from>
    <xdr:ext cx="469900" cy="259080"/>
    <xdr:sp macro="" textlink="">
      <xdr:nvSpPr>
        <xdr:cNvPr id="307" name="テキスト ボックス 306"/>
        <xdr:cNvSpPr txBox="1"/>
      </xdr:nvSpPr>
      <xdr:spPr>
        <a:xfrm>
          <a:off x="9391650" y="6621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88265</xdr:rowOff>
    </xdr:from>
    <xdr:to>
      <xdr:col>46</xdr:col>
      <xdr:colOff>38100</xdr:colOff>
      <xdr:row>38</xdr:row>
      <xdr:rowOff>18415</xdr:rowOff>
    </xdr:to>
    <xdr:sp macro="" textlink="">
      <xdr:nvSpPr>
        <xdr:cNvPr id="308" name="楕円 307"/>
        <xdr:cNvSpPr/>
      </xdr:nvSpPr>
      <xdr:spPr>
        <a:xfrm>
          <a:off x="8699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9525</xdr:rowOff>
    </xdr:from>
    <xdr:ext cx="462915" cy="252095"/>
    <xdr:sp macro="" textlink="">
      <xdr:nvSpPr>
        <xdr:cNvPr id="309" name="テキスト ボックス 308"/>
        <xdr:cNvSpPr txBox="1"/>
      </xdr:nvSpPr>
      <xdr:spPr>
        <a:xfrm>
          <a:off x="8515350" y="65246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19050</xdr:rowOff>
    </xdr:from>
    <xdr:to>
      <xdr:col>41</xdr:col>
      <xdr:colOff>101600</xdr:colOff>
      <xdr:row>35</xdr:row>
      <xdr:rowOff>120650</xdr:rowOff>
    </xdr:to>
    <xdr:sp macro="" textlink="">
      <xdr:nvSpPr>
        <xdr:cNvPr id="310" name="楕円 309"/>
        <xdr:cNvSpPr/>
      </xdr:nvSpPr>
      <xdr:spPr>
        <a:xfrm>
          <a:off x="7810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111760</xdr:rowOff>
    </xdr:from>
    <xdr:ext cx="462915" cy="252095"/>
    <xdr:sp macro="" textlink="">
      <xdr:nvSpPr>
        <xdr:cNvPr id="311" name="テキスト ボックス 310"/>
        <xdr:cNvSpPr txBox="1"/>
      </xdr:nvSpPr>
      <xdr:spPr>
        <a:xfrm>
          <a:off x="7626350" y="61125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29</xdr:row>
      <xdr:rowOff>169545</xdr:rowOff>
    </xdr:from>
    <xdr:to>
      <xdr:col>36</xdr:col>
      <xdr:colOff>165100</xdr:colOff>
      <xdr:row>30</xdr:row>
      <xdr:rowOff>99695</xdr:rowOff>
    </xdr:to>
    <xdr:sp macro="" textlink="">
      <xdr:nvSpPr>
        <xdr:cNvPr id="312" name="楕円 311"/>
        <xdr:cNvSpPr/>
      </xdr:nvSpPr>
      <xdr:spPr>
        <a:xfrm>
          <a:off x="6921500" y="51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28</xdr:row>
      <xdr:rowOff>116205</xdr:rowOff>
    </xdr:from>
    <xdr:ext cx="462915" cy="259080"/>
    <xdr:sp macro="" textlink="">
      <xdr:nvSpPr>
        <xdr:cNvPr id="313" name="テキスト ボックス 312"/>
        <xdr:cNvSpPr txBox="1"/>
      </xdr:nvSpPr>
      <xdr:spPr>
        <a:xfrm>
          <a:off x="6737350" y="491680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0" name="テキスト ボックス 319"/>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60</xdr:row>
      <xdr:rowOff>111760</xdr:rowOff>
    </xdr:from>
    <xdr:ext cx="531495" cy="252095"/>
    <xdr:sp macro="" textlink="">
      <xdr:nvSpPr>
        <xdr:cNvPr id="322" name="テキスト ボックス 321"/>
        <xdr:cNvSpPr txBox="1"/>
      </xdr:nvSpPr>
      <xdr:spPr>
        <a:xfrm>
          <a:off x="6072505" y="10398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39,000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73660</xdr:rowOff>
    </xdr:from>
    <xdr:ext cx="531495" cy="259080"/>
    <xdr:sp macro="" textlink="">
      <xdr:nvSpPr>
        <xdr:cNvPr id="324" name="テキスト ボックス 323"/>
        <xdr:cNvSpPr txBox="1"/>
      </xdr:nvSpPr>
      <xdr:spPr>
        <a:xfrm>
          <a:off x="6072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6" name="テキスト ボックス 32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2095"/>
    <xdr:sp macro="" textlink="">
      <xdr:nvSpPr>
        <xdr:cNvPr id="328" name="テキスト ボックス 327"/>
        <xdr:cNvSpPr txBox="1"/>
      </xdr:nvSpPr>
      <xdr:spPr>
        <a:xfrm>
          <a:off x="6072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48,000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0" name="テキスト ボックス 329"/>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51,000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2" name="テキスト ボックス 331"/>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54,000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2095"/>
    <xdr:sp macro="" textlink="">
      <xdr:nvSpPr>
        <xdr:cNvPr id="334" name="テキスト ボックス 333"/>
        <xdr:cNvSpPr txBox="1"/>
      </xdr:nvSpPr>
      <xdr:spPr>
        <a:xfrm>
          <a:off x="6072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57,000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144145</xdr:rowOff>
    </xdr:from>
    <xdr:to>
      <xdr:col>54</xdr:col>
      <xdr:colOff>189865</xdr:colOff>
      <xdr:row>57</xdr:row>
      <xdr:rowOff>26670</xdr:rowOff>
    </xdr:to>
    <xdr:cxnSp macro="">
      <xdr:nvCxnSpPr>
        <xdr:cNvPr id="336" name="直線コネクタ 335"/>
        <xdr:cNvCxnSpPr/>
      </xdr:nvCxnSpPr>
      <xdr:spPr>
        <a:xfrm flipV="1">
          <a:off x="10475595" y="8716645"/>
          <a:ext cx="1270" cy="1082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30480</xdr:rowOff>
    </xdr:from>
    <xdr:ext cx="534670" cy="252095"/>
    <xdr:sp macro="" textlink="">
      <xdr:nvSpPr>
        <xdr:cNvPr id="337" name="農林水産業費最小値テキスト"/>
        <xdr:cNvSpPr txBox="1"/>
      </xdr:nvSpPr>
      <xdr:spPr>
        <a:xfrm>
          <a:off x="10528300" y="98031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44,838</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26670</xdr:rowOff>
    </xdr:from>
    <xdr:to>
      <xdr:col>55</xdr:col>
      <xdr:colOff>88900</xdr:colOff>
      <xdr:row>57</xdr:row>
      <xdr:rowOff>26670</xdr:rowOff>
    </xdr:to>
    <xdr:cxnSp macro="">
      <xdr:nvCxnSpPr>
        <xdr:cNvPr id="338" name="直線コネクタ 337"/>
        <xdr:cNvCxnSpPr/>
      </xdr:nvCxnSpPr>
      <xdr:spPr>
        <a:xfrm>
          <a:off x="10388600" y="979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90805</xdr:rowOff>
    </xdr:from>
    <xdr:ext cx="534670" cy="258445"/>
    <xdr:sp macro="" textlink="">
      <xdr:nvSpPr>
        <xdr:cNvPr id="339" name="農林水産業費最大値テキスト"/>
        <xdr:cNvSpPr txBox="1"/>
      </xdr:nvSpPr>
      <xdr:spPr>
        <a:xfrm>
          <a:off x="10528300" y="8491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53,367</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144145</xdr:rowOff>
    </xdr:from>
    <xdr:to>
      <xdr:col>55</xdr:col>
      <xdr:colOff>88900</xdr:colOff>
      <xdr:row>50</xdr:row>
      <xdr:rowOff>144145</xdr:rowOff>
    </xdr:to>
    <xdr:cxnSp macro="">
      <xdr:nvCxnSpPr>
        <xdr:cNvPr id="340" name="直線コネクタ 339"/>
        <xdr:cNvCxnSpPr/>
      </xdr:nvCxnSpPr>
      <xdr:spPr>
        <a:xfrm>
          <a:off x="10388600" y="8716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162560</xdr:rowOff>
    </xdr:from>
    <xdr:to>
      <xdr:col>55</xdr:col>
      <xdr:colOff>0</xdr:colOff>
      <xdr:row>57</xdr:row>
      <xdr:rowOff>26670</xdr:rowOff>
    </xdr:to>
    <xdr:cxnSp macro="">
      <xdr:nvCxnSpPr>
        <xdr:cNvPr id="341" name="直線コネクタ 340"/>
        <xdr:cNvCxnSpPr/>
      </xdr:nvCxnSpPr>
      <xdr:spPr>
        <a:xfrm>
          <a:off x="9639300" y="9420860"/>
          <a:ext cx="8382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42545</xdr:rowOff>
    </xdr:from>
    <xdr:ext cx="534670" cy="252095"/>
    <xdr:sp macro="" textlink="">
      <xdr:nvSpPr>
        <xdr:cNvPr id="342" name="農林水産業費平均値テキスト"/>
        <xdr:cNvSpPr txBox="1"/>
      </xdr:nvSpPr>
      <xdr:spPr>
        <a:xfrm>
          <a:off x="10528300" y="912939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19685</xdr:rowOff>
    </xdr:from>
    <xdr:to>
      <xdr:col>55</xdr:col>
      <xdr:colOff>50800</xdr:colOff>
      <xdr:row>54</xdr:row>
      <xdr:rowOff>121285</xdr:rowOff>
    </xdr:to>
    <xdr:sp macro="" textlink="">
      <xdr:nvSpPr>
        <xdr:cNvPr id="343" name="フローチャート: 判断 342"/>
        <xdr:cNvSpPr/>
      </xdr:nvSpPr>
      <xdr:spPr>
        <a:xfrm>
          <a:off x="10426700" y="927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162560</xdr:rowOff>
    </xdr:from>
    <xdr:to>
      <xdr:col>50</xdr:col>
      <xdr:colOff>114300</xdr:colOff>
      <xdr:row>59</xdr:row>
      <xdr:rowOff>83185</xdr:rowOff>
    </xdr:to>
    <xdr:cxnSp macro="">
      <xdr:nvCxnSpPr>
        <xdr:cNvPr id="344" name="直線コネクタ 343"/>
        <xdr:cNvCxnSpPr/>
      </xdr:nvCxnSpPr>
      <xdr:spPr>
        <a:xfrm flipV="1">
          <a:off x="8750300" y="9420860"/>
          <a:ext cx="889000" cy="777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118110</xdr:rowOff>
    </xdr:from>
    <xdr:to>
      <xdr:col>50</xdr:col>
      <xdr:colOff>165100</xdr:colOff>
      <xdr:row>53</xdr:row>
      <xdr:rowOff>48260</xdr:rowOff>
    </xdr:to>
    <xdr:sp macro="" textlink="">
      <xdr:nvSpPr>
        <xdr:cNvPr id="345" name="フローチャート: 判断 344"/>
        <xdr:cNvSpPr/>
      </xdr:nvSpPr>
      <xdr:spPr>
        <a:xfrm>
          <a:off x="9588500" y="903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51</xdr:row>
      <xdr:rowOff>64770</xdr:rowOff>
    </xdr:from>
    <xdr:ext cx="534670" cy="252095"/>
    <xdr:sp macro="" textlink="">
      <xdr:nvSpPr>
        <xdr:cNvPr id="346" name="テキスト ボックス 345"/>
        <xdr:cNvSpPr txBox="1"/>
      </xdr:nvSpPr>
      <xdr:spPr>
        <a:xfrm>
          <a:off x="9359265" y="880872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161925</xdr:rowOff>
    </xdr:from>
    <xdr:to>
      <xdr:col>45</xdr:col>
      <xdr:colOff>177800</xdr:colOff>
      <xdr:row>59</xdr:row>
      <xdr:rowOff>83185</xdr:rowOff>
    </xdr:to>
    <xdr:cxnSp macro="">
      <xdr:nvCxnSpPr>
        <xdr:cNvPr id="347" name="直線コネクタ 346"/>
        <xdr:cNvCxnSpPr/>
      </xdr:nvCxnSpPr>
      <xdr:spPr>
        <a:xfrm>
          <a:off x="7861300" y="9420225"/>
          <a:ext cx="889000" cy="778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113665</xdr:rowOff>
    </xdr:from>
    <xdr:to>
      <xdr:col>46</xdr:col>
      <xdr:colOff>38100</xdr:colOff>
      <xdr:row>57</xdr:row>
      <xdr:rowOff>43815</xdr:rowOff>
    </xdr:to>
    <xdr:sp macro="" textlink="">
      <xdr:nvSpPr>
        <xdr:cNvPr id="348" name="フローチャート: 判断 347"/>
        <xdr:cNvSpPr/>
      </xdr:nvSpPr>
      <xdr:spPr>
        <a:xfrm>
          <a:off x="8699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60325</xdr:rowOff>
    </xdr:from>
    <xdr:ext cx="527685" cy="259080"/>
    <xdr:sp macro="" textlink="">
      <xdr:nvSpPr>
        <xdr:cNvPr id="349" name="テキスト ボックス 348"/>
        <xdr:cNvSpPr txBox="1"/>
      </xdr:nvSpPr>
      <xdr:spPr>
        <a:xfrm>
          <a:off x="8482965" y="94900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20955</xdr:rowOff>
    </xdr:from>
    <xdr:to>
      <xdr:col>41</xdr:col>
      <xdr:colOff>50800</xdr:colOff>
      <xdr:row>54</xdr:row>
      <xdr:rowOff>161925</xdr:rowOff>
    </xdr:to>
    <xdr:cxnSp macro="">
      <xdr:nvCxnSpPr>
        <xdr:cNvPr id="350" name="直線コネクタ 349"/>
        <xdr:cNvCxnSpPr/>
      </xdr:nvCxnSpPr>
      <xdr:spPr>
        <a:xfrm>
          <a:off x="6972300" y="927925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88265</xdr:rowOff>
    </xdr:from>
    <xdr:to>
      <xdr:col>41</xdr:col>
      <xdr:colOff>101600</xdr:colOff>
      <xdr:row>55</xdr:row>
      <xdr:rowOff>18415</xdr:rowOff>
    </xdr:to>
    <xdr:sp macro="" textlink="">
      <xdr:nvSpPr>
        <xdr:cNvPr id="351" name="フローチャート: 判断 350"/>
        <xdr:cNvSpPr/>
      </xdr:nvSpPr>
      <xdr:spPr>
        <a:xfrm>
          <a:off x="781050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34925</xdr:rowOff>
    </xdr:from>
    <xdr:ext cx="527685" cy="259080"/>
    <xdr:sp macro="" textlink="">
      <xdr:nvSpPr>
        <xdr:cNvPr id="352" name="テキスト ボックス 351"/>
        <xdr:cNvSpPr txBox="1"/>
      </xdr:nvSpPr>
      <xdr:spPr>
        <a:xfrm>
          <a:off x="7593965" y="91217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53</xdr:row>
      <xdr:rowOff>25400</xdr:rowOff>
    </xdr:from>
    <xdr:to>
      <xdr:col>36</xdr:col>
      <xdr:colOff>165100</xdr:colOff>
      <xdr:row>53</xdr:row>
      <xdr:rowOff>127000</xdr:rowOff>
    </xdr:to>
    <xdr:sp macro="" textlink="">
      <xdr:nvSpPr>
        <xdr:cNvPr id="353" name="フローチャート: 判断 352"/>
        <xdr:cNvSpPr/>
      </xdr:nvSpPr>
      <xdr:spPr>
        <a:xfrm>
          <a:off x="6921500" y="911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51</xdr:row>
      <xdr:rowOff>143510</xdr:rowOff>
    </xdr:from>
    <xdr:ext cx="527685" cy="252095"/>
    <xdr:sp macro="" textlink="">
      <xdr:nvSpPr>
        <xdr:cNvPr id="354" name="テキスト ボックス 353"/>
        <xdr:cNvSpPr txBox="1"/>
      </xdr:nvSpPr>
      <xdr:spPr>
        <a:xfrm>
          <a:off x="6704965" y="88874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147320</xdr:rowOff>
    </xdr:from>
    <xdr:to>
      <xdr:col>55</xdr:col>
      <xdr:colOff>50800</xdr:colOff>
      <xdr:row>57</xdr:row>
      <xdr:rowOff>77470</xdr:rowOff>
    </xdr:to>
    <xdr:sp macro="" textlink="">
      <xdr:nvSpPr>
        <xdr:cNvPr id="360" name="楕円 359"/>
        <xdr:cNvSpPr/>
      </xdr:nvSpPr>
      <xdr:spPr>
        <a:xfrm>
          <a:off x="104267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62230</xdr:rowOff>
    </xdr:from>
    <xdr:ext cx="534670" cy="259080"/>
    <xdr:sp macro="" textlink="">
      <xdr:nvSpPr>
        <xdr:cNvPr id="361" name="農林水産業費該当値テキスト"/>
        <xdr:cNvSpPr txBox="1"/>
      </xdr:nvSpPr>
      <xdr:spPr>
        <a:xfrm>
          <a:off x="10528300" y="9663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111760</xdr:rowOff>
    </xdr:from>
    <xdr:to>
      <xdr:col>50</xdr:col>
      <xdr:colOff>165100</xdr:colOff>
      <xdr:row>55</xdr:row>
      <xdr:rowOff>41910</xdr:rowOff>
    </xdr:to>
    <xdr:sp macro="" textlink="">
      <xdr:nvSpPr>
        <xdr:cNvPr id="362" name="楕円 361"/>
        <xdr:cNvSpPr/>
      </xdr:nvSpPr>
      <xdr:spPr>
        <a:xfrm>
          <a:off x="9588500" y="93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55</xdr:row>
      <xdr:rowOff>33020</xdr:rowOff>
    </xdr:from>
    <xdr:ext cx="534670" cy="259080"/>
    <xdr:sp macro="" textlink="">
      <xdr:nvSpPr>
        <xdr:cNvPr id="363" name="テキスト ボックス 362"/>
        <xdr:cNvSpPr txBox="1"/>
      </xdr:nvSpPr>
      <xdr:spPr>
        <a:xfrm>
          <a:off x="9359265" y="9462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59</xdr:row>
      <xdr:rowOff>32385</xdr:rowOff>
    </xdr:from>
    <xdr:to>
      <xdr:col>46</xdr:col>
      <xdr:colOff>38100</xdr:colOff>
      <xdr:row>59</xdr:row>
      <xdr:rowOff>133985</xdr:rowOff>
    </xdr:to>
    <xdr:sp macro="" textlink="">
      <xdr:nvSpPr>
        <xdr:cNvPr id="364" name="楕円 363"/>
        <xdr:cNvSpPr/>
      </xdr:nvSpPr>
      <xdr:spPr>
        <a:xfrm>
          <a:off x="86995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125095</xdr:rowOff>
    </xdr:from>
    <xdr:ext cx="527685" cy="258445"/>
    <xdr:sp macro="" textlink="">
      <xdr:nvSpPr>
        <xdr:cNvPr id="365" name="テキスト ボックス 364"/>
        <xdr:cNvSpPr txBox="1"/>
      </xdr:nvSpPr>
      <xdr:spPr>
        <a:xfrm>
          <a:off x="8482965" y="1024064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111125</xdr:rowOff>
    </xdr:from>
    <xdr:to>
      <xdr:col>41</xdr:col>
      <xdr:colOff>101600</xdr:colOff>
      <xdr:row>55</xdr:row>
      <xdr:rowOff>41275</xdr:rowOff>
    </xdr:to>
    <xdr:sp macro="" textlink="">
      <xdr:nvSpPr>
        <xdr:cNvPr id="366" name="楕円 365"/>
        <xdr:cNvSpPr/>
      </xdr:nvSpPr>
      <xdr:spPr>
        <a:xfrm>
          <a:off x="7810500" y="93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32385</xdr:rowOff>
    </xdr:from>
    <xdr:ext cx="527685" cy="252095"/>
    <xdr:sp macro="" textlink="">
      <xdr:nvSpPr>
        <xdr:cNvPr id="367" name="テキスト ボックス 366"/>
        <xdr:cNvSpPr txBox="1"/>
      </xdr:nvSpPr>
      <xdr:spPr>
        <a:xfrm>
          <a:off x="7593965" y="94621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141605</xdr:rowOff>
    </xdr:from>
    <xdr:to>
      <xdr:col>36</xdr:col>
      <xdr:colOff>165100</xdr:colOff>
      <xdr:row>54</xdr:row>
      <xdr:rowOff>71755</xdr:rowOff>
    </xdr:to>
    <xdr:sp macro="" textlink="">
      <xdr:nvSpPr>
        <xdr:cNvPr id="368" name="楕円 367"/>
        <xdr:cNvSpPr/>
      </xdr:nvSpPr>
      <xdr:spPr>
        <a:xfrm>
          <a:off x="6921500" y="92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63500</xdr:rowOff>
    </xdr:from>
    <xdr:ext cx="527685" cy="252095"/>
    <xdr:sp macro="" textlink="">
      <xdr:nvSpPr>
        <xdr:cNvPr id="369" name="テキスト ボックス 368"/>
        <xdr:cNvSpPr txBox="1"/>
      </xdr:nvSpPr>
      <xdr:spPr>
        <a:xfrm>
          <a:off x="6704965" y="93218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76" name="テキスト ボックス 375"/>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80</xdr:row>
      <xdr:rowOff>111760</xdr:rowOff>
    </xdr:from>
    <xdr:ext cx="241935" cy="252095"/>
    <xdr:sp macro="" textlink="">
      <xdr:nvSpPr>
        <xdr:cNvPr id="378" name="テキスト ボックス 377"/>
        <xdr:cNvSpPr txBox="1"/>
      </xdr:nvSpPr>
      <xdr:spPr>
        <a:xfrm>
          <a:off x="6355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99060</xdr:rowOff>
    </xdr:from>
    <xdr:to>
      <xdr:col>59</xdr:col>
      <xdr:colOff>50800</xdr:colOff>
      <xdr:row>79</xdr:row>
      <xdr:rowOff>99060</xdr:rowOff>
    </xdr:to>
    <xdr:cxnSp macro="">
      <xdr:nvCxnSpPr>
        <xdr:cNvPr id="379" name="直線コネクタ 378"/>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78</xdr:row>
      <xdr:rowOff>128270</xdr:rowOff>
    </xdr:from>
    <xdr:ext cx="531495" cy="259080"/>
    <xdr:sp macro="" textlink="">
      <xdr:nvSpPr>
        <xdr:cNvPr id="380" name="テキスト ボックス 379"/>
        <xdr:cNvSpPr txBox="1"/>
      </xdr:nvSpPr>
      <xdr:spPr>
        <a:xfrm>
          <a:off x="6072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1" name="直線コネクタ 380"/>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2095"/>
    <xdr:sp macro="" textlink="">
      <xdr:nvSpPr>
        <xdr:cNvPr id="382" name="テキスト ボックス 381"/>
        <xdr:cNvSpPr txBox="1"/>
      </xdr:nvSpPr>
      <xdr:spPr>
        <a:xfrm>
          <a:off x="6072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3" name="直線コネクタ 382"/>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4" name="テキスト ボックス 383"/>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5" name="直線コネクタ 384"/>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2095"/>
    <xdr:sp macro="" textlink="">
      <xdr:nvSpPr>
        <xdr:cNvPr id="386" name="テキスト ボックス 385"/>
        <xdr:cNvSpPr txBox="1"/>
      </xdr:nvSpPr>
      <xdr:spPr>
        <a:xfrm>
          <a:off x="6072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7" name="直線コネクタ 386"/>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88" name="テキスト ボックス 387"/>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9" name="直線コネクタ 388"/>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0" name="テキスト ボックス 389"/>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2095"/>
    <xdr:sp macro="" textlink="">
      <xdr:nvSpPr>
        <xdr:cNvPr id="392" name="テキスト ボックス 391"/>
        <xdr:cNvSpPr txBox="1"/>
      </xdr:nvSpPr>
      <xdr:spPr>
        <a:xfrm>
          <a:off x="6072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143510</xdr:rowOff>
    </xdr:from>
    <xdr:to>
      <xdr:col>54</xdr:col>
      <xdr:colOff>189865</xdr:colOff>
      <xdr:row>78</xdr:row>
      <xdr:rowOff>151130</xdr:rowOff>
    </xdr:to>
    <xdr:cxnSp macro="">
      <xdr:nvCxnSpPr>
        <xdr:cNvPr id="394" name="直線コネクタ 393"/>
        <xdr:cNvCxnSpPr/>
      </xdr:nvCxnSpPr>
      <xdr:spPr>
        <a:xfrm flipV="1">
          <a:off x="10475595" y="12145010"/>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154940</xdr:rowOff>
    </xdr:from>
    <xdr:ext cx="534670" cy="252095"/>
    <xdr:sp macro="" textlink="">
      <xdr:nvSpPr>
        <xdr:cNvPr id="395" name="商工費最小値テキスト"/>
        <xdr:cNvSpPr txBox="1"/>
      </xdr:nvSpPr>
      <xdr:spPr>
        <a:xfrm>
          <a:off x="10528300" y="135280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151130</xdr:rowOff>
    </xdr:from>
    <xdr:to>
      <xdr:col>55</xdr:col>
      <xdr:colOff>88900</xdr:colOff>
      <xdr:row>78</xdr:row>
      <xdr:rowOff>151130</xdr:rowOff>
    </xdr:to>
    <xdr:cxnSp macro="">
      <xdr:nvCxnSpPr>
        <xdr:cNvPr id="396" name="直線コネクタ 395"/>
        <xdr:cNvCxnSpPr/>
      </xdr:nvCxnSpPr>
      <xdr:spPr>
        <a:xfrm>
          <a:off x="10388600" y="1352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90170</xdr:rowOff>
    </xdr:from>
    <xdr:ext cx="534670" cy="259080"/>
    <xdr:sp macro="" textlink="">
      <xdr:nvSpPr>
        <xdr:cNvPr id="397" name="商工費最大値テキスト"/>
        <xdr:cNvSpPr txBox="1"/>
      </xdr:nvSpPr>
      <xdr:spPr>
        <a:xfrm>
          <a:off x="10528300" y="11920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55,887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143510</xdr:rowOff>
    </xdr:from>
    <xdr:to>
      <xdr:col>55</xdr:col>
      <xdr:colOff>88900</xdr:colOff>
      <xdr:row>70</xdr:row>
      <xdr:rowOff>143510</xdr:rowOff>
    </xdr:to>
    <xdr:cxnSp macro="">
      <xdr:nvCxnSpPr>
        <xdr:cNvPr id="398" name="直線コネクタ 397"/>
        <xdr:cNvCxnSpPr/>
      </xdr:nvCxnSpPr>
      <xdr:spPr>
        <a:xfrm>
          <a:off x="10388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46355</xdr:rowOff>
    </xdr:from>
    <xdr:to>
      <xdr:col>55</xdr:col>
      <xdr:colOff>0</xdr:colOff>
      <xdr:row>78</xdr:row>
      <xdr:rowOff>151130</xdr:rowOff>
    </xdr:to>
    <xdr:cxnSp macro="">
      <xdr:nvCxnSpPr>
        <xdr:cNvPr id="399" name="直線コネクタ 398"/>
        <xdr:cNvCxnSpPr/>
      </xdr:nvCxnSpPr>
      <xdr:spPr>
        <a:xfrm>
          <a:off x="9639300" y="13076555"/>
          <a:ext cx="838200" cy="447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169545</xdr:rowOff>
    </xdr:from>
    <xdr:ext cx="534670" cy="252095"/>
    <xdr:sp macro="" textlink="">
      <xdr:nvSpPr>
        <xdr:cNvPr id="400" name="商工費平均値テキスト"/>
        <xdr:cNvSpPr txBox="1"/>
      </xdr:nvSpPr>
      <xdr:spPr>
        <a:xfrm>
          <a:off x="10528300" y="1268539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74</xdr:row>
      <xdr:rowOff>146685</xdr:rowOff>
    </xdr:from>
    <xdr:to>
      <xdr:col>55</xdr:col>
      <xdr:colOff>50800</xdr:colOff>
      <xdr:row>75</xdr:row>
      <xdr:rowOff>76835</xdr:rowOff>
    </xdr:to>
    <xdr:sp macro="" textlink="">
      <xdr:nvSpPr>
        <xdr:cNvPr id="401" name="フローチャート: 判断 400"/>
        <xdr:cNvSpPr/>
      </xdr:nvSpPr>
      <xdr:spPr>
        <a:xfrm>
          <a:off x="104267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46355</xdr:rowOff>
    </xdr:from>
    <xdr:to>
      <xdr:col>50</xdr:col>
      <xdr:colOff>114300</xdr:colOff>
      <xdr:row>78</xdr:row>
      <xdr:rowOff>126365</xdr:rowOff>
    </xdr:to>
    <xdr:cxnSp macro="">
      <xdr:nvCxnSpPr>
        <xdr:cNvPr id="402" name="直線コネクタ 401"/>
        <xdr:cNvCxnSpPr/>
      </xdr:nvCxnSpPr>
      <xdr:spPr>
        <a:xfrm flipV="1">
          <a:off x="8750300" y="13076555"/>
          <a:ext cx="889000" cy="422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135255</xdr:rowOff>
    </xdr:from>
    <xdr:to>
      <xdr:col>50</xdr:col>
      <xdr:colOff>165100</xdr:colOff>
      <xdr:row>73</xdr:row>
      <xdr:rowOff>65405</xdr:rowOff>
    </xdr:to>
    <xdr:sp macro="" textlink="">
      <xdr:nvSpPr>
        <xdr:cNvPr id="403" name="フローチャート: 判断 402"/>
        <xdr:cNvSpPr/>
      </xdr:nvSpPr>
      <xdr:spPr>
        <a:xfrm>
          <a:off x="9588500" y="124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71</xdr:row>
      <xdr:rowOff>81915</xdr:rowOff>
    </xdr:from>
    <xdr:ext cx="534670" cy="259080"/>
    <xdr:sp macro="" textlink="">
      <xdr:nvSpPr>
        <xdr:cNvPr id="404" name="テキスト ボックス 403"/>
        <xdr:cNvSpPr txBox="1"/>
      </xdr:nvSpPr>
      <xdr:spPr>
        <a:xfrm>
          <a:off x="9359265" y="12254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126365</xdr:rowOff>
    </xdr:from>
    <xdr:to>
      <xdr:col>45</xdr:col>
      <xdr:colOff>177800</xdr:colOff>
      <xdr:row>79</xdr:row>
      <xdr:rowOff>20955</xdr:rowOff>
    </xdr:to>
    <xdr:cxnSp macro="">
      <xdr:nvCxnSpPr>
        <xdr:cNvPr id="405" name="直線コネクタ 404"/>
        <xdr:cNvCxnSpPr/>
      </xdr:nvCxnSpPr>
      <xdr:spPr>
        <a:xfrm flipV="1">
          <a:off x="7861300" y="1349946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10795</xdr:rowOff>
    </xdr:from>
    <xdr:to>
      <xdr:col>46</xdr:col>
      <xdr:colOff>38100</xdr:colOff>
      <xdr:row>73</xdr:row>
      <xdr:rowOff>112395</xdr:rowOff>
    </xdr:to>
    <xdr:sp macro="" textlink="">
      <xdr:nvSpPr>
        <xdr:cNvPr id="406" name="フローチャート: 判断 405"/>
        <xdr:cNvSpPr/>
      </xdr:nvSpPr>
      <xdr:spPr>
        <a:xfrm>
          <a:off x="8699500" y="1252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71</xdr:row>
      <xdr:rowOff>128905</xdr:rowOff>
    </xdr:from>
    <xdr:ext cx="527685" cy="259080"/>
    <xdr:sp macro="" textlink="">
      <xdr:nvSpPr>
        <xdr:cNvPr id="407" name="テキスト ボックス 406"/>
        <xdr:cNvSpPr txBox="1"/>
      </xdr:nvSpPr>
      <xdr:spPr>
        <a:xfrm>
          <a:off x="8482965" y="123018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20955</xdr:rowOff>
    </xdr:from>
    <xdr:to>
      <xdr:col>41</xdr:col>
      <xdr:colOff>50800</xdr:colOff>
      <xdr:row>79</xdr:row>
      <xdr:rowOff>79375</xdr:rowOff>
    </xdr:to>
    <xdr:cxnSp macro="">
      <xdr:nvCxnSpPr>
        <xdr:cNvPr id="408" name="直線コネクタ 407"/>
        <xdr:cNvCxnSpPr/>
      </xdr:nvCxnSpPr>
      <xdr:spPr>
        <a:xfrm flipV="1">
          <a:off x="6972300" y="1356550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107315</xdr:rowOff>
    </xdr:from>
    <xdr:to>
      <xdr:col>41</xdr:col>
      <xdr:colOff>101600</xdr:colOff>
      <xdr:row>71</xdr:row>
      <xdr:rowOff>37465</xdr:rowOff>
    </xdr:to>
    <xdr:sp macro="" textlink="">
      <xdr:nvSpPr>
        <xdr:cNvPr id="409" name="フローチャート: 判断 408"/>
        <xdr:cNvSpPr/>
      </xdr:nvSpPr>
      <xdr:spPr>
        <a:xfrm>
          <a:off x="7810500" y="1210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69</xdr:row>
      <xdr:rowOff>53975</xdr:rowOff>
    </xdr:from>
    <xdr:ext cx="527685" cy="252095"/>
    <xdr:sp macro="" textlink="">
      <xdr:nvSpPr>
        <xdr:cNvPr id="410" name="テキスト ボックス 409"/>
        <xdr:cNvSpPr txBox="1"/>
      </xdr:nvSpPr>
      <xdr:spPr>
        <a:xfrm>
          <a:off x="7593965" y="118840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71</xdr:row>
      <xdr:rowOff>11430</xdr:rowOff>
    </xdr:from>
    <xdr:to>
      <xdr:col>36</xdr:col>
      <xdr:colOff>165100</xdr:colOff>
      <xdr:row>71</xdr:row>
      <xdr:rowOff>113030</xdr:rowOff>
    </xdr:to>
    <xdr:sp macro="" textlink="">
      <xdr:nvSpPr>
        <xdr:cNvPr id="411" name="フローチャート: 判断 410"/>
        <xdr:cNvSpPr/>
      </xdr:nvSpPr>
      <xdr:spPr>
        <a:xfrm>
          <a:off x="6921500" y="1218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69</xdr:row>
      <xdr:rowOff>129540</xdr:rowOff>
    </xdr:from>
    <xdr:ext cx="527685" cy="259080"/>
    <xdr:sp macro="" textlink="">
      <xdr:nvSpPr>
        <xdr:cNvPr id="412" name="テキスト ボックス 411"/>
        <xdr:cNvSpPr txBox="1"/>
      </xdr:nvSpPr>
      <xdr:spPr>
        <a:xfrm>
          <a:off x="6704965" y="119595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100330</xdr:rowOff>
    </xdr:from>
    <xdr:to>
      <xdr:col>55</xdr:col>
      <xdr:colOff>50800</xdr:colOff>
      <xdr:row>79</xdr:row>
      <xdr:rowOff>30480</xdr:rowOff>
    </xdr:to>
    <xdr:sp macro="" textlink="">
      <xdr:nvSpPr>
        <xdr:cNvPr id="418" name="楕円 417"/>
        <xdr:cNvSpPr/>
      </xdr:nvSpPr>
      <xdr:spPr>
        <a:xfrm>
          <a:off x="104267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15240</xdr:rowOff>
    </xdr:from>
    <xdr:ext cx="534670" cy="259080"/>
    <xdr:sp macro="" textlink="">
      <xdr:nvSpPr>
        <xdr:cNvPr id="419" name="商工費該当値テキスト"/>
        <xdr:cNvSpPr txBox="1"/>
      </xdr:nvSpPr>
      <xdr:spPr>
        <a:xfrm>
          <a:off x="10528300" y="13388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167005</xdr:rowOff>
    </xdr:from>
    <xdr:to>
      <xdr:col>50</xdr:col>
      <xdr:colOff>165100</xdr:colOff>
      <xdr:row>76</xdr:row>
      <xdr:rowOff>97790</xdr:rowOff>
    </xdr:to>
    <xdr:sp macro="" textlink="">
      <xdr:nvSpPr>
        <xdr:cNvPr id="420" name="楕円 419"/>
        <xdr:cNvSpPr/>
      </xdr:nvSpPr>
      <xdr:spPr>
        <a:xfrm>
          <a:off x="9588500" y="13025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76</xdr:row>
      <xdr:rowOff>88265</xdr:rowOff>
    </xdr:from>
    <xdr:ext cx="534670" cy="252095"/>
    <xdr:sp macro="" textlink="">
      <xdr:nvSpPr>
        <xdr:cNvPr id="421" name="テキスト ボックス 420"/>
        <xdr:cNvSpPr txBox="1"/>
      </xdr:nvSpPr>
      <xdr:spPr>
        <a:xfrm>
          <a:off x="9359265" y="131184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75565</xdr:rowOff>
    </xdr:from>
    <xdr:to>
      <xdr:col>46</xdr:col>
      <xdr:colOff>38100</xdr:colOff>
      <xdr:row>79</xdr:row>
      <xdr:rowOff>6350</xdr:rowOff>
    </xdr:to>
    <xdr:sp macro="" textlink="">
      <xdr:nvSpPr>
        <xdr:cNvPr id="422" name="楕円 421"/>
        <xdr:cNvSpPr/>
      </xdr:nvSpPr>
      <xdr:spPr>
        <a:xfrm>
          <a:off x="8699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168275</xdr:rowOff>
    </xdr:from>
    <xdr:ext cx="527685" cy="252095"/>
    <xdr:sp macro="" textlink="">
      <xdr:nvSpPr>
        <xdr:cNvPr id="423" name="テキスト ボックス 422"/>
        <xdr:cNvSpPr txBox="1"/>
      </xdr:nvSpPr>
      <xdr:spPr>
        <a:xfrm>
          <a:off x="8482965" y="135413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141605</xdr:rowOff>
    </xdr:from>
    <xdr:to>
      <xdr:col>41</xdr:col>
      <xdr:colOff>101600</xdr:colOff>
      <xdr:row>79</xdr:row>
      <xdr:rowOff>71755</xdr:rowOff>
    </xdr:to>
    <xdr:sp macro="" textlink="">
      <xdr:nvSpPr>
        <xdr:cNvPr id="424" name="楕円 423"/>
        <xdr:cNvSpPr/>
      </xdr:nvSpPr>
      <xdr:spPr>
        <a:xfrm>
          <a:off x="7810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63500</xdr:rowOff>
    </xdr:from>
    <xdr:ext cx="527685" cy="252095"/>
    <xdr:sp macro="" textlink="">
      <xdr:nvSpPr>
        <xdr:cNvPr id="425" name="テキスト ボックス 424"/>
        <xdr:cNvSpPr txBox="1"/>
      </xdr:nvSpPr>
      <xdr:spPr>
        <a:xfrm>
          <a:off x="7593965" y="136080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79</xdr:row>
      <xdr:rowOff>29210</xdr:rowOff>
    </xdr:from>
    <xdr:to>
      <xdr:col>36</xdr:col>
      <xdr:colOff>165100</xdr:colOff>
      <xdr:row>79</xdr:row>
      <xdr:rowOff>130175</xdr:rowOff>
    </xdr:to>
    <xdr:sp macro="" textlink="">
      <xdr:nvSpPr>
        <xdr:cNvPr id="426" name="楕円 425"/>
        <xdr:cNvSpPr/>
      </xdr:nvSpPr>
      <xdr:spPr>
        <a:xfrm>
          <a:off x="6921500" y="13573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121285</xdr:rowOff>
    </xdr:from>
    <xdr:ext cx="527685" cy="252095"/>
    <xdr:sp macro="" textlink="">
      <xdr:nvSpPr>
        <xdr:cNvPr id="427" name="テキスト ボックス 426"/>
        <xdr:cNvSpPr txBox="1"/>
      </xdr:nvSpPr>
      <xdr:spPr>
        <a:xfrm>
          <a:off x="6704965" y="136658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xdr:cNvSpPr/>
      </xdr:nvSpPr>
      <xdr:spPr>
        <a:xfrm>
          <a:off x="711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xdr:cNvSpPr/>
      </xdr:nvSpPr>
      <xdr:spPr>
        <a:xfrm>
          <a:off x="711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xdr:cNvSpPr/>
      </xdr:nvSpPr>
      <xdr:spPr>
        <a:xfrm>
          <a:off x="876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xdr:cNvSpPr/>
      </xdr:nvSpPr>
      <xdr:spPr>
        <a:xfrm>
          <a:off x="876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4" name="テキスト ボックス 433"/>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100</xdr:row>
      <xdr:rowOff>111760</xdr:rowOff>
    </xdr:from>
    <xdr:ext cx="531495" cy="252095"/>
    <xdr:sp macro="" textlink="">
      <xdr:nvSpPr>
        <xdr:cNvPr id="436" name="テキスト ボックス 435"/>
        <xdr:cNvSpPr txBox="1"/>
      </xdr:nvSpPr>
      <xdr:spPr>
        <a:xfrm>
          <a:off x="6072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168910</xdr:rowOff>
    </xdr:from>
    <xdr:ext cx="531495" cy="252095"/>
    <xdr:sp macro="" textlink="">
      <xdr:nvSpPr>
        <xdr:cNvPr id="438" name="テキスト ボックス 437"/>
        <xdr:cNvSpPr txBox="1"/>
      </xdr:nvSpPr>
      <xdr:spPr>
        <a:xfrm>
          <a:off x="6072505" y="16799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2095"/>
    <xdr:sp macro="" textlink="">
      <xdr:nvSpPr>
        <xdr:cNvPr id="440" name="テキスト ボックス 439"/>
        <xdr:cNvSpPr txBox="1"/>
      </xdr:nvSpPr>
      <xdr:spPr>
        <a:xfrm>
          <a:off x="6072505" y="16342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8645" cy="252095"/>
    <xdr:sp macro="" textlink="">
      <xdr:nvSpPr>
        <xdr:cNvPr id="442" name="テキスト ボックス 441"/>
        <xdr:cNvSpPr txBox="1"/>
      </xdr:nvSpPr>
      <xdr:spPr>
        <a:xfrm>
          <a:off x="6008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8645" cy="252095"/>
    <xdr:sp macro="" textlink="">
      <xdr:nvSpPr>
        <xdr:cNvPr id="444" name="テキスト ボックス 443"/>
        <xdr:cNvSpPr txBox="1"/>
      </xdr:nvSpPr>
      <xdr:spPr>
        <a:xfrm>
          <a:off x="6008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46" name="テキスト ボックス 445"/>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33655</xdr:rowOff>
    </xdr:from>
    <xdr:to>
      <xdr:col>54</xdr:col>
      <xdr:colOff>189865</xdr:colOff>
      <xdr:row>97</xdr:row>
      <xdr:rowOff>153670</xdr:rowOff>
    </xdr:to>
    <xdr:cxnSp macro="">
      <xdr:nvCxnSpPr>
        <xdr:cNvPr id="448" name="直線コネクタ 447"/>
        <xdr:cNvCxnSpPr/>
      </xdr:nvCxnSpPr>
      <xdr:spPr>
        <a:xfrm flipV="1">
          <a:off x="10475595" y="15635605"/>
          <a:ext cx="127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157480</xdr:rowOff>
    </xdr:from>
    <xdr:ext cx="534670" cy="252095"/>
    <xdr:sp macro="" textlink="">
      <xdr:nvSpPr>
        <xdr:cNvPr id="449" name="土木費最小値テキスト"/>
        <xdr:cNvSpPr txBox="1"/>
      </xdr:nvSpPr>
      <xdr:spPr>
        <a:xfrm>
          <a:off x="10528300" y="167881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83,442</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153670</xdr:rowOff>
    </xdr:from>
    <xdr:to>
      <xdr:col>55</xdr:col>
      <xdr:colOff>88900</xdr:colOff>
      <xdr:row>97</xdr:row>
      <xdr:rowOff>153670</xdr:rowOff>
    </xdr:to>
    <xdr:cxnSp macro="">
      <xdr:nvCxnSpPr>
        <xdr:cNvPr id="450" name="直線コネクタ 449"/>
        <xdr:cNvCxnSpPr/>
      </xdr:nvCxnSpPr>
      <xdr:spPr>
        <a:xfrm>
          <a:off x="10388600" y="1678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151765</xdr:rowOff>
    </xdr:from>
    <xdr:ext cx="598805" cy="259080"/>
    <xdr:sp macro="" textlink="">
      <xdr:nvSpPr>
        <xdr:cNvPr id="451" name="土木費最大値テキスト"/>
        <xdr:cNvSpPr txBox="1"/>
      </xdr:nvSpPr>
      <xdr:spPr>
        <a:xfrm>
          <a:off x="10528300" y="15410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108,568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33655</xdr:rowOff>
    </xdr:from>
    <xdr:to>
      <xdr:col>55</xdr:col>
      <xdr:colOff>88900</xdr:colOff>
      <xdr:row>91</xdr:row>
      <xdr:rowOff>33655</xdr:rowOff>
    </xdr:to>
    <xdr:cxnSp macro="">
      <xdr:nvCxnSpPr>
        <xdr:cNvPr id="452" name="直線コネクタ 451"/>
        <xdr:cNvCxnSpPr/>
      </xdr:nvCxnSpPr>
      <xdr:spPr>
        <a:xfrm>
          <a:off x="10388600" y="15635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90170</xdr:rowOff>
    </xdr:from>
    <xdr:to>
      <xdr:col>55</xdr:col>
      <xdr:colOff>0</xdr:colOff>
      <xdr:row>94</xdr:row>
      <xdr:rowOff>88265</xdr:rowOff>
    </xdr:to>
    <xdr:cxnSp macro="">
      <xdr:nvCxnSpPr>
        <xdr:cNvPr id="453" name="直線コネクタ 452"/>
        <xdr:cNvCxnSpPr/>
      </xdr:nvCxnSpPr>
      <xdr:spPr>
        <a:xfrm>
          <a:off x="9639300" y="15863570"/>
          <a:ext cx="8382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29210</xdr:rowOff>
    </xdr:from>
    <xdr:ext cx="534670" cy="252095"/>
    <xdr:sp macro="" textlink="">
      <xdr:nvSpPr>
        <xdr:cNvPr id="454" name="土木費平均値テキスト"/>
        <xdr:cNvSpPr txBox="1"/>
      </xdr:nvSpPr>
      <xdr:spPr>
        <a:xfrm>
          <a:off x="10528300" y="1597406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96,814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6350</xdr:rowOff>
    </xdr:from>
    <xdr:to>
      <xdr:col>55</xdr:col>
      <xdr:colOff>50800</xdr:colOff>
      <xdr:row>94</xdr:row>
      <xdr:rowOff>107315</xdr:rowOff>
    </xdr:to>
    <xdr:sp macro="" textlink="">
      <xdr:nvSpPr>
        <xdr:cNvPr id="455" name="フローチャート: 判断 454"/>
        <xdr:cNvSpPr/>
      </xdr:nvSpPr>
      <xdr:spPr>
        <a:xfrm>
          <a:off x="10426700" y="16122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90170</xdr:rowOff>
    </xdr:from>
    <xdr:to>
      <xdr:col>50</xdr:col>
      <xdr:colOff>114300</xdr:colOff>
      <xdr:row>93</xdr:row>
      <xdr:rowOff>635</xdr:rowOff>
    </xdr:to>
    <xdr:cxnSp macro="">
      <xdr:nvCxnSpPr>
        <xdr:cNvPr id="456" name="直線コネクタ 455"/>
        <xdr:cNvCxnSpPr/>
      </xdr:nvCxnSpPr>
      <xdr:spPr>
        <a:xfrm flipV="1">
          <a:off x="8750300" y="1586357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141605</xdr:rowOff>
    </xdr:from>
    <xdr:to>
      <xdr:col>50</xdr:col>
      <xdr:colOff>165100</xdr:colOff>
      <xdr:row>93</xdr:row>
      <xdr:rowOff>71755</xdr:rowOff>
    </xdr:to>
    <xdr:sp macro="" textlink="">
      <xdr:nvSpPr>
        <xdr:cNvPr id="457" name="フローチャート: 判断 456"/>
        <xdr:cNvSpPr/>
      </xdr:nvSpPr>
      <xdr:spPr>
        <a:xfrm>
          <a:off x="9588500" y="1591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93</xdr:row>
      <xdr:rowOff>63500</xdr:rowOff>
    </xdr:from>
    <xdr:ext cx="591820" cy="252095"/>
    <xdr:sp macro="" textlink="">
      <xdr:nvSpPr>
        <xdr:cNvPr id="458" name="テキスト ボックス 457"/>
        <xdr:cNvSpPr txBox="1"/>
      </xdr:nvSpPr>
      <xdr:spPr>
        <a:xfrm>
          <a:off x="9326880" y="1600835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635</xdr:rowOff>
    </xdr:from>
    <xdr:to>
      <xdr:col>45</xdr:col>
      <xdr:colOff>177800</xdr:colOff>
      <xdr:row>94</xdr:row>
      <xdr:rowOff>142240</xdr:rowOff>
    </xdr:to>
    <xdr:cxnSp macro="">
      <xdr:nvCxnSpPr>
        <xdr:cNvPr id="459" name="直線コネクタ 458"/>
        <xdr:cNvCxnSpPr/>
      </xdr:nvCxnSpPr>
      <xdr:spPr>
        <a:xfrm flipV="1">
          <a:off x="7861300" y="15945485"/>
          <a:ext cx="889000" cy="313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95885</xdr:rowOff>
    </xdr:from>
    <xdr:to>
      <xdr:col>46</xdr:col>
      <xdr:colOff>38100</xdr:colOff>
      <xdr:row>93</xdr:row>
      <xdr:rowOff>26035</xdr:rowOff>
    </xdr:to>
    <xdr:sp macro="" textlink="">
      <xdr:nvSpPr>
        <xdr:cNvPr id="460" name="フローチャート: 判断 459"/>
        <xdr:cNvSpPr/>
      </xdr:nvSpPr>
      <xdr:spPr>
        <a:xfrm>
          <a:off x="8699500" y="158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91</xdr:row>
      <xdr:rowOff>42545</xdr:rowOff>
    </xdr:from>
    <xdr:ext cx="591820" cy="252095"/>
    <xdr:sp macro="" textlink="">
      <xdr:nvSpPr>
        <xdr:cNvPr id="461" name="テキスト ボックス 460"/>
        <xdr:cNvSpPr txBox="1"/>
      </xdr:nvSpPr>
      <xdr:spPr>
        <a:xfrm>
          <a:off x="8450580" y="1564449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112395</xdr:rowOff>
    </xdr:from>
    <xdr:to>
      <xdr:col>41</xdr:col>
      <xdr:colOff>50800</xdr:colOff>
      <xdr:row>94</xdr:row>
      <xdr:rowOff>142240</xdr:rowOff>
    </xdr:to>
    <xdr:cxnSp macro="">
      <xdr:nvCxnSpPr>
        <xdr:cNvPr id="462" name="直線コネクタ 461"/>
        <xdr:cNvCxnSpPr/>
      </xdr:nvCxnSpPr>
      <xdr:spPr>
        <a:xfrm>
          <a:off x="6972300" y="1622869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59055</xdr:rowOff>
    </xdr:from>
    <xdr:to>
      <xdr:col>41</xdr:col>
      <xdr:colOff>101600</xdr:colOff>
      <xdr:row>97</xdr:row>
      <xdr:rowOff>160655</xdr:rowOff>
    </xdr:to>
    <xdr:sp macro="" textlink="">
      <xdr:nvSpPr>
        <xdr:cNvPr id="463" name="フローチャート: 判断 462"/>
        <xdr:cNvSpPr/>
      </xdr:nvSpPr>
      <xdr:spPr>
        <a:xfrm>
          <a:off x="7810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151765</xdr:rowOff>
    </xdr:from>
    <xdr:ext cx="527685" cy="259080"/>
    <xdr:sp macro="" textlink="">
      <xdr:nvSpPr>
        <xdr:cNvPr id="464" name="テキスト ボックス 463"/>
        <xdr:cNvSpPr txBox="1"/>
      </xdr:nvSpPr>
      <xdr:spPr>
        <a:xfrm>
          <a:off x="7593965" y="167824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87630</xdr:rowOff>
    </xdr:from>
    <xdr:to>
      <xdr:col>36</xdr:col>
      <xdr:colOff>165100</xdr:colOff>
      <xdr:row>99</xdr:row>
      <xdr:rowOff>17780</xdr:rowOff>
    </xdr:to>
    <xdr:sp macro="" textlink="">
      <xdr:nvSpPr>
        <xdr:cNvPr id="465" name="フローチャート: 判断 464"/>
        <xdr:cNvSpPr/>
      </xdr:nvSpPr>
      <xdr:spPr>
        <a:xfrm>
          <a:off x="6921500" y="1688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8890</xdr:rowOff>
    </xdr:from>
    <xdr:ext cx="527685" cy="252095"/>
    <xdr:sp macro="" textlink="">
      <xdr:nvSpPr>
        <xdr:cNvPr id="466" name="テキスト ボックス 465"/>
        <xdr:cNvSpPr txBox="1"/>
      </xdr:nvSpPr>
      <xdr:spPr>
        <a:xfrm>
          <a:off x="6704965" y="169824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37465</xdr:rowOff>
    </xdr:from>
    <xdr:to>
      <xdr:col>55</xdr:col>
      <xdr:colOff>50800</xdr:colOff>
      <xdr:row>94</xdr:row>
      <xdr:rowOff>139065</xdr:rowOff>
    </xdr:to>
    <xdr:sp macro="" textlink="">
      <xdr:nvSpPr>
        <xdr:cNvPr id="472" name="楕円 471"/>
        <xdr:cNvSpPr/>
      </xdr:nvSpPr>
      <xdr:spPr>
        <a:xfrm>
          <a:off x="10426700" y="161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15875</xdr:rowOff>
    </xdr:from>
    <xdr:ext cx="534670" cy="259080"/>
    <xdr:sp macro="" textlink="">
      <xdr:nvSpPr>
        <xdr:cNvPr id="473" name="土木費該当値テキスト"/>
        <xdr:cNvSpPr txBox="1"/>
      </xdr:nvSpPr>
      <xdr:spPr>
        <a:xfrm>
          <a:off x="10528300" y="16132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92</xdr:row>
      <xdr:rowOff>39370</xdr:rowOff>
    </xdr:from>
    <xdr:to>
      <xdr:col>50</xdr:col>
      <xdr:colOff>165100</xdr:colOff>
      <xdr:row>92</xdr:row>
      <xdr:rowOff>140970</xdr:rowOff>
    </xdr:to>
    <xdr:sp macro="" textlink="">
      <xdr:nvSpPr>
        <xdr:cNvPr id="474" name="楕円 473"/>
        <xdr:cNvSpPr/>
      </xdr:nvSpPr>
      <xdr:spPr>
        <a:xfrm>
          <a:off x="9588500" y="158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90</xdr:row>
      <xdr:rowOff>157480</xdr:rowOff>
    </xdr:from>
    <xdr:ext cx="591820" cy="252095"/>
    <xdr:sp macro="" textlink="">
      <xdr:nvSpPr>
        <xdr:cNvPr id="475" name="テキスト ボックス 474"/>
        <xdr:cNvSpPr txBox="1"/>
      </xdr:nvSpPr>
      <xdr:spPr>
        <a:xfrm>
          <a:off x="9326880" y="1558798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121285</xdr:rowOff>
    </xdr:from>
    <xdr:to>
      <xdr:col>46</xdr:col>
      <xdr:colOff>38100</xdr:colOff>
      <xdr:row>93</xdr:row>
      <xdr:rowOff>52070</xdr:rowOff>
    </xdr:to>
    <xdr:sp macro="" textlink="">
      <xdr:nvSpPr>
        <xdr:cNvPr id="476" name="楕円 475"/>
        <xdr:cNvSpPr/>
      </xdr:nvSpPr>
      <xdr:spPr>
        <a:xfrm>
          <a:off x="8699500" y="15894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93</xdr:row>
      <xdr:rowOff>42545</xdr:rowOff>
    </xdr:from>
    <xdr:ext cx="591820" cy="252095"/>
    <xdr:sp macro="" textlink="">
      <xdr:nvSpPr>
        <xdr:cNvPr id="477" name="テキスト ボックス 476"/>
        <xdr:cNvSpPr txBox="1"/>
      </xdr:nvSpPr>
      <xdr:spPr>
        <a:xfrm>
          <a:off x="8450580" y="1598739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91440</xdr:rowOff>
    </xdr:from>
    <xdr:to>
      <xdr:col>41</xdr:col>
      <xdr:colOff>101600</xdr:colOff>
      <xdr:row>95</xdr:row>
      <xdr:rowOff>21590</xdr:rowOff>
    </xdr:to>
    <xdr:sp macro="" textlink="">
      <xdr:nvSpPr>
        <xdr:cNvPr id="478" name="楕円 477"/>
        <xdr:cNvSpPr/>
      </xdr:nvSpPr>
      <xdr:spPr>
        <a:xfrm>
          <a:off x="7810500" y="162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38100</xdr:rowOff>
    </xdr:from>
    <xdr:ext cx="527685" cy="259080"/>
    <xdr:sp macro="" textlink="">
      <xdr:nvSpPr>
        <xdr:cNvPr id="479" name="テキスト ボックス 478"/>
        <xdr:cNvSpPr txBox="1"/>
      </xdr:nvSpPr>
      <xdr:spPr>
        <a:xfrm>
          <a:off x="7593965" y="159829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61595</xdr:rowOff>
    </xdr:from>
    <xdr:to>
      <xdr:col>36</xdr:col>
      <xdr:colOff>165100</xdr:colOff>
      <xdr:row>94</xdr:row>
      <xdr:rowOff>163195</xdr:rowOff>
    </xdr:to>
    <xdr:sp macro="" textlink="">
      <xdr:nvSpPr>
        <xdr:cNvPr id="480" name="楕円 479"/>
        <xdr:cNvSpPr/>
      </xdr:nvSpPr>
      <xdr:spPr>
        <a:xfrm>
          <a:off x="6921500" y="161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8255</xdr:rowOff>
    </xdr:from>
    <xdr:ext cx="527685" cy="252095"/>
    <xdr:sp macro="" textlink="">
      <xdr:nvSpPr>
        <xdr:cNvPr id="481" name="テキスト ボックス 480"/>
        <xdr:cNvSpPr txBox="1"/>
      </xdr:nvSpPr>
      <xdr:spPr>
        <a:xfrm>
          <a:off x="6704965" y="159531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88" name="テキスト ボックス 487"/>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40</xdr:row>
      <xdr:rowOff>111760</xdr:rowOff>
    </xdr:from>
    <xdr:ext cx="531495" cy="252095"/>
    <xdr:sp macro="" textlink="">
      <xdr:nvSpPr>
        <xdr:cNvPr id="490" name="テキスト ボックス 489"/>
        <xdr:cNvSpPr txBox="1"/>
      </xdr:nvSpPr>
      <xdr:spPr>
        <a:xfrm>
          <a:off x="11914505" y="6969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2095"/>
    <xdr:sp macro="" textlink="">
      <xdr:nvSpPr>
        <xdr:cNvPr id="492" name="テキスト ボックス 491"/>
        <xdr:cNvSpPr txBox="1"/>
      </xdr:nvSpPr>
      <xdr:spPr>
        <a:xfrm>
          <a:off x="11914505" y="6512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2095"/>
    <xdr:sp macro="" textlink="">
      <xdr:nvSpPr>
        <xdr:cNvPr id="494" name="テキスト ボックス 493"/>
        <xdr:cNvSpPr txBox="1"/>
      </xdr:nvSpPr>
      <xdr:spPr>
        <a:xfrm>
          <a:off x="11914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28,000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2095"/>
    <xdr:sp macro="" textlink="">
      <xdr:nvSpPr>
        <xdr:cNvPr id="496" name="テキスト ボックス 495"/>
        <xdr:cNvSpPr txBox="1"/>
      </xdr:nvSpPr>
      <xdr:spPr>
        <a:xfrm>
          <a:off x="11914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2095"/>
    <xdr:sp macro="" textlink="">
      <xdr:nvSpPr>
        <xdr:cNvPr id="498" name="テキスト ボックス 497"/>
        <xdr:cNvSpPr txBox="1"/>
      </xdr:nvSpPr>
      <xdr:spPr>
        <a:xfrm>
          <a:off x="11914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095"/>
    <xdr:sp macro="" textlink="">
      <xdr:nvSpPr>
        <xdr:cNvPr id="500" name="テキスト ボックス 499"/>
        <xdr:cNvSpPr txBox="1"/>
      </xdr:nvSpPr>
      <xdr:spPr>
        <a:xfrm>
          <a:off x="11914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29845</xdr:rowOff>
    </xdr:from>
    <xdr:to>
      <xdr:col>85</xdr:col>
      <xdr:colOff>126365</xdr:colOff>
      <xdr:row>37</xdr:row>
      <xdr:rowOff>38100</xdr:rowOff>
    </xdr:to>
    <xdr:cxnSp macro="">
      <xdr:nvCxnSpPr>
        <xdr:cNvPr id="502" name="直線コネクタ 501"/>
        <xdr:cNvCxnSpPr/>
      </xdr:nvCxnSpPr>
      <xdr:spPr>
        <a:xfrm flipV="1">
          <a:off x="16317595" y="5859145"/>
          <a:ext cx="1270" cy="522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41910</xdr:rowOff>
    </xdr:from>
    <xdr:ext cx="534670" cy="252095"/>
    <xdr:sp macro="" textlink="">
      <xdr:nvSpPr>
        <xdr:cNvPr id="503" name="警察費最小値テキスト"/>
        <xdr:cNvSpPr txBox="1"/>
      </xdr:nvSpPr>
      <xdr:spPr>
        <a:xfrm>
          <a:off x="16370300" y="63855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27,195</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38100</xdr:rowOff>
    </xdr:from>
    <xdr:to>
      <xdr:col>86</xdr:col>
      <xdr:colOff>25400</xdr:colOff>
      <xdr:row>37</xdr:row>
      <xdr:rowOff>38100</xdr:rowOff>
    </xdr:to>
    <xdr:cxnSp macro="">
      <xdr:nvCxnSpPr>
        <xdr:cNvPr id="504" name="直線コネクタ 503"/>
        <xdr:cNvCxnSpPr/>
      </xdr:nvCxnSpPr>
      <xdr:spPr>
        <a:xfrm>
          <a:off x="16230600" y="638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147955</xdr:rowOff>
    </xdr:from>
    <xdr:ext cx="534670" cy="258445"/>
    <xdr:sp macro="" textlink="">
      <xdr:nvSpPr>
        <xdr:cNvPr id="505" name="警察費最大値テキスト"/>
        <xdr:cNvSpPr txBox="1"/>
      </xdr:nvSpPr>
      <xdr:spPr>
        <a:xfrm>
          <a:off x="16370300" y="5634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29,481</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29845</xdr:rowOff>
    </xdr:from>
    <xdr:to>
      <xdr:col>86</xdr:col>
      <xdr:colOff>25400</xdr:colOff>
      <xdr:row>34</xdr:row>
      <xdr:rowOff>29845</xdr:rowOff>
    </xdr:to>
    <xdr:cxnSp macro="">
      <xdr:nvCxnSpPr>
        <xdr:cNvPr id="506" name="直線コネクタ 505"/>
        <xdr:cNvCxnSpPr/>
      </xdr:nvCxnSpPr>
      <xdr:spPr>
        <a:xfrm>
          <a:off x="16230600" y="585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60325</xdr:rowOff>
    </xdr:from>
    <xdr:to>
      <xdr:col>85</xdr:col>
      <xdr:colOff>127000</xdr:colOff>
      <xdr:row>35</xdr:row>
      <xdr:rowOff>1270</xdr:rowOff>
    </xdr:to>
    <xdr:cxnSp macro="">
      <xdr:nvCxnSpPr>
        <xdr:cNvPr id="507" name="直線コネクタ 506"/>
        <xdr:cNvCxnSpPr/>
      </xdr:nvCxnSpPr>
      <xdr:spPr>
        <a:xfrm flipV="1">
          <a:off x="15481300" y="5889625"/>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118745</xdr:rowOff>
    </xdr:from>
    <xdr:ext cx="534670" cy="259080"/>
    <xdr:sp macro="" textlink="">
      <xdr:nvSpPr>
        <xdr:cNvPr id="508" name="警察費平均値テキスト"/>
        <xdr:cNvSpPr txBox="1"/>
      </xdr:nvSpPr>
      <xdr:spPr>
        <a:xfrm>
          <a:off x="16370300" y="59480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34</xdr:row>
      <xdr:rowOff>140335</xdr:rowOff>
    </xdr:from>
    <xdr:to>
      <xdr:col>85</xdr:col>
      <xdr:colOff>177800</xdr:colOff>
      <xdr:row>35</xdr:row>
      <xdr:rowOff>70485</xdr:rowOff>
    </xdr:to>
    <xdr:sp macro="" textlink="">
      <xdr:nvSpPr>
        <xdr:cNvPr id="509" name="フローチャート: 判断 508"/>
        <xdr:cNvSpPr/>
      </xdr:nvSpPr>
      <xdr:spPr>
        <a:xfrm>
          <a:off x="16268700" y="59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163830</xdr:rowOff>
    </xdr:from>
    <xdr:to>
      <xdr:col>81</xdr:col>
      <xdr:colOff>50800</xdr:colOff>
      <xdr:row>35</xdr:row>
      <xdr:rowOff>1270</xdr:rowOff>
    </xdr:to>
    <xdr:cxnSp macro="">
      <xdr:nvCxnSpPr>
        <xdr:cNvPr id="510" name="直線コネクタ 509"/>
        <xdr:cNvCxnSpPr/>
      </xdr:nvCxnSpPr>
      <xdr:spPr>
        <a:xfrm>
          <a:off x="14592300" y="59931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119380</xdr:rowOff>
    </xdr:from>
    <xdr:to>
      <xdr:col>81</xdr:col>
      <xdr:colOff>101600</xdr:colOff>
      <xdr:row>36</xdr:row>
      <xdr:rowOff>49530</xdr:rowOff>
    </xdr:to>
    <xdr:sp macro="" textlink="">
      <xdr:nvSpPr>
        <xdr:cNvPr id="511" name="フローチャート: 判断 510"/>
        <xdr:cNvSpPr/>
      </xdr:nvSpPr>
      <xdr:spPr>
        <a:xfrm>
          <a:off x="15430500" y="612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36</xdr:row>
      <xdr:rowOff>40640</xdr:rowOff>
    </xdr:from>
    <xdr:ext cx="534670" cy="252095"/>
    <xdr:sp macro="" textlink="">
      <xdr:nvSpPr>
        <xdr:cNvPr id="512" name="テキスト ボックス 511"/>
        <xdr:cNvSpPr txBox="1"/>
      </xdr:nvSpPr>
      <xdr:spPr>
        <a:xfrm>
          <a:off x="15201265" y="62128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160020</xdr:rowOff>
    </xdr:from>
    <xdr:to>
      <xdr:col>76</xdr:col>
      <xdr:colOff>114300</xdr:colOff>
      <xdr:row>34</xdr:row>
      <xdr:rowOff>163830</xdr:rowOff>
    </xdr:to>
    <xdr:cxnSp macro="">
      <xdr:nvCxnSpPr>
        <xdr:cNvPr id="513" name="直線コネクタ 512"/>
        <xdr:cNvCxnSpPr/>
      </xdr:nvCxnSpPr>
      <xdr:spPr>
        <a:xfrm>
          <a:off x="13703300" y="5474970"/>
          <a:ext cx="889000" cy="518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99060</xdr:rowOff>
    </xdr:from>
    <xdr:to>
      <xdr:col>76</xdr:col>
      <xdr:colOff>165100</xdr:colOff>
      <xdr:row>35</xdr:row>
      <xdr:rowOff>29210</xdr:rowOff>
    </xdr:to>
    <xdr:sp macro="" textlink="">
      <xdr:nvSpPr>
        <xdr:cNvPr id="514" name="フローチャート: 判断 513"/>
        <xdr:cNvSpPr/>
      </xdr:nvSpPr>
      <xdr:spPr>
        <a:xfrm>
          <a:off x="145415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45720</xdr:rowOff>
    </xdr:from>
    <xdr:ext cx="527685" cy="259080"/>
    <xdr:sp macro="" textlink="">
      <xdr:nvSpPr>
        <xdr:cNvPr id="515" name="テキスト ボックス 514"/>
        <xdr:cNvSpPr txBox="1"/>
      </xdr:nvSpPr>
      <xdr:spPr>
        <a:xfrm>
          <a:off x="14324965" y="57035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160020</xdr:rowOff>
    </xdr:from>
    <xdr:to>
      <xdr:col>71</xdr:col>
      <xdr:colOff>177800</xdr:colOff>
      <xdr:row>35</xdr:row>
      <xdr:rowOff>19050</xdr:rowOff>
    </xdr:to>
    <xdr:cxnSp macro="">
      <xdr:nvCxnSpPr>
        <xdr:cNvPr id="516" name="直線コネクタ 515"/>
        <xdr:cNvCxnSpPr/>
      </xdr:nvCxnSpPr>
      <xdr:spPr>
        <a:xfrm flipV="1">
          <a:off x="12814300" y="5474970"/>
          <a:ext cx="889000" cy="544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58420</xdr:rowOff>
    </xdr:from>
    <xdr:to>
      <xdr:col>72</xdr:col>
      <xdr:colOff>38100</xdr:colOff>
      <xdr:row>35</xdr:row>
      <xdr:rowOff>160020</xdr:rowOff>
    </xdr:to>
    <xdr:sp macro="" textlink="">
      <xdr:nvSpPr>
        <xdr:cNvPr id="517" name="フローチャート: 判断 516"/>
        <xdr:cNvSpPr/>
      </xdr:nvSpPr>
      <xdr:spPr>
        <a:xfrm>
          <a:off x="13652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151130</xdr:rowOff>
    </xdr:from>
    <xdr:ext cx="527685" cy="259080"/>
    <xdr:sp macro="" textlink="">
      <xdr:nvSpPr>
        <xdr:cNvPr id="518" name="テキスト ボックス 517"/>
        <xdr:cNvSpPr txBox="1"/>
      </xdr:nvSpPr>
      <xdr:spPr>
        <a:xfrm>
          <a:off x="13435965" y="6151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167005</xdr:rowOff>
    </xdr:from>
    <xdr:to>
      <xdr:col>67</xdr:col>
      <xdr:colOff>101600</xdr:colOff>
      <xdr:row>39</xdr:row>
      <xdr:rowOff>97790</xdr:rowOff>
    </xdr:to>
    <xdr:sp macro="" textlink="">
      <xdr:nvSpPr>
        <xdr:cNvPr id="519" name="フローチャート: 判断 518"/>
        <xdr:cNvSpPr/>
      </xdr:nvSpPr>
      <xdr:spPr>
        <a:xfrm>
          <a:off x="12763500" y="668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88900</xdr:rowOff>
    </xdr:from>
    <xdr:ext cx="527685" cy="252095"/>
    <xdr:sp macro="" textlink="">
      <xdr:nvSpPr>
        <xdr:cNvPr id="520" name="テキスト ボックス 519"/>
        <xdr:cNvSpPr txBox="1"/>
      </xdr:nvSpPr>
      <xdr:spPr>
        <a:xfrm>
          <a:off x="12546965" y="6775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1" name="テキスト ボックス 52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2" name="テキスト ボックス 52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3" name="テキスト ボックス 52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4" name="テキスト ボックス 52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5" name="テキスト ボックス 52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9525</xdr:rowOff>
    </xdr:from>
    <xdr:to>
      <xdr:col>85</xdr:col>
      <xdr:colOff>177800</xdr:colOff>
      <xdr:row>34</xdr:row>
      <xdr:rowOff>111125</xdr:rowOff>
    </xdr:to>
    <xdr:sp macro="" textlink="">
      <xdr:nvSpPr>
        <xdr:cNvPr id="526" name="楕円 525"/>
        <xdr:cNvSpPr/>
      </xdr:nvSpPr>
      <xdr:spPr>
        <a:xfrm>
          <a:off x="162687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103505</xdr:rowOff>
    </xdr:from>
    <xdr:ext cx="534670" cy="259080"/>
    <xdr:sp macro="" textlink="">
      <xdr:nvSpPr>
        <xdr:cNvPr id="527" name="警察費該当値テキスト"/>
        <xdr:cNvSpPr txBox="1"/>
      </xdr:nvSpPr>
      <xdr:spPr>
        <a:xfrm>
          <a:off x="16370300" y="576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121920</xdr:rowOff>
    </xdr:from>
    <xdr:to>
      <xdr:col>81</xdr:col>
      <xdr:colOff>101600</xdr:colOff>
      <xdr:row>35</xdr:row>
      <xdr:rowOff>52070</xdr:rowOff>
    </xdr:to>
    <xdr:sp macro="" textlink="">
      <xdr:nvSpPr>
        <xdr:cNvPr id="528" name="楕円 527"/>
        <xdr:cNvSpPr/>
      </xdr:nvSpPr>
      <xdr:spPr>
        <a:xfrm>
          <a:off x="154305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33</xdr:row>
      <xdr:rowOff>68580</xdr:rowOff>
    </xdr:from>
    <xdr:ext cx="534670" cy="259080"/>
    <xdr:sp macro="" textlink="">
      <xdr:nvSpPr>
        <xdr:cNvPr id="529" name="テキスト ボックス 528"/>
        <xdr:cNvSpPr txBox="1"/>
      </xdr:nvSpPr>
      <xdr:spPr>
        <a:xfrm>
          <a:off x="15201265" y="5726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113030</xdr:rowOff>
    </xdr:from>
    <xdr:to>
      <xdr:col>76</xdr:col>
      <xdr:colOff>165100</xdr:colOff>
      <xdr:row>35</xdr:row>
      <xdr:rowOff>43180</xdr:rowOff>
    </xdr:to>
    <xdr:sp macro="" textlink="">
      <xdr:nvSpPr>
        <xdr:cNvPr id="530" name="楕円 529"/>
        <xdr:cNvSpPr/>
      </xdr:nvSpPr>
      <xdr:spPr>
        <a:xfrm>
          <a:off x="14541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34290</xdr:rowOff>
    </xdr:from>
    <xdr:ext cx="527685" cy="259080"/>
    <xdr:sp macro="" textlink="">
      <xdr:nvSpPr>
        <xdr:cNvPr id="531" name="テキスト ボックス 530"/>
        <xdr:cNvSpPr txBox="1"/>
      </xdr:nvSpPr>
      <xdr:spPr>
        <a:xfrm>
          <a:off x="14324965" y="60350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31</xdr:row>
      <xdr:rowOff>109220</xdr:rowOff>
    </xdr:from>
    <xdr:to>
      <xdr:col>72</xdr:col>
      <xdr:colOff>38100</xdr:colOff>
      <xdr:row>32</xdr:row>
      <xdr:rowOff>39370</xdr:rowOff>
    </xdr:to>
    <xdr:sp macro="" textlink="">
      <xdr:nvSpPr>
        <xdr:cNvPr id="532" name="楕円 531"/>
        <xdr:cNvSpPr/>
      </xdr:nvSpPr>
      <xdr:spPr>
        <a:xfrm>
          <a:off x="13652500" y="54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30</xdr:row>
      <xdr:rowOff>55880</xdr:rowOff>
    </xdr:from>
    <xdr:ext cx="527685" cy="259080"/>
    <xdr:sp macro="" textlink="">
      <xdr:nvSpPr>
        <xdr:cNvPr id="533" name="テキスト ボックス 532"/>
        <xdr:cNvSpPr txBox="1"/>
      </xdr:nvSpPr>
      <xdr:spPr>
        <a:xfrm>
          <a:off x="13435965" y="51993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139700</xdr:rowOff>
    </xdr:from>
    <xdr:to>
      <xdr:col>67</xdr:col>
      <xdr:colOff>101600</xdr:colOff>
      <xdr:row>35</xdr:row>
      <xdr:rowOff>69850</xdr:rowOff>
    </xdr:to>
    <xdr:sp macro="" textlink="">
      <xdr:nvSpPr>
        <xdr:cNvPr id="534" name="楕円 533"/>
        <xdr:cNvSpPr/>
      </xdr:nvSpPr>
      <xdr:spPr>
        <a:xfrm>
          <a:off x="1276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86360</xdr:rowOff>
    </xdr:from>
    <xdr:ext cx="527685" cy="252095"/>
    <xdr:sp macro="" textlink="">
      <xdr:nvSpPr>
        <xdr:cNvPr id="535" name="テキスト ボックス 534"/>
        <xdr:cNvSpPr txBox="1"/>
      </xdr:nvSpPr>
      <xdr:spPr>
        <a:xfrm>
          <a:off x="12546965" y="57442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42" name="テキスト ボックス 541"/>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60</xdr:row>
      <xdr:rowOff>111760</xdr:rowOff>
    </xdr:from>
    <xdr:ext cx="588645" cy="252095"/>
    <xdr:sp macro="" textlink="">
      <xdr:nvSpPr>
        <xdr:cNvPr id="544" name="テキスト ボックス 543"/>
        <xdr:cNvSpPr txBox="1"/>
      </xdr:nvSpPr>
      <xdr:spPr>
        <a:xfrm>
          <a:off x="11850370" y="10398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58</xdr:row>
      <xdr:rowOff>73660</xdr:rowOff>
    </xdr:from>
    <xdr:ext cx="588645" cy="259080"/>
    <xdr:sp macro="" textlink="">
      <xdr:nvSpPr>
        <xdr:cNvPr id="546" name="テキスト ボックス 545"/>
        <xdr:cNvSpPr txBox="1"/>
      </xdr:nvSpPr>
      <xdr:spPr>
        <a:xfrm>
          <a:off x="11850370" y="10017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88645" cy="259080"/>
    <xdr:sp macro="" textlink="">
      <xdr:nvSpPr>
        <xdr:cNvPr id="548" name="テキスト ボックス 547"/>
        <xdr:cNvSpPr txBox="1"/>
      </xdr:nvSpPr>
      <xdr:spPr>
        <a:xfrm>
          <a:off x="11850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88645" cy="252095"/>
    <xdr:sp macro="" textlink="">
      <xdr:nvSpPr>
        <xdr:cNvPr id="550" name="テキスト ボックス 549"/>
        <xdr:cNvSpPr txBox="1"/>
      </xdr:nvSpPr>
      <xdr:spPr>
        <a:xfrm>
          <a:off x="11850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8645" cy="259080"/>
    <xdr:sp macro="" textlink="">
      <xdr:nvSpPr>
        <xdr:cNvPr id="552" name="テキスト ボックス 551"/>
        <xdr:cNvSpPr txBox="1"/>
      </xdr:nvSpPr>
      <xdr:spPr>
        <a:xfrm>
          <a:off x="11850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645" cy="259080"/>
    <xdr:sp macro="" textlink="">
      <xdr:nvSpPr>
        <xdr:cNvPr id="554" name="テキスト ボックス 553"/>
        <xdr:cNvSpPr txBox="1"/>
      </xdr:nvSpPr>
      <xdr:spPr>
        <a:xfrm>
          <a:off x="11850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56" name="テキスト ボックス 555"/>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54610</xdr:rowOff>
    </xdr:from>
    <xdr:to>
      <xdr:col>85</xdr:col>
      <xdr:colOff>126365</xdr:colOff>
      <xdr:row>57</xdr:row>
      <xdr:rowOff>57785</xdr:rowOff>
    </xdr:to>
    <xdr:cxnSp macro="">
      <xdr:nvCxnSpPr>
        <xdr:cNvPr id="558" name="直線コネクタ 557"/>
        <xdr:cNvCxnSpPr/>
      </xdr:nvCxnSpPr>
      <xdr:spPr>
        <a:xfrm flipV="1">
          <a:off x="16317595" y="9141460"/>
          <a:ext cx="1270" cy="688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61595</xdr:rowOff>
    </xdr:from>
    <xdr:ext cx="598805" cy="259080"/>
    <xdr:sp macro="" textlink="">
      <xdr:nvSpPr>
        <xdr:cNvPr id="559" name="教育費最小値テキスト"/>
        <xdr:cNvSpPr txBox="1"/>
      </xdr:nvSpPr>
      <xdr:spPr>
        <a:xfrm>
          <a:off x="16370300" y="9834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118,647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57785</xdr:rowOff>
    </xdr:from>
    <xdr:to>
      <xdr:col>86</xdr:col>
      <xdr:colOff>25400</xdr:colOff>
      <xdr:row>57</xdr:row>
      <xdr:rowOff>57785</xdr:rowOff>
    </xdr:to>
    <xdr:cxnSp macro="">
      <xdr:nvCxnSpPr>
        <xdr:cNvPr id="560" name="直線コネクタ 559"/>
        <xdr:cNvCxnSpPr/>
      </xdr:nvCxnSpPr>
      <xdr:spPr>
        <a:xfrm>
          <a:off x="16230600" y="983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1270</xdr:rowOff>
    </xdr:from>
    <xdr:ext cx="598805" cy="259080"/>
    <xdr:sp macro="" textlink="">
      <xdr:nvSpPr>
        <xdr:cNvPr id="561" name="教育費最大値テキスト"/>
        <xdr:cNvSpPr txBox="1"/>
      </xdr:nvSpPr>
      <xdr:spPr>
        <a:xfrm>
          <a:off x="16370300" y="8916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136,734</a:t>
          </a:r>
          <a:endParaRPr kumimoji="1" lang="ja-JP" altLang="en-US" sz="1000" b="1">
            <a:latin typeface="ＭＳ Ｐゴシック"/>
            <a:ea typeface="ＭＳ Ｐゴシック"/>
          </a:endParaRPr>
        </a:p>
      </xdr:txBody>
    </xdr:sp>
    <xdr:clientData/>
  </xdr:oneCellAnchor>
  <xdr:twoCellAnchor>
    <xdr:from>
      <xdr:col>85</xdr:col>
      <xdr:colOff>38100</xdr:colOff>
      <xdr:row>53</xdr:row>
      <xdr:rowOff>54610</xdr:rowOff>
    </xdr:from>
    <xdr:to>
      <xdr:col>86</xdr:col>
      <xdr:colOff>25400</xdr:colOff>
      <xdr:row>53</xdr:row>
      <xdr:rowOff>54610</xdr:rowOff>
    </xdr:to>
    <xdr:cxnSp macro="">
      <xdr:nvCxnSpPr>
        <xdr:cNvPr id="562" name="直線コネクタ 561"/>
        <xdr:cNvCxnSpPr/>
      </xdr:nvCxnSpPr>
      <xdr:spPr>
        <a:xfrm>
          <a:off x="16230600" y="914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67310</xdr:rowOff>
    </xdr:from>
    <xdr:to>
      <xdr:col>85</xdr:col>
      <xdr:colOff>127000</xdr:colOff>
      <xdr:row>53</xdr:row>
      <xdr:rowOff>54610</xdr:rowOff>
    </xdr:to>
    <xdr:cxnSp macro="">
      <xdr:nvCxnSpPr>
        <xdr:cNvPr id="563" name="直線コネクタ 562"/>
        <xdr:cNvCxnSpPr/>
      </xdr:nvCxnSpPr>
      <xdr:spPr>
        <a:xfrm>
          <a:off x="15481300" y="8639810"/>
          <a:ext cx="838200" cy="501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15240</xdr:rowOff>
    </xdr:from>
    <xdr:ext cx="598805" cy="259080"/>
    <xdr:sp macro="" textlink="">
      <xdr:nvSpPr>
        <xdr:cNvPr id="564" name="教育費平均値テキスト"/>
        <xdr:cNvSpPr txBox="1"/>
      </xdr:nvSpPr>
      <xdr:spPr>
        <a:xfrm>
          <a:off x="16370300" y="92735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36830</xdr:rowOff>
    </xdr:from>
    <xdr:to>
      <xdr:col>85</xdr:col>
      <xdr:colOff>177800</xdr:colOff>
      <xdr:row>54</xdr:row>
      <xdr:rowOff>138430</xdr:rowOff>
    </xdr:to>
    <xdr:sp macro="" textlink="">
      <xdr:nvSpPr>
        <xdr:cNvPr id="565" name="フローチャート: 判断 564"/>
        <xdr:cNvSpPr/>
      </xdr:nvSpPr>
      <xdr:spPr>
        <a:xfrm>
          <a:off x="16268700" y="929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67310</xdr:rowOff>
    </xdr:from>
    <xdr:to>
      <xdr:col>81</xdr:col>
      <xdr:colOff>50800</xdr:colOff>
      <xdr:row>51</xdr:row>
      <xdr:rowOff>99060</xdr:rowOff>
    </xdr:to>
    <xdr:cxnSp macro="">
      <xdr:nvCxnSpPr>
        <xdr:cNvPr id="566" name="直線コネクタ 565"/>
        <xdr:cNvCxnSpPr/>
      </xdr:nvCxnSpPr>
      <xdr:spPr>
        <a:xfrm flipV="1">
          <a:off x="14592300" y="863981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116840</xdr:rowOff>
    </xdr:from>
    <xdr:to>
      <xdr:col>81</xdr:col>
      <xdr:colOff>101600</xdr:colOff>
      <xdr:row>53</xdr:row>
      <xdr:rowOff>46990</xdr:rowOff>
    </xdr:to>
    <xdr:sp macro="" textlink="">
      <xdr:nvSpPr>
        <xdr:cNvPr id="567" name="フローチャート: 判断 566"/>
        <xdr:cNvSpPr/>
      </xdr:nvSpPr>
      <xdr:spPr>
        <a:xfrm>
          <a:off x="15430500" y="903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119380</xdr:colOff>
      <xdr:row>53</xdr:row>
      <xdr:rowOff>38100</xdr:rowOff>
    </xdr:from>
    <xdr:ext cx="591820" cy="259080"/>
    <xdr:sp macro="" textlink="">
      <xdr:nvSpPr>
        <xdr:cNvPr id="568" name="テキスト ボックス 567"/>
        <xdr:cNvSpPr txBox="1"/>
      </xdr:nvSpPr>
      <xdr:spPr>
        <a:xfrm>
          <a:off x="15168880" y="91249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51</xdr:row>
      <xdr:rowOff>99060</xdr:rowOff>
    </xdr:from>
    <xdr:to>
      <xdr:col>76</xdr:col>
      <xdr:colOff>114300</xdr:colOff>
      <xdr:row>53</xdr:row>
      <xdr:rowOff>36830</xdr:rowOff>
    </xdr:to>
    <xdr:cxnSp macro="">
      <xdr:nvCxnSpPr>
        <xdr:cNvPr id="569" name="直線コネクタ 568"/>
        <xdr:cNvCxnSpPr/>
      </xdr:nvCxnSpPr>
      <xdr:spPr>
        <a:xfrm flipV="1">
          <a:off x="13703300" y="8843010"/>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48895</xdr:rowOff>
    </xdr:from>
    <xdr:to>
      <xdr:col>76</xdr:col>
      <xdr:colOff>165100</xdr:colOff>
      <xdr:row>53</xdr:row>
      <xdr:rowOff>150495</xdr:rowOff>
    </xdr:to>
    <xdr:sp macro="" textlink="">
      <xdr:nvSpPr>
        <xdr:cNvPr id="570" name="フローチャート: 判断 569"/>
        <xdr:cNvSpPr/>
      </xdr:nvSpPr>
      <xdr:spPr>
        <a:xfrm>
          <a:off x="14541500" y="913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53</xdr:row>
      <xdr:rowOff>141605</xdr:rowOff>
    </xdr:from>
    <xdr:ext cx="591820" cy="259080"/>
    <xdr:sp macro="" textlink="">
      <xdr:nvSpPr>
        <xdr:cNvPr id="571" name="テキスト ボックス 570"/>
        <xdr:cNvSpPr txBox="1"/>
      </xdr:nvSpPr>
      <xdr:spPr>
        <a:xfrm>
          <a:off x="14292580" y="92284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53</xdr:row>
      <xdr:rowOff>36830</xdr:rowOff>
    </xdr:from>
    <xdr:to>
      <xdr:col>71</xdr:col>
      <xdr:colOff>177800</xdr:colOff>
      <xdr:row>53</xdr:row>
      <xdr:rowOff>59690</xdr:rowOff>
    </xdr:to>
    <xdr:cxnSp macro="">
      <xdr:nvCxnSpPr>
        <xdr:cNvPr id="572" name="直線コネクタ 571"/>
        <xdr:cNvCxnSpPr/>
      </xdr:nvCxnSpPr>
      <xdr:spPr>
        <a:xfrm flipV="1">
          <a:off x="12814300" y="91236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100330</xdr:rowOff>
    </xdr:from>
    <xdr:to>
      <xdr:col>72</xdr:col>
      <xdr:colOff>38100</xdr:colOff>
      <xdr:row>56</xdr:row>
      <xdr:rowOff>30480</xdr:rowOff>
    </xdr:to>
    <xdr:sp macro="" textlink="">
      <xdr:nvSpPr>
        <xdr:cNvPr id="573" name="フローチャート: 判断 572"/>
        <xdr:cNvSpPr/>
      </xdr:nvSpPr>
      <xdr:spPr>
        <a:xfrm>
          <a:off x="13652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56</xdr:row>
      <xdr:rowOff>21590</xdr:rowOff>
    </xdr:from>
    <xdr:ext cx="591820" cy="259080"/>
    <xdr:sp macro="" textlink="">
      <xdr:nvSpPr>
        <xdr:cNvPr id="574" name="テキスト ボックス 573"/>
        <xdr:cNvSpPr txBox="1"/>
      </xdr:nvSpPr>
      <xdr:spPr>
        <a:xfrm>
          <a:off x="13403580" y="96227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125,202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63500</xdr:rowOff>
    </xdr:from>
    <xdr:to>
      <xdr:col>67</xdr:col>
      <xdr:colOff>101600</xdr:colOff>
      <xdr:row>57</xdr:row>
      <xdr:rowOff>164465</xdr:rowOff>
    </xdr:to>
    <xdr:sp macro="" textlink="">
      <xdr:nvSpPr>
        <xdr:cNvPr id="575" name="フローチャート: 判断 574"/>
        <xdr:cNvSpPr/>
      </xdr:nvSpPr>
      <xdr:spPr>
        <a:xfrm>
          <a:off x="127635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57</xdr:row>
      <xdr:rowOff>155575</xdr:rowOff>
    </xdr:from>
    <xdr:ext cx="591820" cy="252095"/>
    <xdr:sp macro="" textlink="">
      <xdr:nvSpPr>
        <xdr:cNvPr id="576" name="テキスト ボックス 575"/>
        <xdr:cNvSpPr txBox="1"/>
      </xdr:nvSpPr>
      <xdr:spPr>
        <a:xfrm>
          <a:off x="12514580" y="992822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53</xdr:row>
      <xdr:rowOff>3810</xdr:rowOff>
    </xdr:from>
    <xdr:to>
      <xdr:col>85</xdr:col>
      <xdr:colOff>177800</xdr:colOff>
      <xdr:row>53</xdr:row>
      <xdr:rowOff>105410</xdr:rowOff>
    </xdr:to>
    <xdr:sp macro="" textlink="">
      <xdr:nvSpPr>
        <xdr:cNvPr id="582" name="楕円 581"/>
        <xdr:cNvSpPr/>
      </xdr:nvSpPr>
      <xdr:spPr>
        <a:xfrm>
          <a:off x="162687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128270</xdr:rowOff>
    </xdr:from>
    <xdr:ext cx="598805" cy="259080"/>
    <xdr:sp macro="" textlink="">
      <xdr:nvSpPr>
        <xdr:cNvPr id="583" name="教育費該当値テキスト"/>
        <xdr:cNvSpPr txBox="1"/>
      </xdr:nvSpPr>
      <xdr:spPr>
        <a:xfrm>
          <a:off x="16370300" y="9043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136,734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50</xdr:row>
      <xdr:rowOff>16510</xdr:rowOff>
    </xdr:from>
    <xdr:to>
      <xdr:col>81</xdr:col>
      <xdr:colOff>101600</xdr:colOff>
      <xdr:row>50</xdr:row>
      <xdr:rowOff>118110</xdr:rowOff>
    </xdr:to>
    <xdr:sp macro="" textlink="">
      <xdr:nvSpPr>
        <xdr:cNvPr id="584" name="楕円 583"/>
        <xdr:cNvSpPr/>
      </xdr:nvSpPr>
      <xdr:spPr>
        <a:xfrm>
          <a:off x="15430500" y="85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119380</xdr:colOff>
      <xdr:row>48</xdr:row>
      <xdr:rowOff>134620</xdr:rowOff>
    </xdr:from>
    <xdr:ext cx="591820" cy="252095"/>
    <xdr:sp macro="" textlink="">
      <xdr:nvSpPr>
        <xdr:cNvPr id="585" name="テキスト ボックス 584"/>
        <xdr:cNvSpPr txBox="1"/>
      </xdr:nvSpPr>
      <xdr:spPr>
        <a:xfrm>
          <a:off x="15168880" y="836422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51</xdr:row>
      <xdr:rowOff>48260</xdr:rowOff>
    </xdr:from>
    <xdr:to>
      <xdr:col>76</xdr:col>
      <xdr:colOff>165100</xdr:colOff>
      <xdr:row>51</xdr:row>
      <xdr:rowOff>149860</xdr:rowOff>
    </xdr:to>
    <xdr:sp macro="" textlink="">
      <xdr:nvSpPr>
        <xdr:cNvPr id="586" name="楕円 585"/>
        <xdr:cNvSpPr/>
      </xdr:nvSpPr>
      <xdr:spPr>
        <a:xfrm>
          <a:off x="14541500" y="879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49</xdr:row>
      <xdr:rowOff>166370</xdr:rowOff>
    </xdr:from>
    <xdr:ext cx="591820" cy="252095"/>
    <xdr:sp macro="" textlink="">
      <xdr:nvSpPr>
        <xdr:cNvPr id="587" name="テキスト ボックス 586"/>
        <xdr:cNvSpPr txBox="1"/>
      </xdr:nvSpPr>
      <xdr:spPr>
        <a:xfrm>
          <a:off x="14292580" y="856742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52</xdr:row>
      <xdr:rowOff>157480</xdr:rowOff>
    </xdr:from>
    <xdr:to>
      <xdr:col>72</xdr:col>
      <xdr:colOff>38100</xdr:colOff>
      <xdr:row>53</xdr:row>
      <xdr:rowOff>87630</xdr:rowOff>
    </xdr:to>
    <xdr:sp macro="" textlink="">
      <xdr:nvSpPr>
        <xdr:cNvPr id="588" name="楕円 587"/>
        <xdr:cNvSpPr/>
      </xdr:nvSpPr>
      <xdr:spPr>
        <a:xfrm>
          <a:off x="13652500" y="90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51</xdr:row>
      <xdr:rowOff>104140</xdr:rowOff>
    </xdr:from>
    <xdr:ext cx="591820" cy="259080"/>
    <xdr:sp macro="" textlink="">
      <xdr:nvSpPr>
        <xdr:cNvPr id="589" name="テキスト ボックス 588"/>
        <xdr:cNvSpPr txBox="1"/>
      </xdr:nvSpPr>
      <xdr:spPr>
        <a:xfrm>
          <a:off x="13403580" y="88480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53</xdr:row>
      <xdr:rowOff>8890</xdr:rowOff>
    </xdr:from>
    <xdr:to>
      <xdr:col>67</xdr:col>
      <xdr:colOff>101600</xdr:colOff>
      <xdr:row>53</xdr:row>
      <xdr:rowOff>110490</xdr:rowOff>
    </xdr:to>
    <xdr:sp macro="" textlink="">
      <xdr:nvSpPr>
        <xdr:cNvPr id="590" name="楕円 589"/>
        <xdr:cNvSpPr/>
      </xdr:nvSpPr>
      <xdr:spPr>
        <a:xfrm>
          <a:off x="12763500" y="909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51</xdr:row>
      <xdr:rowOff>127000</xdr:rowOff>
    </xdr:from>
    <xdr:ext cx="591820" cy="259080"/>
    <xdr:sp macro="" textlink="">
      <xdr:nvSpPr>
        <xdr:cNvPr id="591" name="テキスト ボックス 590"/>
        <xdr:cNvSpPr txBox="1"/>
      </xdr:nvSpPr>
      <xdr:spPr>
        <a:xfrm>
          <a:off x="12514580" y="88709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598" name="テキスト ボックス 597"/>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1935" cy="252095"/>
    <xdr:sp macro="" textlink="">
      <xdr:nvSpPr>
        <xdr:cNvPr id="600" name="テキスト ボックス 599"/>
        <xdr:cNvSpPr txBox="1"/>
      </xdr:nvSpPr>
      <xdr:spPr>
        <a:xfrm>
          <a:off x="12197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78</xdr:row>
      <xdr:rowOff>73660</xdr:rowOff>
    </xdr:from>
    <xdr:ext cx="460375" cy="259080"/>
    <xdr:sp macro="" textlink="">
      <xdr:nvSpPr>
        <xdr:cNvPr id="602" name="テキスト ボックス 601"/>
        <xdr:cNvSpPr txBox="1"/>
      </xdr:nvSpPr>
      <xdr:spPr>
        <a:xfrm>
          <a:off x="11978640" y="13446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0375" cy="259080"/>
    <xdr:sp macro="" textlink="">
      <xdr:nvSpPr>
        <xdr:cNvPr id="604" name="テキスト ボックス 603"/>
        <xdr:cNvSpPr txBox="1"/>
      </xdr:nvSpPr>
      <xdr:spPr>
        <a:xfrm>
          <a:off x="11978640" y="1306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168910</xdr:rowOff>
    </xdr:from>
    <xdr:ext cx="460375" cy="252095"/>
    <xdr:sp macro="" textlink="">
      <xdr:nvSpPr>
        <xdr:cNvPr id="606" name="テキスト ボックス 605"/>
        <xdr:cNvSpPr txBox="1"/>
      </xdr:nvSpPr>
      <xdr:spPr>
        <a:xfrm>
          <a:off x="11978640" y="12684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08" name="テキスト ボックス 60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0" name="テキスト ボックス 609"/>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2095"/>
    <xdr:sp macro="" textlink="">
      <xdr:nvSpPr>
        <xdr:cNvPr id="612" name="テキスト ボックス 611"/>
        <xdr:cNvSpPr txBox="1"/>
      </xdr:nvSpPr>
      <xdr:spPr>
        <a:xfrm>
          <a:off x="11914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137795</xdr:rowOff>
    </xdr:from>
    <xdr:to>
      <xdr:col>85</xdr:col>
      <xdr:colOff>126365</xdr:colOff>
      <xdr:row>77</xdr:row>
      <xdr:rowOff>73660</xdr:rowOff>
    </xdr:to>
    <xdr:cxnSp macro="">
      <xdr:nvCxnSpPr>
        <xdr:cNvPr id="614" name="直線コネクタ 613"/>
        <xdr:cNvCxnSpPr/>
      </xdr:nvCxnSpPr>
      <xdr:spPr>
        <a:xfrm flipV="1">
          <a:off x="16317595" y="1213929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77470</xdr:rowOff>
    </xdr:from>
    <xdr:ext cx="469900" cy="252095"/>
    <xdr:sp macro="" textlink="">
      <xdr:nvSpPr>
        <xdr:cNvPr id="615" name="災害復旧費最小値テキスト"/>
        <xdr:cNvSpPr txBox="1"/>
      </xdr:nvSpPr>
      <xdr:spPr>
        <a:xfrm>
          <a:off x="16370300" y="132791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5,471</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73660</xdr:rowOff>
    </xdr:from>
    <xdr:to>
      <xdr:col>86</xdr:col>
      <xdr:colOff>25400</xdr:colOff>
      <xdr:row>77</xdr:row>
      <xdr:rowOff>73660</xdr:rowOff>
    </xdr:to>
    <xdr:cxnSp macro="">
      <xdr:nvCxnSpPr>
        <xdr:cNvPr id="616" name="直線コネクタ 615"/>
        <xdr:cNvCxnSpPr/>
      </xdr:nvCxnSpPr>
      <xdr:spPr>
        <a:xfrm>
          <a:off x="16230600" y="1327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84455</xdr:rowOff>
    </xdr:from>
    <xdr:ext cx="534670" cy="259080"/>
    <xdr:sp macro="" textlink="">
      <xdr:nvSpPr>
        <xdr:cNvPr id="617" name="災害復旧費最大値テキスト"/>
        <xdr:cNvSpPr txBox="1"/>
      </xdr:nvSpPr>
      <xdr:spPr>
        <a:xfrm>
          <a:off x="16370300" y="11914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137795</xdr:rowOff>
    </xdr:from>
    <xdr:to>
      <xdr:col>86</xdr:col>
      <xdr:colOff>25400</xdr:colOff>
      <xdr:row>70</xdr:row>
      <xdr:rowOff>137795</xdr:rowOff>
    </xdr:to>
    <xdr:cxnSp macro="">
      <xdr:nvCxnSpPr>
        <xdr:cNvPr id="618" name="直線コネクタ 617"/>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137795</xdr:rowOff>
    </xdr:from>
    <xdr:to>
      <xdr:col>85</xdr:col>
      <xdr:colOff>127000</xdr:colOff>
      <xdr:row>77</xdr:row>
      <xdr:rowOff>74930</xdr:rowOff>
    </xdr:to>
    <xdr:cxnSp macro="">
      <xdr:nvCxnSpPr>
        <xdr:cNvPr id="619" name="直線コネクタ 618"/>
        <xdr:cNvCxnSpPr/>
      </xdr:nvCxnSpPr>
      <xdr:spPr>
        <a:xfrm flipV="1">
          <a:off x="15481300" y="12139295"/>
          <a:ext cx="838200" cy="1137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147320</xdr:rowOff>
    </xdr:from>
    <xdr:ext cx="534670" cy="259080"/>
    <xdr:sp macro="" textlink="">
      <xdr:nvSpPr>
        <xdr:cNvPr id="620" name="災害復旧費平均値テキスト"/>
        <xdr:cNvSpPr txBox="1"/>
      </xdr:nvSpPr>
      <xdr:spPr>
        <a:xfrm>
          <a:off x="16370300" y="12491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72</xdr:row>
      <xdr:rowOff>168910</xdr:rowOff>
    </xdr:from>
    <xdr:to>
      <xdr:col>85</xdr:col>
      <xdr:colOff>177800</xdr:colOff>
      <xdr:row>73</xdr:row>
      <xdr:rowOff>99060</xdr:rowOff>
    </xdr:to>
    <xdr:sp macro="" textlink="">
      <xdr:nvSpPr>
        <xdr:cNvPr id="621" name="フローチャート: 判断 620"/>
        <xdr:cNvSpPr/>
      </xdr:nvSpPr>
      <xdr:spPr>
        <a:xfrm>
          <a:off x="16268700" y="1251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50165</xdr:rowOff>
    </xdr:from>
    <xdr:to>
      <xdr:col>81</xdr:col>
      <xdr:colOff>50800</xdr:colOff>
      <xdr:row>77</xdr:row>
      <xdr:rowOff>74930</xdr:rowOff>
    </xdr:to>
    <xdr:cxnSp macro="">
      <xdr:nvCxnSpPr>
        <xdr:cNvPr id="622" name="直線コネクタ 621"/>
        <xdr:cNvCxnSpPr/>
      </xdr:nvCxnSpPr>
      <xdr:spPr>
        <a:xfrm>
          <a:off x="14592300" y="12908915"/>
          <a:ext cx="889000" cy="367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12065</xdr:rowOff>
    </xdr:from>
    <xdr:to>
      <xdr:col>81</xdr:col>
      <xdr:colOff>101600</xdr:colOff>
      <xdr:row>78</xdr:row>
      <xdr:rowOff>113665</xdr:rowOff>
    </xdr:to>
    <xdr:sp macro="" textlink="">
      <xdr:nvSpPr>
        <xdr:cNvPr id="623" name="フローチャート: 判断 622"/>
        <xdr:cNvSpPr/>
      </xdr:nvSpPr>
      <xdr:spPr>
        <a:xfrm>
          <a:off x="15430500" y="1338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184150</xdr:colOff>
      <xdr:row>78</xdr:row>
      <xdr:rowOff>104775</xdr:rowOff>
    </xdr:from>
    <xdr:ext cx="469900" cy="259080"/>
    <xdr:sp macro="" textlink="">
      <xdr:nvSpPr>
        <xdr:cNvPr id="624" name="テキスト ボックス 623"/>
        <xdr:cNvSpPr txBox="1"/>
      </xdr:nvSpPr>
      <xdr:spPr>
        <a:xfrm>
          <a:off x="15233650" y="13477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84455</xdr:rowOff>
    </xdr:from>
    <xdr:to>
      <xdr:col>76</xdr:col>
      <xdr:colOff>114300</xdr:colOff>
      <xdr:row>75</xdr:row>
      <xdr:rowOff>50165</xdr:rowOff>
    </xdr:to>
    <xdr:cxnSp macro="">
      <xdr:nvCxnSpPr>
        <xdr:cNvPr id="625" name="直線コネクタ 624"/>
        <xdr:cNvCxnSpPr/>
      </xdr:nvCxnSpPr>
      <xdr:spPr>
        <a:xfrm>
          <a:off x="13703300" y="12428855"/>
          <a:ext cx="8890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116840</xdr:rowOff>
    </xdr:from>
    <xdr:to>
      <xdr:col>76</xdr:col>
      <xdr:colOff>165100</xdr:colOff>
      <xdr:row>78</xdr:row>
      <xdr:rowOff>46990</xdr:rowOff>
    </xdr:to>
    <xdr:sp macro="" textlink="">
      <xdr:nvSpPr>
        <xdr:cNvPr id="626" name="フローチャート: 判断 625"/>
        <xdr:cNvSpPr/>
      </xdr:nvSpPr>
      <xdr:spPr>
        <a:xfrm>
          <a:off x="145415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38100</xdr:rowOff>
    </xdr:from>
    <xdr:ext cx="462915" cy="259080"/>
    <xdr:sp macro="" textlink="">
      <xdr:nvSpPr>
        <xdr:cNvPr id="627" name="テキスト ボックス 626"/>
        <xdr:cNvSpPr txBox="1"/>
      </xdr:nvSpPr>
      <xdr:spPr>
        <a:xfrm>
          <a:off x="14357350" y="134112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84455</xdr:rowOff>
    </xdr:from>
    <xdr:to>
      <xdr:col>71</xdr:col>
      <xdr:colOff>177800</xdr:colOff>
      <xdr:row>77</xdr:row>
      <xdr:rowOff>20320</xdr:rowOff>
    </xdr:to>
    <xdr:cxnSp macro="">
      <xdr:nvCxnSpPr>
        <xdr:cNvPr id="628" name="直線コネクタ 627"/>
        <xdr:cNvCxnSpPr/>
      </xdr:nvCxnSpPr>
      <xdr:spPr>
        <a:xfrm flipV="1">
          <a:off x="12814300" y="12428855"/>
          <a:ext cx="889000" cy="793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25400</xdr:rowOff>
    </xdr:from>
    <xdr:to>
      <xdr:col>72</xdr:col>
      <xdr:colOff>38100</xdr:colOff>
      <xdr:row>77</xdr:row>
      <xdr:rowOff>127000</xdr:rowOff>
    </xdr:to>
    <xdr:sp macro="" textlink="">
      <xdr:nvSpPr>
        <xdr:cNvPr id="629" name="フローチャート: 判断 628"/>
        <xdr:cNvSpPr/>
      </xdr:nvSpPr>
      <xdr:spPr>
        <a:xfrm>
          <a:off x="13652500" y="132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118110</xdr:rowOff>
    </xdr:from>
    <xdr:ext cx="462915" cy="259080"/>
    <xdr:sp macro="" textlink="">
      <xdr:nvSpPr>
        <xdr:cNvPr id="630" name="テキスト ボックス 629"/>
        <xdr:cNvSpPr txBox="1"/>
      </xdr:nvSpPr>
      <xdr:spPr>
        <a:xfrm>
          <a:off x="13468350" y="13319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133985</xdr:rowOff>
    </xdr:from>
    <xdr:to>
      <xdr:col>67</xdr:col>
      <xdr:colOff>101600</xdr:colOff>
      <xdr:row>78</xdr:row>
      <xdr:rowOff>64135</xdr:rowOff>
    </xdr:to>
    <xdr:sp macro="" textlink="">
      <xdr:nvSpPr>
        <xdr:cNvPr id="631" name="フローチャート: 判断 630"/>
        <xdr:cNvSpPr/>
      </xdr:nvSpPr>
      <xdr:spPr>
        <a:xfrm>
          <a:off x="12763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55245</xdr:rowOff>
    </xdr:from>
    <xdr:ext cx="462915" cy="252095"/>
    <xdr:sp macro="" textlink="">
      <xdr:nvSpPr>
        <xdr:cNvPr id="632" name="テキスト ボックス 631"/>
        <xdr:cNvSpPr txBox="1"/>
      </xdr:nvSpPr>
      <xdr:spPr>
        <a:xfrm>
          <a:off x="12579350" y="1342834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3" name="テキスト ボックス 63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4" name="テキスト ボックス 63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5" name="テキスト ボックス 63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6" name="テキスト ボックス 63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7" name="テキスト ボックス 63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70</xdr:row>
      <xdr:rowOff>86995</xdr:rowOff>
    </xdr:from>
    <xdr:to>
      <xdr:col>85</xdr:col>
      <xdr:colOff>177800</xdr:colOff>
      <xdr:row>71</xdr:row>
      <xdr:rowOff>17780</xdr:rowOff>
    </xdr:to>
    <xdr:sp macro="" textlink="">
      <xdr:nvSpPr>
        <xdr:cNvPr id="638" name="楕円 637"/>
        <xdr:cNvSpPr/>
      </xdr:nvSpPr>
      <xdr:spPr>
        <a:xfrm>
          <a:off x="16268700" y="12088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40640</xdr:rowOff>
    </xdr:from>
    <xdr:ext cx="534670" cy="252095"/>
    <xdr:sp macro="" textlink="">
      <xdr:nvSpPr>
        <xdr:cNvPr id="639" name="災害復旧費該当値テキスト"/>
        <xdr:cNvSpPr txBox="1"/>
      </xdr:nvSpPr>
      <xdr:spPr>
        <a:xfrm>
          <a:off x="16370300" y="120421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23495</xdr:rowOff>
    </xdr:from>
    <xdr:to>
      <xdr:col>81</xdr:col>
      <xdr:colOff>101600</xdr:colOff>
      <xdr:row>77</xdr:row>
      <xdr:rowOff>125095</xdr:rowOff>
    </xdr:to>
    <xdr:sp macro="" textlink="">
      <xdr:nvSpPr>
        <xdr:cNvPr id="640" name="楕円 639"/>
        <xdr:cNvSpPr/>
      </xdr:nvSpPr>
      <xdr:spPr>
        <a:xfrm>
          <a:off x="15430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184150</xdr:colOff>
      <xdr:row>75</xdr:row>
      <xdr:rowOff>141605</xdr:rowOff>
    </xdr:from>
    <xdr:ext cx="469900" cy="259080"/>
    <xdr:sp macro="" textlink="">
      <xdr:nvSpPr>
        <xdr:cNvPr id="641" name="テキスト ボックス 640"/>
        <xdr:cNvSpPr txBox="1"/>
      </xdr:nvSpPr>
      <xdr:spPr>
        <a:xfrm>
          <a:off x="15233650" y="13000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170815</xdr:rowOff>
    </xdr:from>
    <xdr:to>
      <xdr:col>76</xdr:col>
      <xdr:colOff>165100</xdr:colOff>
      <xdr:row>75</xdr:row>
      <xdr:rowOff>100965</xdr:rowOff>
    </xdr:to>
    <xdr:sp macro="" textlink="">
      <xdr:nvSpPr>
        <xdr:cNvPr id="642" name="楕円 641"/>
        <xdr:cNvSpPr/>
      </xdr:nvSpPr>
      <xdr:spPr>
        <a:xfrm>
          <a:off x="14541500" y="128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73</xdr:row>
      <xdr:rowOff>117475</xdr:rowOff>
    </xdr:from>
    <xdr:ext cx="462915" cy="259080"/>
    <xdr:sp macro="" textlink="">
      <xdr:nvSpPr>
        <xdr:cNvPr id="643" name="テキスト ボックス 642"/>
        <xdr:cNvSpPr txBox="1"/>
      </xdr:nvSpPr>
      <xdr:spPr>
        <a:xfrm>
          <a:off x="14357350" y="126333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33655</xdr:rowOff>
    </xdr:from>
    <xdr:to>
      <xdr:col>72</xdr:col>
      <xdr:colOff>38100</xdr:colOff>
      <xdr:row>72</xdr:row>
      <xdr:rowOff>135255</xdr:rowOff>
    </xdr:to>
    <xdr:sp macro="" textlink="">
      <xdr:nvSpPr>
        <xdr:cNvPr id="644" name="楕円 643"/>
        <xdr:cNvSpPr/>
      </xdr:nvSpPr>
      <xdr:spPr>
        <a:xfrm>
          <a:off x="13652500" y="123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70</xdr:row>
      <xdr:rowOff>151765</xdr:rowOff>
    </xdr:from>
    <xdr:ext cx="527685" cy="259080"/>
    <xdr:sp macro="" textlink="">
      <xdr:nvSpPr>
        <xdr:cNvPr id="645" name="テキスト ボックス 644"/>
        <xdr:cNvSpPr txBox="1"/>
      </xdr:nvSpPr>
      <xdr:spPr>
        <a:xfrm>
          <a:off x="13435965" y="121532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140970</xdr:rowOff>
    </xdr:from>
    <xdr:to>
      <xdr:col>67</xdr:col>
      <xdr:colOff>101600</xdr:colOff>
      <xdr:row>77</xdr:row>
      <xdr:rowOff>71120</xdr:rowOff>
    </xdr:to>
    <xdr:sp macro="" textlink="">
      <xdr:nvSpPr>
        <xdr:cNvPr id="646" name="楕円 645"/>
        <xdr:cNvSpPr/>
      </xdr:nvSpPr>
      <xdr:spPr>
        <a:xfrm>
          <a:off x="12763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87630</xdr:rowOff>
    </xdr:from>
    <xdr:ext cx="462915" cy="252095"/>
    <xdr:sp macro="" textlink="">
      <xdr:nvSpPr>
        <xdr:cNvPr id="647" name="テキスト ボックス 646"/>
        <xdr:cNvSpPr txBox="1"/>
      </xdr:nvSpPr>
      <xdr:spPr>
        <a:xfrm>
          <a:off x="12579350" y="129463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xdr:cNvSpPr/>
      </xdr:nvSpPr>
      <xdr:spPr>
        <a:xfrm>
          <a:off x="1295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xdr:cNvSpPr/>
      </xdr:nvSpPr>
      <xdr:spPr>
        <a:xfrm>
          <a:off x="1295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xdr:cNvSpPr/>
      </xdr:nvSpPr>
      <xdr:spPr>
        <a:xfrm>
          <a:off x="146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xdr:cNvSpPr/>
      </xdr:nvSpPr>
      <xdr:spPr>
        <a:xfrm>
          <a:off x="146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54" name="テキスト ボックス 653"/>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100</xdr:row>
      <xdr:rowOff>111760</xdr:rowOff>
    </xdr:from>
    <xdr:ext cx="531495" cy="252095"/>
    <xdr:sp macro="" textlink="">
      <xdr:nvSpPr>
        <xdr:cNvPr id="656" name="テキスト ボックス 655"/>
        <xdr:cNvSpPr txBox="1"/>
      </xdr:nvSpPr>
      <xdr:spPr>
        <a:xfrm>
          <a:off x="11914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168910</xdr:rowOff>
    </xdr:from>
    <xdr:ext cx="531495" cy="252095"/>
    <xdr:sp macro="" textlink="">
      <xdr:nvSpPr>
        <xdr:cNvPr id="658" name="テキスト ボックス 657"/>
        <xdr:cNvSpPr txBox="1"/>
      </xdr:nvSpPr>
      <xdr:spPr>
        <a:xfrm>
          <a:off x="11914505" y="16799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645" cy="252095"/>
    <xdr:sp macro="" textlink="">
      <xdr:nvSpPr>
        <xdr:cNvPr id="660" name="テキスト ボックス 659"/>
        <xdr:cNvSpPr txBox="1"/>
      </xdr:nvSpPr>
      <xdr:spPr>
        <a:xfrm>
          <a:off x="11850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645" cy="252095"/>
    <xdr:sp macro="" textlink="">
      <xdr:nvSpPr>
        <xdr:cNvPr id="662" name="テキスト ボックス 661"/>
        <xdr:cNvSpPr txBox="1"/>
      </xdr:nvSpPr>
      <xdr:spPr>
        <a:xfrm>
          <a:off x="11850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8645" cy="252095"/>
    <xdr:sp macro="" textlink="">
      <xdr:nvSpPr>
        <xdr:cNvPr id="664" name="テキスト ボックス 663"/>
        <xdr:cNvSpPr txBox="1"/>
      </xdr:nvSpPr>
      <xdr:spPr>
        <a:xfrm>
          <a:off x="11850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66" name="テキスト ボックス 665"/>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6350</xdr:rowOff>
    </xdr:from>
    <xdr:to>
      <xdr:col>85</xdr:col>
      <xdr:colOff>126365</xdr:colOff>
      <xdr:row>96</xdr:row>
      <xdr:rowOff>12065</xdr:rowOff>
    </xdr:to>
    <xdr:cxnSp macro="">
      <xdr:nvCxnSpPr>
        <xdr:cNvPr id="668" name="直線コネクタ 667"/>
        <xdr:cNvCxnSpPr/>
      </xdr:nvCxnSpPr>
      <xdr:spPr>
        <a:xfrm flipV="1">
          <a:off x="16317595" y="15608300"/>
          <a:ext cx="1270" cy="862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15875</xdr:rowOff>
    </xdr:from>
    <xdr:ext cx="598805" cy="259080"/>
    <xdr:sp macro="" textlink="">
      <xdr:nvSpPr>
        <xdr:cNvPr id="669" name="公債費最小値テキスト"/>
        <xdr:cNvSpPr txBox="1"/>
      </xdr:nvSpPr>
      <xdr:spPr>
        <a:xfrm>
          <a:off x="16370300" y="1647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100,291</a:t>
          </a:r>
          <a:endParaRPr kumimoji="1" lang="ja-JP" altLang="en-US" sz="1000" b="1">
            <a:latin typeface="ＭＳ Ｐゴシック"/>
            <a:ea typeface="ＭＳ Ｐゴシック"/>
          </a:endParaRPr>
        </a:p>
      </xdr:txBody>
    </xdr:sp>
    <xdr:clientData/>
  </xdr:oneCellAnchor>
  <xdr:twoCellAnchor>
    <xdr:from>
      <xdr:col>85</xdr:col>
      <xdr:colOff>38100</xdr:colOff>
      <xdr:row>96</xdr:row>
      <xdr:rowOff>12065</xdr:rowOff>
    </xdr:from>
    <xdr:to>
      <xdr:col>86</xdr:col>
      <xdr:colOff>25400</xdr:colOff>
      <xdr:row>96</xdr:row>
      <xdr:rowOff>12065</xdr:rowOff>
    </xdr:to>
    <xdr:cxnSp macro="">
      <xdr:nvCxnSpPr>
        <xdr:cNvPr id="670" name="直線コネクタ 669"/>
        <xdr:cNvCxnSpPr/>
      </xdr:nvCxnSpPr>
      <xdr:spPr>
        <a:xfrm>
          <a:off x="16230600" y="1647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124460</xdr:rowOff>
    </xdr:from>
    <xdr:ext cx="598805" cy="259080"/>
    <xdr:sp macro="" textlink="">
      <xdr:nvSpPr>
        <xdr:cNvPr id="671" name="公債費最大値テキスト"/>
        <xdr:cNvSpPr txBox="1"/>
      </xdr:nvSpPr>
      <xdr:spPr>
        <a:xfrm>
          <a:off x="16370300" y="15383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119,163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6350</xdr:rowOff>
    </xdr:from>
    <xdr:to>
      <xdr:col>86</xdr:col>
      <xdr:colOff>25400</xdr:colOff>
      <xdr:row>91</xdr:row>
      <xdr:rowOff>6350</xdr:rowOff>
    </xdr:to>
    <xdr:cxnSp macro="">
      <xdr:nvCxnSpPr>
        <xdr:cNvPr id="672" name="直線コネクタ 671"/>
        <xdr:cNvCxnSpPr/>
      </xdr:nvCxnSpPr>
      <xdr:spPr>
        <a:xfrm>
          <a:off x="16230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125730</xdr:rowOff>
    </xdr:from>
    <xdr:to>
      <xdr:col>85</xdr:col>
      <xdr:colOff>127000</xdr:colOff>
      <xdr:row>96</xdr:row>
      <xdr:rowOff>12065</xdr:rowOff>
    </xdr:to>
    <xdr:cxnSp macro="">
      <xdr:nvCxnSpPr>
        <xdr:cNvPr id="673" name="直線コネクタ 672"/>
        <xdr:cNvCxnSpPr/>
      </xdr:nvCxnSpPr>
      <xdr:spPr>
        <a:xfrm>
          <a:off x="15481300" y="16070580"/>
          <a:ext cx="838200" cy="400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95885</xdr:rowOff>
    </xdr:from>
    <xdr:ext cx="598805" cy="259080"/>
    <xdr:sp macro="" textlink="">
      <xdr:nvSpPr>
        <xdr:cNvPr id="674" name="公債費平均値テキスト"/>
        <xdr:cNvSpPr txBox="1"/>
      </xdr:nvSpPr>
      <xdr:spPr>
        <a:xfrm>
          <a:off x="16370300" y="158692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93</xdr:row>
      <xdr:rowOff>73025</xdr:rowOff>
    </xdr:from>
    <xdr:to>
      <xdr:col>85</xdr:col>
      <xdr:colOff>177800</xdr:colOff>
      <xdr:row>94</xdr:row>
      <xdr:rowOff>3175</xdr:rowOff>
    </xdr:to>
    <xdr:sp macro="" textlink="">
      <xdr:nvSpPr>
        <xdr:cNvPr id="675" name="フローチャート: 判断 674"/>
        <xdr:cNvSpPr/>
      </xdr:nvSpPr>
      <xdr:spPr>
        <a:xfrm>
          <a:off x="16268700" y="160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125730</xdr:rowOff>
    </xdr:from>
    <xdr:to>
      <xdr:col>81</xdr:col>
      <xdr:colOff>50800</xdr:colOff>
      <xdr:row>96</xdr:row>
      <xdr:rowOff>147320</xdr:rowOff>
    </xdr:to>
    <xdr:cxnSp macro="">
      <xdr:nvCxnSpPr>
        <xdr:cNvPr id="676" name="直線コネクタ 675"/>
        <xdr:cNvCxnSpPr/>
      </xdr:nvCxnSpPr>
      <xdr:spPr>
        <a:xfrm flipV="1">
          <a:off x="14592300" y="16070580"/>
          <a:ext cx="889000" cy="535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91</xdr:row>
      <xdr:rowOff>9525</xdr:rowOff>
    </xdr:from>
    <xdr:to>
      <xdr:col>81</xdr:col>
      <xdr:colOff>101600</xdr:colOff>
      <xdr:row>91</xdr:row>
      <xdr:rowOff>111125</xdr:rowOff>
    </xdr:to>
    <xdr:sp macro="" textlink="">
      <xdr:nvSpPr>
        <xdr:cNvPr id="677" name="フローチャート: 判断 676"/>
        <xdr:cNvSpPr/>
      </xdr:nvSpPr>
      <xdr:spPr>
        <a:xfrm>
          <a:off x="15430500" y="156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119380</xdr:colOff>
      <xdr:row>89</xdr:row>
      <xdr:rowOff>127635</xdr:rowOff>
    </xdr:from>
    <xdr:ext cx="591820" cy="259080"/>
    <xdr:sp macro="" textlink="">
      <xdr:nvSpPr>
        <xdr:cNvPr id="678" name="テキスト ボックス 677"/>
        <xdr:cNvSpPr txBox="1"/>
      </xdr:nvSpPr>
      <xdr:spPr>
        <a:xfrm>
          <a:off x="15168880" y="153866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117,990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147320</xdr:rowOff>
    </xdr:from>
    <xdr:to>
      <xdr:col>76</xdr:col>
      <xdr:colOff>114300</xdr:colOff>
      <xdr:row>96</xdr:row>
      <xdr:rowOff>153035</xdr:rowOff>
    </xdr:to>
    <xdr:cxnSp macro="">
      <xdr:nvCxnSpPr>
        <xdr:cNvPr id="679" name="直線コネクタ 678"/>
        <xdr:cNvCxnSpPr/>
      </xdr:nvCxnSpPr>
      <xdr:spPr>
        <a:xfrm flipV="1">
          <a:off x="13703300" y="16606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68580</xdr:rowOff>
    </xdr:from>
    <xdr:to>
      <xdr:col>76</xdr:col>
      <xdr:colOff>165100</xdr:colOff>
      <xdr:row>94</xdr:row>
      <xdr:rowOff>170180</xdr:rowOff>
    </xdr:to>
    <xdr:sp macro="" textlink="">
      <xdr:nvSpPr>
        <xdr:cNvPr id="680" name="フローチャート: 判断 679"/>
        <xdr:cNvSpPr/>
      </xdr:nvSpPr>
      <xdr:spPr>
        <a:xfrm>
          <a:off x="14541500" y="161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93</xdr:row>
      <xdr:rowOff>15240</xdr:rowOff>
    </xdr:from>
    <xdr:ext cx="591820" cy="259080"/>
    <xdr:sp macro="" textlink="">
      <xdr:nvSpPr>
        <xdr:cNvPr id="681" name="テキスト ボックス 680"/>
        <xdr:cNvSpPr txBox="1"/>
      </xdr:nvSpPr>
      <xdr:spPr>
        <a:xfrm>
          <a:off x="14292580" y="159600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57785</xdr:rowOff>
    </xdr:from>
    <xdr:to>
      <xdr:col>71</xdr:col>
      <xdr:colOff>177800</xdr:colOff>
      <xdr:row>96</xdr:row>
      <xdr:rowOff>153035</xdr:rowOff>
    </xdr:to>
    <xdr:cxnSp macro="">
      <xdr:nvCxnSpPr>
        <xdr:cNvPr id="682" name="直線コネクタ 681"/>
        <xdr:cNvCxnSpPr/>
      </xdr:nvCxnSpPr>
      <xdr:spPr>
        <a:xfrm>
          <a:off x="12814300" y="1651698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64135</xdr:rowOff>
    </xdr:from>
    <xdr:to>
      <xdr:col>72</xdr:col>
      <xdr:colOff>38100</xdr:colOff>
      <xdr:row>94</xdr:row>
      <xdr:rowOff>166370</xdr:rowOff>
    </xdr:to>
    <xdr:sp macro="" textlink="">
      <xdr:nvSpPr>
        <xdr:cNvPr id="683" name="フローチャート: 判断 682"/>
        <xdr:cNvSpPr/>
      </xdr:nvSpPr>
      <xdr:spPr>
        <a:xfrm>
          <a:off x="13652500" y="16180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93</xdr:row>
      <xdr:rowOff>10795</xdr:rowOff>
    </xdr:from>
    <xdr:ext cx="591820" cy="258445"/>
    <xdr:sp macro="" textlink="">
      <xdr:nvSpPr>
        <xdr:cNvPr id="684" name="テキスト ボックス 683"/>
        <xdr:cNvSpPr txBox="1"/>
      </xdr:nvSpPr>
      <xdr:spPr>
        <a:xfrm>
          <a:off x="13403580" y="1595564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19685</xdr:rowOff>
    </xdr:from>
    <xdr:to>
      <xdr:col>67</xdr:col>
      <xdr:colOff>101600</xdr:colOff>
      <xdr:row>98</xdr:row>
      <xdr:rowOff>121285</xdr:rowOff>
    </xdr:to>
    <xdr:sp macro="" textlink="">
      <xdr:nvSpPr>
        <xdr:cNvPr id="685" name="フローチャート: 判断 684"/>
        <xdr:cNvSpPr/>
      </xdr:nvSpPr>
      <xdr:spPr>
        <a:xfrm>
          <a:off x="12763500" y="168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112395</xdr:rowOff>
    </xdr:from>
    <xdr:ext cx="527685" cy="252095"/>
    <xdr:sp macro="" textlink="">
      <xdr:nvSpPr>
        <xdr:cNvPr id="686" name="テキスト ボックス 685"/>
        <xdr:cNvSpPr txBox="1"/>
      </xdr:nvSpPr>
      <xdr:spPr>
        <a:xfrm>
          <a:off x="12546965" y="169144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8" name="テキスト ボックス 68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0" name="テキスト ボックス 68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1" name="テキスト ボックス 69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132715</xdr:rowOff>
    </xdr:from>
    <xdr:to>
      <xdr:col>85</xdr:col>
      <xdr:colOff>177800</xdr:colOff>
      <xdr:row>96</xdr:row>
      <xdr:rowOff>63500</xdr:rowOff>
    </xdr:to>
    <xdr:sp macro="" textlink="">
      <xdr:nvSpPr>
        <xdr:cNvPr id="692" name="楕円 691"/>
        <xdr:cNvSpPr/>
      </xdr:nvSpPr>
      <xdr:spPr>
        <a:xfrm>
          <a:off x="16268700" y="16420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47625</xdr:rowOff>
    </xdr:from>
    <xdr:ext cx="598805" cy="259080"/>
    <xdr:sp macro="" textlink="">
      <xdr:nvSpPr>
        <xdr:cNvPr id="693" name="公債費該当値テキスト"/>
        <xdr:cNvSpPr txBox="1"/>
      </xdr:nvSpPr>
      <xdr:spPr>
        <a:xfrm>
          <a:off x="16370300" y="1633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100,291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74930</xdr:rowOff>
    </xdr:from>
    <xdr:to>
      <xdr:col>81</xdr:col>
      <xdr:colOff>101600</xdr:colOff>
      <xdr:row>94</xdr:row>
      <xdr:rowOff>5080</xdr:rowOff>
    </xdr:to>
    <xdr:sp macro="" textlink="">
      <xdr:nvSpPr>
        <xdr:cNvPr id="694" name="楕円 693"/>
        <xdr:cNvSpPr/>
      </xdr:nvSpPr>
      <xdr:spPr>
        <a:xfrm>
          <a:off x="15430500" y="160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119380</xdr:colOff>
      <xdr:row>93</xdr:row>
      <xdr:rowOff>167640</xdr:rowOff>
    </xdr:from>
    <xdr:ext cx="591820" cy="252095"/>
    <xdr:sp macro="" textlink="">
      <xdr:nvSpPr>
        <xdr:cNvPr id="695" name="テキスト ボックス 694"/>
        <xdr:cNvSpPr txBox="1"/>
      </xdr:nvSpPr>
      <xdr:spPr>
        <a:xfrm>
          <a:off x="15168880" y="1611249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96520</xdr:rowOff>
    </xdr:from>
    <xdr:to>
      <xdr:col>76</xdr:col>
      <xdr:colOff>165100</xdr:colOff>
      <xdr:row>97</xdr:row>
      <xdr:rowOff>26670</xdr:rowOff>
    </xdr:to>
    <xdr:sp macro="" textlink="">
      <xdr:nvSpPr>
        <xdr:cNvPr id="696" name="楕円 695"/>
        <xdr:cNvSpPr/>
      </xdr:nvSpPr>
      <xdr:spPr>
        <a:xfrm>
          <a:off x="14541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17780</xdr:rowOff>
    </xdr:from>
    <xdr:ext cx="527685" cy="252095"/>
    <xdr:sp macro="" textlink="">
      <xdr:nvSpPr>
        <xdr:cNvPr id="697" name="テキスト ボックス 696"/>
        <xdr:cNvSpPr txBox="1"/>
      </xdr:nvSpPr>
      <xdr:spPr>
        <a:xfrm>
          <a:off x="14324965" y="166484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102235</xdr:rowOff>
    </xdr:from>
    <xdr:to>
      <xdr:col>72</xdr:col>
      <xdr:colOff>38100</xdr:colOff>
      <xdr:row>97</xdr:row>
      <xdr:rowOff>32385</xdr:rowOff>
    </xdr:to>
    <xdr:sp macro="" textlink="">
      <xdr:nvSpPr>
        <xdr:cNvPr id="698" name="楕円 697"/>
        <xdr:cNvSpPr/>
      </xdr:nvSpPr>
      <xdr:spPr>
        <a:xfrm>
          <a:off x="13652500" y="165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23495</xdr:rowOff>
    </xdr:from>
    <xdr:ext cx="527685" cy="259080"/>
    <xdr:sp macro="" textlink="">
      <xdr:nvSpPr>
        <xdr:cNvPr id="699" name="テキスト ボックス 698"/>
        <xdr:cNvSpPr txBox="1"/>
      </xdr:nvSpPr>
      <xdr:spPr>
        <a:xfrm>
          <a:off x="13435965" y="166541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97,209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6985</xdr:rowOff>
    </xdr:from>
    <xdr:to>
      <xdr:col>67</xdr:col>
      <xdr:colOff>101600</xdr:colOff>
      <xdr:row>96</xdr:row>
      <xdr:rowOff>109220</xdr:rowOff>
    </xdr:to>
    <xdr:sp macro="" textlink="">
      <xdr:nvSpPr>
        <xdr:cNvPr id="700" name="楕円 699"/>
        <xdr:cNvSpPr/>
      </xdr:nvSpPr>
      <xdr:spPr>
        <a:xfrm>
          <a:off x="12763500" y="16466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125095</xdr:rowOff>
    </xdr:from>
    <xdr:ext cx="527685" cy="258445"/>
    <xdr:sp macro="" textlink="">
      <xdr:nvSpPr>
        <xdr:cNvPr id="701" name="テキスト ボックス 700"/>
        <xdr:cNvSpPr txBox="1"/>
      </xdr:nvSpPr>
      <xdr:spPr>
        <a:xfrm>
          <a:off x="12546965" y="162413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08" name="テキスト ボックス 707"/>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935" cy="252095"/>
    <xdr:sp macro="" textlink="">
      <xdr:nvSpPr>
        <xdr:cNvPr id="711" name="テキスト ボックス 710"/>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0205" cy="252095"/>
    <xdr:sp macro="" textlink="">
      <xdr:nvSpPr>
        <xdr:cNvPr id="713" name="テキスト ボックス 712"/>
        <xdr:cNvSpPr txBox="1"/>
      </xdr:nvSpPr>
      <xdr:spPr>
        <a:xfrm>
          <a:off x="17910810" y="60553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0205" cy="252095"/>
    <xdr:sp macro="" textlink="">
      <xdr:nvSpPr>
        <xdr:cNvPr id="715" name="テキスト ボックス 714"/>
        <xdr:cNvSpPr txBox="1"/>
      </xdr:nvSpPr>
      <xdr:spPr>
        <a:xfrm>
          <a:off x="17910810" y="55981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0205" cy="252095"/>
    <xdr:sp macro="" textlink="">
      <xdr:nvSpPr>
        <xdr:cNvPr id="717" name="テキスト ボックス 716"/>
        <xdr:cNvSpPr txBox="1"/>
      </xdr:nvSpPr>
      <xdr:spPr>
        <a:xfrm>
          <a:off x="17910810" y="51409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0205" cy="252095"/>
    <xdr:sp macro="" textlink="">
      <xdr:nvSpPr>
        <xdr:cNvPr id="719" name="テキスト ボックス 718"/>
        <xdr:cNvSpPr txBox="1"/>
      </xdr:nvSpPr>
      <xdr:spPr>
        <a:xfrm>
          <a:off x="17910810" y="46837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102870</xdr:rowOff>
    </xdr:from>
    <xdr:to>
      <xdr:col>116</xdr:col>
      <xdr:colOff>62865</xdr:colOff>
      <xdr:row>38</xdr:row>
      <xdr:rowOff>121285</xdr:rowOff>
    </xdr:to>
    <xdr:cxnSp macro="">
      <xdr:nvCxnSpPr>
        <xdr:cNvPr id="721" name="直線コネクタ 720"/>
        <xdr:cNvCxnSpPr/>
      </xdr:nvCxnSpPr>
      <xdr:spPr>
        <a:xfrm flipV="1">
          <a:off x="22159595" y="6617970"/>
          <a:ext cx="1270" cy="1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87630</xdr:rowOff>
    </xdr:from>
    <xdr:ext cx="249555" cy="252095"/>
    <xdr:sp macro="" textlink="">
      <xdr:nvSpPr>
        <xdr:cNvPr id="722" name="諸支出金最小値テキスト"/>
        <xdr:cNvSpPr txBox="1"/>
      </xdr:nvSpPr>
      <xdr:spPr>
        <a:xfrm>
          <a:off x="22212300" y="677418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121285</xdr:rowOff>
    </xdr:from>
    <xdr:to>
      <xdr:col>116</xdr:col>
      <xdr:colOff>152400</xdr:colOff>
      <xdr:row>38</xdr:row>
      <xdr:rowOff>121285</xdr:rowOff>
    </xdr:to>
    <xdr:cxnSp macro="">
      <xdr:nvCxnSpPr>
        <xdr:cNvPr id="723" name="直線コネクタ 722"/>
        <xdr:cNvCxnSpPr/>
      </xdr:nvCxnSpPr>
      <xdr:spPr>
        <a:xfrm>
          <a:off x="22072600" y="663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49530</xdr:rowOff>
    </xdr:from>
    <xdr:ext cx="249555" cy="259080"/>
    <xdr:sp macro="" textlink="">
      <xdr:nvSpPr>
        <xdr:cNvPr id="724" name="諸支出金最大値テキスト"/>
        <xdr:cNvSpPr txBox="1"/>
      </xdr:nvSpPr>
      <xdr:spPr>
        <a:xfrm>
          <a:off x="22212300" y="63931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102870</xdr:rowOff>
    </xdr:from>
    <xdr:to>
      <xdr:col>116</xdr:col>
      <xdr:colOff>152400</xdr:colOff>
      <xdr:row>38</xdr:row>
      <xdr:rowOff>102870</xdr:rowOff>
    </xdr:to>
    <xdr:cxnSp macro="">
      <xdr:nvCxnSpPr>
        <xdr:cNvPr id="725" name="直線コネクタ 724"/>
        <xdr:cNvCxnSpPr/>
      </xdr:nvCxnSpPr>
      <xdr:spPr>
        <a:xfrm>
          <a:off x="22072600" y="661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121285</xdr:rowOff>
    </xdr:from>
    <xdr:to>
      <xdr:col>116</xdr:col>
      <xdr:colOff>63500</xdr:colOff>
      <xdr:row>38</xdr:row>
      <xdr:rowOff>121285</xdr:rowOff>
    </xdr:to>
    <xdr:cxnSp macro="">
      <xdr:nvCxnSpPr>
        <xdr:cNvPr id="726" name="直線コネクタ 725"/>
        <xdr:cNvCxnSpPr/>
      </xdr:nvCxnSpPr>
      <xdr:spPr>
        <a:xfrm>
          <a:off x="21323300" y="66363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5080</xdr:rowOff>
    </xdr:from>
    <xdr:ext cx="249555" cy="259080"/>
    <xdr:sp macro="" textlink="">
      <xdr:nvSpPr>
        <xdr:cNvPr id="727" name="諸支出金平均値テキスト"/>
        <xdr:cNvSpPr txBox="1"/>
      </xdr:nvSpPr>
      <xdr:spPr>
        <a:xfrm>
          <a:off x="22212300" y="65201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61595</xdr:rowOff>
    </xdr:from>
    <xdr:to>
      <xdr:col>116</xdr:col>
      <xdr:colOff>114300</xdr:colOff>
      <xdr:row>38</xdr:row>
      <xdr:rowOff>163195</xdr:rowOff>
    </xdr:to>
    <xdr:sp macro="" textlink="">
      <xdr:nvSpPr>
        <xdr:cNvPr id="728" name="フローチャート: 判断 727"/>
        <xdr:cNvSpPr/>
      </xdr:nvSpPr>
      <xdr:spPr>
        <a:xfrm>
          <a:off x="22110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116840</xdr:rowOff>
    </xdr:from>
    <xdr:to>
      <xdr:col>111</xdr:col>
      <xdr:colOff>177800</xdr:colOff>
      <xdr:row>38</xdr:row>
      <xdr:rowOff>121285</xdr:rowOff>
    </xdr:to>
    <xdr:cxnSp macro="">
      <xdr:nvCxnSpPr>
        <xdr:cNvPr id="729" name="直線コネクタ 728"/>
        <xdr:cNvCxnSpPr/>
      </xdr:nvCxnSpPr>
      <xdr:spPr>
        <a:xfrm>
          <a:off x="20434300" y="66319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61595</xdr:rowOff>
    </xdr:from>
    <xdr:to>
      <xdr:col>112</xdr:col>
      <xdr:colOff>38100</xdr:colOff>
      <xdr:row>38</xdr:row>
      <xdr:rowOff>163195</xdr:rowOff>
    </xdr:to>
    <xdr:sp macro="" textlink="">
      <xdr:nvSpPr>
        <xdr:cNvPr id="730" name="フローチャート: 判断 729"/>
        <xdr:cNvSpPr/>
      </xdr:nvSpPr>
      <xdr:spPr>
        <a:xfrm>
          <a:off x="2127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37</xdr:row>
      <xdr:rowOff>8255</xdr:rowOff>
    </xdr:from>
    <xdr:ext cx="242570" cy="252095"/>
    <xdr:sp macro="" textlink="">
      <xdr:nvSpPr>
        <xdr:cNvPr id="731" name="テキスト ボックス 730"/>
        <xdr:cNvSpPr txBox="1"/>
      </xdr:nvSpPr>
      <xdr:spPr>
        <a:xfrm>
          <a:off x="21186140" y="6351905"/>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116840</xdr:rowOff>
    </xdr:from>
    <xdr:to>
      <xdr:col>107</xdr:col>
      <xdr:colOff>50800</xdr:colOff>
      <xdr:row>38</xdr:row>
      <xdr:rowOff>116840</xdr:rowOff>
    </xdr:to>
    <xdr:cxnSp macro="">
      <xdr:nvCxnSpPr>
        <xdr:cNvPr id="732" name="直線コネクタ 731"/>
        <xdr:cNvCxnSpPr/>
      </xdr:nvCxnSpPr>
      <xdr:spPr>
        <a:xfrm>
          <a:off x="19545300" y="6631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61595</xdr:rowOff>
    </xdr:from>
    <xdr:to>
      <xdr:col>107</xdr:col>
      <xdr:colOff>101600</xdr:colOff>
      <xdr:row>38</xdr:row>
      <xdr:rowOff>163195</xdr:rowOff>
    </xdr:to>
    <xdr:sp macro="" textlink="">
      <xdr:nvSpPr>
        <xdr:cNvPr id="733" name="フローチャート: 判断 732"/>
        <xdr:cNvSpPr/>
      </xdr:nvSpPr>
      <xdr:spPr>
        <a:xfrm>
          <a:off x="20383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8255</xdr:rowOff>
    </xdr:from>
    <xdr:ext cx="242570" cy="252095"/>
    <xdr:sp macro="" textlink="">
      <xdr:nvSpPr>
        <xdr:cNvPr id="734" name="テキスト ボックス 733"/>
        <xdr:cNvSpPr txBox="1"/>
      </xdr:nvSpPr>
      <xdr:spPr>
        <a:xfrm>
          <a:off x="20309840" y="6351905"/>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112395</xdr:rowOff>
    </xdr:from>
    <xdr:to>
      <xdr:col>102</xdr:col>
      <xdr:colOff>114300</xdr:colOff>
      <xdr:row>38</xdr:row>
      <xdr:rowOff>116840</xdr:rowOff>
    </xdr:to>
    <xdr:cxnSp macro="">
      <xdr:nvCxnSpPr>
        <xdr:cNvPr id="735" name="直線コネクタ 734"/>
        <xdr:cNvCxnSpPr/>
      </xdr:nvCxnSpPr>
      <xdr:spPr>
        <a:xfrm>
          <a:off x="18656300" y="66274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88900</xdr:rowOff>
    </xdr:from>
    <xdr:to>
      <xdr:col>102</xdr:col>
      <xdr:colOff>165100</xdr:colOff>
      <xdr:row>31</xdr:row>
      <xdr:rowOff>19050</xdr:rowOff>
    </xdr:to>
    <xdr:sp macro="" textlink="">
      <xdr:nvSpPr>
        <xdr:cNvPr id="736" name="フローチャート: 判断 735"/>
        <xdr:cNvSpPr/>
      </xdr:nvSpPr>
      <xdr:spPr>
        <a:xfrm>
          <a:off x="19494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29</xdr:row>
      <xdr:rowOff>35560</xdr:rowOff>
    </xdr:from>
    <xdr:ext cx="378460" cy="259080"/>
    <xdr:sp macro="" textlink="">
      <xdr:nvSpPr>
        <xdr:cNvPr id="737" name="テキスト ボックス 736"/>
        <xdr:cNvSpPr txBox="1"/>
      </xdr:nvSpPr>
      <xdr:spPr>
        <a:xfrm>
          <a:off x="19356070" y="500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33</xdr:row>
      <xdr:rowOff>146050</xdr:rowOff>
    </xdr:from>
    <xdr:to>
      <xdr:col>98</xdr:col>
      <xdr:colOff>38100</xdr:colOff>
      <xdr:row>34</xdr:row>
      <xdr:rowOff>76200</xdr:rowOff>
    </xdr:to>
    <xdr:sp macro="" textlink="">
      <xdr:nvSpPr>
        <xdr:cNvPr id="738" name="フローチャート: 判断 737"/>
        <xdr:cNvSpPr/>
      </xdr:nvSpPr>
      <xdr:spPr>
        <a:xfrm>
          <a:off x="18605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32</xdr:row>
      <xdr:rowOff>92710</xdr:rowOff>
    </xdr:from>
    <xdr:ext cx="378460" cy="259080"/>
    <xdr:sp macro="" textlink="">
      <xdr:nvSpPr>
        <xdr:cNvPr id="739" name="テキスト ボックス 738"/>
        <xdr:cNvSpPr txBox="1"/>
      </xdr:nvSpPr>
      <xdr:spPr>
        <a:xfrm>
          <a:off x="18467070" y="5579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0" name="テキスト ボックス 73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1" name="テキスト ボックス 74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2" name="テキスト ボックス 74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3" name="テキスト ボックス 74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4" name="テキスト ボックス 74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70485</xdr:rowOff>
    </xdr:from>
    <xdr:to>
      <xdr:col>116</xdr:col>
      <xdr:colOff>114300</xdr:colOff>
      <xdr:row>39</xdr:row>
      <xdr:rowOff>635</xdr:rowOff>
    </xdr:to>
    <xdr:sp macro="" textlink="">
      <xdr:nvSpPr>
        <xdr:cNvPr id="745" name="楕円 744"/>
        <xdr:cNvSpPr/>
      </xdr:nvSpPr>
      <xdr:spPr>
        <a:xfrm>
          <a:off x="221107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132080</xdr:rowOff>
    </xdr:from>
    <xdr:ext cx="249555" cy="252095"/>
    <xdr:sp macro="" textlink="">
      <xdr:nvSpPr>
        <xdr:cNvPr id="746" name="諸支出金該当値テキスト"/>
        <xdr:cNvSpPr txBox="1"/>
      </xdr:nvSpPr>
      <xdr:spPr>
        <a:xfrm>
          <a:off x="22212300" y="664718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70485</xdr:rowOff>
    </xdr:from>
    <xdr:to>
      <xdr:col>112</xdr:col>
      <xdr:colOff>38100</xdr:colOff>
      <xdr:row>39</xdr:row>
      <xdr:rowOff>635</xdr:rowOff>
    </xdr:to>
    <xdr:sp macro="" textlink="">
      <xdr:nvSpPr>
        <xdr:cNvPr id="747" name="楕円 746"/>
        <xdr:cNvSpPr/>
      </xdr:nvSpPr>
      <xdr:spPr>
        <a:xfrm>
          <a:off x="21272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38</xdr:row>
      <xdr:rowOff>163195</xdr:rowOff>
    </xdr:from>
    <xdr:ext cx="242570" cy="259080"/>
    <xdr:sp macro="" textlink="">
      <xdr:nvSpPr>
        <xdr:cNvPr id="748" name="テキスト ボックス 747"/>
        <xdr:cNvSpPr txBox="1"/>
      </xdr:nvSpPr>
      <xdr:spPr>
        <a:xfrm>
          <a:off x="21186140" y="6678295"/>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66040</xdr:rowOff>
    </xdr:from>
    <xdr:to>
      <xdr:col>107</xdr:col>
      <xdr:colOff>101600</xdr:colOff>
      <xdr:row>38</xdr:row>
      <xdr:rowOff>167640</xdr:rowOff>
    </xdr:to>
    <xdr:sp macro="" textlink="">
      <xdr:nvSpPr>
        <xdr:cNvPr id="749" name="楕円 748"/>
        <xdr:cNvSpPr/>
      </xdr:nvSpPr>
      <xdr:spPr>
        <a:xfrm>
          <a:off x="20383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158750</xdr:rowOff>
    </xdr:from>
    <xdr:ext cx="242570" cy="259080"/>
    <xdr:sp macro="" textlink="">
      <xdr:nvSpPr>
        <xdr:cNvPr id="750" name="テキスト ボックス 749"/>
        <xdr:cNvSpPr txBox="1"/>
      </xdr:nvSpPr>
      <xdr:spPr>
        <a:xfrm>
          <a:off x="20309840" y="667385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66040</xdr:rowOff>
    </xdr:from>
    <xdr:to>
      <xdr:col>102</xdr:col>
      <xdr:colOff>165100</xdr:colOff>
      <xdr:row>38</xdr:row>
      <xdr:rowOff>167640</xdr:rowOff>
    </xdr:to>
    <xdr:sp macro="" textlink="">
      <xdr:nvSpPr>
        <xdr:cNvPr id="751" name="楕円 750"/>
        <xdr:cNvSpPr/>
      </xdr:nvSpPr>
      <xdr:spPr>
        <a:xfrm>
          <a:off x="19494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158750</xdr:rowOff>
    </xdr:from>
    <xdr:ext cx="242570" cy="259080"/>
    <xdr:sp macro="" textlink="">
      <xdr:nvSpPr>
        <xdr:cNvPr id="752" name="テキスト ボックス 751"/>
        <xdr:cNvSpPr txBox="1"/>
      </xdr:nvSpPr>
      <xdr:spPr>
        <a:xfrm>
          <a:off x="19420840" y="667385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61595</xdr:rowOff>
    </xdr:from>
    <xdr:to>
      <xdr:col>98</xdr:col>
      <xdr:colOff>38100</xdr:colOff>
      <xdr:row>38</xdr:row>
      <xdr:rowOff>163195</xdr:rowOff>
    </xdr:to>
    <xdr:sp macro="" textlink="">
      <xdr:nvSpPr>
        <xdr:cNvPr id="753" name="楕円 752"/>
        <xdr:cNvSpPr/>
      </xdr:nvSpPr>
      <xdr:spPr>
        <a:xfrm>
          <a:off x="18605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154940</xdr:rowOff>
    </xdr:from>
    <xdr:ext cx="242570" cy="252095"/>
    <xdr:sp macro="" textlink="">
      <xdr:nvSpPr>
        <xdr:cNvPr id="754" name="テキスト ボックス 753"/>
        <xdr:cNvSpPr txBox="1"/>
      </xdr:nvSpPr>
      <xdr:spPr>
        <a:xfrm>
          <a:off x="18531840" y="667004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xdr:cNvSpPr/>
      </xdr:nvSpPr>
      <xdr:spPr>
        <a:xfrm>
          <a:off x="18796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xdr:cNvSpPr/>
      </xdr:nvSpPr>
      <xdr:spPr>
        <a:xfrm>
          <a:off x="18796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xdr:cNvSpPr/>
      </xdr:nvSpPr>
      <xdr:spPr>
        <a:xfrm>
          <a:off x="204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xdr:cNvSpPr/>
      </xdr:nvSpPr>
      <xdr:spPr>
        <a:xfrm>
          <a:off x="204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61" name="テキスト ボックス 760"/>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935" cy="252095"/>
    <xdr:sp macro="" textlink="">
      <xdr:nvSpPr>
        <xdr:cNvPr id="764" name="テキスト ボックス 763"/>
        <xdr:cNvSpPr txBox="1"/>
      </xdr:nvSpPr>
      <xdr:spPr>
        <a:xfrm>
          <a:off x="18039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935" cy="252095"/>
    <xdr:sp macro="" textlink="">
      <xdr:nvSpPr>
        <xdr:cNvPr id="766" name="テキスト ボックス 765"/>
        <xdr:cNvSpPr txBox="1"/>
      </xdr:nvSpPr>
      <xdr:spPr>
        <a:xfrm>
          <a:off x="18039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68" name="直線コネクタ 76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6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7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7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55</xdr:row>
      <xdr:rowOff>10160</xdr:rowOff>
    </xdr:from>
    <xdr:ext cx="242570" cy="259080"/>
    <xdr:sp macro="" textlink="">
      <xdr:nvSpPr>
        <xdr:cNvPr id="778" name="テキスト ボックス 777"/>
        <xdr:cNvSpPr txBox="1"/>
      </xdr:nvSpPr>
      <xdr:spPr>
        <a:xfrm>
          <a:off x="211861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2570" cy="259080"/>
    <xdr:sp macro="" textlink="">
      <xdr:nvSpPr>
        <xdr:cNvPr id="781" name="テキスト ボックス 780"/>
        <xdr:cNvSpPr txBox="1"/>
      </xdr:nvSpPr>
      <xdr:spPr>
        <a:xfrm>
          <a:off x="2030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2570" cy="259080"/>
    <xdr:sp macro="" textlink="">
      <xdr:nvSpPr>
        <xdr:cNvPr id="784" name="テキスト ボックス 783"/>
        <xdr:cNvSpPr txBox="1"/>
      </xdr:nvSpPr>
      <xdr:spPr>
        <a:xfrm>
          <a:off x="19420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2570" cy="259080"/>
    <xdr:sp macro="" textlink="">
      <xdr:nvSpPr>
        <xdr:cNvPr id="786" name="テキスト ボックス 785"/>
        <xdr:cNvSpPr txBox="1"/>
      </xdr:nvSpPr>
      <xdr:spPr>
        <a:xfrm>
          <a:off x="18531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87" name="テキスト ボックス 78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88" name="テキスト ボックス 78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89" name="テキスト ボックス 78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0" name="テキスト ボックス 78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791" name="テキスト ボックス 79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79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53</xdr:row>
      <xdr:rowOff>35560</xdr:rowOff>
    </xdr:from>
    <xdr:ext cx="242570" cy="259080"/>
    <xdr:sp macro="" textlink="">
      <xdr:nvSpPr>
        <xdr:cNvPr id="795" name="テキスト ボックス 794"/>
        <xdr:cNvSpPr txBox="1"/>
      </xdr:nvSpPr>
      <xdr:spPr>
        <a:xfrm>
          <a:off x="211861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2570" cy="259080"/>
    <xdr:sp macro="" textlink="">
      <xdr:nvSpPr>
        <xdr:cNvPr id="797" name="テキスト ボックス 796"/>
        <xdr:cNvSpPr txBox="1"/>
      </xdr:nvSpPr>
      <xdr:spPr>
        <a:xfrm>
          <a:off x="2030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2570" cy="259080"/>
    <xdr:sp macro="" textlink="">
      <xdr:nvSpPr>
        <xdr:cNvPr id="799" name="テキスト ボックス 798"/>
        <xdr:cNvSpPr txBox="1"/>
      </xdr:nvSpPr>
      <xdr:spPr>
        <a:xfrm>
          <a:off x="19420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2570" cy="259080"/>
    <xdr:sp macro="" textlink="">
      <xdr:nvSpPr>
        <xdr:cNvPr id="801" name="テキスト ボックス 800"/>
        <xdr:cNvSpPr txBox="1"/>
      </xdr:nvSpPr>
      <xdr:spPr>
        <a:xfrm>
          <a:off x="18531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教育費は136,734円／人、土木費は96,124円／人、民生費は89,603円／人、警察費は29,348円</a:t>
          </a:r>
          <a:r>
            <a:rPr kumimoji="1" lang="en-US" altLang="ja-JP" sz="1300">
              <a:solidFill>
                <a:schemeClr val="tx1"/>
              </a:solidFill>
              <a:latin typeface="ＭＳ Ｐゴシック"/>
              <a:ea typeface="ＭＳ Ｐゴシック"/>
            </a:rPr>
            <a:t>/</a:t>
          </a:r>
          <a:r>
            <a:rPr kumimoji="1" lang="ja-JP" altLang="en-US" sz="1300">
              <a:solidFill>
                <a:schemeClr val="tx1"/>
              </a:solidFill>
              <a:latin typeface="ＭＳ Ｐゴシック"/>
              <a:ea typeface="ＭＳ Ｐゴシック"/>
            </a:rPr>
            <a:t>人、災害復旧費は14,415円／人となっており、いずれも類似団体平均を上回っている。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民生費は、人口減少・高齢化が進む中で介護給付費負担金や後期高齢者医療給付費負担金が高止まりするなどの要因により、類似団体よりも高い水準で推移している。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教育費は、類似団体よりも高い水準で推移しているが、新図書館複合施設整備事業の終了により平成27年度以前と同じ水準に戻っている。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災害復旧事業費は例年増減が大きいが、平成30年７月豪雨への対応などにより、大きな災害がなかった平成29年度から大幅な増加となった。</a:t>
          </a:r>
          <a:endParaRPr kumimoji="1" lang="en-US" altLang="ja-JP" sz="1300">
            <a:solidFill>
              <a:schemeClr val="tx1"/>
            </a:solidFill>
            <a:latin typeface="ＭＳ Ｐゴシック"/>
            <a:ea typeface="ＭＳ Ｐゴシック"/>
          </a:endParaRP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a:xfrm>
          <a:off x="514350" y="838200"/>
          <a:ext cx="30861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504190</xdr:colOff>
      <xdr:row>45</xdr:row>
      <xdr:rowOff>352425</xdr:rowOff>
    </xdr:from>
    <xdr:to>
      <xdr:col>15</xdr:col>
      <xdr:colOff>561975</xdr:colOff>
      <xdr:row>48</xdr:row>
      <xdr:rowOff>601345</xdr:rowOff>
    </xdr:to>
    <xdr:sp macro="" textlink="" fLocksText="0">
      <xdr:nvSpPr>
        <xdr:cNvPr id="14" name="テキスト ボックス 13"/>
        <xdr:cNvSpPr txBox="1"/>
      </xdr:nvSpPr>
      <xdr:spPr>
        <a:xfrm>
          <a:off x="11162665" y="9944100"/>
          <a:ext cx="5629910" cy="20872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平成30年度は、新図書館複合施設の整備完了や災害に伴う翌年度への繰越の増加などにより、歳入歳出規模はともに前年度から減少した。</a:t>
          </a:r>
          <a:endParaRPr kumimoji="1" lang="en-US" altLang="ja-JP" sz="1100">
            <a:latin typeface="ＭＳ ゴシック"/>
            <a:ea typeface="ＭＳ ゴシック"/>
          </a:endParaRPr>
        </a:p>
        <a:p>
          <a:r>
            <a:rPr kumimoji="1" lang="ja-JP" altLang="en-US" sz="1100">
              <a:latin typeface="ＭＳ ゴシック"/>
              <a:ea typeface="ＭＳ ゴシック"/>
            </a:rPr>
            <a:t>標準財政規模は前年度から横這いであるが、平成29年度決算における決算剰余金を積み立てたことなどにより財政調整基金残高が増加したため、標準財政規模比は若干上昇している。また、実質収支は前年度を下回ったものの、依然として黒字を確保している。</a:t>
          </a:r>
          <a:endParaRPr kumimoji="1" lang="en-US" altLang="ja-JP" sz="1100">
            <a:latin typeface="ＭＳ ゴシック"/>
            <a:ea typeface="ＭＳ ゴシック"/>
          </a:endParaRPr>
        </a:p>
        <a:p>
          <a:r>
            <a:rPr kumimoji="1" lang="ja-JP" altLang="en-US" sz="1100">
              <a:latin typeface="ＭＳ ゴシック"/>
              <a:ea typeface="ＭＳ ゴシック"/>
            </a:rPr>
            <a:t>本県は、財政基盤が弱く、普通交付税の動向により標準財政規模も大きく左右されることから、今後も引き続き、国庫補助事業の活用、一般財源の多い事業や補助金等の再精査等により、歳入歳出全般にわたって見直し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a:t>
          </a:r>
        </a:p>
      </xdr:txBody>
    </xdr:sp>
    <xdr:clientData/>
  </xdr:twoCellAnchor>
  <xdr:twoCellAnchor editAs="oneCell">
    <xdr:from>
      <xdr:col>1</xdr:col>
      <xdr:colOff>47625</xdr:colOff>
      <xdr:row>3</xdr:row>
      <xdr:rowOff>57785</xdr:rowOff>
    </xdr:from>
    <xdr:to>
      <xdr:col>4</xdr:col>
      <xdr:colOff>962025</xdr:colOff>
      <xdr:row>5</xdr:row>
      <xdr:rowOff>19050</xdr:rowOff>
    </xdr:to>
    <xdr:sp macro="" textlink="">
      <xdr:nvSpPr>
        <xdr:cNvPr id="9" name="テキスト ボックス 6"/>
        <xdr:cNvSpPr txBox="1">
          <a:spLocks noChangeArrowheads="1"/>
        </xdr:cNvSpPr>
      </xdr:nvSpPr>
      <xdr:spPr>
        <a:xfrm>
          <a:off x="552450" y="686435"/>
          <a:ext cx="431482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629285</xdr:colOff>
      <xdr:row>32</xdr:row>
      <xdr:rowOff>314960</xdr:rowOff>
    </xdr:from>
    <xdr:to>
      <xdr:col>15</xdr:col>
      <xdr:colOff>866775</xdr:colOff>
      <xdr:row>42</xdr:row>
      <xdr:rowOff>238760</xdr:rowOff>
    </xdr:to>
    <xdr:sp macro="" textlink="" fLocksText="0">
      <xdr:nvSpPr>
        <xdr:cNvPr id="10" name="テキスト ボックス 9"/>
        <xdr:cNvSpPr txBox="1"/>
      </xdr:nvSpPr>
      <xdr:spPr>
        <a:xfrm>
          <a:off x="11516360" y="7211060"/>
          <a:ext cx="595249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等については、歳入歳出とも前年度比で減となったが、保険・金融等の大口法人の業績増による県税の増や地方交付税の増といった要因に加え、新図書館整備事業等の大型事業が終了したことなどもあり、黒字を維持している（</a:t>
          </a:r>
          <a:r>
            <a:rPr kumimoji="1" lang="en-US" altLang="ja-JP" sz="1400">
              <a:latin typeface="ＭＳ ゴシック"/>
              <a:ea typeface="ＭＳ ゴシック"/>
            </a:rPr>
            <a:t>H29</a:t>
          </a:r>
          <a:r>
            <a:rPr kumimoji="1" lang="ja-JP" altLang="en-US" sz="1400">
              <a:latin typeface="ＭＳ ゴシック"/>
              <a:ea typeface="ＭＳ ゴシック"/>
            </a:rPr>
            <a:t>年度　約</a:t>
          </a:r>
          <a:r>
            <a:rPr kumimoji="1" lang="en-US" altLang="ja-JP" sz="1400">
              <a:latin typeface="ＭＳ ゴシック"/>
              <a:ea typeface="ＭＳ ゴシック"/>
            </a:rPr>
            <a:t>20</a:t>
          </a:r>
          <a:r>
            <a:rPr kumimoji="1" lang="ja-JP" altLang="en-US" sz="1400">
              <a:latin typeface="ＭＳ ゴシック"/>
              <a:ea typeface="ＭＳ ゴシック"/>
            </a:rPr>
            <a:t>億円　→　</a:t>
          </a:r>
          <a:r>
            <a:rPr kumimoji="1" lang="en-US" altLang="ja-JP" sz="1400">
              <a:latin typeface="ＭＳ ゴシック"/>
              <a:ea typeface="ＭＳ ゴシック"/>
            </a:rPr>
            <a:t>H30</a:t>
          </a:r>
          <a:r>
            <a:rPr kumimoji="1" lang="ja-JP" altLang="en-US" sz="1400">
              <a:latin typeface="ＭＳ ゴシック"/>
              <a:ea typeface="ＭＳ ゴシック"/>
            </a:rPr>
            <a:t>年度　約10億円）。</a:t>
          </a:r>
          <a:endParaRPr kumimoji="1" lang="en-US" altLang="ja-JP" sz="1400">
            <a:latin typeface="ＭＳ ゴシック"/>
            <a:ea typeface="ＭＳ ゴシック"/>
          </a:endParaRPr>
        </a:p>
        <a:p>
          <a:r>
            <a:rPr kumimoji="1" lang="ja-JP" altLang="en-US" sz="1400">
              <a:latin typeface="ＭＳ ゴシック"/>
              <a:ea typeface="ＭＳ ゴシック"/>
            </a:rPr>
            <a:t>公営事業会計については、国民健康保険事業特別会計の新設による純増（17億円）があったほか、病院事業会計をはじめとする既存の会計においても、事業経営の健全化に向けた取組の推進に伴う資金剰余が継続して生じている（</a:t>
          </a:r>
          <a:r>
            <a:rPr kumimoji="1" lang="en-US" altLang="ja-JP" sz="1400">
              <a:latin typeface="ＭＳ ゴシック"/>
              <a:ea typeface="ＭＳ ゴシック"/>
            </a:rPr>
            <a:t>H29</a:t>
          </a:r>
          <a:r>
            <a:rPr kumimoji="1" lang="ja-JP" altLang="en-US" sz="1400">
              <a:latin typeface="ＭＳ ゴシック"/>
              <a:ea typeface="ＭＳ ゴシック"/>
            </a:rPr>
            <a:t>年度　約</a:t>
          </a:r>
          <a:r>
            <a:rPr kumimoji="1" lang="en-US" altLang="ja-JP" sz="1400">
              <a:latin typeface="ＭＳ ゴシック"/>
              <a:ea typeface="ＭＳ ゴシック"/>
            </a:rPr>
            <a:t>92</a:t>
          </a:r>
          <a:r>
            <a:rPr kumimoji="1" lang="ja-JP" altLang="en-US" sz="1400">
              <a:latin typeface="ＭＳ ゴシック"/>
              <a:ea typeface="ＭＳ ゴシック"/>
            </a:rPr>
            <a:t>億円　→　</a:t>
          </a:r>
          <a:r>
            <a:rPr kumimoji="1" lang="en-US" altLang="ja-JP" sz="1400">
              <a:latin typeface="ＭＳ ゴシック"/>
              <a:ea typeface="ＭＳ ゴシック"/>
            </a:rPr>
            <a:t>H30</a:t>
          </a:r>
          <a:r>
            <a:rPr kumimoji="1" lang="ja-JP" altLang="en-US" sz="1400">
              <a:latin typeface="ＭＳ ゴシック"/>
              <a:ea typeface="ＭＳ ゴシック"/>
            </a:rPr>
            <a:t>年度　約113億円）。</a:t>
          </a:r>
          <a:endParaRPr kumimoji="1" lang="en-US" altLang="ja-JP" sz="1400">
            <a:latin typeface="ＭＳ ゴシック"/>
            <a:ea typeface="ＭＳ ゴシック"/>
          </a:endParaRPr>
        </a:p>
        <a:p>
          <a:r>
            <a:rPr kumimoji="1" lang="ja-JP" altLang="en-US" sz="1400">
              <a:latin typeface="ＭＳ ゴシック"/>
              <a:ea typeface="ＭＳ ゴシック"/>
            </a:rPr>
            <a:t>今後も引き続き、国庫補助事業の活用、一般財源の多い事業や補助金等の再精査等により、歳入歳出全般にわたって見直しに取り組む。</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390003_&#39640;&#30693;&#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154.9</v>
          </cell>
          <cell r="CF51">
            <v>161.30000000000001</v>
          </cell>
          <cell r="CN51">
            <v>171</v>
          </cell>
        </row>
        <row r="53">
          <cell r="BX53">
            <v>60.3</v>
          </cell>
          <cell r="CF53">
            <v>62.2</v>
          </cell>
          <cell r="CN53">
            <v>62.9</v>
          </cell>
        </row>
        <row r="55">
          <cell r="AN55" t="str">
            <v>グループ内平均値</v>
          </cell>
          <cell r="BX55">
            <v>173.8</v>
          </cell>
          <cell r="CF55">
            <v>152</v>
          </cell>
          <cell r="CN55">
            <v>159.1</v>
          </cell>
        </row>
        <row r="57">
          <cell r="CF57">
            <v>71</v>
          </cell>
          <cell r="CN57">
            <v>71.7</v>
          </cell>
        </row>
        <row r="72">
          <cell r="BP72" t="str">
            <v>H26</v>
          </cell>
          <cell r="BX72" t="str">
            <v>H27</v>
          </cell>
          <cell r="CF72" t="str">
            <v>H28</v>
          </cell>
          <cell r="CN72" t="str">
            <v>H29</v>
          </cell>
          <cell r="CV72" t="str">
            <v>H30</v>
          </cell>
        </row>
        <row r="73">
          <cell r="AN73" t="str">
            <v>当該団体値</v>
          </cell>
          <cell r="BP73">
            <v>158</v>
          </cell>
          <cell r="BX73">
            <v>154.9</v>
          </cell>
          <cell r="CF73">
            <v>161.30000000000001</v>
          </cell>
          <cell r="CN73">
            <v>171</v>
          </cell>
          <cell r="CV73">
            <v>177.8</v>
          </cell>
        </row>
        <row r="75">
          <cell r="BP75">
            <v>12</v>
          </cell>
          <cell r="BX75">
            <v>10.8</v>
          </cell>
          <cell r="CF75">
            <v>10.199999999999999</v>
          </cell>
          <cell r="CN75">
            <v>10.3</v>
          </cell>
          <cell r="CV75">
            <v>10.5</v>
          </cell>
        </row>
        <row r="77">
          <cell r="AN77" t="str">
            <v>グループ内平均値</v>
          </cell>
          <cell r="BP77">
            <v>151.9</v>
          </cell>
          <cell r="BX77">
            <v>173.8</v>
          </cell>
          <cell r="CF77">
            <v>152</v>
          </cell>
          <cell r="CN77">
            <v>159.1</v>
          </cell>
          <cell r="CV77">
            <v>163.80000000000001</v>
          </cell>
        </row>
        <row r="79">
          <cell r="BP79">
            <v>13.7</v>
          </cell>
          <cell r="BX79">
            <v>12</v>
          </cell>
          <cell r="CF79">
            <v>9.9</v>
          </cell>
          <cell r="CN79">
            <v>9.5</v>
          </cell>
          <cell r="CV79">
            <v>9.6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 zeroHeight="1" x14ac:dyDescent="0.2"/>
  <cols>
    <col min="1" max="11" width="2.08984375" style="1" customWidth="1"/>
    <col min="12" max="12" width="2.179687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510" t="s">
        <v>48</v>
      </c>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c r="BS1" s="510"/>
      <c r="BT1" s="510"/>
      <c r="BU1" s="510"/>
      <c r="BV1" s="510"/>
      <c r="BW1" s="510"/>
      <c r="BX1" s="510"/>
      <c r="BY1" s="510"/>
      <c r="BZ1" s="510"/>
      <c r="CA1" s="510"/>
      <c r="CB1" s="510"/>
      <c r="CC1" s="510"/>
      <c r="CD1" s="510"/>
      <c r="CE1" s="510"/>
      <c r="CF1" s="510"/>
      <c r="CG1" s="510"/>
      <c r="CH1" s="510"/>
      <c r="CI1" s="510"/>
      <c r="CJ1" s="510"/>
      <c r="CK1" s="510"/>
      <c r="CL1" s="510"/>
      <c r="CM1" s="510"/>
      <c r="CN1" s="510"/>
      <c r="CO1" s="510"/>
      <c r="CP1" s="510"/>
      <c r="CQ1" s="510"/>
      <c r="CR1" s="510"/>
      <c r="CS1" s="510"/>
      <c r="CT1" s="510"/>
      <c r="CU1" s="510"/>
      <c r="CV1" s="510"/>
      <c r="CW1" s="510"/>
      <c r="CX1" s="510"/>
      <c r="CY1" s="510"/>
      <c r="CZ1" s="510"/>
      <c r="DA1" s="510"/>
      <c r="DB1" s="510"/>
      <c r="DC1" s="510"/>
      <c r="DD1" s="510"/>
      <c r="DE1" s="510"/>
      <c r="DF1" s="510"/>
      <c r="DG1" s="510"/>
      <c r="DH1" s="510"/>
      <c r="DI1" s="510"/>
      <c r="DJ1" s="2"/>
      <c r="DK1" s="2"/>
      <c r="DL1" s="2"/>
      <c r="DM1" s="2"/>
      <c r="DN1" s="2"/>
      <c r="DO1" s="2"/>
    </row>
    <row r="2" spans="1:119" ht="23.5" x14ac:dyDescent="0.2">
      <c r="B2" s="3" t="s">
        <v>52</v>
      </c>
      <c r="C2" s="11"/>
    </row>
    <row r="3" spans="1:119" ht="18.75" customHeight="1" x14ac:dyDescent="0.2">
      <c r="A3" s="2"/>
      <c r="B3" s="351" t="s">
        <v>132</v>
      </c>
      <c r="C3" s="352"/>
      <c r="D3" s="353"/>
      <c r="E3" s="353"/>
      <c r="F3" s="353"/>
      <c r="G3" s="353"/>
      <c r="H3" s="353"/>
      <c r="I3" s="353"/>
      <c r="J3" s="353"/>
      <c r="K3" s="353"/>
      <c r="L3" s="353" t="s">
        <v>135</v>
      </c>
      <c r="M3" s="353"/>
      <c r="N3" s="353"/>
      <c r="O3" s="353"/>
      <c r="P3" s="353"/>
      <c r="Q3" s="353"/>
      <c r="R3" s="357"/>
      <c r="S3" s="357"/>
      <c r="T3" s="357"/>
      <c r="U3" s="357"/>
      <c r="V3" s="358"/>
      <c r="W3" s="511" t="s">
        <v>136</v>
      </c>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3"/>
      <c r="AZ3" s="433" t="s">
        <v>5</v>
      </c>
      <c r="BA3" s="434"/>
      <c r="BB3" s="434"/>
      <c r="BC3" s="434"/>
      <c r="BD3" s="434"/>
      <c r="BE3" s="434"/>
      <c r="BF3" s="434"/>
      <c r="BG3" s="434"/>
      <c r="BH3" s="434"/>
      <c r="BI3" s="434"/>
      <c r="BJ3" s="434"/>
      <c r="BK3" s="434"/>
      <c r="BL3" s="434"/>
      <c r="BM3" s="514"/>
      <c r="BN3" s="378" t="s">
        <v>137</v>
      </c>
      <c r="BO3" s="379"/>
      <c r="BP3" s="379"/>
      <c r="BQ3" s="379"/>
      <c r="BR3" s="379"/>
      <c r="BS3" s="379"/>
      <c r="BT3" s="379"/>
      <c r="BU3" s="515"/>
      <c r="BV3" s="378" t="s">
        <v>139</v>
      </c>
      <c r="BW3" s="379"/>
      <c r="BX3" s="379"/>
      <c r="BY3" s="379"/>
      <c r="BZ3" s="379"/>
      <c r="CA3" s="379"/>
      <c r="CB3" s="379"/>
      <c r="CC3" s="515"/>
      <c r="CD3" s="433" t="s">
        <v>5</v>
      </c>
      <c r="CE3" s="434"/>
      <c r="CF3" s="434"/>
      <c r="CG3" s="434"/>
      <c r="CH3" s="434"/>
      <c r="CI3" s="434"/>
      <c r="CJ3" s="434"/>
      <c r="CK3" s="434"/>
      <c r="CL3" s="434"/>
      <c r="CM3" s="434"/>
      <c r="CN3" s="434"/>
      <c r="CO3" s="434"/>
      <c r="CP3" s="434"/>
      <c r="CQ3" s="434"/>
      <c r="CR3" s="434"/>
      <c r="CS3" s="514"/>
      <c r="CT3" s="378" t="s">
        <v>144</v>
      </c>
      <c r="CU3" s="379"/>
      <c r="CV3" s="379"/>
      <c r="CW3" s="379"/>
      <c r="CX3" s="379"/>
      <c r="CY3" s="379"/>
      <c r="CZ3" s="379"/>
      <c r="DA3" s="515"/>
      <c r="DB3" s="378" t="s">
        <v>145</v>
      </c>
      <c r="DC3" s="379"/>
      <c r="DD3" s="379"/>
      <c r="DE3" s="379"/>
      <c r="DF3" s="379"/>
      <c r="DG3" s="379"/>
      <c r="DH3" s="379"/>
      <c r="DI3" s="515"/>
    </row>
    <row r="4" spans="1:119" ht="18.75" customHeight="1" x14ac:dyDescent="0.2">
      <c r="A4" s="2"/>
      <c r="B4" s="354"/>
      <c r="C4" s="355"/>
      <c r="D4" s="356"/>
      <c r="E4" s="356"/>
      <c r="F4" s="356"/>
      <c r="G4" s="356"/>
      <c r="H4" s="356"/>
      <c r="I4" s="356"/>
      <c r="J4" s="356"/>
      <c r="K4" s="356"/>
      <c r="L4" s="356"/>
      <c r="M4" s="356"/>
      <c r="N4" s="356"/>
      <c r="O4" s="356"/>
      <c r="P4" s="356"/>
      <c r="Q4" s="356"/>
      <c r="R4" s="359"/>
      <c r="S4" s="359"/>
      <c r="T4" s="359"/>
      <c r="U4" s="359"/>
      <c r="V4" s="360"/>
      <c r="W4" s="445" t="s">
        <v>146</v>
      </c>
      <c r="X4" s="446"/>
      <c r="Y4" s="447"/>
      <c r="Z4" s="364" t="s">
        <v>5</v>
      </c>
      <c r="AA4" s="365"/>
      <c r="AB4" s="365"/>
      <c r="AC4" s="365"/>
      <c r="AD4" s="365"/>
      <c r="AE4" s="365"/>
      <c r="AF4" s="365"/>
      <c r="AG4" s="365"/>
      <c r="AH4" s="366"/>
      <c r="AI4" s="364" t="s">
        <v>148</v>
      </c>
      <c r="AJ4" s="369"/>
      <c r="AK4" s="369"/>
      <c r="AL4" s="369"/>
      <c r="AM4" s="369"/>
      <c r="AN4" s="369"/>
      <c r="AO4" s="369"/>
      <c r="AP4" s="370"/>
      <c r="AQ4" s="374" t="s">
        <v>149</v>
      </c>
      <c r="AR4" s="375"/>
      <c r="AS4" s="369"/>
      <c r="AT4" s="369"/>
      <c r="AU4" s="369"/>
      <c r="AV4" s="369"/>
      <c r="AW4" s="369"/>
      <c r="AX4" s="369"/>
      <c r="AY4" s="376"/>
      <c r="AZ4" s="415" t="s">
        <v>150</v>
      </c>
      <c r="BA4" s="416"/>
      <c r="BB4" s="416"/>
      <c r="BC4" s="416"/>
      <c r="BD4" s="416"/>
      <c r="BE4" s="416"/>
      <c r="BF4" s="416"/>
      <c r="BG4" s="416"/>
      <c r="BH4" s="416"/>
      <c r="BI4" s="416"/>
      <c r="BJ4" s="416"/>
      <c r="BK4" s="416"/>
      <c r="BL4" s="416"/>
      <c r="BM4" s="417"/>
      <c r="BN4" s="418">
        <v>445334822</v>
      </c>
      <c r="BO4" s="419"/>
      <c r="BP4" s="419"/>
      <c r="BQ4" s="419"/>
      <c r="BR4" s="419"/>
      <c r="BS4" s="419"/>
      <c r="BT4" s="419"/>
      <c r="BU4" s="420"/>
      <c r="BV4" s="418">
        <v>472385325</v>
      </c>
      <c r="BW4" s="419"/>
      <c r="BX4" s="419"/>
      <c r="BY4" s="419"/>
      <c r="BZ4" s="419"/>
      <c r="CA4" s="419"/>
      <c r="CB4" s="419"/>
      <c r="CC4" s="420"/>
      <c r="CD4" s="460" t="s">
        <v>152</v>
      </c>
      <c r="CE4" s="461"/>
      <c r="CF4" s="461"/>
      <c r="CG4" s="461"/>
      <c r="CH4" s="461"/>
      <c r="CI4" s="461"/>
      <c r="CJ4" s="461"/>
      <c r="CK4" s="461"/>
      <c r="CL4" s="461"/>
      <c r="CM4" s="461"/>
      <c r="CN4" s="461"/>
      <c r="CO4" s="461"/>
      <c r="CP4" s="461"/>
      <c r="CQ4" s="461"/>
      <c r="CR4" s="461"/>
      <c r="CS4" s="462"/>
      <c r="CT4" s="516">
        <v>0.5</v>
      </c>
      <c r="CU4" s="517"/>
      <c r="CV4" s="517"/>
      <c r="CW4" s="517"/>
      <c r="CX4" s="517"/>
      <c r="CY4" s="517"/>
      <c r="CZ4" s="517"/>
      <c r="DA4" s="518"/>
      <c r="DB4" s="516">
        <v>0.8</v>
      </c>
      <c r="DC4" s="517"/>
      <c r="DD4" s="517"/>
      <c r="DE4" s="517"/>
      <c r="DF4" s="517"/>
      <c r="DG4" s="517"/>
      <c r="DH4" s="517"/>
      <c r="DI4" s="518"/>
    </row>
    <row r="5" spans="1:119" ht="18.75" customHeight="1" x14ac:dyDescent="0.2">
      <c r="A5" s="2"/>
      <c r="B5" s="354"/>
      <c r="C5" s="355"/>
      <c r="D5" s="356"/>
      <c r="E5" s="356"/>
      <c r="F5" s="356"/>
      <c r="G5" s="356"/>
      <c r="H5" s="356"/>
      <c r="I5" s="356"/>
      <c r="J5" s="356"/>
      <c r="K5" s="356"/>
      <c r="L5" s="361"/>
      <c r="M5" s="361"/>
      <c r="N5" s="361"/>
      <c r="O5" s="361"/>
      <c r="P5" s="361"/>
      <c r="Q5" s="361"/>
      <c r="R5" s="362"/>
      <c r="S5" s="362"/>
      <c r="T5" s="362"/>
      <c r="U5" s="362"/>
      <c r="V5" s="363"/>
      <c r="W5" s="448"/>
      <c r="X5" s="449"/>
      <c r="Y5" s="450"/>
      <c r="Z5" s="362"/>
      <c r="AA5" s="367"/>
      <c r="AB5" s="367"/>
      <c r="AC5" s="367"/>
      <c r="AD5" s="367"/>
      <c r="AE5" s="367"/>
      <c r="AF5" s="367"/>
      <c r="AG5" s="367"/>
      <c r="AH5" s="368"/>
      <c r="AI5" s="371"/>
      <c r="AJ5" s="372"/>
      <c r="AK5" s="372"/>
      <c r="AL5" s="372"/>
      <c r="AM5" s="372"/>
      <c r="AN5" s="372"/>
      <c r="AO5" s="372"/>
      <c r="AP5" s="373"/>
      <c r="AQ5" s="371"/>
      <c r="AR5" s="372"/>
      <c r="AS5" s="372"/>
      <c r="AT5" s="372"/>
      <c r="AU5" s="372"/>
      <c r="AV5" s="372"/>
      <c r="AW5" s="372"/>
      <c r="AX5" s="372"/>
      <c r="AY5" s="377"/>
      <c r="AZ5" s="421" t="s">
        <v>153</v>
      </c>
      <c r="BA5" s="422"/>
      <c r="BB5" s="422"/>
      <c r="BC5" s="422"/>
      <c r="BD5" s="422"/>
      <c r="BE5" s="422"/>
      <c r="BF5" s="422"/>
      <c r="BG5" s="422"/>
      <c r="BH5" s="422"/>
      <c r="BI5" s="422"/>
      <c r="BJ5" s="422"/>
      <c r="BK5" s="422"/>
      <c r="BL5" s="422"/>
      <c r="BM5" s="423"/>
      <c r="BN5" s="424">
        <v>435224218</v>
      </c>
      <c r="BO5" s="425"/>
      <c r="BP5" s="425"/>
      <c r="BQ5" s="425"/>
      <c r="BR5" s="425"/>
      <c r="BS5" s="425"/>
      <c r="BT5" s="425"/>
      <c r="BU5" s="426"/>
      <c r="BV5" s="424">
        <v>460710254</v>
      </c>
      <c r="BW5" s="425"/>
      <c r="BX5" s="425"/>
      <c r="BY5" s="425"/>
      <c r="BZ5" s="425"/>
      <c r="CA5" s="425"/>
      <c r="CB5" s="425"/>
      <c r="CC5" s="426"/>
      <c r="CD5" s="475" t="s">
        <v>155</v>
      </c>
      <c r="CE5" s="476"/>
      <c r="CF5" s="476"/>
      <c r="CG5" s="476"/>
      <c r="CH5" s="476"/>
      <c r="CI5" s="476"/>
      <c r="CJ5" s="476"/>
      <c r="CK5" s="476"/>
      <c r="CL5" s="476"/>
      <c r="CM5" s="476"/>
      <c r="CN5" s="476"/>
      <c r="CO5" s="476"/>
      <c r="CP5" s="476"/>
      <c r="CQ5" s="476"/>
      <c r="CR5" s="476"/>
      <c r="CS5" s="477"/>
      <c r="CT5" s="329">
        <v>96.9</v>
      </c>
      <c r="CU5" s="330"/>
      <c r="CV5" s="330"/>
      <c r="CW5" s="330"/>
      <c r="CX5" s="330"/>
      <c r="CY5" s="330"/>
      <c r="CZ5" s="330"/>
      <c r="DA5" s="331"/>
      <c r="DB5" s="329">
        <v>97.3</v>
      </c>
      <c r="DC5" s="330"/>
      <c r="DD5" s="330"/>
      <c r="DE5" s="330"/>
      <c r="DF5" s="330"/>
      <c r="DG5" s="330"/>
      <c r="DH5" s="330"/>
      <c r="DI5" s="331"/>
    </row>
    <row r="6" spans="1:119" ht="18.75" customHeight="1" x14ac:dyDescent="0.2">
      <c r="A6" s="2"/>
      <c r="B6" s="378" t="s">
        <v>156</v>
      </c>
      <c r="C6" s="379"/>
      <c r="D6" s="379"/>
      <c r="E6" s="379"/>
      <c r="F6" s="379"/>
      <c r="G6" s="379"/>
      <c r="H6" s="379"/>
      <c r="I6" s="379"/>
      <c r="J6" s="379"/>
      <c r="K6" s="352"/>
      <c r="L6" s="353" t="s">
        <v>157</v>
      </c>
      <c r="M6" s="353"/>
      <c r="N6" s="353"/>
      <c r="O6" s="353"/>
      <c r="P6" s="353"/>
      <c r="Q6" s="353"/>
      <c r="R6" s="357"/>
      <c r="S6" s="357"/>
      <c r="T6" s="357"/>
      <c r="U6" s="357"/>
      <c r="V6" s="358"/>
      <c r="W6" s="448"/>
      <c r="X6" s="449"/>
      <c r="Y6" s="450"/>
      <c r="Z6" s="495" t="s">
        <v>77</v>
      </c>
      <c r="AA6" s="496"/>
      <c r="AB6" s="496"/>
      <c r="AC6" s="496"/>
      <c r="AD6" s="496"/>
      <c r="AE6" s="496"/>
      <c r="AF6" s="496"/>
      <c r="AG6" s="496"/>
      <c r="AH6" s="497"/>
      <c r="AI6" s="441">
        <v>1</v>
      </c>
      <c r="AJ6" s="442"/>
      <c r="AK6" s="442"/>
      <c r="AL6" s="442"/>
      <c r="AM6" s="442"/>
      <c r="AN6" s="442"/>
      <c r="AO6" s="442"/>
      <c r="AP6" s="443"/>
      <c r="AQ6" s="441">
        <v>10980</v>
      </c>
      <c r="AR6" s="442"/>
      <c r="AS6" s="442"/>
      <c r="AT6" s="442"/>
      <c r="AU6" s="442"/>
      <c r="AV6" s="442"/>
      <c r="AW6" s="442"/>
      <c r="AX6" s="442"/>
      <c r="AY6" s="444"/>
      <c r="AZ6" s="421" t="s">
        <v>159</v>
      </c>
      <c r="BA6" s="422"/>
      <c r="BB6" s="422"/>
      <c r="BC6" s="422"/>
      <c r="BD6" s="422"/>
      <c r="BE6" s="422"/>
      <c r="BF6" s="422"/>
      <c r="BG6" s="422"/>
      <c r="BH6" s="422"/>
      <c r="BI6" s="422"/>
      <c r="BJ6" s="422"/>
      <c r="BK6" s="422"/>
      <c r="BL6" s="422"/>
      <c r="BM6" s="423"/>
      <c r="BN6" s="424">
        <v>10110604</v>
      </c>
      <c r="BO6" s="425"/>
      <c r="BP6" s="425"/>
      <c r="BQ6" s="425"/>
      <c r="BR6" s="425"/>
      <c r="BS6" s="425"/>
      <c r="BT6" s="425"/>
      <c r="BU6" s="426"/>
      <c r="BV6" s="424">
        <v>11675071</v>
      </c>
      <c r="BW6" s="425"/>
      <c r="BX6" s="425"/>
      <c r="BY6" s="425"/>
      <c r="BZ6" s="425"/>
      <c r="CA6" s="425"/>
      <c r="CB6" s="425"/>
      <c r="CC6" s="426"/>
      <c r="CD6" s="475" t="s">
        <v>160</v>
      </c>
      <c r="CE6" s="476"/>
      <c r="CF6" s="476"/>
      <c r="CG6" s="476"/>
      <c r="CH6" s="476"/>
      <c r="CI6" s="476"/>
      <c r="CJ6" s="476"/>
      <c r="CK6" s="476"/>
      <c r="CL6" s="476"/>
      <c r="CM6" s="476"/>
      <c r="CN6" s="476"/>
      <c r="CO6" s="476"/>
      <c r="CP6" s="476"/>
      <c r="CQ6" s="476"/>
      <c r="CR6" s="476"/>
      <c r="CS6" s="477"/>
      <c r="CT6" s="507">
        <v>104.3</v>
      </c>
      <c r="CU6" s="508"/>
      <c r="CV6" s="508"/>
      <c r="CW6" s="508"/>
      <c r="CX6" s="508"/>
      <c r="CY6" s="508"/>
      <c r="CZ6" s="508"/>
      <c r="DA6" s="509"/>
      <c r="DB6" s="507">
        <v>105.2</v>
      </c>
      <c r="DC6" s="508"/>
      <c r="DD6" s="508"/>
      <c r="DE6" s="508"/>
      <c r="DF6" s="508"/>
      <c r="DG6" s="508"/>
      <c r="DH6" s="508"/>
      <c r="DI6" s="509"/>
    </row>
    <row r="7" spans="1:119" ht="18.75" customHeight="1" x14ac:dyDescent="0.2">
      <c r="A7" s="2"/>
      <c r="B7" s="380"/>
      <c r="C7" s="381"/>
      <c r="D7" s="381"/>
      <c r="E7" s="381"/>
      <c r="F7" s="381"/>
      <c r="G7" s="381"/>
      <c r="H7" s="381"/>
      <c r="I7" s="381"/>
      <c r="J7" s="381"/>
      <c r="K7" s="355"/>
      <c r="L7" s="356"/>
      <c r="M7" s="356"/>
      <c r="N7" s="356"/>
      <c r="O7" s="356"/>
      <c r="P7" s="356"/>
      <c r="Q7" s="356"/>
      <c r="R7" s="359"/>
      <c r="S7" s="359"/>
      <c r="T7" s="359"/>
      <c r="U7" s="359"/>
      <c r="V7" s="360"/>
      <c r="W7" s="448"/>
      <c r="X7" s="449"/>
      <c r="Y7" s="450"/>
      <c r="Z7" s="495" t="s">
        <v>161</v>
      </c>
      <c r="AA7" s="496"/>
      <c r="AB7" s="496"/>
      <c r="AC7" s="496"/>
      <c r="AD7" s="496"/>
      <c r="AE7" s="496"/>
      <c r="AF7" s="496"/>
      <c r="AG7" s="496"/>
      <c r="AH7" s="497"/>
      <c r="AI7" s="441">
        <v>1</v>
      </c>
      <c r="AJ7" s="442"/>
      <c r="AK7" s="442"/>
      <c r="AL7" s="442"/>
      <c r="AM7" s="442"/>
      <c r="AN7" s="442"/>
      <c r="AO7" s="442"/>
      <c r="AP7" s="443"/>
      <c r="AQ7" s="441">
        <v>9118</v>
      </c>
      <c r="AR7" s="442"/>
      <c r="AS7" s="442"/>
      <c r="AT7" s="442"/>
      <c r="AU7" s="442"/>
      <c r="AV7" s="442"/>
      <c r="AW7" s="442"/>
      <c r="AX7" s="442"/>
      <c r="AY7" s="444"/>
      <c r="AZ7" s="421" t="s">
        <v>163</v>
      </c>
      <c r="BA7" s="422"/>
      <c r="BB7" s="422"/>
      <c r="BC7" s="422"/>
      <c r="BD7" s="422"/>
      <c r="BE7" s="422"/>
      <c r="BF7" s="422"/>
      <c r="BG7" s="422"/>
      <c r="BH7" s="422"/>
      <c r="BI7" s="422"/>
      <c r="BJ7" s="422"/>
      <c r="BK7" s="422"/>
      <c r="BL7" s="422"/>
      <c r="BM7" s="423"/>
      <c r="BN7" s="424">
        <v>8809023</v>
      </c>
      <c r="BO7" s="425"/>
      <c r="BP7" s="425"/>
      <c r="BQ7" s="425"/>
      <c r="BR7" s="425"/>
      <c r="BS7" s="425"/>
      <c r="BT7" s="425"/>
      <c r="BU7" s="426"/>
      <c r="BV7" s="424">
        <v>9658734</v>
      </c>
      <c r="BW7" s="425"/>
      <c r="BX7" s="425"/>
      <c r="BY7" s="425"/>
      <c r="BZ7" s="425"/>
      <c r="CA7" s="425"/>
      <c r="CB7" s="425"/>
      <c r="CC7" s="426"/>
      <c r="CD7" s="475" t="s">
        <v>165</v>
      </c>
      <c r="CE7" s="476"/>
      <c r="CF7" s="476"/>
      <c r="CG7" s="476"/>
      <c r="CH7" s="476"/>
      <c r="CI7" s="476"/>
      <c r="CJ7" s="476"/>
      <c r="CK7" s="476"/>
      <c r="CL7" s="476"/>
      <c r="CM7" s="476"/>
      <c r="CN7" s="476"/>
      <c r="CO7" s="476"/>
      <c r="CP7" s="476"/>
      <c r="CQ7" s="476"/>
      <c r="CR7" s="476"/>
      <c r="CS7" s="477"/>
      <c r="CT7" s="424">
        <v>266360314</v>
      </c>
      <c r="CU7" s="425"/>
      <c r="CV7" s="425"/>
      <c r="CW7" s="425"/>
      <c r="CX7" s="425"/>
      <c r="CY7" s="425"/>
      <c r="CZ7" s="425"/>
      <c r="DA7" s="426"/>
      <c r="DB7" s="424">
        <v>266413223</v>
      </c>
      <c r="DC7" s="425"/>
      <c r="DD7" s="425"/>
      <c r="DE7" s="425"/>
      <c r="DF7" s="425"/>
      <c r="DG7" s="425"/>
      <c r="DH7" s="425"/>
      <c r="DI7" s="426"/>
    </row>
    <row r="8" spans="1:119" ht="18.75" customHeight="1" x14ac:dyDescent="0.2">
      <c r="A8" s="2"/>
      <c r="B8" s="382"/>
      <c r="C8" s="383"/>
      <c r="D8" s="383"/>
      <c r="E8" s="383"/>
      <c r="F8" s="383"/>
      <c r="G8" s="383"/>
      <c r="H8" s="383"/>
      <c r="I8" s="383"/>
      <c r="J8" s="383"/>
      <c r="K8" s="384"/>
      <c r="L8" s="361"/>
      <c r="M8" s="361"/>
      <c r="N8" s="361"/>
      <c r="O8" s="361"/>
      <c r="P8" s="361"/>
      <c r="Q8" s="361"/>
      <c r="R8" s="362"/>
      <c r="S8" s="362"/>
      <c r="T8" s="362"/>
      <c r="U8" s="362"/>
      <c r="V8" s="363"/>
      <c r="W8" s="448"/>
      <c r="X8" s="449"/>
      <c r="Y8" s="450"/>
      <c r="Z8" s="495" t="s">
        <v>21</v>
      </c>
      <c r="AA8" s="496"/>
      <c r="AB8" s="496"/>
      <c r="AC8" s="496"/>
      <c r="AD8" s="496"/>
      <c r="AE8" s="496"/>
      <c r="AF8" s="496"/>
      <c r="AG8" s="496"/>
      <c r="AH8" s="497"/>
      <c r="AI8" s="441">
        <v>1</v>
      </c>
      <c r="AJ8" s="442"/>
      <c r="AK8" s="442"/>
      <c r="AL8" s="442"/>
      <c r="AM8" s="442"/>
      <c r="AN8" s="442"/>
      <c r="AO8" s="442"/>
      <c r="AP8" s="443"/>
      <c r="AQ8" s="441">
        <v>7644</v>
      </c>
      <c r="AR8" s="442"/>
      <c r="AS8" s="442"/>
      <c r="AT8" s="442"/>
      <c r="AU8" s="442"/>
      <c r="AV8" s="442"/>
      <c r="AW8" s="442"/>
      <c r="AX8" s="442"/>
      <c r="AY8" s="444"/>
      <c r="AZ8" s="421" t="s">
        <v>166</v>
      </c>
      <c r="BA8" s="422"/>
      <c r="BB8" s="422"/>
      <c r="BC8" s="422"/>
      <c r="BD8" s="422"/>
      <c r="BE8" s="422"/>
      <c r="BF8" s="422"/>
      <c r="BG8" s="422"/>
      <c r="BH8" s="422"/>
      <c r="BI8" s="422"/>
      <c r="BJ8" s="422"/>
      <c r="BK8" s="422"/>
      <c r="BL8" s="422"/>
      <c r="BM8" s="423"/>
      <c r="BN8" s="424">
        <v>1301581</v>
      </c>
      <c r="BO8" s="425"/>
      <c r="BP8" s="425"/>
      <c r="BQ8" s="425"/>
      <c r="BR8" s="425"/>
      <c r="BS8" s="425"/>
      <c r="BT8" s="425"/>
      <c r="BU8" s="426"/>
      <c r="BV8" s="424">
        <v>2016337</v>
      </c>
      <c r="BW8" s="425"/>
      <c r="BX8" s="425"/>
      <c r="BY8" s="425"/>
      <c r="BZ8" s="425"/>
      <c r="CA8" s="425"/>
      <c r="CB8" s="425"/>
      <c r="CC8" s="426"/>
      <c r="CD8" s="475" t="s">
        <v>167</v>
      </c>
      <c r="CE8" s="476"/>
      <c r="CF8" s="476"/>
      <c r="CG8" s="476"/>
      <c r="CH8" s="476"/>
      <c r="CI8" s="476"/>
      <c r="CJ8" s="476"/>
      <c r="CK8" s="476"/>
      <c r="CL8" s="476"/>
      <c r="CM8" s="476"/>
      <c r="CN8" s="476"/>
      <c r="CO8" s="476"/>
      <c r="CP8" s="476"/>
      <c r="CQ8" s="476"/>
      <c r="CR8" s="476"/>
      <c r="CS8" s="477"/>
      <c r="CT8" s="504">
        <v>0.27045000000000002</v>
      </c>
      <c r="CU8" s="505"/>
      <c r="CV8" s="505"/>
      <c r="CW8" s="505"/>
      <c r="CX8" s="505"/>
      <c r="CY8" s="505"/>
      <c r="CZ8" s="505"/>
      <c r="DA8" s="506"/>
      <c r="DB8" s="504">
        <v>0.26846999999999999</v>
      </c>
      <c r="DC8" s="505"/>
      <c r="DD8" s="505"/>
      <c r="DE8" s="505"/>
      <c r="DF8" s="505"/>
      <c r="DG8" s="505"/>
      <c r="DH8" s="505"/>
      <c r="DI8" s="506"/>
    </row>
    <row r="9" spans="1:119" ht="18.75" customHeight="1" x14ac:dyDescent="0.2">
      <c r="A9" s="2"/>
      <c r="B9" s="385" t="s">
        <v>15</v>
      </c>
      <c r="C9" s="365"/>
      <c r="D9" s="365"/>
      <c r="E9" s="365"/>
      <c r="F9" s="365"/>
      <c r="G9" s="365"/>
      <c r="H9" s="365"/>
      <c r="I9" s="365"/>
      <c r="J9" s="365"/>
      <c r="K9" s="366"/>
      <c r="L9" s="498" t="s">
        <v>168</v>
      </c>
      <c r="M9" s="499"/>
      <c r="N9" s="499"/>
      <c r="O9" s="499"/>
      <c r="P9" s="499"/>
      <c r="Q9" s="500"/>
      <c r="R9" s="501">
        <v>728276</v>
      </c>
      <c r="S9" s="502"/>
      <c r="T9" s="502"/>
      <c r="U9" s="502"/>
      <c r="V9" s="503"/>
      <c r="W9" s="448"/>
      <c r="X9" s="449"/>
      <c r="Y9" s="450"/>
      <c r="Z9" s="495" t="s">
        <v>170</v>
      </c>
      <c r="AA9" s="496"/>
      <c r="AB9" s="496"/>
      <c r="AC9" s="496"/>
      <c r="AD9" s="496"/>
      <c r="AE9" s="496"/>
      <c r="AF9" s="496"/>
      <c r="AG9" s="496"/>
      <c r="AH9" s="497"/>
      <c r="AI9" s="441">
        <v>1</v>
      </c>
      <c r="AJ9" s="442"/>
      <c r="AK9" s="442"/>
      <c r="AL9" s="442"/>
      <c r="AM9" s="442"/>
      <c r="AN9" s="442"/>
      <c r="AO9" s="442"/>
      <c r="AP9" s="443"/>
      <c r="AQ9" s="441">
        <v>9000</v>
      </c>
      <c r="AR9" s="442"/>
      <c r="AS9" s="442"/>
      <c r="AT9" s="442"/>
      <c r="AU9" s="442"/>
      <c r="AV9" s="442"/>
      <c r="AW9" s="442"/>
      <c r="AX9" s="442"/>
      <c r="AY9" s="444"/>
      <c r="AZ9" s="421" t="s">
        <v>65</v>
      </c>
      <c r="BA9" s="422"/>
      <c r="BB9" s="422"/>
      <c r="BC9" s="422"/>
      <c r="BD9" s="422"/>
      <c r="BE9" s="422"/>
      <c r="BF9" s="422"/>
      <c r="BG9" s="422"/>
      <c r="BH9" s="422"/>
      <c r="BI9" s="422"/>
      <c r="BJ9" s="422"/>
      <c r="BK9" s="422"/>
      <c r="BL9" s="422"/>
      <c r="BM9" s="423"/>
      <c r="BN9" s="424">
        <v>-714756</v>
      </c>
      <c r="BO9" s="425"/>
      <c r="BP9" s="425"/>
      <c r="BQ9" s="425"/>
      <c r="BR9" s="425"/>
      <c r="BS9" s="425"/>
      <c r="BT9" s="425"/>
      <c r="BU9" s="426"/>
      <c r="BV9" s="424">
        <v>1026186</v>
      </c>
      <c r="BW9" s="425"/>
      <c r="BX9" s="425"/>
      <c r="BY9" s="425"/>
      <c r="BZ9" s="425"/>
      <c r="CA9" s="425"/>
      <c r="CB9" s="425"/>
      <c r="CC9" s="426"/>
      <c r="CD9" s="412" t="s">
        <v>62</v>
      </c>
      <c r="CE9" s="413"/>
      <c r="CF9" s="413"/>
      <c r="CG9" s="413"/>
      <c r="CH9" s="413"/>
      <c r="CI9" s="413"/>
      <c r="CJ9" s="413"/>
      <c r="CK9" s="413"/>
      <c r="CL9" s="413"/>
      <c r="CM9" s="413"/>
      <c r="CN9" s="413"/>
      <c r="CO9" s="413"/>
      <c r="CP9" s="413"/>
      <c r="CQ9" s="413"/>
      <c r="CR9" s="413"/>
      <c r="CS9" s="414"/>
      <c r="CT9" s="329">
        <v>22.7</v>
      </c>
      <c r="CU9" s="330"/>
      <c r="CV9" s="330"/>
      <c r="CW9" s="330"/>
      <c r="CX9" s="330"/>
      <c r="CY9" s="330"/>
      <c r="CZ9" s="330"/>
      <c r="DA9" s="331"/>
      <c r="DB9" s="329">
        <v>22.8</v>
      </c>
      <c r="DC9" s="330"/>
      <c r="DD9" s="330"/>
      <c r="DE9" s="330"/>
      <c r="DF9" s="330"/>
      <c r="DG9" s="330"/>
      <c r="DH9" s="330"/>
      <c r="DI9" s="331"/>
    </row>
    <row r="10" spans="1:119" ht="18.75" customHeight="1" x14ac:dyDescent="0.2">
      <c r="A10" s="2"/>
      <c r="B10" s="380"/>
      <c r="C10" s="381"/>
      <c r="D10" s="381"/>
      <c r="E10" s="381"/>
      <c r="F10" s="381"/>
      <c r="G10" s="381"/>
      <c r="H10" s="381"/>
      <c r="I10" s="381"/>
      <c r="J10" s="381"/>
      <c r="K10" s="355"/>
      <c r="L10" s="438" t="s">
        <v>171</v>
      </c>
      <c r="M10" s="439"/>
      <c r="N10" s="439"/>
      <c r="O10" s="439"/>
      <c r="P10" s="439"/>
      <c r="Q10" s="440"/>
      <c r="R10" s="441">
        <v>764456</v>
      </c>
      <c r="S10" s="442"/>
      <c r="T10" s="442"/>
      <c r="U10" s="442"/>
      <c r="V10" s="444"/>
      <c r="W10" s="448"/>
      <c r="X10" s="449"/>
      <c r="Y10" s="450"/>
      <c r="Z10" s="495" t="s">
        <v>173</v>
      </c>
      <c r="AA10" s="496"/>
      <c r="AB10" s="496"/>
      <c r="AC10" s="496"/>
      <c r="AD10" s="496"/>
      <c r="AE10" s="496"/>
      <c r="AF10" s="496"/>
      <c r="AG10" s="496"/>
      <c r="AH10" s="497"/>
      <c r="AI10" s="441">
        <v>1</v>
      </c>
      <c r="AJ10" s="442"/>
      <c r="AK10" s="442"/>
      <c r="AL10" s="442"/>
      <c r="AM10" s="442"/>
      <c r="AN10" s="442"/>
      <c r="AO10" s="442"/>
      <c r="AP10" s="443"/>
      <c r="AQ10" s="441">
        <v>8200</v>
      </c>
      <c r="AR10" s="442"/>
      <c r="AS10" s="442"/>
      <c r="AT10" s="442"/>
      <c r="AU10" s="442"/>
      <c r="AV10" s="442"/>
      <c r="AW10" s="442"/>
      <c r="AX10" s="442"/>
      <c r="AY10" s="444"/>
      <c r="AZ10" s="421" t="s">
        <v>176</v>
      </c>
      <c r="BA10" s="422"/>
      <c r="BB10" s="422"/>
      <c r="BC10" s="422"/>
      <c r="BD10" s="422"/>
      <c r="BE10" s="422"/>
      <c r="BF10" s="422"/>
      <c r="BG10" s="422"/>
      <c r="BH10" s="422"/>
      <c r="BI10" s="422"/>
      <c r="BJ10" s="422"/>
      <c r="BK10" s="422"/>
      <c r="BL10" s="422"/>
      <c r="BM10" s="423"/>
      <c r="BN10" s="424">
        <v>5223</v>
      </c>
      <c r="BO10" s="425"/>
      <c r="BP10" s="425"/>
      <c r="BQ10" s="425"/>
      <c r="BR10" s="425"/>
      <c r="BS10" s="425"/>
      <c r="BT10" s="425"/>
      <c r="BU10" s="426"/>
      <c r="BV10" s="424">
        <v>6460</v>
      </c>
      <c r="BW10" s="425"/>
      <c r="BX10" s="425"/>
      <c r="BY10" s="425"/>
      <c r="BZ10" s="425"/>
      <c r="CA10" s="425"/>
      <c r="CB10" s="425"/>
      <c r="CC10" s="426"/>
      <c r="CD10" s="460" t="s">
        <v>177</v>
      </c>
      <c r="CE10" s="461"/>
      <c r="CF10" s="461"/>
      <c r="CG10" s="461"/>
      <c r="CH10" s="461"/>
      <c r="CI10" s="461"/>
      <c r="CJ10" s="461"/>
      <c r="CK10" s="461"/>
      <c r="CL10" s="461"/>
      <c r="CM10" s="461"/>
      <c r="CN10" s="461"/>
      <c r="CO10" s="461"/>
      <c r="CP10" s="461"/>
      <c r="CQ10" s="461"/>
      <c r="CR10" s="461"/>
      <c r="CS10" s="462"/>
      <c r="CT10" s="41"/>
      <c r="CU10" s="43"/>
      <c r="CV10" s="43"/>
      <c r="CW10" s="43"/>
      <c r="CX10" s="43"/>
      <c r="CY10" s="43"/>
      <c r="CZ10" s="43"/>
      <c r="DA10" s="45"/>
      <c r="DB10" s="41"/>
      <c r="DC10" s="43"/>
      <c r="DD10" s="43"/>
      <c r="DE10" s="43"/>
      <c r="DF10" s="43"/>
      <c r="DG10" s="43"/>
      <c r="DH10" s="43"/>
      <c r="DI10" s="45"/>
    </row>
    <row r="11" spans="1:119" ht="18.75" customHeight="1" x14ac:dyDescent="0.2">
      <c r="A11" s="2"/>
      <c r="B11" s="382"/>
      <c r="C11" s="383"/>
      <c r="D11" s="383"/>
      <c r="E11" s="383"/>
      <c r="F11" s="383"/>
      <c r="G11" s="383"/>
      <c r="H11" s="383"/>
      <c r="I11" s="383"/>
      <c r="J11" s="383"/>
      <c r="K11" s="384"/>
      <c r="L11" s="489" t="s">
        <v>181</v>
      </c>
      <c r="M11" s="490"/>
      <c r="N11" s="490"/>
      <c r="O11" s="490"/>
      <c r="P11" s="490"/>
      <c r="Q11" s="491"/>
      <c r="R11" s="492" t="s">
        <v>23</v>
      </c>
      <c r="S11" s="493"/>
      <c r="T11" s="493"/>
      <c r="U11" s="493"/>
      <c r="V11" s="494"/>
      <c r="W11" s="451"/>
      <c r="X11" s="452"/>
      <c r="Y11" s="453"/>
      <c r="Z11" s="495" t="s">
        <v>183</v>
      </c>
      <c r="AA11" s="496"/>
      <c r="AB11" s="496"/>
      <c r="AC11" s="496"/>
      <c r="AD11" s="496"/>
      <c r="AE11" s="496"/>
      <c r="AF11" s="496"/>
      <c r="AG11" s="496"/>
      <c r="AH11" s="497"/>
      <c r="AI11" s="441">
        <v>35</v>
      </c>
      <c r="AJ11" s="442"/>
      <c r="AK11" s="442"/>
      <c r="AL11" s="442"/>
      <c r="AM11" s="442"/>
      <c r="AN11" s="442"/>
      <c r="AO11" s="442"/>
      <c r="AP11" s="443"/>
      <c r="AQ11" s="441">
        <v>7700</v>
      </c>
      <c r="AR11" s="442"/>
      <c r="AS11" s="442"/>
      <c r="AT11" s="442"/>
      <c r="AU11" s="442"/>
      <c r="AV11" s="442"/>
      <c r="AW11" s="442"/>
      <c r="AX11" s="442"/>
      <c r="AY11" s="444"/>
      <c r="AZ11" s="421" t="s">
        <v>184</v>
      </c>
      <c r="BA11" s="422"/>
      <c r="BB11" s="422"/>
      <c r="BC11" s="422"/>
      <c r="BD11" s="422"/>
      <c r="BE11" s="422"/>
      <c r="BF11" s="422"/>
      <c r="BG11" s="422"/>
      <c r="BH11" s="422"/>
      <c r="BI11" s="422"/>
      <c r="BJ11" s="422"/>
      <c r="BK11" s="422"/>
      <c r="BL11" s="422"/>
      <c r="BM11" s="423"/>
      <c r="BN11" s="424">
        <v>0</v>
      </c>
      <c r="BO11" s="425"/>
      <c r="BP11" s="425"/>
      <c r="BQ11" s="425"/>
      <c r="BR11" s="425"/>
      <c r="BS11" s="425"/>
      <c r="BT11" s="425"/>
      <c r="BU11" s="426"/>
      <c r="BV11" s="424">
        <v>0</v>
      </c>
      <c r="BW11" s="425"/>
      <c r="BX11" s="425"/>
      <c r="BY11" s="425"/>
      <c r="BZ11" s="425"/>
      <c r="CA11" s="425"/>
      <c r="CB11" s="425"/>
      <c r="CC11" s="426"/>
      <c r="CD11" s="475" t="s">
        <v>187</v>
      </c>
      <c r="CE11" s="476"/>
      <c r="CF11" s="476"/>
      <c r="CG11" s="476"/>
      <c r="CH11" s="476"/>
      <c r="CI11" s="476"/>
      <c r="CJ11" s="476"/>
      <c r="CK11" s="476"/>
      <c r="CL11" s="476"/>
      <c r="CM11" s="476"/>
      <c r="CN11" s="476"/>
      <c r="CO11" s="476"/>
      <c r="CP11" s="476"/>
      <c r="CQ11" s="476"/>
      <c r="CR11" s="476"/>
      <c r="CS11" s="477"/>
      <c r="CT11" s="480" t="s">
        <v>188</v>
      </c>
      <c r="CU11" s="481"/>
      <c r="CV11" s="481"/>
      <c r="CW11" s="481"/>
      <c r="CX11" s="481"/>
      <c r="CY11" s="481"/>
      <c r="CZ11" s="481"/>
      <c r="DA11" s="482"/>
      <c r="DB11" s="480" t="s">
        <v>188</v>
      </c>
      <c r="DC11" s="481"/>
      <c r="DD11" s="481"/>
      <c r="DE11" s="481"/>
      <c r="DF11" s="481"/>
      <c r="DG11" s="481"/>
      <c r="DH11" s="481"/>
      <c r="DI11" s="482"/>
    </row>
    <row r="12" spans="1:119" ht="18.75" customHeight="1" x14ac:dyDescent="0.2">
      <c r="A12" s="2"/>
      <c r="B12" s="334" t="s">
        <v>189</v>
      </c>
      <c r="C12" s="386"/>
      <c r="D12" s="386"/>
      <c r="E12" s="386"/>
      <c r="F12" s="386"/>
      <c r="G12" s="386"/>
      <c r="H12" s="386"/>
      <c r="I12" s="386"/>
      <c r="J12" s="386"/>
      <c r="K12" s="387"/>
      <c r="L12" s="483" t="s">
        <v>192</v>
      </c>
      <c r="M12" s="484"/>
      <c r="N12" s="484"/>
      <c r="O12" s="484"/>
      <c r="P12" s="484"/>
      <c r="Q12" s="485"/>
      <c r="R12" s="486">
        <v>717480</v>
      </c>
      <c r="S12" s="487"/>
      <c r="T12" s="487"/>
      <c r="U12" s="487"/>
      <c r="V12" s="488"/>
      <c r="W12" s="445" t="s">
        <v>193</v>
      </c>
      <c r="X12" s="446"/>
      <c r="Y12" s="447"/>
      <c r="Z12" s="364" t="s">
        <v>5</v>
      </c>
      <c r="AA12" s="365"/>
      <c r="AB12" s="365"/>
      <c r="AC12" s="365"/>
      <c r="AD12" s="365"/>
      <c r="AE12" s="365"/>
      <c r="AF12" s="365"/>
      <c r="AG12" s="365"/>
      <c r="AH12" s="366"/>
      <c r="AI12" s="374" t="s">
        <v>194</v>
      </c>
      <c r="AJ12" s="365"/>
      <c r="AK12" s="365"/>
      <c r="AL12" s="365"/>
      <c r="AM12" s="366"/>
      <c r="AN12" s="374" t="s">
        <v>195</v>
      </c>
      <c r="AO12" s="375"/>
      <c r="AP12" s="375"/>
      <c r="AQ12" s="375"/>
      <c r="AR12" s="375"/>
      <c r="AS12" s="394"/>
      <c r="AT12" s="398" t="s">
        <v>197</v>
      </c>
      <c r="AU12" s="399"/>
      <c r="AV12" s="399"/>
      <c r="AW12" s="399"/>
      <c r="AX12" s="399"/>
      <c r="AY12" s="400"/>
      <c r="AZ12" s="421" t="s">
        <v>199</v>
      </c>
      <c r="BA12" s="422"/>
      <c r="BB12" s="422"/>
      <c r="BC12" s="422"/>
      <c r="BD12" s="422"/>
      <c r="BE12" s="422"/>
      <c r="BF12" s="422"/>
      <c r="BG12" s="422"/>
      <c r="BH12" s="422"/>
      <c r="BI12" s="422"/>
      <c r="BJ12" s="422"/>
      <c r="BK12" s="422"/>
      <c r="BL12" s="422"/>
      <c r="BM12" s="423"/>
      <c r="BN12" s="424">
        <v>623413</v>
      </c>
      <c r="BO12" s="425"/>
      <c r="BP12" s="425"/>
      <c r="BQ12" s="425"/>
      <c r="BR12" s="425"/>
      <c r="BS12" s="425"/>
      <c r="BT12" s="425"/>
      <c r="BU12" s="426"/>
      <c r="BV12" s="424">
        <v>1868747</v>
      </c>
      <c r="BW12" s="425"/>
      <c r="BX12" s="425"/>
      <c r="BY12" s="425"/>
      <c r="BZ12" s="425"/>
      <c r="CA12" s="425"/>
      <c r="CB12" s="425"/>
      <c r="CC12" s="426"/>
      <c r="CD12" s="475" t="s">
        <v>200</v>
      </c>
      <c r="CE12" s="476"/>
      <c r="CF12" s="476"/>
      <c r="CG12" s="476"/>
      <c r="CH12" s="476"/>
      <c r="CI12" s="476"/>
      <c r="CJ12" s="476"/>
      <c r="CK12" s="476"/>
      <c r="CL12" s="476"/>
      <c r="CM12" s="476"/>
      <c r="CN12" s="476"/>
      <c r="CO12" s="476"/>
      <c r="CP12" s="476"/>
      <c r="CQ12" s="476"/>
      <c r="CR12" s="476"/>
      <c r="CS12" s="477"/>
      <c r="CT12" s="480" t="s">
        <v>188</v>
      </c>
      <c r="CU12" s="481"/>
      <c r="CV12" s="481"/>
      <c r="CW12" s="481"/>
      <c r="CX12" s="481"/>
      <c r="CY12" s="481"/>
      <c r="CZ12" s="481"/>
      <c r="DA12" s="482"/>
      <c r="DB12" s="480" t="s">
        <v>188</v>
      </c>
      <c r="DC12" s="481"/>
      <c r="DD12" s="481"/>
      <c r="DE12" s="481"/>
      <c r="DF12" s="481"/>
      <c r="DG12" s="481"/>
      <c r="DH12" s="481"/>
      <c r="DI12" s="482"/>
    </row>
    <row r="13" spans="1:119" ht="18.75" customHeight="1" x14ac:dyDescent="0.2">
      <c r="A13" s="2"/>
      <c r="B13" s="388"/>
      <c r="C13" s="389"/>
      <c r="D13" s="389"/>
      <c r="E13" s="389"/>
      <c r="F13" s="389"/>
      <c r="G13" s="389"/>
      <c r="H13" s="389"/>
      <c r="I13" s="389"/>
      <c r="J13" s="389"/>
      <c r="K13" s="390"/>
      <c r="L13" s="24"/>
      <c r="M13" s="466" t="s">
        <v>202</v>
      </c>
      <c r="N13" s="467"/>
      <c r="O13" s="467"/>
      <c r="P13" s="467"/>
      <c r="Q13" s="468"/>
      <c r="R13" s="472">
        <v>713006</v>
      </c>
      <c r="S13" s="473"/>
      <c r="T13" s="473"/>
      <c r="U13" s="473"/>
      <c r="V13" s="474"/>
      <c r="W13" s="448"/>
      <c r="X13" s="449"/>
      <c r="Y13" s="450"/>
      <c r="Z13" s="362"/>
      <c r="AA13" s="367"/>
      <c r="AB13" s="367"/>
      <c r="AC13" s="367"/>
      <c r="AD13" s="367"/>
      <c r="AE13" s="367"/>
      <c r="AF13" s="367"/>
      <c r="AG13" s="367"/>
      <c r="AH13" s="368"/>
      <c r="AI13" s="362"/>
      <c r="AJ13" s="367"/>
      <c r="AK13" s="367"/>
      <c r="AL13" s="367"/>
      <c r="AM13" s="368"/>
      <c r="AN13" s="395"/>
      <c r="AO13" s="396"/>
      <c r="AP13" s="396"/>
      <c r="AQ13" s="396"/>
      <c r="AR13" s="396"/>
      <c r="AS13" s="397"/>
      <c r="AT13" s="401"/>
      <c r="AU13" s="402"/>
      <c r="AV13" s="402"/>
      <c r="AW13" s="402"/>
      <c r="AX13" s="402"/>
      <c r="AY13" s="403"/>
      <c r="AZ13" s="406" t="s">
        <v>203</v>
      </c>
      <c r="BA13" s="407"/>
      <c r="BB13" s="407"/>
      <c r="BC13" s="407"/>
      <c r="BD13" s="407"/>
      <c r="BE13" s="407"/>
      <c r="BF13" s="407"/>
      <c r="BG13" s="407"/>
      <c r="BH13" s="407"/>
      <c r="BI13" s="407"/>
      <c r="BJ13" s="407"/>
      <c r="BK13" s="407"/>
      <c r="BL13" s="407"/>
      <c r="BM13" s="408"/>
      <c r="BN13" s="424">
        <v>-1332946</v>
      </c>
      <c r="BO13" s="425"/>
      <c r="BP13" s="425"/>
      <c r="BQ13" s="425"/>
      <c r="BR13" s="425"/>
      <c r="BS13" s="425"/>
      <c r="BT13" s="425"/>
      <c r="BU13" s="426"/>
      <c r="BV13" s="424">
        <v>-836101</v>
      </c>
      <c r="BW13" s="425"/>
      <c r="BX13" s="425"/>
      <c r="BY13" s="425"/>
      <c r="BZ13" s="425"/>
      <c r="CA13" s="425"/>
      <c r="CB13" s="425"/>
      <c r="CC13" s="426"/>
      <c r="CD13" s="475" t="s">
        <v>204</v>
      </c>
      <c r="CE13" s="476"/>
      <c r="CF13" s="476"/>
      <c r="CG13" s="476"/>
      <c r="CH13" s="476"/>
      <c r="CI13" s="476"/>
      <c r="CJ13" s="476"/>
      <c r="CK13" s="476"/>
      <c r="CL13" s="476"/>
      <c r="CM13" s="476"/>
      <c r="CN13" s="476"/>
      <c r="CO13" s="476"/>
      <c r="CP13" s="476"/>
      <c r="CQ13" s="476"/>
      <c r="CR13" s="476"/>
      <c r="CS13" s="477"/>
      <c r="CT13" s="329">
        <v>10.5</v>
      </c>
      <c r="CU13" s="330"/>
      <c r="CV13" s="330"/>
      <c r="CW13" s="330"/>
      <c r="CX13" s="330"/>
      <c r="CY13" s="330"/>
      <c r="CZ13" s="330"/>
      <c r="DA13" s="331"/>
      <c r="DB13" s="329">
        <v>10.3</v>
      </c>
      <c r="DC13" s="330"/>
      <c r="DD13" s="330"/>
      <c r="DE13" s="330"/>
      <c r="DF13" s="330"/>
      <c r="DG13" s="330"/>
      <c r="DH13" s="330"/>
      <c r="DI13" s="331"/>
    </row>
    <row r="14" spans="1:119" ht="18.75" customHeight="1" x14ac:dyDescent="0.2">
      <c r="A14" s="2"/>
      <c r="B14" s="388"/>
      <c r="C14" s="389"/>
      <c r="D14" s="389"/>
      <c r="E14" s="389"/>
      <c r="F14" s="389"/>
      <c r="G14" s="389"/>
      <c r="H14" s="389"/>
      <c r="I14" s="389"/>
      <c r="J14" s="389"/>
      <c r="K14" s="390"/>
      <c r="L14" s="463" t="s">
        <v>206</v>
      </c>
      <c r="M14" s="478"/>
      <c r="N14" s="478"/>
      <c r="O14" s="478"/>
      <c r="P14" s="478"/>
      <c r="Q14" s="479"/>
      <c r="R14" s="469">
        <v>725289</v>
      </c>
      <c r="S14" s="470"/>
      <c r="T14" s="470"/>
      <c r="U14" s="470"/>
      <c r="V14" s="471"/>
      <c r="W14" s="448"/>
      <c r="X14" s="449"/>
      <c r="Y14" s="450"/>
      <c r="Z14" s="438" t="s">
        <v>208</v>
      </c>
      <c r="AA14" s="439"/>
      <c r="AB14" s="439"/>
      <c r="AC14" s="439"/>
      <c r="AD14" s="439"/>
      <c r="AE14" s="439"/>
      <c r="AF14" s="439"/>
      <c r="AG14" s="439"/>
      <c r="AH14" s="440"/>
      <c r="AI14" s="441">
        <v>4455</v>
      </c>
      <c r="AJ14" s="442"/>
      <c r="AK14" s="442"/>
      <c r="AL14" s="442"/>
      <c r="AM14" s="443"/>
      <c r="AN14" s="441">
        <v>14269365</v>
      </c>
      <c r="AO14" s="442"/>
      <c r="AP14" s="442"/>
      <c r="AQ14" s="442"/>
      <c r="AR14" s="442"/>
      <c r="AS14" s="443"/>
      <c r="AT14" s="441">
        <v>3203</v>
      </c>
      <c r="AU14" s="442"/>
      <c r="AV14" s="442"/>
      <c r="AW14" s="442"/>
      <c r="AX14" s="442"/>
      <c r="AY14" s="444"/>
      <c r="AZ14" s="415" t="s">
        <v>211</v>
      </c>
      <c r="BA14" s="416"/>
      <c r="BB14" s="416"/>
      <c r="BC14" s="416"/>
      <c r="BD14" s="416"/>
      <c r="BE14" s="416"/>
      <c r="BF14" s="416"/>
      <c r="BG14" s="416"/>
      <c r="BH14" s="416"/>
      <c r="BI14" s="416"/>
      <c r="BJ14" s="416"/>
      <c r="BK14" s="416"/>
      <c r="BL14" s="416"/>
      <c r="BM14" s="417"/>
      <c r="BN14" s="418">
        <v>63378441</v>
      </c>
      <c r="BO14" s="419"/>
      <c r="BP14" s="419"/>
      <c r="BQ14" s="419"/>
      <c r="BR14" s="419"/>
      <c r="BS14" s="419"/>
      <c r="BT14" s="419"/>
      <c r="BU14" s="420"/>
      <c r="BV14" s="418">
        <v>62326179</v>
      </c>
      <c r="BW14" s="419"/>
      <c r="BX14" s="419"/>
      <c r="BY14" s="419"/>
      <c r="BZ14" s="419"/>
      <c r="CA14" s="419"/>
      <c r="CB14" s="419"/>
      <c r="CC14" s="420"/>
      <c r="CD14" s="412" t="s">
        <v>214</v>
      </c>
      <c r="CE14" s="413"/>
      <c r="CF14" s="413"/>
      <c r="CG14" s="413"/>
      <c r="CH14" s="413"/>
      <c r="CI14" s="413"/>
      <c r="CJ14" s="413"/>
      <c r="CK14" s="413"/>
      <c r="CL14" s="413"/>
      <c r="CM14" s="413"/>
      <c r="CN14" s="413"/>
      <c r="CO14" s="413"/>
      <c r="CP14" s="413"/>
      <c r="CQ14" s="413"/>
      <c r="CR14" s="413"/>
      <c r="CS14" s="414"/>
      <c r="CT14" s="345">
        <v>177.8</v>
      </c>
      <c r="CU14" s="346"/>
      <c r="CV14" s="346"/>
      <c r="CW14" s="346"/>
      <c r="CX14" s="346"/>
      <c r="CY14" s="346"/>
      <c r="CZ14" s="346"/>
      <c r="DA14" s="347"/>
      <c r="DB14" s="345">
        <v>171</v>
      </c>
      <c r="DC14" s="346"/>
      <c r="DD14" s="346"/>
      <c r="DE14" s="346"/>
      <c r="DF14" s="346"/>
      <c r="DG14" s="346"/>
      <c r="DH14" s="346"/>
      <c r="DI14" s="347"/>
    </row>
    <row r="15" spans="1:119" ht="18.75" customHeight="1" x14ac:dyDescent="0.2">
      <c r="A15" s="2"/>
      <c r="B15" s="388"/>
      <c r="C15" s="389"/>
      <c r="D15" s="389"/>
      <c r="E15" s="389"/>
      <c r="F15" s="389"/>
      <c r="G15" s="389"/>
      <c r="H15" s="389"/>
      <c r="I15" s="389"/>
      <c r="J15" s="389"/>
      <c r="K15" s="390"/>
      <c r="L15" s="24"/>
      <c r="M15" s="466" t="s">
        <v>202</v>
      </c>
      <c r="N15" s="467"/>
      <c r="O15" s="467"/>
      <c r="P15" s="467"/>
      <c r="Q15" s="468"/>
      <c r="R15" s="469">
        <v>721032</v>
      </c>
      <c r="S15" s="470"/>
      <c r="T15" s="470"/>
      <c r="U15" s="470"/>
      <c r="V15" s="471"/>
      <c r="W15" s="448"/>
      <c r="X15" s="449"/>
      <c r="Y15" s="450"/>
      <c r="Z15" s="438" t="s">
        <v>190</v>
      </c>
      <c r="AA15" s="439"/>
      <c r="AB15" s="439"/>
      <c r="AC15" s="439"/>
      <c r="AD15" s="439"/>
      <c r="AE15" s="439"/>
      <c r="AF15" s="439"/>
      <c r="AG15" s="439"/>
      <c r="AH15" s="440"/>
      <c r="AI15" s="441" t="s">
        <v>188</v>
      </c>
      <c r="AJ15" s="442"/>
      <c r="AK15" s="442"/>
      <c r="AL15" s="442"/>
      <c r="AM15" s="443"/>
      <c r="AN15" s="441" t="s">
        <v>188</v>
      </c>
      <c r="AO15" s="442"/>
      <c r="AP15" s="442"/>
      <c r="AQ15" s="442"/>
      <c r="AR15" s="442"/>
      <c r="AS15" s="443"/>
      <c r="AT15" s="441" t="s">
        <v>188</v>
      </c>
      <c r="AU15" s="442"/>
      <c r="AV15" s="442"/>
      <c r="AW15" s="442"/>
      <c r="AX15" s="442"/>
      <c r="AY15" s="444"/>
      <c r="AZ15" s="421" t="s">
        <v>108</v>
      </c>
      <c r="BA15" s="422"/>
      <c r="BB15" s="422"/>
      <c r="BC15" s="422"/>
      <c r="BD15" s="422"/>
      <c r="BE15" s="422"/>
      <c r="BF15" s="422"/>
      <c r="BG15" s="422"/>
      <c r="BH15" s="422"/>
      <c r="BI15" s="422"/>
      <c r="BJ15" s="422"/>
      <c r="BK15" s="422"/>
      <c r="BL15" s="422"/>
      <c r="BM15" s="423"/>
      <c r="BN15" s="424">
        <v>231913658</v>
      </c>
      <c r="BO15" s="425"/>
      <c r="BP15" s="425"/>
      <c r="BQ15" s="425"/>
      <c r="BR15" s="425"/>
      <c r="BS15" s="425"/>
      <c r="BT15" s="425"/>
      <c r="BU15" s="426"/>
      <c r="BV15" s="424">
        <v>231410038</v>
      </c>
      <c r="BW15" s="425"/>
      <c r="BX15" s="425"/>
      <c r="BY15" s="425"/>
      <c r="BZ15" s="425"/>
      <c r="CA15" s="425"/>
      <c r="CB15" s="425"/>
      <c r="CC15" s="426"/>
      <c r="CD15" s="460" t="s">
        <v>201</v>
      </c>
      <c r="CE15" s="461"/>
      <c r="CF15" s="461"/>
      <c r="CG15" s="461"/>
      <c r="CH15" s="461"/>
      <c r="CI15" s="461"/>
      <c r="CJ15" s="461"/>
      <c r="CK15" s="461"/>
      <c r="CL15" s="461"/>
      <c r="CM15" s="461"/>
      <c r="CN15" s="461"/>
      <c r="CO15" s="461"/>
      <c r="CP15" s="461"/>
      <c r="CQ15" s="461"/>
      <c r="CR15" s="461"/>
      <c r="CS15" s="462"/>
      <c r="CT15" s="42"/>
      <c r="CU15" s="44"/>
      <c r="CV15" s="44"/>
      <c r="CW15" s="44"/>
      <c r="CX15" s="44"/>
      <c r="CY15" s="44"/>
      <c r="CZ15" s="44"/>
      <c r="DA15" s="46"/>
      <c r="DB15" s="42"/>
      <c r="DC15" s="44"/>
      <c r="DD15" s="44"/>
      <c r="DE15" s="44"/>
      <c r="DF15" s="44"/>
      <c r="DG15" s="44"/>
      <c r="DH15" s="44"/>
      <c r="DI15" s="46"/>
    </row>
    <row r="16" spans="1:119" ht="18.75" customHeight="1" x14ac:dyDescent="0.2">
      <c r="A16" s="2"/>
      <c r="B16" s="388"/>
      <c r="C16" s="389"/>
      <c r="D16" s="389"/>
      <c r="E16" s="389"/>
      <c r="F16" s="389"/>
      <c r="G16" s="389"/>
      <c r="H16" s="389"/>
      <c r="I16" s="389"/>
      <c r="J16" s="389"/>
      <c r="K16" s="390"/>
      <c r="L16" s="463" t="s">
        <v>216</v>
      </c>
      <c r="M16" s="464"/>
      <c r="N16" s="464"/>
      <c r="O16" s="464"/>
      <c r="P16" s="464"/>
      <c r="Q16" s="465"/>
      <c r="R16" s="457" t="s">
        <v>218</v>
      </c>
      <c r="S16" s="458"/>
      <c r="T16" s="458"/>
      <c r="U16" s="458"/>
      <c r="V16" s="459"/>
      <c r="W16" s="448"/>
      <c r="X16" s="449"/>
      <c r="Y16" s="450"/>
      <c r="Z16" s="438" t="s">
        <v>221</v>
      </c>
      <c r="AA16" s="439"/>
      <c r="AB16" s="439"/>
      <c r="AC16" s="439"/>
      <c r="AD16" s="439"/>
      <c r="AE16" s="439"/>
      <c r="AF16" s="439"/>
      <c r="AG16" s="439"/>
      <c r="AH16" s="440"/>
      <c r="AI16" s="441">
        <v>31</v>
      </c>
      <c r="AJ16" s="442"/>
      <c r="AK16" s="442"/>
      <c r="AL16" s="442"/>
      <c r="AM16" s="443"/>
      <c r="AN16" s="441">
        <v>90613</v>
      </c>
      <c r="AO16" s="442"/>
      <c r="AP16" s="442"/>
      <c r="AQ16" s="442"/>
      <c r="AR16" s="442"/>
      <c r="AS16" s="443"/>
      <c r="AT16" s="441">
        <v>2923</v>
      </c>
      <c r="AU16" s="442"/>
      <c r="AV16" s="442"/>
      <c r="AW16" s="442"/>
      <c r="AX16" s="442"/>
      <c r="AY16" s="444"/>
      <c r="AZ16" s="421" t="s">
        <v>222</v>
      </c>
      <c r="BA16" s="422"/>
      <c r="BB16" s="422"/>
      <c r="BC16" s="422"/>
      <c r="BD16" s="422"/>
      <c r="BE16" s="422"/>
      <c r="BF16" s="422"/>
      <c r="BG16" s="422"/>
      <c r="BH16" s="422"/>
      <c r="BI16" s="422"/>
      <c r="BJ16" s="422"/>
      <c r="BK16" s="422"/>
      <c r="BL16" s="422"/>
      <c r="BM16" s="423"/>
      <c r="BN16" s="424">
        <v>78793682</v>
      </c>
      <c r="BO16" s="425"/>
      <c r="BP16" s="425"/>
      <c r="BQ16" s="425"/>
      <c r="BR16" s="425"/>
      <c r="BS16" s="425"/>
      <c r="BT16" s="425"/>
      <c r="BU16" s="426"/>
      <c r="BV16" s="424">
        <v>77469071</v>
      </c>
      <c r="BW16" s="425"/>
      <c r="BX16" s="425"/>
      <c r="BY16" s="425"/>
      <c r="BZ16" s="425"/>
      <c r="CA16" s="425"/>
      <c r="CB16" s="425"/>
      <c r="CC16" s="426"/>
      <c r="CD16" s="40"/>
      <c r="CE16" s="332"/>
      <c r="CF16" s="332"/>
      <c r="CG16" s="332"/>
      <c r="CH16" s="332"/>
      <c r="CI16" s="332"/>
      <c r="CJ16" s="332"/>
      <c r="CK16" s="332"/>
      <c r="CL16" s="332"/>
      <c r="CM16" s="332"/>
      <c r="CN16" s="332"/>
      <c r="CO16" s="332"/>
      <c r="CP16" s="332"/>
      <c r="CQ16" s="332"/>
      <c r="CR16" s="332"/>
      <c r="CS16" s="333"/>
      <c r="CT16" s="329"/>
      <c r="CU16" s="330"/>
      <c r="CV16" s="330"/>
      <c r="CW16" s="330"/>
      <c r="CX16" s="330"/>
      <c r="CY16" s="330"/>
      <c r="CZ16" s="330"/>
      <c r="DA16" s="331"/>
      <c r="DB16" s="329"/>
      <c r="DC16" s="330"/>
      <c r="DD16" s="330"/>
      <c r="DE16" s="330"/>
      <c r="DF16" s="330"/>
      <c r="DG16" s="330"/>
      <c r="DH16" s="330"/>
      <c r="DI16" s="331"/>
    </row>
    <row r="17" spans="1:113" ht="18.75" customHeight="1" x14ac:dyDescent="0.2">
      <c r="A17" s="2"/>
      <c r="B17" s="391"/>
      <c r="C17" s="392"/>
      <c r="D17" s="392"/>
      <c r="E17" s="392"/>
      <c r="F17" s="392"/>
      <c r="G17" s="392"/>
      <c r="H17" s="392"/>
      <c r="I17" s="392"/>
      <c r="J17" s="392"/>
      <c r="K17" s="393"/>
      <c r="L17" s="25"/>
      <c r="M17" s="454" t="s">
        <v>101</v>
      </c>
      <c r="N17" s="455"/>
      <c r="O17" s="455"/>
      <c r="P17" s="455"/>
      <c r="Q17" s="456"/>
      <c r="R17" s="457" t="s">
        <v>218</v>
      </c>
      <c r="S17" s="458"/>
      <c r="T17" s="458"/>
      <c r="U17" s="458"/>
      <c r="V17" s="459"/>
      <c r="W17" s="448"/>
      <c r="X17" s="449"/>
      <c r="Y17" s="450"/>
      <c r="Z17" s="438" t="s">
        <v>130</v>
      </c>
      <c r="AA17" s="439"/>
      <c r="AB17" s="439"/>
      <c r="AC17" s="439"/>
      <c r="AD17" s="439"/>
      <c r="AE17" s="439"/>
      <c r="AF17" s="439"/>
      <c r="AG17" s="439"/>
      <c r="AH17" s="440"/>
      <c r="AI17" s="441">
        <v>1629</v>
      </c>
      <c r="AJ17" s="442"/>
      <c r="AK17" s="442"/>
      <c r="AL17" s="442"/>
      <c r="AM17" s="443"/>
      <c r="AN17" s="441">
        <v>5162301</v>
      </c>
      <c r="AO17" s="442"/>
      <c r="AP17" s="442"/>
      <c r="AQ17" s="442"/>
      <c r="AR17" s="442"/>
      <c r="AS17" s="443"/>
      <c r="AT17" s="441">
        <v>3169</v>
      </c>
      <c r="AU17" s="442"/>
      <c r="AV17" s="442"/>
      <c r="AW17" s="442"/>
      <c r="AX17" s="442"/>
      <c r="AY17" s="444"/>
      <c r="AZ17" s="421" t="s">
        <v>223</v>
      </c>
      <c r="BA17" s="422"/>
      <c r="BB17" s="422"/>
      <c r="BC17" s="422"/>
      <c r="BD17" s="422"/>
      <c r="BE17" s="422"/>
      <c r="BF17" s="422"/>
      <c r="BG17" s="422"/>
      <c r="BH17" s="422"/>
      <c r="BI17" s="422"/>
      <c r="BJ17" s="422"/>
      <c r="BK17" s="422"/>
      <c r="BL17" s="422"/>
      <c r="BM17" s="423"/>
      <c r="BN17" s="424">
        <v>260499548</v>
      </c>
      <c r="BO17" s="425"/>
      <c r="BP17" s="425"/>
      <c r="BQ17" s="425"/>
      <c r="BR17" s="425"/>
      <c r="BS17" s="425"/>
      <c r="BT17" s="425"/>
      <c r="BU17" s="426"/>
      <c r="BV17" s="424">
        <v>261150905</v>
      </c>
      <c r="BW17" s="425"/>
      <c r="BX17" s="425"/>
      <c r="BY17" s="425"/>
      <c r="BZ17" s="425"/>
      <c r="CA17" s="425"/>
      <c r="CB17" s="425"/>
      <c r="CC17" s="426"/>
      <c r="CD17" s="40"/>
      <c r="CE17" s="332"/>
      <c r="CF17" s="332"/>
      <c r="CG17" s="332"/>
      <c r="CH17" s="332"/>
      <c r="CI17" s="332"/>
      <c r="CJ17" s="332"/>
      <c r="CK17" s="332"/>
      <c r="CL17" s="332"/>
      <c r="CM17" s="332"/>
      <c r="CN17" s="332"/>
      <c r="CO17" s="332"/>
      <c r="CP17" s="332"/>
      <c r="CQ17" s="332"/>
      <c r="CR17" s="332"/>
      <c r="CS17" s="333"/>
      <c r="CT17" s="329"/>
      <c r="CU17" s="330"/>
      <c r="CV17" s="330"/>
      <c r="CW17" s="330"/>
      <c r="CX17" s="330"/>
      <c r="CY17" s="330"/>
      <c r="CZ17" s="330"/>
      <c r="DA17" s="331"/>
      <c r="DB17" s="329"/>
      <c r="DC17" s="330"/>
      <c r="DD17" s="330"/>
      <c r="DE17" s="330"/>
      <c r="DF17" s="330"/>
      <c r="DG17" s="330"/>
      <c r="DH17" s="330"/>
      <c r="DI17" s="331"/>
    </row>
    <row r="18" spans="1:113" ht="18.75" customHeight="1" x14ac:dyDescent="0.2">
      <c r="A18" s="2"/>
      <c r="B18" s="433" t="s">
        <v>226</v>
      </c>
      <c r="C18" s="434"/>
      <c r="D18" s="434"/>
      <c r="E18" s="434"/>
      <c r="F18" s="434"/>
      <c r="G18" s="434"/>
      <c r="H18" s="434"/>
      <c r="I18" s="434"/>
      <c r="J18" s="434"/>
      <c r="K18" s="435"/>
      <c r="L18" s="436">
        <v>7104</v>
      </c>
      <c r="M18" s="437"/>
      <c r="N18" s="437"/>
      <c r="O18" s="437"/>
      <c r="P18" s="437"/>
      <c r="Q18" s="437"/>
      <c r="R18" s="437"/>
      <c r="S18" s="437"/>
      <c r="T18" s="437"/>
      <c r="U18" s="437"/>
      <c r="V18" s="437"/>
      <c r="W18" s="448"/>
      <c r="X18" s="449"/>
      <c r="Y18" s="450"/>
      <c r="Z18" s="438" t="s">
        <v>229</v>
      </c>
      <c r="AA18" s="439"/>
      <c r="AB18" s="439"/>
      <c r="AC18" s="439"/>
      <c r="AD18" s="439"/>
      <c r="AE18" s="439"/>
      <c r="AF18" s="439"/>
      <c r="AG18" s="439"/>
      <c r="AH18" s="440"/>
      <c r="AI18" s="441">
        <v>6554</v>
      </c>
      <c r="AJ18" s="442"/>
      <c r="AK18" s="442"/>
      <c r="AL18" s="442"/>
      <c r="AM18" s="443"/>
      <c r="AN18" s="441">
        <v>24759992</v>
      </c>
      <c r="AO18" s="442"/>
      <c r="AP18" s="442"/>
      <c r="AQ18" s="442"/>
      <c r="AR18" s="442"/>
      <c r="AS18" s="443"/>
      <c r="AT18" s="441">
        <v>3778</v>
      </c>
      <c r="AU18" s="442"/>
      <c r="AV18" s="442"/>
      <c r="AW18" s="442"/>
      <c r="AX18" s="442"/>
      <c r="AY18" s="444"/>
      <c r="AZ18" s="406" t="s">
        <v>232</v>
      </c>
      <c r="BA18" s="407"/>
      <c r="BB18" s="407"/>
      <c r="BC18" s="407"/>
      <c r="BD18" s="407"/>
      <c r="BE18" s="407"/>
      <c r="BF18" s="407"/>
      <c r="BG18" s="407"/>
      <c r="BH18" s="407"/>
      <c r="BI18" s="407"/>
      <c r="BJ18" s="407"/>
      <c r="BK18" s="407"/>
      <c r="BL18" s="407"/>
      <c r="BM18" s="408"/>
      <c r="BN18" s="409">
        <v>303940942</v>
      </c>
      <c r="BO18" s="410"/>
      <c r="BP18" s="410"/>
      <c r="BQ18" s="410"/>
      <c r="BR18" s="410"/>
      <c r="BS18" s="410"/>
      <c r="BT18" s="410"/>
      <c r="BU18" s="411"/>
      <c r="BV18" s="409">
        <v>307086136</v>
      </c>
      <c r="BW18" s="410"/>
      <c r="BX18" s="410"/>
      <c r="BY18" s="410"/>
      <c r="BZ18" s="410"/>
      <c r="CA18" s="410"/>
      <c r="CB18" s="410"/>
      <c r="CC18" s="411"/>
      <c r="CD18" s="40"/>
      <c r="CE18" s="332"/>
      <c r="CF18" s="332"/>
      <c r="CG18" s="332"/>
      <c r="CH18" s="332"/>
      <c r="CI18" s="332"/>
      <c r="CJ18" s="332"/>
      <c r="CK18" s="332"/>
      <c r="CL18" s="332"/>
      <c r="CM18" s="332"/>
      <c r="CN18" s="332"/>
      <c r="CO18" s="332"/>
      <c r="CP18" s="332"/>
      <c r="CQ18" s="332"/>
      <c r="CR18" s="332"/>
      <c r="CS18" s="333"/>
      <c r="CT18" s="329"/>
      <c r="CU18" s="330"/>
      <c r="CV18" s="330"/>
      <c r="CW18" s="330"/>
      <c r="CX18" s="330"/>
      <c r="CY18" s="330"/>
      <c r="CZ18" s="330"/>
      <c r="DA18" s="331"/>
      <c r="DB18" s="329"/>
      <c r="DC18" s="330"/>
      <c r="DD18" s="330"/>
      <c r="DE18" s="330"/>
      <c r="DF18" s="330"/>
      <c r="DG18" s="330"/>
      <c r="DH18" s="330"/>
      <c r="DI18" s="331"/>
    </row>
    <row r="19" spans="1:113" ht="18.75" customHeight="1" x14ac:dyDescent="0.2">
      <c r="A19" s="2"/>
      <c r="B19" s="433" t="s">
        <v>60</v>
      </c>
      <c r="C19" s="434"/>
      <c r="D19" s="434"/>
      <c r="E19" s="434"/>
      <c r="F19" s="434"/>
      <c r="G19" s="434"/>
      <c r="H19" s="434"/>
      <c r="I19" s="434"/>
      <c r="J19" s="434"/>
      <c r="K19" s="435"/>
      <c r="L19" s="436">
        <v>101</v>
      </c>
      <c r="M19" s="437"/>
      <c r="N19" s="437"/>
      <c r="O19" s="437"/>
      <c r="P19" s="437"/>
      <c r="Q19" s="437"/>
      <c r="R19" s="437"/>
      <c r="S19" s="437"/>
      <c r="T19" s="437"/>
      <c r="U19" s="437"/>
      <c r="V19" s="437"/>
      <c r="W19" s="448"/>
      <c r="X19" s="449"/>
      <c r="Y19" s="450"/>
      <c r="Z19" s="438" t="s">
        <v>35</v>
      </c>
      <c r="AA19" s="439"/>
      <c r="AB19" s="439"/>
      <c r="AC19" s="439"/>
      <c r="AD19" s="439"/>
      <c r="AE19" s="439"/>
      <c r="AF19" s="439"/>
      <c r="AG19" s="439"/>
      <c r="AH19" s="440"/>
      <c r="AI19" s="441" t="s">
        <v>188</v>
      </c>
      <c r="AJ19" s="442"/>
      <c r="AK19" s="442"/>
      <c r="AL19" s="442"/>
      <c r="AM19" s="443"/>
      <c r="AN19" s="441" t="s">
        <v>188</v>
      </c>
      <c r="AO19" s="442"/>
      <c r="AP19" s="442"/>
      <c r="AQ19" s="442"/>
      <c r="AR19" s="442"/>
      <c r="AS19" s="443"/>
      <c r="AT19" s="441" t="s">
        <v>188</v>
      </c>
      <c r="AU19" s="442"/>
      <c r="AV19" s="442"/>
      <c r="AW19" s="442"/>
      <c r="AX19" s="442"/>
      <c r="AY19" s="444"/>
      <c r="AZ19" s="415" t="s">
        <v>238</v>
      </c>
      <c r="BA19" s="416"/>
      <c r="BB19" s="416"/>
      <c r="BC19" s="416"/>
      <c r="BD19" s="416"/>
      <c r="BE19" s="416"/>
      <c r="BF19" s="416"/>
      <c r="BG19" s="416"/>
      <c r="BH19" s="416"/>
      <c r="BI19" s="416"/>
      <c r="BJ19" s="416"/>
      <c r="BK19" s="416"/>
      <c r="BL19" s="416"/>
      <c r="BM19" s="417"/>
      <c r="BN19" s="418">
        <v>864199803</v>
      </c>
      <c r="BO19" s="419"/>
      <c r="BP19" s="419"/>
      <c r="BQ19" s="419"/>
      <c r="BR19" s="419"/>
      <c r="BS19" s="419"/>
      <c r="BT19" s="419"/>
      <c r="BU19" s="420"/>
      <c r="BV19" s="418">
        <v>857547108</v>
      </c>
      <c r="BW19" s="419"/>
      <c r="BX19" s="419"/>
      <c r="BY19" s="419"/>
      <c r="BZ19" s="419"/>
      <c r="CA19" s="419"/>
      <c r="CB19" s="419"/>
      <c r="CC19" s="420"/>
      <c r="CD19" s="40"/>
      <c r="CE19" s="332"/>
      <c r="CF19" s="332"/>
      <c r="CG19" s="332"/>
      <c r="CH19" s="332"/>
      <c r="CI19" s="332"/>
      <c r="CJ19" s="332"/>
      <c r="CK19" s="332"/>
      <c r="CL19" s="332"/>
      <c r="CM19" s="332"/>
      <c r="CN19" s="332"/>
      <c r="CO19" s="332"/>
      <c r="CP19" s="332"/>
      <c r="CQ19" s="332"/>
      <c r="CR19" s="332"/>
      <c r="CS19" s="333"/>
      <c r="CT19" s="329"/>
      <c r="CU19" s="330"/>
      <c r="CV19" s="330"/>
      <c r="CW19" s="330"/>
      <c r="CX19" s="330"/>
      <c r="CY19" s="330"/>
      <c r="CZ19" s="330"/>
      <c r="DA19" s="331"/>
      <c r="DB19" s="329"/>
      <c r="DC19" s="330"/>
      <c r="DD19" s="330"/>
      <c r="DE19" s="330"/>
      <c r="DF19" s="330"/>
      <c r="DG19" s="330"/>
      <c r="DH19" s="330"/>
      <c r="DI19" s="331"/>
    </row>
    <row r="20" spans="1:113" ht="18.75" customHeight="1" x14ac:dyDescent="0.2">
      <c r="A20" s="2"/>
      <c r="B20" s="433" t="s">
        <v>241</v>
      </c>
      <c r="C20" s="434"/>
      <c r="D20" s="434"/>
      <c r="E20" s="434"/>
      <c r="F20" s="434"/>
      <c r="G20" s="434"/>
      <c r="H20" s="434"/>
      <c r="I20" s="434"/>
      <c r="J20" s="434"/>
      <c r="K20" s="435"/>
      <c r="L20" s="436">
        <v>319011</v>
      </c>
      <c r="M20" s="437"/>
      <c r="N20" s="437"/>
      <c r="O20" s="437"/>
      <c r="P20" s="437"/>
      <c r="Q20" s="437"/>
      <c r="R20" s="437"/>
      <c r="S20" s="437"/>
      <c r="T20" s="437"/>
      <c r="U20" s="437"/>
      <c r="V20" s="437"/>
      <c r="W20" s="451"/>
      <c r="X20" s="452"/>
      <c r="Y20" s="453"/>
      <c r="Z20" s="438" t="s">
        <v>243</v>
      </c>
      <c r="AA20" s="439"/>
      <c r="AB20" s="439"/>
      <c r="AC20" s="439"/>
      <c r="AD20" s="439"/>
      <c r="AE20" s="439"/>
      <c r="AF20" s="439"/>
      <c r="AG20" s="439"/>
      <c r="AH20" s="440"/>
      <c r="AI20" s="441">
        <v>12638</v>
      </c>
      <c r="AJ20" s="442"/>
      <c r="AK20" s="442"/>
      <c r="AL20" s="442"/>
      <c r="AM20" s="443"/>
      <c r="AN20" s="441">
        <v>44191658</v>
      </c>
      <c r="AO20" s="442"/>
      <c r="AP20" s="442"/>
      <c r="AQ20" s="442"/>
      <c r="AR20" s="442"/>
      <c r="AS20" s="443"/>
      <c r="AT20" s="441">
        <v>3497</v>
      </c>
      <c r="AU20" s="442"/>
      <c r="AV20" s="442"/>
      <c r="AW20" s="442"/>
      <c r="AX20" s="442"/>
      <c r="AY20" s="444"/>
      <c r="AZ20" s="406" t="s">
        <v>244</v>
      </c>
      <c r="BA20" s="407"/>
      <c r="BB20" s="407"/>
      <c r="BC20" s="407"/>
      <c r="BD20" s="407"/>
      <c r="BE20" s="407"/>
      <c r="BF20" s="407"/>
      <c r="BG20" s="407"/>
      <c r="BH20" s="407"/>
      <c r="BI20" s="407"/>
      <c r="BJ20" s="407"/>
      <c r="BK20" s="407"/>
      <c r="BL20" s="407"/>
      <c r="BM20" s="408"/>
      <c r="BN20" s="409">
        <v>407259767</v>
      </c>
      <c r="BO20" s="410"/>
      <c r="BP20" s="410"/>
      <c r="BQ20" s="410"/>
      <c r="BR20" s="410"/>
      <c r="BS20" s="410"/>
      <c r="BT20" s="410"/>
      <c r="BU20" s="411"/>
      <c r="BV20" s="409">
        <v>423197845</v>
      </c>
      <c r="BW20" s="410"/>
      <c r="BX20" s="410"/>
      <c r="BY20" s="410"/>
      <c r="BZ20" s="410"/>
      <c r="CA20" s="410"/>
      <c r="CB20" s="410"/>
      <c r="CC20" s="411"/>
      <c r="CD20" s="40"/>
      <c r="CE20" s="332"/>
      <c r="CF20" s="332"/>
      <c r="CG20" s="332"/>
      <c r="CH20" s="332"/>
      <c r="CI20" s="332"/>
      <c r="CJ20" s="332"/>
      <c r="CK20" s="332"/>
      <c r="CL20" s="332"/>
      <c r="CM20" s="332"/>
      <c r="CN20" s="332"/>
      <c r="CO20" s="332"/>
      <c r="CP20" s="332"/>
      <c r="CQ20" s="332"/>
      <c r="CR20" s="332"/>
      <c r="CS20" s="333"/>
      <c r="CT20" s="329"/>
      <c r="CU20" s="330"/>
      <c r="CV20" s="330"/>
      <c r="CW20" s="330"/>
      <c r="CX20" s="330"/>
      <c r="CY20" s="330"/>
      <c r="CZ20" s="330"/>
      <c r="DA20" s="331"/>
      <c r="DB20" s="329"/>
      <c r="DC20" s="330"/>
      <c r="DD20" s="330"/>
      <c r="DE20" s="330"/>
      <c r="DF20" s="330"/>
      <c r="DG20" s="330"/>
      <c r="DH20" s="330"/>
      <c r="DI20" s="331"/>
    </row>
    <row r="21" spans="1:113" ht="18.75" customHeight="1" x14ac:dyDescent="0.2">
      <c r="A21" s="2"/>
      <c r="B21" s="4"/>
      <c r="C21" s="12"/>
      <c r="D21" s="12"/>
      <c r="E21" s="12"/>
      <c r="F21" s="12"/>
      <c r="G21" s="12"/>
      <c r="H21" s="12"/>
      <c r="I21" s="12"/>
      <c r="J21" s="12"/>
      <c r="K21" s="12"/>
      <c r="L21" s="12"/>
      <c r="M21" s="12"/>
      <c r="N21" s="12"/>
      <c r="O21" s="12"/>
      <c r="P21" s="12"/>
      <c r="Q21" s="12"/>
      <c r="R21" s="12"/>
      <c r="S21" s="12"/>
      <c r="T21" s="12"/>
      <c r="U21" s="12"/>
      <c r="V21" s="12"/>
      <c r="W21" s="427" t="s">
        <v>245</v>
      </c>
      <c r="X21" s="428"/>
      <c r="Y21" s="428"/>
      <c r="Z21" s="428"/>
      <c r="AA21" s="428"/>
      <c r="AB21" s="428"/>
      <c r="AC21" s="428"/>
      <c r="AD21" s="428"/>
      <c r="AE21" s="428"/>
      <c r="AF21" s="428"/>
      <c r="AG21" s="428"/>
      <c r="AH21" s="429"/>
      <c r="AI21" s="430">
        <v>98.6</v>
      </c>
      <c r="AJ21" s="431"/>
      <c r="AK21" s="431"/>
      <c r="AL21" s="431"/>
      <c r="AM21" s="431"/>
      <c r="AN21" s="431"/>
      <c r="AO21" s="431"/>
      <c r="AP21" s="431"/>
      <c r="AQ21" s="431"/>
      <c r="AR21" s="431"/>
      <c r="AS21" s="431"/>
      <c r="AT21" s="431"/>
      <c r="AU21" s="431"/>
      <c r="AV21" s="431"/>
      <c r="AW21" s="431"/>
      <c r="AX21" s="431"/>
      <c r="AY21" s="432"/>
      <c r="AZ21" s="415" t="s">
        <v>34</v>
      </c>
      <c r="BA21" s="416"/>
      <c r="BB21" s="416"/>
      <c r="BC21" s="416"/>
      <c r="BD21" s="416"/>
      <c r="BE21" s="416"/>
      <c r="BF21" s="416"/>
      <c r="BG21" s="416"/>
      <c r="BH21" s="416"/>
      <c r="BI21" s="416"/>
      <c r="BJ21" s="416"/>
      <c r="BK21" s="416"/>
      <c r="BL21" s="416"/>
      <c r="BM21" s="417"/>
      <c r="BN21" s="418">
        <v>83711784</v>
      </c>
      <c r="BO21" s="419"/>
      <c r="BP21" s="419"/>
      <c r="BQ21" s="419"/>
      <c r="BR21" s="419"/>
      <c r="BS21" s="419"/>
      <c r="BT21" s="419"/>
      <c r="BU21" s="420"/>
      <c r="BV21" s="418">
        <v>57974150</v>
      </c>
      <c r="BW21" s="419"/>
      <c r="BX21" s="419"/>
      <c r="BY21" s="419"/>
      <c r="BZ21" s="419"/>
      <c r="CA21" s="419"/>
      <c r="CB21" s="419"/>
      <c r="CC21" s="420"/>
      <c r="CD21" s="40"/>
      <c r="CE21" s="332"/>
      <c r="CF21" s="332"/>
      <c r="CG21" s="332"/>
      <c r="CH21" s="332"/>
      <c r="CI21" s="332"/>
      <c r="CJ21" s="332"/>
      <c r="CK21" s="332"/>
      <c r="CL21" s="332"/>
      <c r="CM21" s="332"/>
      <c r="CN21" s="332"/>
      <c r="CO21" s="332"/>
      <c r="CP21" s="332"/>
      <c r="CQ21" s="332"/>
      <c r="CR21" s="332"/>
      <c r="CS21" s="333"/>
      <c r="CT21" s="329"/>
      <c r="CU21" s="330"/>
      <c r="CV21" s="330"/>
      <c r="CW21" s="330"/>
      <c r="CX21" s="330"/>
      <c r="CY21" s="330"/>
      <c r="CZ21" s="330"/>
      <c r="DA21" s="331"/>
      <c r="DB21" s="329"/>
      <c r="DC21" s="330"/>
      <c r="DD21" s="330"/>
      <c r="DE21" s="330"/>
      <c r="DF21" s="330"/>
      <c r="DG21" s="330"/>
      <c r="DH21" s="330"/>
      <c r="DI21" s="331"/>
    </row>
    <row r="22" spans="1:113" ht="18.75" customHeight="1" x14ac:dyDescent="0.2">
      <c r="A22" s="2"/>
      <c r="B22" s="6"/>
      <c r="C22" s="16"/>
      <c r="D22" s="13"/>
      <c r="E22" s="13"/>
      <c r="F22" s="13"/>
      <c r="G22" s="13"/>
      <c r="H22" s="13"/>
      <c r="I22" s="13"/>
      <c r="J22" s="13"/>
      <c r="K22" s="13"/>
      <c r="L22" s="13"/>
      <c r="M22" s="13"/>
      <c r="N22" s="13"/>
      <c r="O22" s="13"/>
      <c r="P22" s="13"/>
      <c r="Q22" s="28"/>
      <c r="R22" s="28"/>
      <c r="S22" s="28"/>
      <c r="T22" s="28"/>
      <c r="U22" s="28"/>
      <c r="V22" s="28"/>
      <c r="W22" s="29"/>
      <c r="X22" s="29"/>
      <c r="Y22" s="29"/>
      <c r="Z22" s="30"/>
      <c r="AA22" s="30"/>
      <c r="AB22" s="30"/>
      <c r="AC22" s="30"/>
      <c r="AD22" s="30"/>
      <c r="AE22" s="30"/>
      <c r="AF22" s="30"/>
      <c r="AG22" s="30"/>
      <c r="AH22" s="30"/>
      <c r="AI22" s="30"/>
      <c r="AJ22" s="31"/>
      <c r="AK22" s="31"/>
      <c r="AL22" s="31"/>
      <c r="AM22" s="31"/>
      <c r="AN22" s="31"/>
      <c r="AO22" s="31"/>
      <c r="AP22" s="31"/>
      <c r="AQ22" s="31"/>
      <c r="AR22" s="31"/>
      <c r="AS22" s="31"/>
      <c r="AT22" s="31"/>
      <c r="AU22" s="31"/>
      <c r="AV22" s="31"/>
      <c r="AW22" s="31"/>
      <c r="AX22" s="31"/>
      <c r="AY22" s="32"/>
      <c r="AZ22" s="421" t="s">
        <v>249</v>
      </c>
      <c r="BA22" s="422"/>
      <c r="BB22" s="422"/>
      <c r="BC22" s="422"/>
      <c r="BD22" s="422"/>
      <c r="BE22" s="422"/>
      <c r="BF22" s="422"/>
      <c r="BG22" s="422"/>
      <c r="BH22" s="422"/>
      <c r="BI22" s="422"/>
      <c r="BJ22" s="422"/>
      <c r="BK22" s="422"/>
      <c r="BL22" s="422"/>
      <c r="BM22" s="423"/>
      <c r="BN22" s="424">
        <v>2591229</v>
      </c>
      <c r="BO22" s="425"/>
      <c r="BP22" s="425"/>
      <c r="BQ22" s="425"/>
      <c r="BR22" s="425"/>
      <c r="BS22" s="425"/>
      <c r="BT22" s="425"/>
      <c r="BU22" s="426"/>
      <c r="BV22" s="424">
        <v>2353160</v>
      </c>
      <c r="BW22" s="425"/>
      <c r="BX22" s="425"/>
      <c r="BY22" s="425"/>
      <c r="BZ22" s="425"/>
      <c r="CA22" s="425"/>
      <c r="CB22" s="425"/>
      <c r="CC22" s="426"/>
      <c r="CD22" s="40"/>
      <c r="CE22" s="332"/>
      <c r="CF22" s="332"/>
      <c r="CG22" s="332"/>
      <c r="CH22" s="332"/>
      <c r="CI22" s="332"/>
      <c r="CJ22" s="332"/>
      <c r="CK22" s="332"/>
      <c r="CL22" s="332"/>
      <c r="CM22" s="332"/>
      <c r="CN22" s="332"/>
      <c r="CO22" s="332"/>
      <c r="CP22" s="332"/>
      <c r="CQ22" s="332"/>
      <c r="CR22" s="332"/>
      <c r="CS22" s="333"/>
      <c r="CT22" s="329"/>
      <c r="CU22" s="330"/>
      <c r="CV22" s="330"/>
      <c r="CW22" s="330"/>
      <c r="CX22" s="330"/>
      <c r="CY22" s="330"/>
      <c r="CZ22" s="330"/>
      <c r="DA22" s="331"/>
      <c r="DB22" s="329"/>
      <c r="DC22" s="330"/>
      <c r="DD22" s="330"/>
      <c r="DE22" s="330"/>
      <c r="DF22" s="330"/>
      <c r="DG22" s="330"/>
      <c r="DH22" s="330"/>
      <c r="DI22" s="331"/>
    </row>
    <row r="23" spans="1:113" ht="18.75" customHeight="1" x14ac:dyDescent="0.2">
      <c r="A23" s="2"/>
      <c r="B23" s="6"/>
      <c r="C23" s="16"/>
      <c r="D23" s="13"/>
      <c r="E23" s="13"/>
      <c r="F23" s="13"/>
      <c r="G23" s="13"/>
      <c r="H23" s="13"/>
      <c r="I23" s="13"/>
      <c r="J23" s="13"/>
      <c r="K23" s="13"/>
      <c r="L23" s="13"/>
      <c r="M23" s="13"/>
      <c r="N23" s="13"/>
      <c r="O23" s="13"/>
      <c r="P23" s="13"/>
      <c r="Q23" s="28"/>
      <c r="R23" s="28"/>
      <c r="S23" s="28"/>
      <c r="T23" s="28"/>
      <c r="U23" s="28"/>
      <c r="V23" s="28"/>
      <c r="AZ23" s="421" t="s">
        <v>210</v>
      </c>
      <c r="BA23" s="422"/>
      <c r="BB23" s="422"/>
      <c r="BC23" s="422"/>
      <c r="BD23" s="422"/>
      <c r="BE23" s="422"/>
      <c r="BF23" s="422"/>
      <c r="BG23" s="422"/>
      <c r="BH23" s="422"/>
      <c r="BI23" s="422"/>
      <c r="BJ23" s="422"/>
      <c r="BK23" s="422"/>
      <c r="BL23" s="422"/>
      <c r="BM23" s="423"/>
      <c r="BN23" s="424">
        <v>4640260</v>
      </c>
      <c r="BO23" s="425"/>
      <c r="BP23" s="425"/>
      <c r="BQ23" s="425"/>
      <c r="BR23" s="425"/>
      <c r="BS23" s="425"/>
      <c r="BT23" s="425"/>
      <c r="BU23" s="426"/>
      <c r="BV23" s="424">
        <v>7244745</v>
      </c>
      <c r="BW23" s="425"/>
      <c r="BX23" s="425"/>
      <c r="BY23" s="425"/>
      <c r="BZ23" s="425"/>
      <c r="CA23" s="425"/>
      <c r="CB23" s="425"/>
      <c r="CC23" s="426"/>
      <c r="CD23" s="40"/>
      <c r="CE23" s="332"/>
      <c r="CF23" s="332"/>
      <c r="CG23" s="332"/>
      <c r="CH23" s="332"/>
      <c r="CI23" s="332"/>
      <c r="CJ23" s="332"/>
      <c r="CK23" s="332"/>
      <c r="CL23" s="332"/>
      <c r="CM23" s="332"/>
      <c r="CN23" s="332"/>
      <c r="CO23" s="332"/>
      <c r="CP23" s="332"/>
      <c r="CQ23" s="332"/>
      <c r="CR23" s="332"/>
      <c r="CS23" s="333"/>
      <c r="CT23" s="329"/>
      <c r="CU23" s="330"/>
      <c r="CV23" s="330"/>
      <c r="CW23" s="330"/>
      <c r="CX23" s="330"/>
      <c r="CY23" s="330"/>
      <c r="CZ23" s="330"/>
      <c r="DA23" s="331"/>
      <c r="DB23" s="329"/>
      <c r="DC23" s="330"/>
      <c r="DD23" s="330"/>
      <c r="DE23" s="330"/>
      <c r="DF23" s="330"/>
      <c r="DG23" s="330"/>
      <c r="DH23" s="330"/>
      <c r="DI23" s="331"/>
    </row>
    <row r="24" spans="1:113" ht="18.75" customHeight="1" x14ac:dyDescent="0.2">
      <c r="A24" s="2"/>
      <c r="B24" s="6"/>
      <c r="C24" s="16"/>
      <c r="D24" s="22"/>
      <c r="E24" s="22"/>
      <c r="F24" s="22"/>
      <c r="G24" s="22"/>
      <c r="H24" s="22"/>
      <c r="I24" s="22"/>
      <c r="J24" s="22"/>
      <c r="K24" s="22"/>
      <c r="L24" s="26"/>
      <c r="M24" s="26"/>
      <c r="N24" s="26"/>
      <c r="O24" s="26"/>
      <c r="P24" s="26"/>
      <c r="Q24" s="26"/>
      <c r="R24" s="26"/>
      <c r="S24" s="26"/>
      <c r="T24" s="26"/>
      <c r="U24" s="26"/>
      <c r="V24" s="26"/>
      <c r="W24" s="16"/>
      <c r="X24" s="16"/>
      <c r="Y24" s="16"/>
      <c r="Z24" s="22"/>
      <c r="AA24" s="22"/>
      <c r="AB24" s="22"/>
      <c r="AC24" s="22"/>
      <c r="AD24" s="22"/>
      <c r="AE24" s="22"/>
      <c r="AF24" s="22"/>
      <c r="AG24" s="22"/>
      <c r="AH24" s="22"/>
      <c r="AI24" s="22"/>
      <c r="AJ24" s="26"/>
      <c r="AK24" s="26"/>
      <c r="AL24" s="26"/>
      <c r="AM24" s="26"/>
      <c r="AN24" s="26"/>
      <c r="AO24" s="26"/>
      <c r="AP24" s="26"/>
      <c r="AQ24" s="26"/>
      <c r="AR24" s="26"/>
      <c r="AS24" s="26"/>
      <c r="AT24" s="26"/>
      <c r="AU24" s="26"/>
      <c r="AV24" s="26"/>
      <c r="AW24" s="26"/>
      <c r="AX24" s="26"/>
      <c r="AY24" s="33"/>
      <c r="AZ24" s="412" t="s">
        <v>250</v>
      </c>
      <c r="BA24" s="413"/>
      <c r="BB24" s="413"/>
      <c r="BC24" s="413"/>
      <c r="BD24" s="413"/>
      <c r="BE24" s="413"/>
      <c r="BF24" s="413"/>
      <c r="BG24" s="413"/>
      <c r="BH24" s="413"/>
      <c r="BI24" s="413"/>
      <c r="BJ24" s="413"/>
      <c r="BK24" s="413"/>
      <c r="BL24" s="413"/>
      <c r="BM24" s="414"/>
      <c r="BN24" s="409" t="s">
        <v>188</v>
      </c>
      <c r="BO24" s="410"/>
      <c r="BP24" s="410"/>
      <c r="BQ24" s="410"/>
      <c r="BR24" s="410"/>
      <c r="BS24" s="410"/>
      <c r="BT24" s="410"/>
      <c r="BU24" s="411"/>
      <c r="BV24" s="409">
        <v>2604485</v>
      </c>
      <c r="BW24" s="410"/>
      <c r="BX24" s="410"/>
      <c r="BY24" s="410"/>
      <c r="BZ24" s="410"/>
      <c r="CA24" s="410"/>
      <c r="CB24" s="410"/>
      <c r="CC24" s="411"/>
      <c r="CD24" s="40"/>
      <c r="CE24" s="332"/>
      <c r="CF24" s="332"/>
      <c r="CG24" s="332"/>
      <c r="CH24" s="332"/>
      <c r="CI24" s="332"/>
      <c r="CJ24" s="332"/>
      <c r="CK24" s="332"/>
      <c r="CL24" s="332"/>
      <c r="CM24" s="332"/>
      <c r="CN24" s="332"/>
      <c r="CO24" s="332"/>
      <c r="CP24" s="332"/>
      <c r="CQ24" s="332"/>
      <c r="CR24" s="332"/>
      <c r="CS24" s="333"/>
      <c r="CT24" s="329"/>
      <c r="CU24" s="330"/>
      <c r="CV24" s="330"/>
      <c r="CW24" s="330"/>
      <c r="CX24" s="330"/>
      <c r="CY24" s="330"/>
      <c r="CZ24" s="330"/>
      <c r="DA24" s="331"/>
      <c r="DB24" s="329"/>
      <c r="DC24" s="330"/>
      <c r="DD24" s="330"/>
      <c r="DE24" s="330"/>
      <c r="DF24" s="330"/>
      <c r="DG24" s="330"/>
      <c r="DH24" s="330"/>
      <c r="DI24" s="331"/>
    </row>
    <row r="25" spans="1:113" ht="18.75" customHeight="1" x14ac:dyDescent="0.2">
      <c r="A25" s="2"/>
      <c r="B25" s="6"/>
      <c r="C25" s="16"/>
      <c r="D25" s="22"/>
      <c r="E25" s="22"/>
      <c r="F25" s="22"/>
      <c r="G25" s="22"/>
      <c r="H25" s="22"/>
      <c r="I25" s="22"/>
      <c r="J25" s="22"/>
      <c r="K25" s="22"/>
      <c r="L25" s="26"/>
      <c r="M25" s="26"/>
      <c r="N25" s="26"/>
      <c r="O25" s="26"/>
      <c r="P25" s="26"/>
      <c r="Q25" s="26"/>
      <c r="R25" s="26"/>
      <c r="S25" s="26"/>
      <c r="T25" s="26"/>
      <c r="U25" s="26"/>
      <c r="V25" s="26"/>
      <c r="W25" s="16"/>
      <c r="X25" s="16"/>
      <c r="Y25" s="16"/>
      <c r="Z25" s="22"/>
      <c r="AA25" s="22"/>
      <c r="AB25" s="22"/>
      <c r="AC25" s="22"/>
      <c r="AD25" s="22"/>
      <c r="AE25" s="22"/>
      <c r="AF25" s="22"/>
      <c r="AG25" s="22"/>
      <c r="AH25" s="22"/>
      <c r="AI25" s="22"/>
      <c r="AJ25" s="26"/>
      <c r="AK25" s="26"/>
      <c r="AL25" s="26"/>
      <c r="AM25" s="26"/>
      <c r="AN25" s="26"/>
      <c r="AO25" s="26"/>
      <c r="AP25" s="26"/>
      <c r="AQ25" s="26"/>
      <c r="AR25" s="26"/>
      <c r="AS25" s="26"/>
      <c r="AT25" s="26"/>
      <c r="AU25" s="26"/>
      <c r="AV25" s="26"/>
      <c r="AW25" s="26"/>
      <c r="AX25" s="26"/>
      <c r="AY25" s="33"/>
      <c r="AZ25" s="334" t="s">
        <v>254</v>
      </c>
      <c r="BA25" s="335"/>
      <c r="BB25" s="335"/>
      <c r="BC25" s="336"/>
      <c r="BD25" s="415" t="s">
        <v>100</v>
      </c>
      <c r="BE25" s="416"/>
      <c r="BF25" s="416"/>
      <c r="BG25" s="416"/>
      <c r="BH25" s="416"/>
      <c r="BI25" s="416"/>
      <c r="BJ25" s="416"/>
      <c r="BK25" s="416"/>
      <c r="BL25" s="416"/>
      <c r="BM25" s="417"/>
      <c r="BN25" s="418">
        <v>7399948</v>
      </c>
      <c r="BO25" s="419"/>
      <c r="BP25" s="419"/>
      <c r="BQ25" s="419"/>
      <c r="BR25" s="419"/>
      <c r="BS25" s="419"/>
      <c r="BT25" s="419"/>
      <c r="BU25" s="420"/>
      <c r="BV25" s="418">
        <v>7014752</v>
      </c>
      <c r="BW25" s="419"/>
      <c r="BX25" s="419"/>
      <c r="BY25" s="419"/>
      <c r="BZ25" s="419"/>
      <c r="CA25" s="419"/>
      <c r="CB25" s="419"/>
      <c r="CC25" s="420"/>
      <c r="CD25" s="40"/>
      <c r="CE25" s="332"/>
      <c r="CF25" s="332"/>
      <c r="CG25" s="332"/>
      <c r="CH25" s="332"/>
      <c r="CI25" s="332"/>
      <c r="CJ25" s="332"/>
      <c r="CK25" s="332"/>
      <c r="CL25" s="332"/>
      <c r="CM25" s="332"/>
      <c r="CN25" s="332"/>
      <c r="CO25" s="332"/>
      <c r="CP25" s="332"/>
      <c r="CQ25" s="332"/>
      <c r="CR25" s="332"/>
      <c r="CS25" s="333"/>
      <c r="CT25" s="329"/>
      <c r="CU25" s="330"/>
      <c r="CV25" s="330"/>
      <c r="CW25" s="330"/>
      <c r="CX25" s="330"/>
      <c r="CY25" s="330"/>
      <c r="CZ25" s="330"/>
      <c r="DA25" s="331"/>
      <c r="DB25" s="329"/>
      <c r="DC25" s="330"/>
      <c r="DD25" s="330"/>
      <c r="DE25" s="330"/>
      <c r="DF25" s="330"/>
      <c r="DG25" s="330"/>
      <c r="DH25" s="330"/>
      <c r="DI25" s="331"/>
    </row>
    <row r="26" spans="1:113" ht="18.75" customHeight="1" x14ac:dyDescent="0.2">
      <c r="A26" s="2"/>
      <c r="B26" s="6"/>
      <c r="C26" s="16"/>
      <c r="D26" s="22"/>
      <c r="E26" s="22"/>
      <c r="F26" s="22"/>
      <c r="G26" s="22"/>
      <c r="H26" s="22"/>
      <c r="I26" s="22"/>
      <c r="J26" s="22"/>
      <c r="K26" s="22"/>
      <c r="L26" s="26"/>
      <c r="M26" s="26"/>
      <c r="N26" s="26"/>
      <c r="O26" s="26"/>
      <c r="P26" s="26"/>
      <c r="Q26" s="26"/>
      <c r="R26" s="26"/>
      <c r="S26" s="26"/>
      <c r="T26" s="26"/>
      <c r="U26" s="26"/>
      <c r="V26" s="26"/>
      <c r="W26" s="16"/>
      <c r="X26" s="16"/>
      <c r="Y26" s="16"/>
      <c r="Z26" s="22"/>
      <c r="AA26" s="22"/>
      <c r="AB26" s="22"/>
      <c r="AC26" s="22"/>
      <c r="AD26" s="22"/>
      <c r="AE26" s="22"/>
      <c r="AF26" s="22"/>
      <c r="AG26" s="22"/>
      <c r="AH26" s="22"/>
      <c r="AI26" s="22"/>
      <c r="AJ26" s="26"/>
      <c r="AK26" s="26"/>
      <c r="AL26" s="26"/>
      <c r="AM26" s="26"/>
      <c r="AN26" s="26"/>
      <c r="AO26" s="26"/>
      <c r="AP26" s="26"/>
      <c r="AQ26" s="26"/>
      <c r="AR26" s="26"/>
      <c r="AS26" s="26"/>
      <c r="AT26" s="26"/>
      <c r="AU26" s="26"/>
      <c r="AV26" s="26"/>
      <c r="AW26" s="26"/>
      <c r="AX26" s="26"/>
      <c r="AY26" s="33"/>
      <c r="AZ26" s="337"/>
      <c r="BA26" s="338"/>
      <c r="BB26" s="338"/>
      <c r="BC26" s="339"/>
      <c r="BD26" s="421" t="s">
        <v>255</v>
      </c>
      <c r="BE26" s="422"/>
      <c r="BF26" s="422"/>
      <c r="BG26" s="422"/>
      <c r="BH26" s="422"/>
      <c r="BI26" s="422"/>
      <c r="BJ26" s="422"/>
      <c r="BK26" s="422"/>
      <c r="BL26" s="422"/>
      <c r="BM26" s="423"/>
      <c r="BN26" s="424">
        <v>15281314</v>
      </c>
      <c r="BO26" s="425"/>
      <c r="BP26" s="425"/>
      <c r="BQ26" s="425"/>
      <c r="BR26" s="425"/>
      <c r="BS26" s="425"/>
      <c r="BT26" s="425"/>
      <c r="BU26" s="426"/>
      <c r="BV26" s="424">
        <v>17442045</v>
      </c>
      <c r="BW26" s="425"/>
      <c r="BX26" s="425"/>
      <c r="BY26" s="425"/>
      <c r="BZ26" s="425"/>
      <c r="CA26" s="425"/>
      <c r="CB26" s="425"/>
      <c r="CC26" s="426"/>
      <c r="CD26" s="40"/>
      <c r="CE26" s="332"/>
      <c r="CF26" s="332"/>
      <c r="CG26" s="332"/>
      <c r="CH26" s="332"/>
      <c r="CI26" s="332"/>
      <c r="CJ26" s="332"/>
      <c r="CK26" s="332"/>
      <c r="CL26" s="332"/>
      <c r="CM26" s="332"/>
      <c r="CN26" s="332"/>
      <c r="CO26" s="332"/>
      <c r="CP26" s="332"/>
      <c r="CQ26" s="332"/>
      <c r="CR26" s="332"/>
      <c r="CS26" s="333"/>
      <c r="CT26" s="329"/>
      <c r="CU26" s="330"/>
      <c r="CV26" s="330"/>
      <c r="CW26" s="330"/>
      <c r="CX26" s="330"/>
      <c r="CY26" s="330"/>
      <c r="CZ26" s="330"/>
      <c r="DA26" s="331"/>
      <c r="DB26" s="329"/>
      <c r="DC26" s="330"/>
      <c r="DD26" s="330"/>
      <c r="DE26" s="330"/>
      <c r="DF26" s="330"/>
      <c r="DG26" s="330"/>
      <c r="DH26" s="330"/>
      <c r="DI26" s="331"/>
    </row>
    <row r="27" spans="1:113" ht="18.75" customHeight="1" x14ac:dyDescent="0.2">
      <c r="A27" s="2"/>
      <c r="B27" s="7"/>
      <c r="C27" s="17"/>
      <c r="D27" s="23"/>
      <c r="E27" s="23"/>
      <c r="F27" s="23"/>
      <c r="G27" s="23"/>
      <c r="H27" s="23"/>
      <c r="I27" s="23"/>
      <c r="J27" s="23"/>
      <c r="K27" s="23"/>
      <c r="L27" s="27"/>
      <c r="M27" s="27"/>
      <c r="N27" s="27"/>
      <c r="O27" s="27"/>
      <c r="P27" s="27"/>
      <c r="Q27" s="27"/>
      <c r="R27" s="27"/>
      <c r="S27" s="27"/>
      <c r="T27" s="27"/>
      <c r="U27" s="27"/>
      <c r="V27" s="27"/>
      <c r="W27" s="17"/>
      <c r="X27" s="17"/>
      <c r="Y27" s="17"/>
      <c r="Z27" s="23"/>
      <c r="AA27" s="23"/>
      <c r="AB27" s="23"/>
      <c r="AC27" s="23"/>
      <c r="AD27" s="23"/>
      <c r="AE27" s="23"/>
      <c r="AF27" s="23"/>
      <c r="AG27" s="23"/>
      <c r="AH27" s="23"/>
      <c r="AI27" s="23"/>
      <c r="AJ27" s="27"/>
      <c r="AK27" s="27"/>
      <c r="AL27" s="27"/>
      <c r="AM27" s="27"/>
      <c r="AN27" s="27"/>
      <c r="AO27" s="27"/>
      <c r="AP27" s="27"/>
      <c r="AQ27" s="27"/>
      <c r="AR27" s="27"/>
      <c r="AS27" s="27"/>
      <c r="AT27" s="27"/>
      <c r="AU27" s="27"/>
      <c r="AV27" s="27"/>
      <c r="AW27" s="27"/>
      <c r="AX27" s="27"/>
      <c r="AY27" s="34"/>
      <c r="AZ27" s="340"/>
      <c r="BA27" s="341"/>
      <c r="BB27" s="341"/>
      <c r="BC27" s="342"/>
      <c r="BD27" s="406" t="s">
        <v>64</v>
      </c>
      <c r="BE27" s="407"/>
      <c r="BF27" s="407"/>
      <c r="BG27" s="407"/>
      <c r="BH27" s="407"/>
      <c r="BI27" s="407"/>
      <c r="BJ27" s="407"/>
      <c r="BK27" s="407"/>
      <c r="BL27" s="407"/>
      <c r="BM27" s="408"/>
      <c r="BN27" s="409">
        <v>14609177</v>
      </c>
      <c r="BO27" s="410"/>
      <c r="BP27" s="410"/>
      <c r="BQ27" s="410"/>
      <c r="BR27" s="410"/>
      <c r="BS27" s="410"/>
      <c r="BT27" s="410"/>
      <c r="BU27" s="411"/>
      <c r="BV27" s="409">
        <v>12652314</v>
      </c>
      <c r="BW27" s="410"/>
      <c r="BX27" s="410"/>
      <c r="BY27" s="410"/>
      <c r="BZ27" s="410"/>
      <c r="CA27" s="410"/>
      <c r="CB27" s="410"/>
      <c r="CC27" s="411"/>
      <c r="CD27" s="5"/>
      <c r="CE27" s="343"/>
      <c r="CF27" s="343"/>
      <c r="CG27" s="343"/>
      <c r="CH27" s="343"/>
      <c r="CI27" s="343"/>
      <c r="CJ27" s="343"/>
      <c r="CK27" s="343"/>
      <c r="CL27" s="343"/>
      <c r="CM27" s="343"/>
      <c r="CN27" s="343"/>
      <c r="CO27" s="343"/>
      <c r="CP27" s="343"/>
      <c r="CQ27" s="343"/>
      <c r="CR27" s="343"/>
      <c r="CS27" s="344"/>
      <c r="CT27" s="345"/>
      <c r="CU27" s="346"/>
      <c r="CV27" s="346"/>
      <c r="CW27" s="346"/>
      <c r="CX27" s="346"/>
      <c r="CY27" s="346"/>
      <c r="CZ27" s="346"/>
      <c r="DA27" s="347"/>
      <c r="DB27" s="345"/>
      <c r="DC27" s="346"/>
      <c r="DD27" s="346"/>
      <c r="DE27" s="346"/>
      <c r="DF27" s="346"/>
      <c r="DG27" s="346"/>
      <c r="DH27" s="346"/>
      <c r="DI27" s="347"/>
    </row>
    <row r="28" spans="1:113" ht="13.5" customHeight="1" x14ac:dyDescent="0.2">
      <c r="A28" s="2"/>
      <c r="B28" s="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5"/>
      <c r="AY28" s="15"/>
      <c r="AZ28" s="15"/>
      <c r="BA28" s="15"/>
      <c r="BB28" s="35"/>
      <c r="BC28" s="36"/>
      <c r="BD28" s="36"/>
      <c r="BE28" s="36"/>
      <c r="BF28" s="36"/>
      <c r="BG28" s="36"/>
      <c r="BH28" s="36"/>
      <c r="BI28" s="36"/>
      <c r="BJ28" s="36"/>
      <c r="BK28" s="38"/>
      <c r="BL28" s="38"/>
      <c r="BM28" s="38"/>
      <c r="BN28" s="39"/>
      <c r="BO28" s="39"/>
      <c r="BP28" s="39"/>
      <c r="BQ28" s="39"/>
      <c r="BR28" s="39"/>
      <c r="BS28" s="39"/>
      <c r="BT28" s="39"/>
      <c r="BU28" s="39"/>
      <c r="BV28" s="39"/>
      <c r="BW28" s="39"/>
      <c r="BX28" s="39"/>
      <c r="BY28" s="39"/>
      <c r="BZ28" s="39"/>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47"/>
    </row>
    <row r="29" spans="1:113" ht="13.5" customHeight="1" x14ac:dyDescent="0.2">
      <c r="A29" s="2"/>
      <c r="B29" s="9"/>
      <c r="C29" s="19" t="s">
        <v>257</v>
      </c>
      <c r="D29" s="19"/>
      <c r="E29" s="18"/>
      <c r="F29" s="18"/>
      <c r="G29" s="18"/>
      <c r="H29" s="18"/>
      <c r="I29" s="18"/>
      <c r="J29" s="18"/>
      <c r="K29" s="18"/>
      <c r="L29" s="18"/>
      <c r="M29" s="18"/>
      <c r="N29" s="18"/>
      <c r="O29" s="18"/>
      <c r="P29" s="18"/>
      <c r="Q29" s="18"/>
      <c r="R29" s="18"/>
      <c r="S29" s="18"/>
      <c r="T29" s="18"/>
      <c r="U29" s="18" t="s">
        <v>91</v>
      </c>
      <c r="V29" s="18"/>
      <c r="W29" s="18"/>
      <c r="X29" s="18"/>
      <c r="Y29" s="18"/>
      <c r="Z29" s="18"/>
      <c r="AA29" s="18"/>
      <c r="AB29" s="18"/>
      <c r="AC29" s="18"/>
      <c r="AD29" s="18"/>
      <c r="AE29" s="18"/>
      <c r="AF29" s="18"/>
      <c r="AG29" s="18"/>
      <c r="AH29" s="18"/>
      <c r="AI29" s="18"/>
      <c r="AJ29" s="18"/>
      <c r="AK29" s="18"/>
      <c r="AL29" s="18"/>
      <c r="AM29" s="22" t="s">
        <v>259</v>
      </c>
      <c r="AN29" s="18"/>
      <c r="AO29" s="18"/>
      <c r="AP29" s="18"/>
      <c r="AQ29" s="18"/>
      <c r="AR29" s="22"/>
      <c r="AS29" s="22"/>
      <c r="AT29" s="22"/>
      <c r="AU29" s="22"/>
      <c r="AV29" s="22"/>
      <c r="AW29" s="22"/>
      <c r="AX29" s="22"/>
      <c r="AY29" s="22"/>
      <c r="AZ29" s="22"/>
      <c r="BA29" s="22"/>
      <c r="BB29" s="18"/>
      <c r="BC29" s="22"/>
      <c r="BD29" s="22"/>
      <c r="BE29" s="22" t="s">
        <v>260</v>
      </c>
      <c r="BF29" s="18"/>
      <c r="BG29" s="18"/>
      <c r="BH29" s="18"/>
      <c r="BI29" s="18"/>
      <c r="BJ29" s="22"/>
      <c r="BK29" s="22"/>
      <c r="BL29" s="22"/>
      <c r="BM29" s="22"/>
      <c r="BN29" s="22"/>
      <c r="BO29" s="22"/>
      <c r="BP29" s="22"/>
      <c r="BQ29" s="22"/>
      <c r="BR29" s="18"/>
      <c r="BS29" s="18"/>
      <c r="BT29" s="18"/>
      <c r="BU29" s="18"/>
      <c r="BV29" s="18"/>
      <c r="BW29" s="18" t="s">
        <v>263</v>
      </c>
      <c r="BX29" s="18"/>
      <c r="BY29" s="18"/>
      <c r="BZ29" s="18"/>
      <c r="CA29" s="18"/>
      <c r="CB29" s="22"/>
      <c r="CC29" s="22"/>
      <c r="CD29" s="22"/>
      <c r="CE29" s="22"/>
      <c r="CF29" s="22"/>
      <c r="CG29" s="22"/>
      <c r="CH29" s="22"/>
      <c r="CI29" s="22"/>
      <c r="CJ29" s="22"/>
      <c r="CK29" s="22"/>
      <c r="CL29" s="22"/>
      <c r="CM29" s="22"/>
      <c r="CN29" s="22"/>
      <c r="CO29" s="22" t="s">
        <v>265</v>
      </c>
      <c r="CP29" s="22"/>
      <c r="CQ29" s="22"/>
      <c r="CR29" s="22"/>
      <c r="CS29" s="22"/>
      <c r="CT29" s="22"/>
      <c r="CU29" s="22"/>
      <c r="CV29" s="22"/>
      <c r="CW29" s="22"/>
      <c r="CX29" s="22"/>
      <c r="CY29" s="22"/>
      <c r="CZ29" s="22"/>
      <c r="DA29" s="22"/>
      <c r="DB29" s="22"/>
      <c r="DC29" s="22"/>
      <c r="DD29" s="22"/>
      <c r="DE29" s="22"/>
      <c r="DF29" s="22"/>
      <c r="DG29" s="22"/>
      <c r="DH29" s="22"/>
      <c r="DI29" s="47"/>
    </row>
    <row r="30" spans="1:113" ht="13.5" customHeight="1" x14ac:dyDescent="0.2">
      <c r="A30" s="2"/>
      <c r="B30" s="9"/>
      <c r="C30" s="404" t="s">
        <v>123</v>
      </c>
      <c r="D30" s="404"/>
      <c r="E30" s="381" t="s">
        <v>266</v>
      </c>
      <c r="F30" s="381"/>
      <c r="G30" s="381"/>
      <c r="H30" s="381"/>
      <c r="I30" s="381"/>
      <c r="J30" s="381"/>
      <c r="K30" s="381"/>
      <c r="L30" s="381"/>
      <c r="M30" s="381"/>
      <c r="N30" s="381"/>
      <c r="O30" s="381"/>
      <c r="P30" s="381"/>
      <c r="Q30" s="381"/>
      <c r="R30" s="381"/>
      <c r="S30" s="381"/>
      <c r="T30" s="13"/>
      <c r="U30" s="404" t="s">
        <v>123</v>
      </c>
      <c r="V30" s="404"/>
      <c r="W30" s="381" t="s">
        <v>266</v>
      </c>
      <c r="X30" s="381"/>
      <c r="Y30" s="381"/>
      <c r="Z30" s="381"/>
      <c r="AA30" s="381"/>
      <c r="AB30" s="381"/>
      <c r="AC30" s="381"/>
      <c r="AD30" s="381"/>
      <c r="AE30" s="381"/>
      <c r="AF30" s="381"/>
      <c r="AG30" s="381"/>
      <c r="AH30" s="381"/>
      <c r="AI30" s="381"/>
      <c r="AJ30" s="381"/>
      <c r="AK30" s="381"/>
      <c r="AL30" s="13"/>
      <c r="AM30" s="404" t="s">
        <v>123</v>
      </c>
      <c r="AN30" s="404"/>
      <c r="AO30" s="381" t="s">
        <v>266</v>
      </c>
      <c r="AP30" s="381"/>
      <c r="AQ30" s="381"/>
      <c r="AR30" s="381"/>
      <c r="AS30" s="381"/>
      <c r="AT30" s="381"/>
      <c r="AU30" s="381"/>
      <c r="AV30" s="381"/>
      <c r="AW30" s="381"/>
      <c r="AX30" s="381"/>
      <c r="AY30" s="381"/>
      <c r="AZ30" s="381"/>
      <c r="BA30" s="381"/>
      <c r="BB30" s="381"/>
      <c r="BC30" s="381"/>
      <c r="BD30" s="37"/>
      <c r="BE30" s="404" t="s">
        <v>123</v>
      </c>
      <c r="BF30" s="404"/>
      <c r="BG30" s="381" t="s">
        <v>266</v>
      </c>
      <c r="BH30" s="381"/>
      <c r="BI30" s="381"/>
      <c r="BJ30" s="381"/>
      <c r="BK30" s="381"/>
      <c r="BL30" s="381"/>
      <c r="BM30" s="381"/>
      <c r="BN30" s="381"/>
      <c r="BO30" s="381"/>
      <c r="BP30" s="381"/>
      <c r="BQ30" s="381"/>
      <c r="BR30" s="381"/>
      <c r="BS30" s="381"/>
      <c r="BT30" s="381"/>
      <c r="BU30" s="381"/>
      <c r="BV30" s="20"/>
      <c r="BW30" s="404" t="s">
        <v>123</v>
      </c>
      <c r="BX30" s="404"/>
      <c r="BY30" s="381" t="s">
        <v>267</v>
      </c>
      <c r="BZ30" s="381"/>
      <c r="CA30" s="381"/>
      <c r="CB30" s="381"/>
      <c r="CC30" s="381"/>
      <c r="CD30" s="381"/>
      <c r="CE30" s="381"/>
      <c r="CF30" s="381"/>
      <c r="CG30" s="381"/>
      <c r="CH30" s="381"/>
      <c r="CI30" s="381"/>
      <c r="CJ30" s="381"/>
      <c r="CK30" s="381"/>
      <c r="CL30" s="381"/>
      <c r="CM30" s="381"/>
      <c r="CN30" s="13"/>
      <c r="CO30" s="404" t="s">
        <v>123</v>
      </c>
      <c r="CP30" s="404"/>
      <c r="CQ30" s="381" t="s">
        <v>269</v>
      </c>
      <c r="CR30" s="381"/>
      <c r="CS30" s="381"/>
      <c r="CT30" s="381"/>
      <c r="CU30" s="381"/>
      <c r="CV30" s="381"/>
      <c r="CW30" s="381"/>
      <c r="CX30" s="381"/>
      <c r="CY30" s="381"/>
      <c r="CZ30" s="381"/>
      <c r="DA30" s="381"/>
      <c r="DB30" s="381"/>
      <c r="DC30" s="381"/>
      <c r="DD30" s="381"/>
      <c r="DE30" s="381"/>
      <c r="DF30" s="13"/>
      <c r="DG30" s="405" t="s">
        <v>76</v>
      </c>
      <c r="DH30" s="405"/>
      <c r="DI30" s="48"/>
    </row>
    <row r="31" spans="1:113" ht="32.25" customHeight="1" x14ac:dyDescent="0.2">
      <c r="A31" s="2"/>
      <c r="B31" s="9"/>
      <c r="C31" s="349">
        <f>IF(E31="","",1)</f>
        <v>1</v>
      </c>
      <c r="D31" s="349"/>
      <c r="E31" s="348" t="str">
        <f>IF('各会計、関係団体の財政状況及び健全化判断比率'!B7="","",'各会計、関係団体の財政状況及び健全化判断比率'!B7)</f>
        <v>一般会計</v>
      </c>
      <c r="F31" s="348"/>
      <c r="G31" s="348"/>
      <c r="H31" s="348"/>
      <c r="I31" s="348"/>
      <c r="J31" s="348"/>
      <c r="K31" s="348"/>
      <c r="L31" s="348"/>
      <c r="M31" s="348"/>
      <c r="N31" s="348"/>
      <c r="O31" s="348"/>
      <c r="P31" s="348"/>
      <c r="Q31" s="348"/>
      <c r="R31" s="348"/>
      <c r="S31" s="348"/>
      <c r="T31" s="19"/>
      <c r="U31" s="349">
        <f>IF(W31="","",MAX(C31:D40)+1)</f>
        <v>11</v>
      </c>
      <c r="V31" s="349"/>
      <c r="W31" s="348" t="str">
        <f>IF('各会計、関係団体の財政状況及び健全化判断比率'!B28="","",'各会計、関係団体の財政状況及び健全化判断比率'!B28)</f>
        <v>国民健康保険事業特別会計</v>
      </c>
      <c r="X31" s="348"/>
      <c r="Y31" s="348"/>
      <c r="Z31" s="348"/>
      <c r="AA31" s="348"/>
      <c r="AB31" s="348"/>
      <c r="AC31" s="348"/>
      <c r="AD31" s="348"/>
      <c r="AE31" s="348"/>
      <c r="AF31" s="348"/>
      <c r="AG31" s="348"/>
      <c r="AH31" s="348"/>
      <c r="AI31" s="348"/>
      <c r="AJ31" s="348"/>
      <c r="AK31" s="348"/>
      <c r="AL31" s="19"/>
      <c r="AM31" s="349">
        <f>IF(AO31="","",MAX(C31:D40,U31:V40)+1)</f>
        <v>12</v>
      </c>
      <c r="AN31" s="349"/>
      <c r="AO31" s="348" t="str">
        <f>IF('各会計、関係団体の財政状況及び健全化判断比率'!B29="","",'各会計、関係団体の財政状況及び健全化判断比率'!B29)</f>
        <v>電気事業会計</v>
      </c>
      <c r="AP31" s="348"/>
      <c r="AQ31" s="348"/>
      <c r="AR31" s="348"/>
      <c r="AS31" s="348"/>
      <c r="AT31" s="348"/>
      <c r="AU31" s="348"/>
      <c r="AV31" s="348"/>
      <c r="AW31" s="348"/>
      <c r="AX31" s="348"/>
      <c r="AY31" s="348"/>
      <c r="AZ31" s="348"/>
      <c r="BA31" s="348"/>
      <c r="BB31" s="348"/>
      <c r="BC31" s="348"/>
      <c r="BD31" s="19"/>
      <c r="BE31" s="349">
        <f>IF(BG31="","",MAX(C31:D40,U31:V40,AM31:AN40)+1)</f>
        <v>15</v>
      </c>
      <c r="BF31" s="349"/>
      <c r="BG31" s="348" t="str">
        <f>IF('各会計、関係団体の財政状況及び健全化判断比率'!B32="","",'各会計、関係団体の財政状況及び健全化判断比率'!B32)</f>
        <v>流域下水道事業特別会計</v>
      </c>
      <c r="BH31" s="348"/>
      <c r="BI31" s="348"/>
      <c r="BJ31" s="348"/>
      <c r="BK31" s="348"/>
      <c r="BL31" s="348"/>
      <c r="BM31" s="348"/>
      <c r="BN31" s="348"/>
      <c r="BO31" s="348"/>
      <c r="BP31" s="348"/>
      <c r="BQ31" s="348"/>
      <c r="BR31" s="348"/>
      <c r="BS31" s="348"/>
      <c r="BT31" s="348"/>
      <c r="BU31" s="348"/>
      <c r="BV31" s="19"/>
      <c r="BW31" s="349">
        <f>IF(BY31="","",MAX(C31:D40,U31:V40,AM31:AN40,BE31:BF40)+1)</f>
        <v>18</v>
      </c>
      <c r="BX31" s="349"/>
      <c r="BY31" s="348" t="str">
        <f>IF('各会計、関係団体の財政状況及び健全化判断比率'!B68="","",'各会計、関係団体の財政状況及び健全化判断比率'!B68)</f>
        <v>高知県・高知市病院企業団</v>
      </c>
      <c r="BZ31" s="348"/>
      <c r="CA31" s="348"/>
      <c r="CB31" s="348"/>
      <c r="CC31" s="348"/>
      <c r="CD31" s="348"/>
      <c r="CE31" s="348"/>
      <c r="CF31" s="348"/>
      <c r="CG31" s="348"/>
      <c r="CH31" s="348"/>
      <c r="CI31" s="348"/>
      <c r="CJ31" s="348"/>
      <c r="CK31" s="348"/>
      <c r="CL31" s="348"/>
      <c r="CM31" s="348"/>
      <c r="CN31" s="19"/>
      <c r="CO31" s="349">
        <f>IF(CQ31="","",MAX(C31:D40,U31:V40,AM31:AN40,BE31:BF40,BW31:BX40)+1)</f>
        <v>20</v>
      </c>
      <c r="CP31" s="349"/>
      <c r="CQ31" s="348" t="str">
        <f>IF('各会計、関係団体の財政状況及び健全化判断比率'!BS7="","",'各会計、関係団体の財政状況及び健全化判断比率'!BS7)</f>
        <v>高知県公立大学法人</v>
      </c>
      <c r="CR31" s="348"/>
      <c r="CS31" s="348"/>
      <c r="CT31" s="348"/>
      <c r="CU31" s="348"/>
      <c r="CV31" s="348"/>
      <c r="CW31" s="348"/>
      <c r="CX31" s="348"/>
      <c r="CY31" s="348"/>
      <c r="CZ31" s="348"/>
      <c r="DA31" s="348"/>
      <c r="DB31" s="348"/>
      <c r="DC31" s="348"/>
      <c r="DD31" s="348"/>
      <c r="DE31" s="348"/>
      <c r="DF31" s="18"/>
      <c r="DG31" s="350" t="str">
        <f>IF('各会計、関係団体の財政状況及び健全化判断比率'!BR7="","",'各会計、関係団体の財政状況及び健全化判断比率'!BR7)</f>
        <v>○</v>
      </c>
      <c r="DH31" s="350"/>
      <c r="DI31" s="48"/>
    </row>
    <row r="32" spans="1:113" ht="32.25" customHeight="1" x14ac:dyDescent="0.2">
      <c r="A32" s="2"/>
      <c r="B32" s="9"/>
      <c r="C32" s="349">
        <f t="shared" ref="C32:C40" si="0">IF(E32="","",C31+1)</f>
        <v>2</v>
      </c>
      <c r="D32" s="349"/>
      <c r="E32" s="348" t="str">
        <f>IF('各会計、関係団体の財政状況及び健全化判断比率'!B8="","",'各会計、関係団体の財政状況及び健全化判断比率'!B8)</f>
        <v>給与等集中管理特別会計</v>
      </c>
      <c r="F32" s="348"/>
      <c r="G32" s="348"/>
      <c r="H32" s="348"/>
      <c r="I32" s="348"/>
      <c r="J32" s="348"/>
      <c r="K32" s="348"/>
      <c r="L32" s="348"/>
      <c r="M32" s="348"/>
      <c r="N32" s="348"/>
      <c r="O32" s="348"/>
      <c r="P32" s="348"/>
      <c r="Q32" s="348"/>
      <c r="R32" s="348"/>
      <c r="S32" s="348"/>
      <c r="T32" s="19"/>
      <c r="U32" s="349" t="str">
        <f t="shared" ref="U32:U40" si="1">IF(W32="","",U31+1)</f>
        <v/>
      </c>
      <c r="V32" s="349"/>
      <c r="W32" s="348"/>
      <c r="X32" s="348"/>
      <c r="Y32" s="348"/>
      <c r="Z32" s="348"/>
      <c r="AA32" s="348"/>
      <c r="AB32" s="348"/>
      <c r="AC32" s="348"/>
      <c r="AD32" s="348"/>
      <c r="AE32" s="348"/>
      <c r="AF32" s="348"/>
      <c r="AG32" s="348"/>
      <c r="AH32" s="348"/>
      <c r="AI32" s="348"/>
      <c r="AJ32" s="348"/>
      <c r="AK32" s="348"/>
      <c r="AL32" s="19"/>
      <c r="AM32" s="349">
        <f t="shared" ref="AM32:AM40" si="2">IF(AO32="","",AM31+1)</f>
        <v>13</v>
      </c>
      <c r="AN32" s="349"/>
      <c r="AO32" s="348" t="str">
        <f>IF('各会計、関係団体の財政状況及び健全化判断比率'!B30="","",'各会計、関係団体の財政状況及び健全化判断比率'!B30)</f>
        <v>工業用水道事業会計</v>
      </c>
      <c r="AP32" s="348"/>
      <c r="AQ32" s="348"/>
      <c r="AR32" s="348"/>
      <c r="AS32" s="348"/>
      <c r="AT32" s="348"/>
      <c r="AU32" s="348"/>
      <c r="AV32" s="348"/>
      <c r="AW32" s="348"/>
      <c r="AX32" s="348"/>
      <c r="AY32" s="348"/>
      <c r="AZ32" s="348"/>
      <c r="BA32" s="348"/>
      <c r="BB32" s="348"/>
      <c r="BC32" s="348"/>
      <c r="BD32" s="19"/>
      <c r="BE32" s="349">
        <f t="shared" ref="BE32:BE40" si="3">IF(BG32="","",BE31+1)</f>
        <v>16</v>
      </c>
      <c r="BF32" s="349"/>
      <c r="BG32" s="348" t="str">
        <f>IF('各会計、関係団体の財政状況及び健全化判断比率'!B33="","",'各会計、関係団体の財政状況及び健全化判断比率'!B33)</f>
        <v>流通団地及び工業団地造成事業特別会計</v>
      </c>
      <c r="BH32" s="348"/>
      <c r="BI32" s="348"/>
      <c r="BJ32" s="348"/>
      <c r="BK32" s="348"/>
      <c r="BL32" s="348"/>
      <c r="BM32" s="348"/>
      <c r="BN32" s="348"/>
      <c r="BO32" s="348"/>
      <c r="BP32" s="348"/>
      <c r="BQ32" s="348"/>
      <c r="BR32" s="348"/>
      <c r="BS32" s="348"/>
      <c r="BT32" s="348"/>
      <c r="BU32" s="348"/>
      <c r="BV32" s="19"/>
      <c r="BW32" s="349">
        <f t="shared" ref="BW32:BW40" si="4">IF(BY32="","",BW31+1)</f>
        <v>19</v>
      </c>
      <c r="BX32" s="349"/>
      <c r="BY32" s="348" t="str">
        <f>IF('各会計、関係団体の財政状況及び健全化判断比率'!B69="","",'各会計、関係団体の財政状況及び健全化判断比率'!B69)</f>
        <v>高知競馬組合</v>
      </c>
      <c r="BZ32" s="348"/>
      <c r="CA32" s="348"/>
      <c r="CB32" s="348"/>
      <c r="CC32" s="348"/>
      <c r="CD32" s="348"/>
      <c r="CE32" s="348"/>
      <c r="CF32" s="348"/>
      <c r="CG32" s="348"/>
      <c r="CH32" s="348"/>
      <c r="CI32" s="348"/>
      <c r="CJ32" s="348"/>
      <c r="CK32" s="348"/>
      <c r="CL32" s="348"/>
      <c r="CM32" s="348"/>
      <c r="CN32" s="19"/>
      <c r="CO32" s="349">
        <f t="shared" ref="CO32:CO40" si="5">IF(CQ32="","",CO31+1)</f>
        <v>21</v>
      </c>
      <c r="CP32" s="349"/>
      <c r="CQ32" s="348" t="str">
        <f>IF('各会計、関係団体の財政状況及び健全化判断比率'!BS8="","",'各会計、関係団体の財政状況及び健全化判断比率'!BS8)</f>
        <v>公益財団法人高知県産業振興センター</v>
      </c>
      <c r="CR32" s="348"/>
      <c r="CS32" s="348"/>
      <c r="CT32" s="348"/>
      <c r="CU32" s="348"/>
      <c r="CV32" s="348"/>
      <c r="CW32" s="348"/>
      <c r="CX32" s="348"/>
      <c r="CY32" s="348"/>
      <c r="CZ32" s="348"/>
      <c r="DA32" s="348"/>
      <c r="DB32" s="348"/>
      <c r="DC32" s="348"/>
      <c r="DD32" s="348"/>
      <c r="DE32" s="348"/>
      <c r="DF32" s="18"/>
      <c r="DG32" s="350" t="str">
        <f>IF('各会計、関係団体の財政状況及び健全化判断比率'!BR8="","",'各会計、関係団体の財政状況及び健全化判断比率'!BR8)</f>
        <v>○</v>
      </c>
      <c r="DH32" s="350"/>
      <c r="DI32" s="48"/>
    </row>
    <row r="33" spans="1:113" ht="32.25" customHeight="1" x14ac:dyDescent="0.2">
      <c r="A33" s="2"/>
      <c r="B33" s="9"/>
      <c r="C33" s="349">
        <f t="shared" si="0"/>
        <v>3</v>
      </c>
      <c r="D33" s="349"/>
      <c r="E33" s="348" t="str">
        <f>IF('各会計、関係団体の財政状況及び健全化判断比率'!B9="","",'各会計、関係団体の財政状況及び健全化判断比率'!B9)</f>
        <v>旅費集中管理特別会計</v>
      </c>
      <c r="F33" s="348"/>
      <c r="G33" s="348"/>
      <c r="H33" s="348"/>
      <c r="I33" s="348"/>
      <c r="J33" s="348"/>
      <c r="K33" s="348"/>
      <c r="L33" s="348"/>
      <c r="M33" s="348"/>
      <c r="N33" s="348"/>
      <c r="O33" s="348"/>
      <c r="P33" s="348"/>
      <c r="Q33" s="348"/>
      <c r="R33" s="348"/>
      <c r="S33" s="348"/>
      <c r="T33" s="19"/>
      <c r="U33" s="349" t="str">
        <f t="shared" si="1"/>
        <v/>
      </c>
      <c r="V33" s="349"/>
      <c r="W33" s="348"/>
      <c r="X33" s="348"/>
      <c r="Y33" s="348"/>
      <c r="Z33" s="348"/>
      <c r="AA33" s="348"/>
      <c r="AB33" s="348"/>
      <c r="AC33" s="348"/>
      <c r="AD33" s="348"/>
      <c r="AE33" s="348"/>
      <c r="AF33" s="348"/>
      <c r="AG33" s="348"/>
      <c r="AH33" s="348"/>
      <c r="AI33" s="348"/>
      <c r="AJ33" s="348"/>
      <c r="AK33" s="348"/>
      <c r="AL33" s="19"/>
      <c r="AM33" s="349">
        <f t="shared" si="2"/>
        <v>14</v>
      </c>
      <c r="AN33" s="349"/>
      <c r="AO33" s="348" t="str">
        <f>IF('各会計、関係団体の財政状況及び健全化判断比率'!B31="","",'各会計、関係団体の財政状況及び健全化判断比率'!B31)</f>
        <v>病院事業会計</v>
      </c>
      <c r="AP33" s="348"/>
      <c r="AQ33" s="348"/>
      <c r="AR33" s="348"/>
      <c r="AS33" s="348"/>
      <c r="AT33" s="348"/>
      <c r="AU33" s="348"/>
      <c r="AV33" s="348"/>
      <c r="AW33" s="348"/>
      <c r="AX33" s="348"/>
      <c r="AY33" s="348"/>
      <c r="AZ33" s="348"/>
      <c r="BA33" s="348"/>
      <c r="BB33" s="348"/>
      <c r="BC33" s="348"/>
      <c r="BD33" s="19"/>
      <c r="BE33" s="349">
        <f t="shared" si="3"/>
        <v>17</v>
      </c>
      <c r="BF33" s="349"/>
      <c r="BG33" s="348" t="str">
        <f>IF('各会計、関係団体の財政状況及び健全化判断比率'!B34="","",'各会計、関係団体の財政状況及び健全化判断比率'!B34)</f>
        <v>港湾整備事業特別会計</v>
      </c>
      <c r="BH33" s="348"/>
      <c r="BI33" s="348"/>
      <c r="BJ33" s="348"/>
      <c r="BK33" s="348"/>
      <c r="BL33" s="348"/>
      <c r="BM33" s="348"/>
      <c r="BN33" s="348"/>
      <c r="BO33" s="348"/>
      <c r="BP33" s="348"/>
      <c r="BQ33" s="348"/>
      <c r="BR33" s="348"/>
      <c r="BS33" s="348"/>
      <c r="BT33" s="348"/>
      <c r="BU33" s="348"/>
      <c r="BV33" s="19"/>
      <c r="BW33" s="349" t="str">
        <f t="shared" si="4"/>
        <v/>
      </c>
      <c r="BX33" s="349"/>
      <c r="BY33" s="348" t="str">
        <f>IF('各会計、関係団体の財政状況及び健全化判断比率'!B70="","",'各会計、関係団体の財政状況及び健全化判断比率'!B70)</f>
        <v/>
      </c>
      <c r="BZ33" s="348"/>
      <c r="CA33" s="348"/>
      <c r="CB33" s="348"/>
      <c r="CC33" s="348"/>
      <c r="CD33" s="348"/>
      <c r="CE33" s="348"/>
      <c r="CF33" s="348"/>
      <c r="CG33" s="348"/>
      <c r="CH33" s="348"/>
      <c r="CI33" s="348"/>
      <c r="CJ33" s="348"/>
      <c r="CK33" s="348"/>
      <c r="CL33" s="348"/>
      <c r="CM33" s="348"/>
      <c r="CN33" s="19"/>
      <c r="CO33" s="349">
        <f t="shared" si="5"/>
        <v>22</v>
      </c>
      <c r="CP33" s="349"/>
      <c r="CQ33" s="348" t="str">
        <f>IF('各会計、関係団体の財政状況及び健全化判断比率'!BS9="","",'各会計、関係団体の財政状況及び健全化判断比率'!BS9)</f>
        <v>一般社団法人高知県森林整備公社</v>
      </c>
      <c r="CR33" s="348"/>
      <c r="CS33" s="348"/>
      <c r="CT33" s="348"/>
      <c r="CU33" s="348"/>
      <c r="CV33" s="348"/>
      <c r="CW33" s="348"/>
      <c r="CX33" s="348"/>
      <c r="CY33" s="348"/>
      <c r="CZ33" s="348"/>
      <c r="DA33" s="348"/>
      <c r="DB33" s="348"/>
      <c r="DC33" s="348"/>
      <c r="DD33" s="348"/>
      <c r="DE33" s="348"/>
      <c r="DF33" s="18"/>
      <c r="DG33" s="350" t="str">
        <f>IF('各会計、関係団体の財政状況及び健全化判断比率'!BR9="","",'各会計、関係団体の財政状況及び健全化判断比率'!BR9)</f>
        <v>○</v>
      </c>
      <c r="DH33" s="350"/>
      <c r="DI33" s="48"/>
    </row>
    <row r="34" spans="1:113" ht="32.25" customHeight="1" x14ac:dyDescent="0.2">
      <c r="A34" s="2"/>
      <c r="B34" s="9"/>
      <c r="C34" s="349">
        <f t="shared" si="0"/>
        <v>4</v>
      </c>
      <c r="D34" s="349"/>
      <c r="E34" s="348" t="str">
        <f>IF('各会計、関係団体の財政状況及び健全化判断比率'!B10="","",'各会計、関係団体の財政状況及び健全化判断比率'!B10)</f>
        <v>用品等調達特別会計</v>
      </c>
      <c r="F34" s="348"/>
      <c r="G34" s="348"/>
      <c r="H34" s="348"/>
      <c r="I34" s="348"/>
      <c r="J34" s="348"/>
      <c r="K34" s="348"/>
      <c r="L34" s="348"/>
      <c r="M34" s="348"/>
      <c r="N34" s="348"/>
      <c r="O34" s="348"/>
      <c r="P34" s="348"/>
      <c r="Q34" s="348"/>
      <c r="R34" s="348"/>
      <c r="S34" s="348"/>
      <c r="T34" s="19"/>
      <c r="U34" s="349" t="str">
        <f t="shared" si="1"/>
        <v/>
      </c>
      <c r="V34" s="349"/>
      <c r="W34" s="348"/>
      <c r="X34" s="348"/>
      <c r="Y34" s="348"/>
      <c r="Z34" s="348"/>
      <c r="AA34" s="348"/>
      <c r="AB34" s="348"/>
      <c r="AC34" s="348"/>
      <c r="AD34" s="348"/>
      <c r="AE34" s="348"/>
      <c r="AF34" s="348"/>
      <c r="AG34" s="348"/>
      <c r="AH34" s="348"/>
      <c r="AI34" s="348"/>
      <c r="AJ34" s="348"/>
      <c r="AK34" s="348"/>
      <c r="AL34" s="19"/>
      <c r="AM34" s="349" t="str">
        <f t="shared" si="2"/>
        <v/>
      </c>
      <c r="AN34" s="349"/>
      <c r="AO34" s="348"/>
      <c r="AP34" s="348"/>
      <c r="AQ34" s="348"/>
      <c r="AR34" s="348"/>
      <c r="AS34" s="348"/>
      <c r="AT34" s="348"/>
      <c r="AU34" s="348"/>
      <c r="AV34" s="348"/>
      <c r="AW34" s="348"/>
      <c r="AX34" s="348"/>
      <c r="AY34" s="348"/>
      <c r="AZ34" s="348"/>
      <c r="BA34" s="348"/>
      <c r="BB34" s="348"/>
      <c r="BC34" s="348"/>
      <c r="BD34" s="19"/>
      <c r="BE34" s="349" t="str">
        <f t="shared" si="3"/>
        <v/>
      </c>
      <c r="BF34" s="349"/>
      <c r="BG34" s="348"/>
      <c r="BH34" s="348"/>
      <c r="BI34" s="348"/>
      <c r="BJ34" s="348"/>
      <c r="BK34" s="348"/>
      <c r="BL34" s="348"/>
      <c r="BM34" s="348"/>
      <c r="BN34" s="348"/>
      <c r="BO34" s="348"/>
      <c r="BP34" s="348"/>
      <c r="BQ34" s="348"/>
      <c r="BR34" s="348"/>
      <c r="BS34" s="348"/>
      <c r="BT34" s="348"/>
      <c r="BU34" s="348"/>
      <c r="BV34" s="19"/>
      <c r="BW34" s="349" t="str">
        <f t="shared" si="4"/>
        <v/>
      </c>
      <c r="BX34" s="349"/>
      <c r="BY34" s="348" t="str">
        <f>IF('各会計、関係団体の財政状況及び健全化判断比率'!B71="","",'各会計、関係団体の財政状況及び健全化判断比率'!B71)</f>
        <v/>
      </c>
      <c r="BZ34" s="348"/>
      <c r="CA34" s="348"/>
      <c r="CB34" s="348"/>
      <c r="CC34" s="348"/>
      <c r="CD34" s="348"/>
      <c r="CE34" s="348"/>
      <c r="CF34" s="348"/>
      <c r="CG34" s="348"/>
      <c r="CH34" s="348"/>
      <c r="CI34" s="348"/>
      <c r="CJ34" s="348"/>
      <c r="CK34" s="348"/>
      <c r="CL34" s="348"/>
      <c r="CM34" s="348"/>
      <c r="CN34" s="19"/>
      <c r="CO34" s="349">
        <f t="shared" si="5"/>
        <v>23</v>
      </c>
      <c r="CP34" s="349"/>
      <c r="CQ34" s="348" t="str">
        <f>IF('各会計、関係団体の財政状況及び健全化判断比率'!BS10="","",'各会計、関係団体の財政状況及び健全化判断比率'!BS10)</f>
        <v>高知県土地開発公社</v>
      </c>
      <c r="CR34" s="348"/>
      <c r="CS34" s="348"/>
      <c r="CT34" s="348"/>
      <c r="CU34" s="348"/>
      <c r="CV34" s="348"/>
      <c r="CW34" s="348"/>
      <c r="CX34" s="348"/>
      <c r="CY34" s="348"/>
      <c r="CZ34" s="348"/>
      <c r="DA34" s="348"/>
      <c r="DB34" s="348"/>
      <c r="DC34" s="348"/>
      <c r="DD34" s="348"/>
      <c r="DE34" s="348"/>
      <c r="DF34" s="18"/>
      <c r="DG34" s="350" t="str">
        <f>IF('各会計、関係団体の財政状況及び健全化判断比率'!BR10="","",'各会計、関係団体の財政状況及び健全化判断比率'!BR10)</f>
        <v>○</v>
      </c>
      <c r="DH34" s="350"/>
      <c r="DI34" s="48"/>
    </row>
    <row r="35" spans="1:113" ht="32.25" customHeight="1" x14ac:dyDescent="0.2">
      <c r="A35" s="2"/>
      <c r="B35" s="9"/>
      <c r="C35" s="349">
        <f t="shared" si="0"/>
        <v>5</v>
      </c>
      <c r="D35" s="349"/>
      <c r="E35" s="348" t="str">
        <f>IF('各会計、関係団体の財政状況及び健全化判断比率'!B11="","",'各会計、関係団体の財政状況及び健全化判断比率'!B11)</f>
        <v>会計事務集中管理特別会計</v>
      </c>
      <c r="F35" s="348"/>
      <c r="G35" s="348"/>
      <c r="H35" s="348"/>
      <c r="I35" s="348"/>
      <c r="J35" s="348"/>
      <c r="K35" s="348"/>
      <c r="L35" s="348"/>
      <c r="M35" s="348"/>
      <c r="N35" s="348"/>
      <c r="O35" s="348"/>
      <c r="P35" s="348"/>
      <c r="Q35" s="348"/>
      <c r="R35" s="348"/>
      <c r="S35" s="348"/>
      <c r="T35" s="19"/>
      <c r="U35" s="349" t="str">
        <f t="shared" si="1"/>
        <v/>
      </c>
      <c r="V35" s="349"/>
      <c r="W35" s="348"/>
      <c r="X35" s="348"/>
      <c r="Y35" s="348"/>
      <c r="Z35" s="348"/>
      <c r="AA35" s="348"/>
      <c r="AB35" s="348"/>
      <c r="AC35" s="348"/>
      <c r="AD35" s="348"/>
      <c r="AE35" s="348"/>
      <c r="AF35" s="348"/>
      <c r="AG35" s="348"/>
      <c r="AH35" s="348"/>
      <c r="AI35" s="348"/>
      <c r="AJ35" s="348"/>
      <c r="AK35" s="348"/>
      <c r="AL35" s="19"/>
      <c r="AM35" s="349" t="str">
        <f t="shared" si="2"/>
        <v/>
      </c>
      <c r="AN35" s="349"/>
      <c r="AO35" s="348"/>
      <c r="AP35" s="348"/>
      <c r="AQ35" s="348"/>
      <c r="AR35" s="348"/>
      <c r="AS35" s="348"/>
      <c r="AT35" s="348"/>
      <c r="AU35" s="348"/>
      <c r="AV35" s="348"/>
      <c r="AW35" s="348"/>
      <c r="AX35" s="348"/>
      <c r="AY35" s="348"/>
      <c r="AZ35" s="348"/>
      <c r="BA35" s="348"/>
      <c r="BB35" s="348"/>
      <c r="BC35" s="348"/>
      <c r="BD35" s="19"/>
      <c r="BE35" s="349" t="str">
        <f t="shared" si="3"/>
        <v/>
      </c>
      <c r="BF35" s="349"/>
      <c r="BG35" s="348"/>
      <c r="BH35" s="348"/>
      <c r="BI35" s="348"/>
      <c r="BJ35" s="348"/>
      <c r="BK35" s="348"/>
      <c r="BL35" s="348"/>
      <c r="BM35" s="348"/>
      <c r="BN35" s="348"/>
      <c r="BO35" s="348"/>
      <c r="BP35" s="348"/>
      <c r="BQ35" s="348"/>
      <c r="BR35" s="348"/>
      <c r="BS35" s="348"/>
      <c r="BT35" s="348"/>
      <c r="BU35" s="348"/>
      <c r="BV35" s="19"/>
      <c r="BW35" s="349" t="str">
        <f t="shared" si="4"/>
        <v/>
      </c>
      <c r="BX35" s="349"/>
      <c r="BY35" s="348" t="str">
        <f>IF('各会計、関係団体の財政状況及び健全化判断比率'!B72="","",'各会計、関係団体の財政状況及び健全化判断比率'!B72)</f>
        <v/>
      </c>
      <c r="BZ35" s="348"/>
      <c r="CA35" s="348"/>
      <c r="CB35" s="348"/>
      <c r="CC35" s="348"/>
      <c r="CD35" s="348"/>
      <c r="CE35" s="348"/>
      <c r="CF35" s="348"/>
      <c r="CG35" s="348"/>
      <c r="CH35" s="348"/>
      <c r="CI35" s="348"/>
      <c r="CJ35" s="348"/>
      <c r="CK35" s="348"/>
      <c r="CL35" s="348"/>
      <c r="CM35" s="348"/>
      <c r="CN35" s="19"/>
      <c r="CO35" s="349">
        <f t="shared" si="5"/>
        <v>24</v>
      </c>
      <c r="CP35" s="349"/>
      <c r="CQ35" s="348" t="str">
        <f>IF('各会計、関係団体の財政状況及び健全化判断比率'!BS11="","",'各会計、関係団体の財政状況及び健全化判断比率'!BS11)</f>
        <v>公益財団法人高知県人権啓発センター</v>
      </c>
      <c r="CR35" s="348"/>
      <c r="CS35" s="348"/>
      <c r="CT35" s="348"/>
      <c r="CU35" s="348"/>
      <c r="CV35" s="348"/>
      <c r="CW35" s="348"/>
      <c r="CX35" s="348"/>
      <c r="CY35" s="348"/>
      <c r="CZ35" s="348"/>
      <c r="DA35" s="348"/>
      <c r="DB35" s="348"/>
      <c r="DC35" s="348"/>
      <c r="DD35" s="348"/>
      <c r="DE35" s="348"/>
      <c r="DF35" s="18"/>
      <c r="DG35" s="350" t="str">
        <f>IF('各会計、関係団体の財政状況及び健全化判断比率'!BR11="","",'各会計、関係団体の財政状況及び健全化判断比率'!BR11)</f>
        <v/>
      </c>
      <c r="DH35" s="350"/>
      <c r="DI35" s="48"/>
    </row>
    <row r="36" spans="1:113" ht="32.25" customHeight="1" x14ac:dyDescent="0.2">
      <c r="A36" s="2"/>
      <c r="B36" s="9"/>
      <c r="C36" s="349">
        <f t="shared" si="0"/>
        <v>6</v>
      </c>
      <c r="D36" s="349"/>
      <c r="E36" s="348" t="str">
        <f>IF('各会計、関係団体の財政状況及び健全化判断比率'!B12="","",'各会計、関係団体の財政状況及び健全化判断比率'!B12)</f>
        <v>県債管理特別会計</v>
      </c>
      <c r="F36" s="348"/>
      <c r="G36" s="348"/>
      <c r="H36" s="348"/>
      <c r="I36" s="348"/>
      <c r="J36" s="348"/>
      <c r="K36" s="348"/>
      <c r="L36" s="348"/>
      <c r="M36" s="348"/>
      <c r="N36" s="348"/>
      <c r="O36" s="348"/>
      <c r="P36" s="348"/>
      <c r="Q36" s="348"/>
      <c r="R36" s="348"/>
      <c r="S36" s="348"/>
      <c r="T36" s="19"/>
      <c r="U36" s="349" t="str">
        <f t="shared" si="1"/>
        <v/>
      </c>
      <c r="V36" s="349"/>
      <c r="W36" s="348"/>
      <c r="X36" s="348"/>
      <c r="Y36" s="348"/>
      <c r="Z36" s="348"/>
      <c r="AA36" s="348"/>
      <c r="AB36" s="348"/>
      <c r="AC36" s="348"/>
      <c r="AD36" s="348"/>
      <c r="AE36" s="348"/>
      <c r="AF36" s="348"/>
      <c r="AG36" s="348"/>
      <c r="AH36" s="348"/>
      <c r="AI36" s="348"/>
      <c r="AJ36" s="348"/>
      <c r="AK36" s="348"/>
      <c r="AL36" s="19"/>
      <c r="AM36" s="349" t="str">
        <f t="shared" si="2"/>
        <v/>
      </c>
      <c r="AN36" s="349"/>
      <c r="AO36" s="348"/>
      <c r="AP36" s="348"/>
      <c r="AQ36" s="348"/>
      <c r="AR36" s="348"/>
      <c r="AS36" s="348"/>
      <c r="AT36" s="348"/>
      <c r="AU36" s="348"/>
      <c r="AV36" s="348"/>
      <c r="AW36" s="348"/>
      <c r="AX36" s="348"/>
      <c r="AY36" s="348"/>
      <c r="AZ36" s="348"/>
      <c r="BA36" s="348"/>
      <c r="BB36" s="348"/>
      <c r="BC36" s="348"/>
      <c r="BD36" s="19"/>
      <c r="BE36" s="349" t="str">
        <f t="shared" si="3"/>
        <v/>
      </c>
      <c r="BF36" s="349"/>
      <c r="BG36" s="348"/>
      <c r="BH36" s="348"/>
      <c r="BI36" s="348"/>
      <c r="BJ36" s="348"/>
      <c r="BK36" s="348"/>
      <c r="BL36" s="348"/>
      <c r="BM36" s="348"/>
      <c r="BN36" s="348"/>
      <c r="BO36" s="348"/>
      <c r="BP36" s="348"/>
      <c r="BQ36" s="348"/>
      <c r="BR36" s="348"/>
      <c r="BS36" s="348"/>
      <c r="BT36" s="348"/>
      <c r="BU36" s="348"/>
      <c r="BV36" s="19"/>
      <c r="BW36" s="349" t="str">
        <f t="shared" si="4"/>
        <v/>
      </c>
      <c r="BX36" s="349"/>
      <c r="BY36" s="348" t="str">
        <f>IF('各会計、関係団体の財政状況及び健全化判断比率'!B73="","",'各会計、関係団体の財政状況及び健全化判断比率'!B73)</f>
        <v/>
      </c>
      <c r="BZ36" s="348"/>
      <c r="CA36" s="348"/>
      <c r="CB36" s="348"/>
      <c r="CC36" s="348"/>
      <c r="CD36" s="348"/>
      <c r="CE36" s="348"/>
      <c r="CF36" s="348"/>
      <c r="CG36" s="348"/>
      <c r="CH36" s="348"/>
      <c r="CI36" s="348"/>
      <c r="CJ36" s="348"/>
      <c r="CK36" s="348"/>
      <c r="CL36" s="348"/>
      <c r="CM36" s="348"/>
      <c r="CN36" s="19"/>
      <c r="CO36" s="349">
        <f t="shared" si="5"/>
        <v>25</v>
      </c>
      <c r="CP36" s="349"/>
      <c r="CQ36" s="348" t="str">
        <f>IF('各会計、関係団体の財政状況及び健全化判断比率'!BS12="","",'各会計、関係団体の財政状況及び健全化判断比率'!BS12)</f>
        <v>高知空港ビル株式会社</v>
      </c>
      <c r="CR36" s="348"/>
      <c r="CS36" s="348"/>
      <c r="CT36" s="348"/>
      <c r="CU36" s="348"/>
      <c r="CV36" s="348"/>
      <c r="CW36" s="348"/>
      <c r="CX36" s="348"/>
      <c r="CY36" s="348"/>
      <c r="CZ36" s="348"/>
      <c r="DA36" s="348"/>
      <c r="DB36" s="348"/>
      <c r="DC36" s="348"/>
      <c r="DD36" s="348"/>
      <c r="DE36" s="348"/>
      <c r="DF36" s="18"/>
      <c r="DG36" s="350" t="str">
        <f>IF('各会計、関係団体の財政状況及び健全化判断比率'!BR12="","",'各会計、関係団体の財政状況及び健全化判断比率'!BR12)</f>
        <v/>
      </c>
      <c r="DH36" s="350"/>
      <c r="DI36" s="48"/>
    </row>
    <row r="37" spans="1:113" ht="32.25" customHeight="1" x14ac:dyDescent="0.2">
      <c r="A37" s="2"/>
      <c r="B37" s="9"/>
      <c r="C37" s="349">
        <f t="shared" si="0"/>
        <v>7</v>
      </c>
      <c r="D37" s="349"/>
      <c r="E37" s="348" t="str">
        <f>IF('各会計、関係団体の財政状況及び健全化判断比率'!B13="","",'各会計、関係団体の財政状況及び健全化判断比率'!B13)</f>
        <v>土地取得事業特別会計</v>
      </c>
      <c r="F37" s="348"/>
      <c r="G37" s="348"/>
      <c r="H37" s="348"/>
      <c r="I37" s="348"/>
      <c r="J37" s="348"/>
      <c r="K37" s="348"/>
      <c r="L37" s="348"/>
      <c r="M37" s="348"/>
      <c r="N37" s="348"/>
      <c r="O37" s="348"/>
      <c r="P37" s="348"/>
      <c r="Q37" s="348"/>
      <c r="R37" s="348"/>
      <c r="S37" s="348"/>
      <c r="T37" s="19"/>
      <c r="U37" s="349" t="str">
        <f t="shared" si="1"/>
        <v/>
      </c>
      <c r="V37" s="349"/>
      <c r="W37" s="348"/>
      <c r="X37" s="348"/>
      <c r="Y37" s="348"/>
      <c r="Z37" s="348"/>
      <c r="AA37" s="348"/>
      <c r="AB37" s="348"/>
      <c r="AC37" s="348"/>
      <c r="AD37" s="348"/>
      <c r="AE37" s="348"/>
      <c r="AF37" s="348"/>
      <c r="AG37" s="348"/>
      <c r="AH37" s="348"/>
      <c r="AI37" s="348"/>
      <c r="AJ37" s="348"/>
      <c r="AK37" s="348"/>
      <c r="AL37" s="19"/>
      <c r="AM37" s="349" t="str">
        <f t="shared" si="2"/>
        <v/>
      </c>
      <c r="AN37" s="349"/>
      <c r="AO37" s="348"/>
      <c r="AP37" s="348"/>
      <c r="AQ37" s="348"/>
      <c r="AR37" s="348"/>
      <c r="AS37" s="348"/>
      <c r="AT37" s="348"/>
      <c r="AU37" s="348"/>
      <c r="AV37" s="348"/>
      <c r="AW37" s="348"/>
      <c r="AX37" s="348"/>
      <c r="AY37" s="348"/>
      <c r="AZ37" s="348"/>
      <c r="BA37" s="348"/>
      <c r="BB37" s="348"/>
      <c r="BC37" s="348"/>
      <c r="BD37" s="19"/>
      <c r="BE37" s="349" t="str">
        <f t="shared" si="3"/>
        <v/>
      </c>
      <c r="BF37" s="349"/>
      <c r="BG37" s="348"/>
      <c r="BH37" s="348"/>
      <c r="BI37" s="348"/>
      <c r="BJ37" s="348"/>
      <c r="BK37" s="348"/>
      <c r="BL37" s="348"/>
      <c r="BM37" s="348"/>
      <c r="BN37" s="348"/>
      <c r="BO37" s="348"/>
      <c r="BP37" s="348"/>
      <c r="BQ37" s="348"/>
      <c r="BR37" s="348"/>
      <c r="BS37" s="348"/>
      <c r="BT37" s="348"/>
      <c r="BU37" s="348"/>
      <c r="BV37" s="19"/>
      <c r="BW37" s="349" t="str">
        <f t="shared" si="4"/>
        <v/>
      </c>
      <c r="BX37" s="349"/>
      <c r="BY37" s="348" t="str">
        <f>IF('各会計、関係団体の財政状況及び健全化判断比率'!B74="","",'各会計、関係団体の財政状況及び健全化判断比率'!B74)</f>
        <v/>
      </c>
      <c r="BZ37" s="348"/>
      <c r="CA37" s="348"/>
      <c r="CB37" s="348"/>
      <c r="CC37" s="348"/>
      <c r="CD37" s="348"/>
      <c r="CE37" s="348"/>
      <c r="CF37" s="348"/>
      <c r="CG37" s="348"/>
      <c r="CH37" s="348"/>
      <c r="CI37" s="348"/>
      <c r="CJ37" s="348"/>
      <c r="CK37" s="348"/>
      <c r="CL37" s="348"/>
      <c r="CM37" s="348"/>
      <c r="CN37" s="19"/>
      <c r="CO37" s="349">
        <f t="shared" si="5"/>
        <v>26</v>
      </c>
      <c r="CP37" s="349"/>
      <c r="CQ37" s="348" t="str">
        <f>IF('各会計、関係団体の財政状況及び健全化判断比率'!BS13="","",'各会計、関係団体の財政状況及び健全化判断比率'!BS13)</f>
        <v>土佐くろしお鉄道株式会社</v>
      </c>
      <c r="CR37" s="348"/>
      <c r="CS37" s="348"/>
      <c r="CT37" s="348"/>
      <c r="CU37" s="348"/>
      <c r="CV37" s="348"/>
      <c r="CW37" s="348"/>
      <c r="CX37" s="348"/>
      <c r="CY37" s="348"/>
      <c r="CZ37" s="348"/>
      <c r="DA37" s="348"/>
      <c r="DB37" s="348"/>
      <c r="DC37" s="348"/>
      <c r="DD37" s="348"/>
      <c r="DE37" s="348"/>
      <c r="DF37" s="18"/>
      <c r="DG37" s="350" t="str">
        <f>IF('各会計、関係団体の財政状況及び健全化判断比率'!BR13="","",'各会計、関係団体の財政状況及び健全化判断比率'!BR13)</f>
        <v/>
      </c>
      <c r="DH37" s="350"/>
      <c r="DI37" s="48"/>
    </row>
    <row r="38" spans="1:113" ht="32.25" customHeight="1" x14ac:dyDescent="0.2">
      <c r="A38" s="2"/>
      <c r="B38" s="9"/>
      <c r="C38" s="349">
        <f t="shared" si="0"/>
        <v>8</v>
      </c>
      <c r="D38" s="349"/>
      <c r="E38" s="348" t="str">
        <f>IF('各会計、関係団体の財政状況及び健全化判断比率'!B14="","",'各会計、関係団体の財政状況及び健全化判断比率'!B14)</f>
        <v>災害救助基金特別会計</v>
      </c>
      <c r="F38" s="348"/>
      <c r="G38" s="348"/>
      <c r="H38" s="348"/>
      <c r="I38" s="348"/>
      <c r="J38" s="348"/>
      <c r="K38" s="348"/>
      <c r="L38" s="348"/>
      <c r="M38" s="348"/>
      <c r="N38" s="348"/>
      <c r="O38" s="348"/>
      <c r="P38" s="348"/>
      <c r="Q38" s="348"/>
      <c r="R38" s="348"/>
      <c r="S38" s="348"/>
      <c r="T38" s="19"/>
      <c r="U38" s="349" t="str">
        <f t="shared" si="1"/>
        <v/>
      </c>
      <c r="V38" s="349"/>
      <c r="W38" s="348"/>
      <c r="X38" s="348"/>
      <c r="Y38" s="348"/>
      <c r="Z38" s="348"/>
      <c r="AA38" s="348"/>
      <c r="AB38" s="348"/>
      <c r="AC38" s="348"/>
      <c r="AD38" s="348"/>
      <c r="AE38" s="348"/>
      <c r="AF38" s="348"/>
      <c r="AG38" s="348"/>
      <c r="AH38" s="348"/>
      <c r="AI38" s="348"/>
      <c r="AJ38" s="348"/>
      <c r="AK38" s="348"/>
      <c r="AL38" s="19"/>
      <c r="AM38" s="349" t="str">
        <f t="shared" si="2"/>
        <v/>
      </c>
      <c r="AN38" s="349"/>
      <c r="AO38" s="348"/>
      <c r="AP38" s="348"/>
      <c r="AQ38" s="348"/>
      <c r="AR38" s="348"/>
      <c r="AS38" s="348"/>
      <c r="AT38" s="348"/>
      <c r="AU38" s="348"/>
      <c r="AV38" s="348"/>
      <c r="AW38" s="348"/>
      <c r="AX38" s="348"/>
      <c r="AY38" s="348"/>
      <c r="AZ38" s="348"/>
      <c r="BA38" s="348"/>
      <c r="BB38" s="348"/>
      <c r="BC38" s="348"/>
      <c r="BD38" s="19"/>
      <c r="BE38" s="349" t="str">
        <f t="shared" si="3"/>
        <v/>
      </c>
      <c r="BF38" s="349"/>
      <c r="BG38" s="348"/>
      <c r="BH38" s="348"/>
      <c r="BI38" s="348"/>
      <c r="BJ38" s="348"/>
      <c r="BK38" s="348"/>
      <c r="BL38" s="348"/>
      <c r="BM38" s="348"/>
      <c r="BN38" s="348"/>
      <c r="BO38" s="348"/>
      <c r="BP38" s="348"/>
      <c r="BQ38" s="348"/>
      <c r="BR38" s="348"/>
      <c r="BS38" s="348"/>
      <c r="BT38" s="348"/>
      <c r="BU38" s="348"/>
      <c r="BV38" s="19"/>
      <c r="BW38" s="349" t="str">
        <f t="shared" si="4"/>
        <v/>
      </c>
      <c r="BX38" s="349"/>
      <c r="BY38" s="348" t="str">
        <f>IF('各会計、関係団体の財政状況及び健全化判断比率'!B75="","",'各会計、関係団体の財政状況及び健全化判断比率'!B75)</f>
        <v/>
      </c>
      <c r="BZ38" s="348"/>
      <c r="CA38" s="348"/>
      <c r="CB38" s="348"/>
      <c r="CC38" s="348"/>
      <c r="CD38" s="348"/>
      <c r="CE38" s="348"/>
      <c r="CF38" s="348"/>
      <c r="CG38" s="348"/>
      <c r="CH38" s="348"/>
      <c r="CI38" s="348"/>
      <c r="CJ38" s="348"/>
      <c r="CK38" s="348"/>
      <c r="CL38" s="348"/>
      <c r="CM38" s="348"/>
      <c r="CN38" s="19"/>
      <c r="CO38" s="349">
        <f t="shared" si="5"/>
        <v>27</v>
      </c>
      <c r="CP38" s="349"/>
      <c r="CQ38" s="348" t="str">
        <f>IF('各会計、関係団体の財政状況及び健全化判断比率'!BS14="","",'各会計、関係団体の財政状況及び健全化判断比率'!BS14)</f>
        <v>公益財団法人高知県文化財団</v>
      </c>
      <c r="CR38" s="348"/>
      <c r="CS38" s="348"/>
      <c r="CT38" s="348"/>
      <c r="CU38" s="348"/>
      <c r="CV38" s="348"/>
      <c r="CW38" s="348"/>
      <c r="CX38" s="348"/>
      <c r="CY38" s="348"/>
      <c r="CZ38" s="348"/>
      <c r="DA38" s="348"/>
      <c r="DB38" s="348"/>
      <c r="DC38" s="348"/>
      <c r="DD38" s="348"/>
      <c r="DE38" s="348"/>
      <c r="DF38" s="18"/>
      <c r="DG38" s="350" t="str">
        <f>IF('各会計、関係団体の財政状況及び健全化判断比率'!BR14="","",'各会計、関係団体の財政状況及び健全化判断比率'!BR14)</f>
        <v/>
      </c>
      <c r="DH38" s="350"/>
      <c r="DI38" s="48"/>
    </row>
    <row r="39" spans="1:113" ht="32.25" customHeight="1" x14ac:dyDescent="0.2">
      <c r="A39" s="2"/>
      <c r="B39" s="9"/>
      <c r="C39" s="349">
        <f t="shared" si="0"/>
        <v>9</v>
      </c>
      <c r="D39" s="349"/>
      <c r="E39" s="348" t="str">
        <f>IF('各会計、関係団体の財政状況及び健全化判断比率'!B15="","",'各会計、関係団体の財政状況及び健全化判断比率'!B15)</f>
        <v>母子父子寡婦福祉資金特別会計</v>
      </c>
      <c r="F39" s="348"/>
      <c r="G39" s="348"/>
      <c r="H39" s="348"/>
      <c r="I39" s="348"/>
      <c r="J39" s="348"/>
      <c r="K39" s="348"/>
      <c r="L39" s="348"/>
      <c r="M39" s="348"/>
      <c r="N39" s="348"/>
      <c r="O39" s="348"/>
      <c r="P39" s="348"/>
      <c r="Q39" s="348"/>
      <c r="R39" s="348"/>
      <c r="S39" s="348"/>
      <c r="T39" s="19"/>
      <c r="U39" s="349" t="str">
        <f t="shared" si="1"/>
        <v/>
      </c>
      <c r="V39" s="349"/>
      <c r="W39" s="348"/>
      <c r="X39" s="348"/>
      <c r="Y39" s="348"/>
      <c r="Z39" s="348"/>
      <c r="AA39" s="348"/>
      <c r="AB39" s="348"/>
      <c r="AC39" s="348"/>
      <c r="AD39" s="348"/>
      <c r="AE39" s="348"/>
      <c r="AF39" s="348"/>
      <c r="AG39" s="348"/>
      <c r="AH39" s="348"/>
      <c r="AI39" s="348"/>
      <c r="AJ39" s="348"/>
      <c r="AK39" s="348"/>
      <c r="AL39" s="19"/>
      <c r="AM39" s="349" t="str">
        <f t="shared" si="2"/>
        <v/>
      </c>
      <c r="AN39" s="349"/>
      <c r="AO39" s="348"/>
      <c r="AP39" s="348"/>
      <c r="AQ39" s="348"/>
      <c r="AR39" s="348"/>
      <c r="AS39" s="348"/>
      <c r="AT39" s="348"/>
      <c r="AU39" s="348"/>
      <c r="AV39" s="348"/>
      <c r="AW39" s="348"/>
      <c r="AX39" s="348"/>
      <c r="AY39" s="348"/>
      <c r="AZ39" s="348"/>
      <c r="BA39" s="348"/>
      <c r="BB39" s="348"/>
      <c r="BC39" s="348"/>
      <c r="BD39" s="19"/>
      <c r="BE39" s="349" t="str">
        <f t="shared" si="3"/>
        <v/>
      </c>
      <c r="BF39" s="349"/>
      <c r="BG39" s="348"/>
      <c r="BH39" s="348"/>
      <c r="BI39" s="348"/>
      <c r="BJ39" s="348"/>
      <c r="BK39" s="348"/>
      <c r="BL39" s="348"/>
      <c r="BM39" s="348"/>
      <c r="BN39" s="348"/>
      <c r="BO39" s="348"/>
      <c r="BP39" s="348"/>
      <c r="BQ39" s="348"/>
      <c r="BR39" s="348"/>
      <c r="BS39" s="348"/>
      <c r="BT39" s="348"/>
      <c r="BU39" s="348"/>
      <c r="BV39" s="19"/>
      <c r="BW39" s="349" t="str">
        <f t="shared" si="4"/>
        <v/>
      </c>
      <c r="BX39" s="349"/>
      <c r="BY39" s="348" t="str">
        <f>IF('各会計、関係団体の財政状況及び健全化判断比率'!B76="","",'各会計、関係団体の財政状況及び健全化判断比率'!B76)</f>
        <v/>
      </c>
      <c r="BZ39" s="348"/>
      <c r="CA39" s="348"/>
      <c r="CB39" s="348"/>
      <c r="CC39" s="348"/>
      <c r="CD39" s="348"/>
      <c r="CE39" s="348"/>
      <c r="CF39" s="348"/>
      <c r="CG39" s="348"/>
      <c r="CH39" s="348"/>
      <c r="CI39" s="348"/>
      <c r="CJ39" s="348"/>
      <c r="CK39" s="348"/>
      <c r="CL39" s="348"/>
      <c r="CM39" s="348"/>
      <c r="CN39" s="19"/>
      <c r="CO39" s="349">
        <f t="shared" si="5"/>
        <v>28</v>
      </c>
      <c r="CP39" s="349"/>
      <c r="CQ39" s="348" t="str">
        <f>IF('各会計、関係団体の財政状況及び健全化判断比率'!BS15="","",'各会計、関係団体の財政状況及び健全化判断比率'!BS15)</f>
        <v>公益財団法人土佐山内記念財団</v>
      </c>
      <c r="CR39" s="348"/>
      <c r="CS39" s="348"/>
      <c r="CT39" s="348"/>
      <c r="CU39" s="348"/>
      <c r="CV39" s="348"/>
      <c r="CW39" s="348"/>
      <c r="CX39" s="348"/>
      <c r="CY39" s="348"/>
      <c r="CZ39" s="348"/>
      <c r="DA39" s="348"/>
      <c r="DB39" s="348"/>
      <c r="DC39" s="348"/>
      <c r="DD39" s="348"/>
      <c r="DE39" s="348"/>
      <c r="DF39" s="18"/>
      <c r="DG39" s="350" t="str">
        <f>IF('各会計、関係団体の財政状況及び健全化判断比率'!BR15="","",'各会計、関係団体の財政状況及び健全化判断比率'!BR15)</f>
        <v/>
      </c>
      <c r="DH39" s="350"/>
      <c r="DI39" s="48"/>
    </row>
    <row r="40" spans="1:113" ht="32.25" customHeight="1" x14ac:dyDescent="0.2">
      <c r="A40" s="2"/>
      <c r="B40" s="9"/>
      <c r="C40" s="349">
        <f t="shared" si="0"/>
        <v>10</v>
      </c>
      <c r="D40" s="349"/>
      <c r="E40" s="348" t="str">
        <f>IF('各会計、関係団体の財政状況及び健全化判断比率'!B16="","",'各会計、関係団体の財政状況及び健全化判断比率'!B16)</f>
        <v>中小企業近代化資金助成事業特別会計</v>
      </c>
      <c r="F40" s="348"/>
      <c r="G40" s="348"/>
      <c r="H40" s="348"/>
      <c r="I40" s="348"/>
      <c r="J40" s="348"/>
      <c r="K40" s="348"/>
      <c r="L40" s="348"/>
      <c r="M40" s="348"/>
      <c r="N40" s="348"/>
      <c r="O40" s="348"/>
      <c r="P40" s="348"/>
      <c r="Q40" s="348"/>
      <c r="R40" s="348"/>
      <c r="S40" s="348"/>
      <c r="T40" s="19"/>
      <c r="U40" s="349" t="str">
        <f t="shared" si="1"/>
        <v/>
      </c>
      <c r="V40" s="349"/>
      <c r="W40" s="348"/>
      <c r="X40" s="348"/>
      <c r="Y40" s="348"/>
      <c r="Z40" s="348"/>
      <c r="AA40" s="348"/>
      <c r="AB40" s="348"/>
      <c r="AC40" s="348"/>
      <c r="AD40" s="348"/>
      <c r="AE40" s="348"/>
      <c r="AF40" s="348"/>
      <c r="AG40" s="348"/>
      <c r="AH40" s="348"/>
      <c r="AI40" s="348"/>
      <c r="AJ40" s="348"/>
      <c r="AK40" s="348"/>
      <c r="AL40" s="19"/>
      <c r="AM40" s="349" t="str">
        <f t="shared" si="2"/>
        <v/>
      </c>
      <c r="AN40" s="349"/>
      <c r="AO40" s="348"/>
      <c r="AP40" s="348"/>
      <c r="AQ40" s="348"/>
      <c r="AR40" s="348"/>
      <c r="AS40" s="348"/>
      <c r="AT40" s="348"/>
      <c r="AU40" s="348"/>
      <c r="AV40" s="348"/>
      <c r="AW40" s="348"/>
      <c r="AX40" s="348"/>
      <c r="AY40" s="348"/>
      <c r="AZ40" s="348"/>
      <c r="BA40" s="348"/>
      <c r="BB40" s="348"/>
      <c r="BC40" s="348"/>
      <c r="BD40" s="19"/>
      <c r="BE40" s="349" t="str">
        <f t="shared" si="3"/>
        <v/>
      </c>
      <c r="BF40" s="349"/>
      <c r="BG40" s="348"/>
      <c r="BH40" s="348"/>
      <c r="BI40" s="348"/>
      <c r="BJ40" s="348"/>
      <c r="BK40" s="348"/>
      <c r="BL40" s="348"/>
      <c r="BM40" s="348"/>
      <c r="BN40" s="348"/>
      <c r="BO40" s="348"/>
      <c r="BP40" s="348"/>
      <c r="BQ40" s="348"/>
      <c r="BR40" s="348"/>
      <c r="BS40" s="348"/>
      <c r="BT40" s="348"/>
      <c r="BU40" s="348"/>
      <c r="BV40" s="19"/>
      <c r="BW40" s="349" t="str">
        <f t="shared" si="4"/>
        <v/>
      </c>
      <c r="BX40" s="349"/>
      <c r="BY40" s="348" t="str">
        <f>IF('各会計、関係団体の財政状況及び健全化判断比率'!B77="","",'各会計、関係団体の財政状況及び健全化判断比率'!B77)</f>
        <v/>
      </c>
      <c r="BZ40" s="348"/>
      <c r="CA40" s="348"/>
      <c r="CB40" s="348"/>
      <c r="CC40" s="348"/>
      <c r="CD40" s="348"/>
      <c r="CE40" s="348"/>
      <c r="CF40" s="348"/>
      <c r="CG40" s="348"/>
      <c r="CH40" s="348"/>
      <c r="CI40" s="348"/>
      <c r="CJ40" s="348"/>
      <c r="CK40" s="348"/>
      <c r="CL40" s="348"/>
      <c r="CM40" s="348"/>
      <c r="CN40" s="19"/>
      <c r="CO40" s="349">
        <f t="shared" si="5"/>
        <v>29</v>
      </c>
      <c r="CP40" s="349"/>
      <c r="CQ40" s="348" t="str">
        <f>IF('各会計、関係団体の財政状況及び健全化判断比率'!BS16="","",'各会計、関係団体の財政状況及び健全化判断比率'!BS16)</f>
        <v>公益財団法人四万十川財団</v>
      </c>
      <c r="CR40" s="348"/>
      <c r="CS40" s="348"/>
      <c r="CT40" s="348"/>
      <c r="CU40" s="348"/>
      <c r="CV40" s="348"/>
      <c r="CW40" s="348"/>
      <c r="CX40" s="348"/>
      <c r="CY40" s="348"/>
      <c r="CZ40" s="348"/>
      <c r="DA40" s="348"/>
      <c r="DB40" s="348"/>
      <c r="DC40" s="348"/>
      <c r="DD40" s="348"/>
      <c r="DE40" s="348"/>
      <c r="DF40" s="18"/>
      <c r="DG40" s="350" t="str">
        <f>IF('各会計、関係団体の財政状況及び健全化判断比率'!BR16="","",'各会計、関係団体の財政状況及び健全化判断比率'!BR16)</f>
        <v/>
      </c>
      <c r="DH40" s="350"/>
      <c r="DI40" s="48"/>
    </row>
    <row r="41" spans="1:113" ht="13.5" customHeight="1" x14ac:dyDescent="0.2">
      <c r="A41" s="2"/>
      <c r="B41" s="1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49"/>
    </row>
    <row r="42" spans="1:113" x14ac:dyDescent="0.2"/>
    <row r="43" spans="1:113" x14ac:dyDescent="0.2">
      <c r="B43" s="1" t="s">
        <v>270</v>
      </c>
      <c r="E43" s="1" t="s">
        <v>271</v>
      </c>
    </row>
    <row r="44" spans="1:113" x14ac:dyDescent="0.2">
      <c r="E44" s="1" t="s">
        <v>275</v>
      </c>
    </row>
    <row r="45" spans="1:113" x14ac:dyDescent="0.2">
      <c r="E45" s="1" t="s">
        <v>277</v>
      </c>
    </row>
    <row r="46" spans="1:113" x14ac:dyDescent="0.2">
      <c r="E46" s="1" t="s">
        <v>278</v>
      </c>
    </row>
    <row r="47" spans="1:113" x14ac:dyDescent="0.2">
      <c r="E47" s="1" t="s">
        <v>280</v>
      </c>
    </row>
    <row r="48" spans="1:113" x14ac:dyDescent="0.2">
      <c r="E48" s="1" t="s">
        <v>282</v>
      </c>
    </row>
    <row r="49" x14ac:dyDescent="0.2"/>
    <row r="50" x14ac:dyDescent="0.2"/>
    <row r="51" x14ac:dyDescent="0.2"/>
    <row r="52" x14ac:dyDescent="0.2"/>
    <row r="53" x14ac:dyDescent="0.2"/>
    <row r="54" x14ac:dyDescent="0.2"/>
    <row r="55" x14ac:dyDescent="0.2"/>
    <row r="56" x14ac:dyDescent="0.2"/>
  </sheetData>
  <sheetProtection algorithmName="SHA-512" hashValue="4f3QYCUnnLpVUphm2wYE5RIVBTdKRjh6Scjt7tpJR9st/BQfLZoOjOdE/NvYQUBUDIqU0caHwFEOxNqwh3rmtQ==" saltValue="m7oxmvZeVd4ZFDgl/MyPCg==" spinCount="100000" sheet="1" objects="1" scenarios="1"/>
  <mergeCells count="361">
    <mergeCell ref="B1:DI1"/>
    <mergeCell ref="W3:AY3"/>
    <mergeCell ref="AZ3:BM3"/>
    <mergeCell ref="BN3:BU3"/>
    <mergeCell ref="BV3:CC3"/>
    <mergeCell ref="CD3:CS3"/>
    <mergeCell ref="CT3:DA3"/>
    <mergeCell ref="DB3:DI3"/>
    <mergeCell ref="AZ4:BM4"/>
    <mergeCell ref="BN4:BU4"/>
    <mergeCell ref="BV4:CC4"/>
    <mergeCell ref="CD4:CS4"/>
    <mergeCell ref="CT4:DA4"/>
    <mergeCell ref="DB4:DI4"/>
    <mergeCell ref="AZ5:BM5"/>
    <mergeCell ref="BN5:BU5"/>
    <mergeCell ref="BV5:CC5"/>
    <mergeCell ref="CD5:CS5"/>
    <mergeCell ref="CT5:DA5"/>
    <mergeCell ref="DB5:DI5"/>
    <mergeCell ref="Z6:AH6"/>
    <mergeCell ref="AI6:AP6"/>
    <mergeCell ref="AQ6:AY6"/>
    <mergeCell ref="AZ6:BM6"/>
    <mergeCell ref="BN6:BU6"/>
    <mergeCell ref="BV6:CC6"/>
    <mergeCell ref="CD6:CS6"/>
    <mergeCell ref="CT6:DA6"/>
    <mergeCell ref="DB6:DI6"/>
    <mergeCell ref="Z7:AH7"/>
    <mergeCell ref="AI7:AP7"/>
    <mergeCell ref="AQ7:AY7"/>
    <mergeCell ref="AZ7:BM7"/>
    <mergeCell ref="BN7:BU7"/>
    <mergeCell ref="BV7:CC7"/>
    <mergeCell ref="CD7:CS7"/>
    <mergeCell ref="CT7:DA7"/>
    <mergeCell ref="DB7:DI7"/>
    <mergeCell ref="Z8:AH8"/>
    <mergeCell ref="AI8:AP8"/>
    <mergeCell ref="AQ8:AY8"/>
    <mergeCell ref="AZ8:BM8"/>
    <mergeCell ref="BN8:BU8"/>
    <mergeCell ref="BV8:CC8"/>
    <mergeCell ref="CD8:CS8"/>
    <mergeCell ref="CT8:DA8"/>
    <mergeCell ref="DB8:DI8"/>
    <mergeCell ref="Z10:AH10"/>
    <mergeCell ref="AI10:AP10"/>
    <mergeCell ref="AQ10:AY10"/>
    <mergeCell ref="AZ10:BM10"/>
    <mergeCell ref="BN10:BU10"/>
    <mergeCell ref="BV10:CC10"/>
    <mergeCell ref="CD10:CS10"/>
    <mergeCell ref="L9:Q9"/>
    <mergeCell ref="R9:V9"/>
    <mergeCell ref="Z9:AH9"/>
    <mergeCell ref="AI9:AP9"/>
    <mergeCell ref="AQ9:AY9"/>
    <mergeCell ref="AZ9:BM9"/>
    <mergeCell ref="BN9:BU9"/>
    <mergeCell ref="BV9:CC9"/>
    <mergeCell ref="CD9:CS9"/>
    <mergeCell ref="CT11:DA11"/>
    <mergeCell ref="DB11:DI11"/>
    <mergeCell ref="L12:Q12"/>
    <mergeCell ref="R12:V12"/>
    <mergeCell ref="AZ12:BM12"/>
    <mergeCell ref="BN12:BU12"/>
    <mergeCell ref="BV12:CC12"/>
    <mergeCell ref="CD12:CS12"/>
    <mergeCell ref="CT12:DA12"/>
    <mergeCell ref="DB12:DI12"/>
    <mergeCell ref="W4:Y11"/>
    <mergeCell ref="L11:Q11"/>
    <mergeCell ref="R11:V11"/>
    <mergeCell ref="Z11:AH11"/>
    <mergeCell ref="AI11:AP11"/>
    <mergeCell ref="AQ11:AY11"/>
    <mergeCell ref="AZ11:BM11"/>
    <mergeCell ref="BN11:BU11"/>
    <mergeCell ref="BV11:CC11"/>
    <mergeCell ref="CD11:CS11"/>
    <mergeCell ref="CT9:DA9"/>
    <mergeCell ref="DB9:DI9"/>
    <mergeCell ref="L10:Q10"/>
    <mergeCell ref="R10:V10"/>
    <mergeCell ref="M13:Q13"/>
    <mergeCell ref="R13:V13"/>
    <mergeCell ref="AZ13:BM13"/>
    <mergeCell ref="BN13:BU13"/>
    <mergeCell ref="BV13:CC13"/>
    <mergeCell ref="CD13:CS13"/>
    <mergeCell ref="CT13:DA13"/>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M15:Q15"/>
    <mergeCell ref="R15:V15"/>
    <mergeCell ref="Z15:AH15"/>
    <mergeCell ref="AI15:AM15"/>
    <mergeCell ref="AN15:AS15"/>
    <mergeCell ref="AT15:AY15"/>
    <mergeCell ref="AZ15:BM15"/>
    <mergeCell ref="BN15:BU15"/>
    <mergeCell ref="BV15:CC15"/>
    <mergeCell ref="AT18:AY18"/>
    <mergeCell ref="AZ18:BM18"/>
    <mergeCell ref="BN18:BU18"/>
    <mergeCell ref="BV18:CC18"/>
    <mergeCell ref="M17:Q17"/>
    <mergeCell ref="R17:V17"/>
    <mergeCell ref="Z17:AH17"/>
    <mergeCell ref="AI17:AM17"/>
    <mergeCell ref="AN17:AS17"/>
    <mergeCell ref="AT17:AY17"/>
    <mergeCell ref="AZ17:BM17"/>
    <mergeCell ref="BN17:BU17"/>
    <mergeCell ref="BV17:CC17"/>
    <mergeCell ref="B20:K20"/>
    <mergeCell ref="L20:V20"/>
    <mergeCell ref="Z20:AH20"/>
    <mergeCell ref="AI20:AM20"/>
    <mergeCell ref="AN20:AS20"/>
    <mergeCell ref="AT20:AY20"/>
    <mergeCell ref="AZ20:BM20"/>
    <mergeCell ref="BN20:BU20"/>
    <mergeCell ref="BV20:CC20"/>
    <mergeCell ref="W12:Y20"/>
    <mergeCell ref="B19:K19"/>
    <mergeCell ref="L19:V19"/>
    <mergeCell ref="Z19:AH19"/>
    <mergeCell ref="AI19:AM19"/>
    <mergeCell ref="AN19:AS19"/>
    <mergeCell ref="AT19:AY19"/>
    <mergeCell ref="AZ19:BM19"/>
    <mergeCell ref="BN19:BU19"/>
    <mergeCell ref="BV19:CC19"/>
    <mergeCell ref="B18:K18"/>
    <mergeCell ref="L18:V18"/>
    <mergeCell ref="Z18:AH18"/>
    <mergeCell ref="AI18:AM18"/>
    <mergeCell ref="AN18:AS18"/>
    <mergeCell ref="W21:AH21"/>
    <mergeCell ref="AI21:AY21"/>
    <mergeCell ref="AZ21:BM21"/>
    <mergeCell ref="BN21:BU21"/>
    <mergeCell ref="BV21:CC21"/>
    <mergeCell ref="AZ22:BM22"/>
    <mergeCell ref="BN22:BU22"/>
    <mergeCell ref="BV22:CC22"/>
    <mergeCell ref="AZ23:BM23"/>
    <mergeCell ref="BN23:BU23"/>
    <mergeCell ref="BV23:CC23"/>
    <mergeCell ref="BW30:BX30"/>
    <mergeCell ref="BY30:CM30"/>
    <mergeCell ref="AZ24:BM24"/>
    <mergeCell ref="BN24:BU24"/>
    <mergeCell ref="BV24:CC24"/>
    <mergeCell ref="BD25:BM25"/>
    <mergeCell ref="BN25:BU25"/>
    <mergeCell ref="BV25:CC25"/>
    <mergeCell ref="BD26:BM26"/>
    <mergeCell ref="BN26:BU26"/>
    <mergeCell ref="BV26:CC26"/>
    <mergeCell ref="CO30:CP30"/>
    <mergeCell ref="CQ30:DE30"/>
    <mergeCell ref="DG30:DH30"/>
    <mergeCell ref="C31:D31"/>
    <mergeCell ref="E31:S31"/>
    <mergeCell ref="U31:V31"/>
    <mergeCell ref="W31:AK31"/>
    <mergeCell ref="AM31:AN31"/>
    <mergeCell ref="AO31:BC31"/>
    <mergeCell ref="BE31:BF31"/>
    <mergeCell ref="BG31:BU31"/>
    <mergeCell ref="BW31:BX31"/>
    <mergeCell ref="BY31:CM31"/>
    <mergeCell ref="CO31:CP31"/>
    <mergeCell ref="CQ31:DE31"/>
    <mergeCell ref="DG31:DH31"/>
    <mergeCell ref="C30:D30"/>
    <mergeCell ref="E30:S30"/>
    <mergeCell ref="U30:V30"/>
    <mergeCell ref="W30:AK30"/>
    <mergeCell ref="AM30:AN30"/>
    <mergeCell ref="AO30:BC30"/>
    <mergeCell ref="BE30:BF30"/>
    <mergeCell ref="BG30:BU30"/>
    <mergeCell ref="DG32:DH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2:D32"/>
    <mergeCell ref="E32:S32"/>
    <mergeCell ref="U32:V32"/>
    <mergeCell ref="W32:AK32"/>
    <mergeCell ref="AM32:AN32"/>
    <mergeCell ref="AO32:BC32"/>
    <mergeCell ref="BE32:BF32"/>
    <mergeCell ref="BG32:BU32"/>
    <mergeCell ref="BW32:BX32"/>
    <mergeCell ref="W34:AK34"/>
    <mergeCell ref="AM34:AN34"/>
    <mergeCell ref="AO34:BC34"/>
    <mergeCell ref="BE34:BF34"/>
    <mergeCell ref="BG34:BU34"/>
    <mergeCell ref="BW34:BX34"/>
    <mergeCell ref="BY32:CM32"/>
    <mergeCell ref="CO32:CP32"/>
    <mergeCell ref="CQ32:DE32"/>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38:D38"/>
    <mergeCell ref="E38:S38"/>
    <mergeCell ref="U38:V38"/>
    <mergeCell ref="W38:AK38"/>
    <mergeCell ref="AM38:AN38"/>
    <mergeCell ref="AO38:BC38"/>
    <mergeCell ref="BE38:BF38"/>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B3:K5"/>
    <mergeCell ref="L3:V5"/>
    <mergeCell ref="Z4:AH5"/>
    <mergeCell ref="AI4:AP5"/>
    <mergeCell ref="AQ4:AY5"/>
    <mergeCell ref="B6:K8"/>
    <mergeCell ref="L6:V8"/>
    <mergeCell ref="B9:K11"/>
    <mergeCell ref="B12:K17"/>
    <mergeCell ref="Z12:AH13"/>
    <mergeCell ref="AI12:AM13"/>
    <mergeCell ref="AN12:AS13"/>
    <mergeCell ref="AT12:AY13"/>
    <mergeCell ref="CE16:CS17"/>
    <mergeCell ref="CT16:DA17"/>
    <mergeCell ref="DB16:DI17"/>
    <mergeCell ref="CE18:CS19"/>
    <mergeCell ref="CT18:DA19"/>
    <mergeCell ref="DB18:DI19"/>
    <mergeCell ref="CE20:CS21"/>
    <mergeCell ref="CT20:DA21"/>
    <mergeCell ref="DB20:DI21"/>
    <mergeCell ref="CE22:CS23"/>
    <mergeCell ref="CT22:DA23"/>
    <mergeCell ref="DB22:DI23"/>
    <mergeCell ref="CE24:CS25"/>
    <mergeCell ref="CT24:DA25"/>
    <mergeCell ref="DB24:DI25"/>
    <mergeCell ref="AZ25:BC27"/>
    <mergeCell ref="CE26:CS27"/>
    <mergeCell ref="CT26:DA27"/>
    <mergeCell ref="DB26:DI27"/>
    <mergeCell ref="BD27:BM27"/>
    <mergeCell ref="BN27:BU27"/>
    <mergeCell ref="BV27:CC27"/>
  </mergeCells>
  <phoneticPr fontId="4"/>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6328125" style="64" customWidth="1"/>
    <col min="2" max="2" width="11" style="64" customWidth="1"/>
    <col min="3" max="3" width="17" style="64" customWidth="1"/>
    <col min="4" max="5" width="16.6328125" style="64" customWidth="1"/>
    <col min="6" max="15" width="15" style="64" customWidth="1"/>
    <col min="16" max="16" width="24" style="64" customWidth="1"/>
    <col min="17" max="17" width="0" style="64" hidden="1" customWidth="1"/>
    <col min="18" max="16384" width="0" style="64" hidden="1"/>
  </cols>
  <sheetData>
    <row r="1" spans="1:16" ht="16.5" customHeight="1" x14ac:dyDescent="0.2">
      <c r="A1" s="215"/>
      <c r="B1" s="215"/>
      <c r="C1" s="215"/>
      <c r="D1" s="215"/>
      <c r="E1" s="215"/>
      <c r="F1" s="215"/>
      <c r="G1" s="215"/>
      <c r="H1" s="215"/>
      <c r="I1" s="215"/>
      <c r="J1" s="215"/>
      <c r="K1" s="215"/>
      <c r="L1" s="215"/>
      <c r="M1" s="215"/>
      <c r="N1" s="215"/>
      <c r="O1" s="215"/>
      <c r="P1" s="215"/>
    </row>
    <row r="2" spans="1:16" ht="16.5" customHeight="1" x14ac:dyDescent="0.2">
      <c r="A2" s="215"/>
      <c r="B2" s="215"/>
      <c r="C2" s="215"/>
      <c r="D2" s="215"/>
      <c r="E2" s="215"/>
      <c r="F2" s="215"/>
      <c r="G2" s="215"/>
      <c r="H2" s="215"/>
      <c r="I2" s="215"/>
      <c r="J2" s="215"/>
      <c r="K2" s="215"/>
      <c r="L2" s="215"/>
      <c r="M2" s="215"/>
      <c r="N2" s="215"/>
      <c r="O2" s="215"/>
      <c r="P2" s="215"/>
    </row>
    <row r="3" spans="1:16" ht="16.5" customHeight="1" x14ac:dyDescent="0.2">
      <c r="A3" s="215"/>
      <c r="B3" s="215"/>
      <c r="C3" s="215"/>
      <c r="D3" s="215"/>
      <c r="E3" s="215"/>
      <c r="F3" s="215"/>
      <c r="G3" s="215"/>
      <c r="H3" s="215"/>
      <c r="I3" s="215"/>
      <c r="J3" s="215"/>
      <c r="K3" s="215"/>
      <c r="L3" s="215"/>
      <c r="M3" s="215"/>
      <c r="N3" s="215"/>
      <c r="O3" s="215"/>
      <c r="P3" s="215"/>
    </row>
    <row r="4" spans="1:16" ht="16.5" customHeight="1" x14ac:dyDescent="0.2">
      <c r="A4" s="215"/>
      <c r="B4" s="215"/>
      <c r="C4" s="215"/>
      <c r="D4" s="215"/>
      <c r="E4" s="215"/>
      <c r="F4" s="215"/>
      <c r="G4" s="215"/>
      <c r="H4" s="215"/>
      <c r="I4" s="215"/>
      <c r="J4" s="215"/>
      <c r="K4" s="215"/>
      <c r="L4" s="215"/>
      <c r="M4" s="215"/>
      <c r="N4" s="215"/>
      <c r="O4" s="215"/>
      <c r="P4" s="215"/>
    </row>
    <row r="5" spans="1:16" ht="16.5" customHeight="1" x14ac:dyDescent="0.2">
      <c r="A5" s="215"/>
      <c r="B5" s="215"/>
      <c r="C5" s="215"/>
      <c r="D5" s="215"/>
      <c r="E5" s="215"/>
      <c r="F5" s="215"/>
      <c r="G5" s="215"/>
      <c r="H5" s="215"/>
      <c r="I5" s="215"/>
      <c r="J5" s="215"/>
      <c r="K5" s="215"/>
      <c r="L5" s="215"/>
      <c r="M5" s="215"/>
      <c r="N5" s="215"/>
      <c r="O5" s="215"/>
      <c r="P5" s="215"/>
    </row>
    <row r="6" spans="1:16" ht="16.5" customHeight="1" x14ac:dyDescent="0.2">
      <c r="A6" s="215"/>
      <c r="B6" s="215"/>
      <c r="C6" s="215"/>
      <c r="D6" s="215"/>
      <c r="E6" s="215"/>
      <c r="F6" s="215"/>
      <c r="G6" s="215"/>
      <c r="H6" s="215"/>
      <c r="I6" s="215"/>
      <c r="J6" s="215"/>
      <c r="K6" s="215"/>
      <c r="L6" s="215"/>
      <c r="M6" s="215"/>
      <c r="N6" s="215"/>
      <c r="O6" s="215"/>
      <c r="P6" s="215"/>
    </row>
    <row r="7" spans="1:16" ht="16.5" customHeight="1" x14ac:dyDescent="0.2">
      <c r="A7" s="215"/>
      <c r="B7" s="215"/>
      <c r="C7" s="215"/>
      <c r="D7" s="215"/>
      <c r="E7" s="215"/>
      <c r="F7" s="215"/>
      <c r="G7" s="215"/>
      <c r="H7" s="215"/>
      <c r="I7" s="215"/>
      <c r="J7" s="215"/>
      <c r="K7" s="215"/>
      <c r="L7" s="215"/>
      <c r="M7" s="215"/>
      <c r="N7" s="215"/>
      <c r="O7" s="215"/>
      <c r="P7" s="215"/>
    </row>
    <row r="8" spans="1:16" ht="16.5" customHeight="1" x14ac:dyDescent="0.2">
      <c r="A8" s="215"/>
      <c r="B8" s="215"/>
      <c r="C8" s="215"/>
      <c r="D8" s="215"/>
      <c r="E8" s="215"/>
      <c r="F8" s="215"/>
      <c r="G8" s="215"/>
      <c r="H8" s="215"/>
      <c r="I8" s="215"/>
      <c r="J8" s="215"/>
      <c r="K8" s="215"/>
      <c r="L8" s="215"/>
      <c r="M8" s="215"/>
      <c r="N8" s="215"/>
      <c r="O8" s="215"/>
      <c r="P8" s="215"/>
    </row>
    <row r="9" spans="1:16" ht="16.5" customHeight="1" x14ac:dyDescent="0.2">
      <c r="A9" s="215"/>
      <c r="B9" s="215"/>
      <c r="C9" s="215"/>
      <c r="D9" s="215"/>
      <c r="E9" s="215"/>
      <c r="F9" s="215"/>
      <c r="G9" s="215"/>
      <c r="H9" s="215"/>
      <c r="I9" s="215"/>
      <c r="J9" s="215"/>
      <c r="K9" s="215"/>
      <c r="L9" s="215"/>
      <c r="M9" s="215"/>
      <c r="N9" s="215"/>
      <c r="O9" s="215"/>
      <c r="P9" s="215"/>
    </row>
    <row r="10" spans="1:16" ht="16.5" customHeight="1" x14ac:dyDescent="0.2">
      <c r="A10" s="215"/>
      <c r="B10" s="215"/>
      <c r="C10" s="215"/>
      <c r="D10" s="215"/>
      <c r="E10" s="215"/>
      <c r="F10" s="215"/>
      <c r="G10" s="215"/>
      <c r="H10" s="215"/>
      <c r="I10" s="215"/>
      <c r="J10" s="215"/>
      <c r="K10" s="215"/>
      <c r="L10" s="215"/>
      <c r="M10" s="215"/>
      <c r="N10" s="215"/>
      <c r="O10" s="215"/>
      <c r="P10" s="215"/>
    </row>
    <row r="11" spans="1:16" ht="16.5" customHeight="1" x14ac:dyDescent="0.2">
      <c r="A11" s="215"/>
      <c r="B11" s="215"/>
      <c r="C11" s="215"/>
      <c r="D11" s="215"/>
      <c r="E11" s="215"/>
      <c r="F11" s="215"/>
      <c r="G11" s="215"/>
      <c r="H11" s="215"/>
      <c r="I11" s="215"/>
      <c r="J11" s="215"/>
      <c r="K11" s="215"/>
      <c r="L11" s="215"/>
      <c r="M11" s="215"/>
      <c r="N11" s="215"/>
      <c r="O11" s="215"/>
      <c r="P11" s="215"/>
    </row>
    <row r="12" spans="1:16" ht="16.5" customHeight="1" x14ac:dyDescent="0.2">
      <c r="A12" s="215"/>
      <c r="B12" s="215"/>
      <c r="C12" s="215"/>
      <c r="D12" s="215"/>
      <c r="E12" s="215"/>
      <c r="F12" s="215"/>
      <c r="G12" s="215"/>
      <c r="H12" s="215"/>
      <c r="I12" s="215"/>
      <c r="J12" s="215"/>
      <c r="K12" s="215"/>
      <c r="L12" s="215"/>
      <c r="M12" s="215"/>
      <c r="N12" s="215"/>
      <c r="O12" s="215"/>
      <c r="P12" s="215"/>
    </row>
    <row r="13" spans="1:16" ht="16.5" customHeight="1" x14ac:dyDescent="0.2">
      <c r="A13" s="215"/>
      <c r="B13" s="215"/>
      <c r="C13" s="215"/>
      <c r="D13" s="215"/>
      <c r="E13" s="215"/>
      <c r="F13" s="215"/>
      <c r="G13" s="215"/>
      <c r="H13" s="215"/>
      <c r="I13" s="215"/>
      <c r="J13" s="215"/>
      <c r="K13" s="215"/>
      <c r="L13" s="215"/>
      <c r="M13" s="215"/>
      <c r="N13" s="215"/>
      <c r="O13" s="215"/>
      <c r="P13" s="215"/>
    </row>
    <row r="14" spans="1:16" ht="16.5" customHeight="1" x14ac:dyDescent="0.2">
      <c r="A14" s="215"/>
      <c r="B14" s="215"/>
      <c r="C14" s="215"/>
      <c r="D14" s="215"/>
      <c r="E14" s="215"/>
      <c r="F14" s="215"/>
      <c r="G14" s="215"/>
      <c r="H14" s="215"/>
      <c r="I14" s="215"/>
      <c r="J14" s="215"/>
      <c r="K14" s="215"/>
      <c r="L14" s="215"/>
      <c r="M14" s="215"/>
      <c r="N14" s="215"/>
      <c r="O14" s="215"/>
      <c r="P14" s="215"/>
    </row>
    <row r="15" spans="1:16" ht="16.5" customHeight="1" x14ac:dyDescent="0.2">
      <c r="A15" s="215"/>
      <c r="B15" s="215"/>
      <c r="C15" s="215"/>
      <c r="D15" s="215"/>
      <c r="E15" s="215"/>
      <c r="F15" s="215"/>
      <c r="G15" s="215"/>
      <c r="H15" s="215"/>
      <c r="I15" s="215"/>
      <c r="J15" s="215"/>
      <c r="K15" s="215"/>
      <c r="L15" s="215"/>
      <c r="M15" s="215"/>
      <c r="N15" s="215"/>
      <c r="O15" s="215"/>
      <c r="P15" s="215"/>
    </row>
    <row r="16" spans="1:16" ht="16.5" customHeight="1" x14ac:dyDescent="0.2">
      <c r="A16" s="215"/>
      <c r="B16" s="215"/>
      <c r="C16" s="215"/>
      <c r="D16" s="215"/>
      <c r="E16" s="215"/>
      <c r="F16" s="215"/>
      <c r="G16" s="215"/>
      <c r="H16" s="215"/>
      <c r="I16" s="215"/>
      <c r="J16" s="215"/>
      <c r="K16" s="215"/>
      <c r="L16" s="215"/>
      <c r="M16" s="215"/>
      <c r="N16" s="215"/>
      <c r="O16" s="215"/>
      <c r="P16" s="215"/>
    </row>
    <row r="17" spans="1:16" ht="16.5" customHeight="1" x14ac:dyDescent="0.2">
      <c r="A17" s="215"/>
      <c r="B17" s="215"/>
      <c r="C17" s="215"/>
      <c r="D17" s="215"/>
      <c r="E17" s="215"/>
      <c r="F17" s="215"/>
      <c r="G17" s="215"/>
      <c r="H17" s="215"/>
      <c r="I17" s="215"/>
      <c r="J17" s="215"/>
      <c r="K17" s="215"/>
      <c r="L17" s="215"/>
      <c r="M17" s="215"/>
      <c r="N17" s="215"/>
      <c r="O17" s="215"/>
      <c r="P17" s="215"/>
    </row>
    <row r="18" spans="1:16" ht="16.5" customHeight="1" x14ac:dyDescent="0.2">
      <c r="A18" s="215"/>
      <c r="B18" s="215"/>
      <c r="C18" s="215"/>
      <c r="D18" s="215"/>
      <c r="E18" s="215"/>
      <c r="F18" s="215"/>
      <c r="G18" s="215"/>
      <c r="H18" s="215"/>
      <c r="I18" s="215"/>
      <c r="J18" s="215"/>
      <c r="K18" s="215"/>
      <c r="L18" s="215"/>
      <c r="M18" s="215"/>
      <c r="N18" s="215"/>
      <c r="O18" s="215"/>
      <c r="P18" s="215"/>
    </row>
    <row r="19" spans="1:16" ht="16.5" customHeight="1" x14ac:dyDescent="0.2">
      <c r="A19" s="215"/>
      <c r="B19" s="215"/>
      <c r="C19" s="215"/>
      <c r="D19" s="215"/>
      <c r="E19" s="215"/>
      <c r="F19" s="215"/>
      <c r="G19" s="215"/>
      <c r="H19" s="215"/>
      <c r="I19" s="215"/>
      <c r="J19" s="215"/>
      <c r="K19" s="215"/>
      <c r="L19" s="215"/>
      <c r="M19" s="215"/>
      <c r="N19" s="215"/>
      <c r="O19" s="215"/>
      <c r="P19" s="215"/>
    </row>
    <row r="20" spans="1:16" ht="16.5" customHeight="1" x14ac:dyDescent="0.2">
      <c r="A20" s="215"/>
      <c r="B20" s="215"/>
      <c r="C20" s="215"/>
      <c r="D20" s="215"/>
      <c r="E20" s="215"/>
      <c r="F20" s="215"/>
      <c r="G20" s="215"/>
      <c r="H20" s="215"/>
      <c r="I20" s="215"/>
      <c r="J20" s="215"/>
      <c r="K20" s="215"/>
      <c r="L20" s="215"/>
      <c r="M20" s="215"/>
      <c r="N20" s="215"/>
      <c r="O20" s="215"/>
      <c r="P20" s="215"/>
    </row>
    <row r="21" spans="1:16" ht="16.5" customHeight="1" x14ac:dyDescent="0.2">
      <c r="A21" s="215"/>
      <c r="B21" s="215"/>
      <c r="C21" s="215"/>
      <c r="D21" s="215"/>
      <c r="E21" s="215"/>
      <c r="F21" s="215"/>
      <c r="G21" s="215"/>
      <c r="H21" s="215"/>
      <c r="I21" s="215"/>
      <c r="J21" s="215"/>
      <c r="K21" s="215"/>
      <c r="L21" s="215"/>
      <c r="M21" s="215"/>
      <c r="N21" s="215"/>
      <c r="O21" s="215"/>
      <c r="P21" s="215"/>
    </row>
    <row r="22" spans="1:16" ht="16.5" customHeight="1" x14ac:dyDescent="0.2">
      <c r="A22" s="215"/>
      <c r="B22" s="215"/>
      <c r="C22" s="215"/>
      <c r="D22" s="215"/>
      <c r="E22" s="215"/>
      <c r="F22" s="215"/>
      <c r="G22" s="215"/>
      <c r="H22" s="215"/>
      <c r="I22" s="215"/>
      <c r="J22" s="215"/>
      <c r="K22" s="215"/>
      <c r="L22" s="215"/>
      <c r="M22" s="215"/>
      <c r="N22" s="215"/>
      <c r="O22" s="215"/>
      <c r="P22" s="215"/>
    </row>
    <row r="23" spans="1:16" ht="16.5" customHeight="1" x14ac:dyDescent="0.2">
      <c r="A23" s="215"/>
      <c r="B23" s="215"/>
      <c r="C23" s="215"/>
      <c r="D23" s="215"/>
      <c r="E23" s="215"/>
      <c r="F23" s="215"/>
      <c r="G23" s="215"/>
      <c r="H23" s="215"/>
      <c r="I23" s="215"/>
      <c r="J23" s="215"/>
      <c r="K23" s="215"/>
      <c r="L23" s="215"/>
      <c r="M23" s="215"/>
      <c r="N23" s="215"/>
      <c r="O23" s="215"/>
      <c r="P23" s="215"/>
    </row>
    <row r="24" spans="1:16" ht="16.5" customHeight="1" x14ac:dyDescent="0.2">
      <c r="A24" s="215"/>
      <c r="B24" s="215"/>
      <c r="C24" s="215"/>
      <c r="D24" s="215"/>
      <c r="E24" s="215"/>
      <c r="F24" s="215"/>
      <c r="G24" s="215"/>
      <c r="H24" s="215"/>
      <c r="I24" s="215"/>
      <c r="J24" s="215"/>
      <c r="K24" s="215"/>
      <c r="L24" s="215"/>
      <c r="M24" s="215"/>
      <c r="N24" s="215"/>
      <c r="O24" s="215"/>
      <c r="P24" s="215"/>
    </row>
    <row r="25" spans="1:16" ht="16.5" customHeight="1" x14ac:dyDescent="0.2">
      <c r="A25" s="215"/>
      <c r="B25" s="215"/>
      <c r="C25" s="215"/>
      <c r="D25" s="215"/>
      <c r="E25" s="215"/>
      <c r="F25" s="215"/>
      <c r="G25" s="215"/>
      <c r="H25" s="215"/>
      <c r="I25" s="215"/>
      <c r="J25" s="215"/>
      <c r="K25" s="215"/>
      <c r="L25" s="215"/>
      <c r="M25" s="215"/>
      <c r="N25" s="215"/>
      <c r="O25" s="215"/>
      <c r="P25" s="215"/>
    </row>
    <row r="26" spans="1:16" ht="16.5" customHeight="1" x14ac:dyDescent="0.2">
      <c r="A26" s="215"/>
      <c r="B26" s="215"/>
      <c r="C26" s="215"/>
      <c r="D26" s="215"/>
      <c r="E26" s="215"/>
      <c r="F26" s="215"/>
      <c r="G26" s="215"/>
      <c r="H26" s="215"/>
      <c r="I26" s="215"/>
      <c r="J26" s="215"/>
      <c r="K26" s="215"/>
      <c r="L26" s="215"/>
      <c r="M26" s="215"/>
      <c r="N26" s="215"/>
      <c r="O26" s="215"/>
      <c r="P26" s="215"/>
    </row>
    <row r="27" spans="1:16" ht="16.5" customHeight="1" x14ac:dyDescent="0.2">
      <c r="A27" s="215"/>
      <c r="B27" s="215"/>
      <c r="C27" s="215"/>
      <c r="D27" s="215"/>
      <c r="E27" s="215"/>
      <c r="F27" s="215"/>
      <c r="G27" s="215"/>
      <c r="H27" s="215"/>
      <c r="I27" s="215"/>
      <c r="J27" s="215"/>
      <c r="K27" s="215"/>
      <c r="L27" s="215"/>
      <c r="M27" s="215"/>
      <c r="N27" s="215"/>
      <c r="O27" s="215"/>
      <c r="P27" s="215"/>
    </row>
    <row r="28" spans="1:16" ht="16.5" customHeight="1" x14ac:dyDescent="0.2">
      <c r="A28" s="215"/>
      <c r="B28" s="215"/>
      <c r="C28" s="215"/>
      <c r="D28" s="215"/>
      <c r="E28" s="215"/>
      <c r="F28" s="215"/>
      <c r="G28" s="215"/>
      <c r="H28" s="215"/>
      <c r="I28" s="215"/>
      <c r="J28" s="215"/>
      <c r="K28" s="215"/>
      <c r="L28" s="215"/>
      <c r="M28" s="215"/>
      <c r="N28" s="215"/>
      <c r="O28" s="215"/>
      <c r="P28" s="215"/>
    </row>
    <row r="29" spans="1:16" ht="16.5" customHeight="1" x14ac:dyDescent="0.2">
      <c r="A29" s="215"/>
      <c r="B29" s="215"/>
      <c r="C29" s="215"/>
      <c r="D29" s="215"/>
      <c r="E29" s="215"/>
      <c r="F29" s="215"/>
      <c r="G29" s="215"/>
      <c r="H29" s="215"/>
      <c r="I29" s="215"/>
      <c r="J29" s="215"/>
      <c r="K29" s="215"/>
      <c r="L29" s="215"/>
      <c r="M29" s="215"/>
      <c r="N29" s="215"/>
      <c r="O29" s="215"/>
      <c r="P29" s="215"/>
    </row>
    <row r="30" spans="1:16" ht="16.5" customHeight="1" x14ac:dyDescent="0.2">
      <c r="A30" s="215"/>
      <c r="B30" s="215"/>
      <c r="C30" s="215"/>
      <c r="D30" s="215"/>
      <c r="E30" s="215"/>
      <c r="F30" s="215"/>
      <c r="G30" s="215"/>
      <c r="H30" s="215"/>
      <c r="I30" s="215"/>
      <c r="J30" s="215"/>
      <c r="K30" s="215"/>
      <c r="L30" s="215"/>
      <c r="M30" s="215"/>
      <c r="N30" s="215"/>
      <c r="O30" s="215"/>
      <c r="P30" s="215"/>
    </row>
    <row r="31" spans="1:16" ht="16.5" customHeight="1" x14ac:dyDescent="0.2">
      <c r="A31" s="215"/>
      <c r="B31" s="215"/>
      <c r="C31" s="215"/>
      <c r="D31" s="215"/>
      <c r="E31" s="215"/>
      <c r="F31" s="215"/>
      <c r="G31" s="215"/>
      <c r="H31" s="215"/>
      <c r="I31" s="215"/>
      <c r="J31" s="215"/>
      <c r="K31" s="215"/>
      <c r="L31" s="215"/>
      <c r="M31" s="215"/>
      <c r="N31" s="215"/>
      <c r="O31" s="215"/>
      <c r="P31" s="215"/>
    </row>
    <row r="32" spans="1:16" ht="31.5" customHeight="1" x14ac:dyDescent="0.2">
      <c r="A32" s="215"/>
      <c r="B32" s="215"/>
      <c r="C32" s="215"/>
      <c r="D32" s="215"/>
      <c r="E32" s="215"/>
      <c r="F32" s="215"/>
      <c r="G32" s="215"/>
      <c r="H32" s="215"/>
      <c r="I32" s="215"/>
      <c r="J32" s="210" t="s">
        <v>2</v>
      </c>
      <c r="K32" s="215"/>
      <c r="L32" s="215"/>
      <c r="M32" s="215"/>
      <c r="N32" s="215"/>
      <c r="O32" s="215"/>
      <c r="P32" s="215"/>
    </row>
    <row r="33" spans="1:16" ht="39" customHeight="1" x14ac:dyDescent="0.25">
      <c r="A33" s="215"/>
      <c r="B33" s="216" t="s">
        <v>12</v>
      </c>
      <c r="C33" s="222"/>
      <c r="D33" s="222"/>
      <c r="E33" s="224" t="s">
        <v>14</v>
      </c>
      <c r="F33" s="225" t="s">
        <v>528</v>
      </c>
      <c r="G33" s="230" t="s">
        <v>529</v>
      </c>
      <c r="H33" s="230" t="s">
        <v>205</v>
      </c>
      <c r="I33" s="230" t="s">
        <v>434</v>
      </c>
      <c r="J33" s="234" t="s">
        <v>458</v>
      </c>
      <c r="K33" s="215"/>
      <c r="L33" s="215"/>
      <c r="M33" s="215"/>
      <c r="N33" s="215"/>
      <c r="O33" s="215"/>
      <c r="P33" s="215"/>
    </row>
    <row r="34" spans="1:16" ht="39" customHeight="1" x14ac:dyDescent="0.2">
      <c r="A34" s="215"/>
      <c r="B34" s="217"/>
      <c r="C34" s="1007" t="s">
        <v>463</v>
      </c>
      <c r="D34" s="1007"/>
      <c r="E34" s="1008"/>
      <c r="F34" s="226">
        <v>1.5699999999999998</v>
      </c>
      <c r="G34" s="231">
        <v>1.55</v>
      </c>
      <c r="H34" s="231">
        <v>1.61</v>
      </c>
      <c r="I34" s="231">
        <v>1.75</v>
      </c>
      <c r="J34" s="235">
        <v>1.96</v>
      </c>
      <c r="K34" s="215"/>
      <c r="L34" s="215"/>
      <c r="M34" s="215"/>
      <c r="N34" s="215"/>
      <c r="O34" s="215"/>
      <c r="P34" s="215"/>
    </row>
    <row r="35" spans="1:16" ht="39" customHeight="1" x14ac:dyDescent="0.2">
      <c r="A35" s="215"/>
      <c r="B35" s="218"/>
      <c r="C35" s="1003" t="s">
        <v>464</v>
      </c>
      <c r="D35" s="1003"/>
      <c r="E35" s="1004"/>
      <c r="F35" s="227">
        <v>1.66</v>
      </c>
      <c r="G35" s="232">
        <v>1.58</v>
      </c>
      <c r="H35" s="232">
        <v>1.1399999999999999</v>
      </c>
      <c r="I35" s="232">
        <v>1.39</v>
      </c>
      <c r="J35" s="236">
        <v>1.3</v>
      </c>
      <c r="K35" s="215"/>
      <c r="L35" s="215"/>
      <c r="M35" s="215"/>
      <c r="N35" s="215"/>
      <c r="O35" s="215"/>
      <c r="P35" s="215"/>
    </row>
    <row r="36" spans="1:16" ht="39" customHeight="1" x14ac:dyDescent="0.2">
      <c r="A36" s="215"/>
      <c r="B36" s="218"/>
      <c r="C36" s="1003" t="s">
        <v>462</v>
      </c>
      <c r="D36" s="1003"/>
      <c r="E36" s="1004"/>
      <c r="F36" s="227" t="s">
        <v>188</v>
      </c>
      <c r="G36" s="232" t="s">
        <v>188</v>
      </c>
      <c r="H36" s="232" t="s">
        <v>188</v>
      </c>
      <c r="I36" s="232" t="s">
        <v>188</v>
      </c>
      <c r="J36" s="236">
        <v>0.63</v>
      </c>
      <c r="K36" s="215"/>
      <c r="L36" s="215"/>
      <c r="M36" s="215"/>
      <c r="N36" s="215"/>
      <c r="O36" s="215"/>
      <c r="P36" s="215"/>
    </row>
    <row r="37" spans="1:16" ht="39" customHeight="1" x14ac:dyDescent="0.2">
      <c r="A37" s="215"/>
      <c r="B37" s="218"/>
      <c r="C37" s="1003" t="s">
        <v>440</v>
      </c>
      <c r="D37" s="1003"/>
      <c r="E37" s="1004"/>
      <c r="F37" s="227">
        <v>0.85</v>
      </c>
      <c r="G37" s="232">
        <v>0.94</v>
      </c>
      <c r="H37" s="232">
        <v>0.35</v>
      </c>
      <c r="I37" s="232">
        <v>0.75</v>
      </c>
      <c r="J37" s="236">
        <v>0.48</v>
      </c>
      <c r="K37" s="215"/>
      <c r="L37" s="215"/>
      <c r="M37" s="215"/>
      <c r="N37" s="215"/>
      <c r="O37" s="215"/>
      <c r="P37" s="215"/>
    </row>
    <row r="38" spans="1:16" ht="39" customHeight="1" x14ac:dyDescent="0.2">
      <c r="A38" s="215"/>
      <c r="B38" s="218"/>
      <c r="C38" s="1003" t="s">
        <v>248</v>
      </c>
      <c r="D38" s="1003"/>
      <c r="E38" s="1004"/>
      <c r="F38" s="227">
        <v>0.24</v>
      </c>
      <c r="G38" s="232">
        <v>0.23</v>
      </c>
      <c r="H38" s="232">
        <v>0.22</v>
      </c>
      <c r="I38" s="232">
        <v>0.24</v>
      </c>
      <c r="J38" s="236">
        <v>0.3</v>
      </c>
      <c r="K38" s="215"/>
      <c r="L38" s="215"/>
      <c r="M38" s="215"/>
      <c r="N38" s="215"/>
      <c r="O38" s="215"/>
      <c r="P38" s="215"/>
    </row>
    <row r="39" spans="1:16" ht="39" customHeight="1" x14ac:dyDescent="0.2">
      <c r="A39" s="215"/>
      <c r="B39" s="218"/>
      <c r="C39" s="1003" t="s">
        <v>465</v>
      </c>
      <c r="D39" s="1003"/>
      <c r="E39" s="1004"/>
      <c r="F39" s="227">
        <v>0.01</v>
      </c>
      <c r="G39" s="232">
        <v>0.02</v>
      </c>
      <c r="H39" s="232">
        <v>0.04</v>
      </c>
      <c r="I39" s="232">
        <v>0.05</v>
      </c>
      <c r="J39" s="236">
        <v>0.04</v>
      </c>
      <c r="K39" s="215"/>
      <c r="L39" s="215"/>
      <c r="M39" s="215"/>
      <c r="N39" s="215"/>
      <c r="O39" s="215"/>
      <c r="P39" s="215"/>
    </row>
    <row r="40" spans="1:16" ht="39" customHeight="1" x14ac:dyDescent="0.2">
      <c r="A40" s="215"/>
      <c r="B40" s="218"/>
      <c r="C40" s="1003" t="s">
        <v>450</v>
      </c>
      <c r="D40" s="1003"/>
      <c r="E40" s="1004"/>
      <c r="F40" s="227">
        <v>0.01</v>
      </c>
      <c r="G40" s="232">
        <v>0.01</v>
      </c>
      <c r="H40" s="232">
        <v>0</v>
      </c>
      <c r="I40" s="232">
        <v>0</v>
      </c>
      <c r="J40" s="236">
        <v>0</v>
      </c>
      <c r="K40" s="215"/>
      <c r="L40" s="215"/>
      <c r="M40" s="215"/>
      <c r="N40" s="215"/>
      <c r="O40" s="215"/>
      <c r="P40" s="215"/>
    </row>
    <row r="41" spans="1:16" ht="39" customHeight="1" x14ac:dyDescent="0.2">
      <c r="A41" s="215"/>
      <c r="B41" s="218"/>
      <c r="C41" s="1003" t="s">
        <v>442</v>
      </c>
      <c r="D41" s="1003"/>
      <c r="E41" s="1004"/>
      <c r="F41" s="227">
        <v>0</v>
      </c>
      <c r="G41" s="232">
        <v>0</v>
      </c>
      <c r="H41" s="232">
        <v>0</v>
      </c>
      <c r="I41" s="232">
        <v>0</v>
      </c>
      <c r="J41" s="236">
        <v>0</v>
      </c>
      <c r="K41" s="215"/>
      <c r="L41" s="215"/>
      <c r="M41" s="215"/>
      <c r="N41" s="215"/>
      <c r="O41" s="215"/>
      <c r="P41" s="215"/>
    </row>
    <row r="42" spans="1:16" ht="39" customHeight="1" x14ac:dyDescent="0.2">
      <c r="A42" s="215"/>
      <c r="B42" s="219"/>
      <c r="C42" s="1003" t="s">
        <v>321</v>
      </c>
      <c r="D42" s="1003"/>
      <c r="E42" s="1004"/>
      <c r="F42" s="227" t="s">
        <v>188</v>
      </c>
      <c r="G42" s="232" t="s">
        <v>188</v>
      </c>
      <c r="H42" s="232" t="s">
        <v>188</v>
      </c>
      <c r="I42" s="232" t="s">
        <v>188</v>
      </c>
      <c r="J42" s="236" t="s">
        <v>188</v>
      </c>
      <c r="K42" s="215"/>
      <c r="L42" s="215"/>
      <c r="M42" s="215"/>
      <c r="N42" s="215"/>
      <c r="O42" s="215"/>
      <c r="P42" s="215"/>
    </row>
    <row r="43" spans="1:16" ht="39" customHeight="1" x14ac:dyDescent="0.2">
      <c r="A43" s="215"/>
      <c r="B43" s="220"/>
      <c r="C43" s="1005" t="s">
        <v>497</v>
      </c>
      <c r="D43" s="1005"/>
      <c r="E43" s="1006"/>
      <c r="F43" s="228">
        <v>0</v>
      </c>
      <c r="G43" s="233">
        <v>0</v>
      </c>
      <c r="H43" s="233">
        <v>0</v>
      </c>
      <c r="I43" s="233">
        <v>0</v>
      </c>
      <c r="J43" s="237">
        <v>0</v>
      </c>
      <c r="K43" s="215"/>
      <c r="L43" s="215"/>
      <c r="M43" s="215"/>
      <c r="N43" s="215"/>
      <c r="O43" s="215"/>
      <c r="P43" s="215"/>
    </row>
    <row r="44" spans="1:16" ht="39" customHeight="1" x14ac:dyDescent="0.25">
      <c r="A44" s="215"/>
      <c r="B44" s="221"/>
      <c r="C44" s="223"/>
      <c r="D44" s="223"/>
      <c r="E44" s="223"/>
      <c r="F44" s="229"/>
      <c r="G44" s="229"/>
      <c r="H44" s="229"/>
      <c r="I44" s="229"/>
      <c r="J44" s="229"/>
      <c r="K44" s="215"/>
      <c r="L44" s="215"/>
      <c r="M44" s="215"/>
      <c r="N44" s="215"/>
      <c r="O44" s="215"/>
      <c r="P44" s="215"/>
    </row>
    <row r="45" spans="1:16" ht="18" customHeight="1" x14ac:dyDescent="0.2">
      <c r="A45" s="215"/>
      <c r="B45" s="215"/>
      <c r="C45" s="215"/>
      <c r="D45" s="215"/>
      <c r="E45" s="215"/>
      <c r="F45" s="215"/>
      <c r="G45" s="215"/>
      <c r="H45" s="215"/>
      <c r="I45" s="215"/>
      <c r="J45" s="215"/>
      <c r="K45" s="215"/>
      <c r="L45" s="215"/>
      <c r="M45" s="215"/>
      <c r="N45" s="215"/>
      <c r="O45" s="215"/>
      <c r="P45" s="215"/>
    </row>
  </sheetData>
  <sheetProtection algorithmName="SHA-512" hashValue="SBajlHG88rzWI+yMyzabXL0TvEWjLaNbOLbyijAj+a8T7i90CfvjQgD2EcjcAvNI6fb7mG/UayOCJRDNugzy9w==" saltValue="VZJyl3qUbOINZaNKewtdI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4"/>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GridLines="0" zoomScale="70" zoomScaleNormal="70" zoomScaleSheetLayoutView="55" workbookViewId="0"/>
  </sheetViews>
  <sheetFormatPr defaultColWidth="0" defaultRowHeight="12.65" customHeight="1" zeroHeight="1" x14ac:dyDescent="0.2"/>
  <cols>
    <col min="1" max="1" width="6.6328125" style="64" customWidth="1"/>
    <col min="2" max="3" width="10.90625" style="64" customWidth="1"/>
    <col min="4" max="4" width="10" style="64" customWidth="1"/>
    <col min="5" max="10" width="11" style="64" customWidth="1"/>
    <col min="11" max="15" width="13.08984375" style="64" customWidth="1"/>
    <col min="16" max="21" width="11.453125" style="64" customWidth="1"/>
    <col min="22" max="22" width="0" style="64" hidden="1" customWidth="1"/>
    <col min="23" max="16384" width="0" style="64" hidden="1"/>
  </cols>
  <sheetData>
    <row r="1" spans="1:21" ht="13.5" customHeight="1" x14ac:dyDescent="0.2">
      <c r="A1" s="117"/>
      <c r="B1" s="117"/>
      <c r="C1" s="117"/>
      <c r="D1" s="117"/>
      <c r="E1" s="117"/>
      <c r="F1" s="117"/>
      <c r="G1" s="117"/>
      <c r="H1" s="117"/>
      <c r="I1" s="117"/>
      <c r="J1" s="117"/>
      <c r="K1" s="117"/>
      <c r="L1" s="117"/>
      <c r="M1" s="117"/>
      <c r="N1" s="117"/>
      <c r="O1" s="117"/>
      <c r="P1" s="117"/>
      <c r="Q1" s="117"/>
      <c r="R1" s="117"/>
      <c r="S1" s="117"/>
      <c r="T1" s="117"/>
      <c r="U1" s="117"/>
    </row>
    <row r="2" spans="1:21" ht="13.5" customHeight="1" x14ac:dyDescent="0.2">
      <c r="A2" s="117"/>
      <c r="B2" s="117"/>
      <c r="C2" s="117"/>
      <c r="D2" s="117"/>
      <c r="E2" s="117"/>
      <c r="F2" s="117"/>
      <c r="G2" s="117"/>
      <c r="H2" s="117"/>
      <c r="I2" s="117"/>
      <c r="J2" s="117"/>
      <c r="K2" s="117"/>
      <c r="L2" s="117"/>
      <c r="M2" s="117"/>
      <c r="N2" s="117"/>
      <c r="O2" s="117"/>
      <c r="P2" s="117"/>
      <c r="Q2" s="117"/>
      <c r="R2" s="117"/>
      <c r="S2" s="117"/>
      <c r="T2" s="117"/>
      <c r="U2" s="117"/>
    </row>
    <row r="3" spans="1:21" ht="13.5" customHeight="1" x14ac:dyDescent="0.2">
      <c r="A3" s="117"/>
      <c r="B3" s="117"/>
      <c r="C3" s="117"/>
      <c r="D3" s="117"/>
      <c r="E3" s="117"/>
      <c r="F3" s="117"/>
      <c r="G3" s="117"/>
      <c r="H3" s="117"/>
      <c r="I3" s="117"/>
      <c r="J3" s="117"/>
      <c r="K3" s="117"/>
      <c r="L3" s="117"/>
      <c r="M3" s="117"/>
      <c r="N3" s="117"/>
      <c r="O3" s="117"/>
      <c r="P3" s="117"/>
      <c r="Q3" s="117"/>
      <c r="R3" s="117"/>
      <c r="S3" s="117"/>
      <c r="T3" s="117"/>
      <c r="U3" s="117"/>
    </row>
    <row r="4" spans="1:21" ht="13.5" customHeight="1" x14ac:dyDescent="0.2">
      <c r="A4" s="117"/>
      <c r="B4" s="117"/>
      <c r="C4" s="117"/>
      <c r="D4" s="117"/>
      <c r="E4" s="117"/>
      <c r="F4" s="117"/>
      <c r="G4" s="117"/>
      <c r="H4" s="117"/>
      <c r="I4" s="117"/>
      <c r="J4" s="117"/>
      <c r="K4" s="117"/>
      <c r="L4" s="117"/>
      <c r="M4" s="117"/>
      <c r="N4" s="117"/>
      <c r="O4" s="117"/>
      <c r="P4" s="117"/>
      <c r="Q4" s="117"/>
      <c r="R4" s="117"/>
      <c r="S4" s="117"/>
      <c r="T4" s="117"/>
      <c r="U4" s="117"/>
    </row>
    <row r="5" spans="1:21" ht="13.5" customHeight="1" x14ac:dyDescent="0.2">
      <c r="A5" s="117"/>
      <c r="B5" s="117"/>
      <c r="C5" s="117"/>
      <c r="D5" s="117"/>
      <c r="E5" s="117"/>
      <c r="F5" s="117"/>
      <c r="G5" s="117"/>
      <c r="H5" s="117"/>
      <c r="I5" s="117"/>
      <c r="J5" s="117"/>
      <c r="K5" s="117"/>
      <c r="L5" s="117"/>
      <c r="M5" s="117"/>
      <c r="N5" s="117"/>
      <c r="O5" s="117"/>
      <c r="P5" s="117"/>
      <c r="Q5" s="117"/>
      <c r="R5" s="117"/>
      <c r="S5" s="117"/>
      <c r="T5" s="117"/>
      <c r="U5" s="117"/>
    </row>
    <row r="6" spans="1:21" ht="13.5" customHeight="1" x14ac:dyDescent="0.2">
      <c r="A6" s="117"/>
      <c r="B6" s="117"/>
      <c r="C6" s="117"/>
      <c r="D6" s="117"/>
      <c r="E6" s="117"/>
      <c r="F6" s="117"/>
      <c r="G6" s="117"/>
      <c r="H6" s="117"/>
      <c r="I6" s="117"/>
      <c r="J6" s="117"/>
      <c r="K6" s="117"/>
      <c r="L6" s="117"/>
      <c r="M6" s="117"/>
      <c r="N6" s="117"/>
      <c r="O6" s="117"/>
      <c r="P6" s="117"/>
      <c r="Q6" s="117"/>
      <c r="R6" s="117"/>
      <c r="S6" s="117"/>
      <c r="T6" s="117"/>
      <c r="U6" s="117"/>
    </row>
    <row r="7" spans="1:21" ht="13.5" customHeight="1" x14ac:dyDescent="0.2">
      <c r="A7" s="117"/>
      <c r="B7" s="117"/>
      <c r="C7" s="117"/>
      <c r="D7" s="117"/>
      <c r="E7" s="117"/>
      <c r="F7" s="117"/>
      <c r="G7" s="117"/>
      <c r="H7" s="117"/>
      <c r="I7" s="117"/>
      <c r="J7" s="117"/>
      <c r="K7" s="117"/>
      <c r="L7" s="117"/>
      <c r="M7" s="117"/>
      <c r="N7" s="117"/>
      <c r="O7" s="117"/>
      <c r="P7" s="117"/>
      <c r="Q7" s="117"/>
      <c r="R7" s="117"/>
      <c r="S7" s="117"/>
      <c r="T7" s="117"/>
      <c r="U7" s="117"/>
    </row>
    <row r="8" spans="1:21" ht="13.5" customHeight="1" x14ac:dyDescent="0.2">
      <c r="A8" s="117"/>
      <c r="B8" s="117"/>
      <c r="C8" s="117"/>
      <c r="D8" s="117"/>
      <c r="E8" s="117"/>
      <c r="F8" s="117"/>
      <c r="G8" s="117"/>
      <c r="H8" s="117"/>
      <c r="I8" s="117"/>
      <c r="J8" s="117"/>
      <c r="K8" s="117"/>
      <c r="L8" s="117"/>
      <c r="M8" s="117"/>
      <c r="N8" s="117"/>
      <c r="O8" s="117"/>
      <c r="P8" s="117"/>
      <c r="Q8" s="117"/>
      <c r="R8" s="117"/>
      <c r="S8" s="117"/>
      <c r="T8" s="117"/>
      <c r="U8" s="117"/>
    </row>
    <row r="9" spans="1:21" ht="13.5" customHeight="1" x14ac:dyDescent="0.2">
      <c r="A9" s="117"/>
      <c r="B9" s="117"/>
      <c r="C9" s="117"/>
      <c r="D9" s="117"/>
      <c r="E9" s="117"/>
      <c r="F9" s="117"/>
      <c r="G9" s="117"/>
      <c r="H9" s="117"/>
      <c r="I9" s="117"/>
      <c r="J9" s="117"/>
      <c r="K9" s="117"/>
      <c r="L9" s="117"/>
      <c r="M9" s="117"/>
      <c r="N9" s="117"/>
      <c r="O9" s="117"/>
      <c r="P9" s="117"/>
      <c r="Q9" s="117"/>
      <c r="R9" s="117"/>
      <c r="S9" s="117"/>
      <c r="T9" s="117"/>
      <c r="U9" s="117"/>
    </row>
    <row r="10" spans="1:21" ht="13.5" customHeight="1" x14ac:dyDescent="0.2">
      <c r="A10" s="117"/>
      <c r="B10" s="117"/>
      <c r="C10" s="117"/>
      <c r="D10" s="117"/>
      <c r="E10" s="117"/>
      <c r="F10" s="117"/>
      <c r="G10" s="117"/>
      <c r="H10" s="117"/>
      <c r="I10" s="117"/>
      <c r="J10" s="117"/>
      <c r="K10" s="117"/>
      <c r="L10" s="117"/>
      <c r="M10" s="117"/>
      <c r="N10" s="117"/>
      <c r="O10" s="117"/>
      <c r="P10" s="117"/>
      <c r="Q10" s="117"/>
      <c r="R10" s="117"/>
      <c r="S10" s="117"/>
      <c r="T10" s="117"/>
      <c r="U10" s="117"/>
    </row>
    <row r="11" spans="1:21" ht="13.5" customHeight="1" x14ac:dyDescent="0.2">
      <c r="A11" s="117"/>
      <c r="B11" s="117"/>
      <c r="C11" s="117"/>
      <c r="D11" s="117"/>
      <c r="E11" s="117"/>
      <c r="F11" s="117"/>
      <c r="G11" s="117"/>
      <c r="H11" s="117"/>
      <c r="I11" s="117"/>
      <c r="J11" s="117"/>
      <c r="K11" s="117"/>
      <c r="L11" s="117"/>
      <c r="M11" s="117"/>
      <c r="N11" s="117"/>
      <c r="O11" s="117"/>
      <c r="P11" s="117"/>
      <c r="Q11" s="117"/>
      <c r="R11" s="117"/>
      <c r="S11" s="117"/>
      <c r="T11" s="117"/>
      <c r="U11" s="117"/>
    </row>
    <row r="12" spans="1:21" ht="13.5" customHeight="1" x14ac:dyDescent="0.2">
      <c r="A12" s="117"/>
      <c r="B12" s="117"/>
      <c r="C12" s="117"/>
      <c r="D12" s="117"/>
      <c r="E12" s="117"/>
      <c r="F12" s="117"/>
      <c r="G12" s="117"/>
      <c r="H12" s="117"/>
      <c r="I12" s="117"/>
      <c r="J12" s="117"/>
      <c r="K12" s="117"/>
      <c r="L12" s="117"/>
      <c r="M12" s="117"/>
      <c r="N12" s="117"/>
      <c r="O12" s="117"/>
      <c r="P12" s="117"/>
      <c r="Q12" s="117"/>
      <c r="R12" s="117"/>
      <c r="S12" s="117"/>
      <c r="T12" s="117"/>
      <c r="U12" s="117"/>
    </row>
    <row r="13" spans="1:21" ht="13.5" customHeight="1" x14ac:dyDescent="0.2">
      <c r="A13" s="117"/>
      <c r="B13" s="117"/>
      <c r="C13" s="117"/>
      <c r="D13" s="117"/>
      <c r="E13" s="117"/>
      <c r="F13" s="117"/>
      <c r="G13" s="117"/>
      <c r="H13" s="117"/>
      <c r="I13" s="117"/>
      <c r="J13" s="117"/>
      <c r="K13" s="117"/>
      <c r="L13" s="117"/>
      <c r="M13" s="117"/>
      <c r="N13" s="117"/>
      <c r="O13" s="117"/>
      <c r="P13" s="117"/>
      <c r="Q13" s="117"/>
      <c r="R13" s="117"/>
      <c r="S13" s="117"/>
      <c r="T13" s="117"/>
      <c r="U13" s="117"/>
    </row>
    <row r="14" spans="1:21" ht="13.5" customHeight="1" x14ac:dyDescent="0.2">
      <c r="A14" s="117"/>
      <c r="B14" s="117"/>
      <c r="C14" s="117"/>
      <c r="D14" s="117"/>
      <c r="E14" s="117"/>
      <c r="F14" s="117"/>
      <c r="G14" s="117"/>
      <c r="H14" s="117"/>
      <c r="I14" s="117"/>
      <c r="J14" s="117"/>
      <c r="K14" s="117"/>
      <c r="L14" s="117"/>
      <c r="M14" s="117"/>
      <c r="N14" s="117"/>
      <c r="O14" s="117"/>
      <c r="P14" s="117"/>
      <c r="Q14" s="117"/>
      <c r="R14" s="117"/>
      <c r="S14" s="117"/>
      <c r="T14" s="117"/>
      <c r="U14" s="117"/>
    </row>
    <row r="15" spans="1:21" ht="13.5" customHeight="1" x14ac:dyDescent="0.2">
      <c r="A15" s="117"/>
      <c r="B15" s="117"/>
      <c r="C15" s="117"/>
      <c r="D15" s="117"/>
      <c r="E15" s="117"/>
      <c r="F15" s="117"/>
      <c r="G15" s="117"/>
      <c r="H15" s="117"/>
      <c r="I15" s="117"/>
      <c r="J15" s="117"/>
      <c r="K15" s="117"/>
      <c r="L15" s="117"/>
      <c r="M15" s="117"/>
      <c r="N15" s="117"/>
      <c r="O15" s="117"/>
      <c r="P15" s="117"/>
      <c r="Q15" s="117"/>
      <c r="R15" s="117"/>
      <c r="S15" s="117"/>
      <c r="T15" s="117"/>
      <c r="U15" s="117"/>
    </row>
    <row r="16" spans="1:21" ht="13.5" customHeight="1" x14ac:dyDescent="0.2">
      <c r="A16" s="117"/>
      <c r="B16" s="117"/>
      <c r="C16" s="117"/>
      <c r="D16" s="117"/>
      <c r="E16" s="117"/>
      <c r="F16" s="117"/>
      <c r="G16" s="117"/>
      <c r="H16" s="117"/>
      <c r="I16" s="117"/>
      <c r="J16" s="117"/>
      <c r="K16" s="117"/>
      <c r="L16" s="117"/>
      <c r="M16" s="117"/>
      <c r="N16" s="117"/>
      <c r="O16" s="117"/>
      <c r="P16" s="117"/>
      <c r="Q16" s="117"/>
      <c r="R16" s="117"/>
      <c r="S16" s="117"/>
      <c r="T16" s="117"/>
      <c r="U16" s="117"/>
    </row>
    <row r="17" spans="1:21" ht="13.5" customHeight="1" x14ac:dyDescent="0.2">
      <c r="A17" s="117"/>
      <c r="B17" s="117"/>
      <c r="C17" s="117"/>
      <c r="D17" s="117"/>
      <c r="E17" s="117"/>
      <c r="F17" s="117"/>
      <c r="G17" s="117"/>
      <c r="H17" s="117"/>
      <c r="I17" s="117"/>
      <c r="J17" s="117"/>
      <c r="K17" s="117"/>
      <c r="L17" s="117"/>
      <c r="M17" s="117"/>
      <c r="N17" s="117"/>
      <c r="O17" s="117"/>
      <c r="P17" s="117"/>
      <c r="Q17" s="117"/>
      <c r="R17" s="117"/>
      <c r="S17" s="117"/>
      <c r="T17" s="117"/>
      <c r="U17" s="117"/>
    </row>
    <row r="18" spans="1:21" ht="13.5" customHeight="1" x14ac:dyDescent="0.2">
      <c r="A18" s="117"/>
      <c r="B18" s="117"/>
      <c r="C18" s="117"/>
      <c r="D18" s="117"/>
      <c r="E18" s="117"/>
      <c r="F18" s="117"/>
      <c r="G18" s="117"/>
      <c r="H18" s="117"/>
      <c r="I18" s="117"/>
      <c r="J18" s="117"/>
      <c r="K18" s="117"/>
      <c r="L18" s="117"/>
      <c r="M18" s="117"/>
      <c r="N18" s="117"/>
      <c r="O18" s="117"/>
      <c r="P18" s="117"/>
      <c r="Q18" s="117"/>
      <c r="R18" s="117"/>
      <c r="S18" s="117"/>
      <c r="T18" s="117"/>
      <c r="U18" s="117"/>
    </row>
    <row r="19" spans="1:21" ht="13.5" customHeight="1" x14ac:dyDescent="0.2">
      <c r="A19" s="117"/>
      <c r="B19" s="117"/>
      <c r="C19" s="117"/>
      <c r="D19" s="117"/>
      <c r="E19" s="117"/>
      <c r="F19" s="117"/>
      <c r="G19" s="117"/>
      <c r="H19" s="117"/>
      <c r="I19" s="117"/>
      <c r="J19" s="117"/>
      <c r="K19" s="117"/>
      <c r="L19" s="117"/>
      <c r="M19" s="117"/>
      <c r="N19" s="117"/>
      <c r="O19" s="117"/>
      <c r="P19" s="117"/>
      <c r="Q19" s="117"/>
      <c r="R19" s="117"/>
      <c r="S19" s="117"/>
      <c r="T19" s="117"/>
      <c r="U19" s="117"/>
    </row>
    <row r="20" spans="1:21" ht="13.5" customHeight="1" x14ac:dyDescent="0.2">
      <c r="A20" s="117"/>
      <c r="B20" s="117"/>
      <c r="C20" s="117"/>
      <c r="D20" s="117"/>
      <c r="E20" s="117"/>
      <c r="F20" s="117"/>
      <c r="G20" s="117"/>
      <c r="H20" s="117"/>
      <c r="I20" s="117"/>
      <c r="J20" s="117"/>
      <c r="K20" s="117"/>
      <c r="L20" s="117"/>
      <c r="M20" s="117"/>
      <c r="N20" s="117"/>
      <c r="O20" s="117"/>
      <c r="P20" s="117"/>
      <c r="Q20" s="117"/>
      <c r="R20" s="117"/>
      <c r="S20" s="117"/>
      <c r="T20" s="117"/>
      <c r="U20" s="117"/>
    </row>
    <row r="21" spans="1:21" ht="13.5" customHeight="1" x14ac:dyDescent="0.2">
      <c r="A21" s="117"/>
      <c r="B21" s="117"/>
      <c r="C21" s="117"/>
      <c r="D21" s="117"/>
      <c r="E21" s="117"/>
      <c r="F21" s="117"/>
      <c r="G21" s="117"/>
      <c r="H21" s="117"/>
      <c r="I21" s="117"/>
      <c r="J21" s="117"/>
      <c r="K21" s="117"/>
      <c r="L21" s="117"/>
      <c r="M21" s="117"/>
      <c r="N21" s="117"/>
      <c r="O21" s="117"/>
      <c r="P21" s="117"/>
      <c r="Q21" s="117"/>
      <c r="R21" s="117"/>
      <c r="S21" s="117"/>
      <c r="T21" s="117"/>
      <c r="U21" s="117"/>
    </row>
    <row r="22" spans="1:21" ht="13.5" customHeight="1" x14ac:dyDescent="0.2">
      <c r="A22" s="117"/>
      <c r="B22" s="117"/>
      <c r="C22" s="117"/>
      <c r="D22" s="117"/>
      <c r="E22" s="117"/>
      <c r="F22" s="117"/>
      <c r="G22" s="117"/>
      <c r="H22" s="117"/>
      <c r="I22" s="117"/>
      <c r="J22" s="117"/>
      <c r="K22" s="117"/>
      <c r="L22" s="117"/>
      <c r="M22" s="117"/>
      <c r="N22" s="117"/>
      <c r="O22" s="117"/>
      <c r="P22" s="117"/>
      <c r="Q22" s="117"/>
      <c r="R22" s="117"/>
      <c r="S22" s="117"/>
      <c r="T22" s="117"/>
      <c r="U22" s="117"/>
    </row>
    <row r="23" spans="1:21" ht="13.5" customHeight="1" x14ac:dyDescent="0.2">
      <c r="A23" s="117"/>
      <c r="B23" s="117"/>
      <c r="C23" s="117"/>
      <c r="D23" s="117"/>
      <c r="E23" s="117"/>
      <c r="F23" s="117"/>
      <c r="G23" s="117"/>
      <c r="H23" s="117"/>
      <c r="I23" s="117"/>
      <c r="J23" s="117"/>
      <c r="K23" s="117"/>
      <c r="L23" s="117"/>
      <c r="M23" s="117"/>
      <c r="N23" s="117"/>
      <c r="O23" s="117"/>
      <c r="P23" s="117"/>
      <c r="Q23" s="117"/>
      <c r="R23" s="117"/>
      <c r="S23" s="117"/>
      <c r="T23" s="117"/>
      <c r="U23" s="117"/>
    </row>
    <row r="24" spans="1:21" ht="13.5" customHeight="1" x14ac:dyDescent="0.2">
      <c r="A24" s="117"/>
      <c r="B24" s="117"/>
      <c r="C24" s="117"/>
      <c r="D24" s="117"/>
      <c r="E24" s="117"/>
      <c r="F24" s="117"/>
      <c r="G24" s="117"/>
      <c r="H24" s="117"/>
      <c r="I24" s="117"/>
      <c r="J24" s="117"/>
      <c r="K24" s="117"/>
      <c r="L24" s="117"/>
      <c r="M24" s="117"/>
      <c r="N24" s="117"/>
      <c r="O24" s="117"/>
      <c r="P24" s="117"/>
      <c r="Q24" s="117"/>
      <c r="R24" s="117"/>
      <c r="S24" s="117"/>
      <c r="T24" s="117"/>
      <c r="U24" s="117"/>
    </row>
    <row r="25" spans="1:21" ht="13.5" customHeight="1" x14ac:dyDescent="0.2">
      <c r="A25" s="117"/>
      <c r="B25" s="117"/>
      <c r="C25" s="117"/>
      <c r="D25" s="117"/>
      <c r="E25" s="117"/>
      <c r="F25" s="117"/>
      <c r="G25" s="117"/>
      <c r="H25" s="117"/>
      <c r="I25" s="117"/>
      <c r="J25" s="117"/>
      <c r="K25" s="117"/>
      <c r="L25" s="117"/>
      <c r="M25" s="117"/>
      <c r="N25" s="117"/>
      <c r="O25" s="117"/>
      <c r="P25" s="117"/>
      <c r="Q25" s="117"/>
      <c r="R25" s="117"/>
      <c r="S25" s="117"/>
      <c r="T25" s="117"/>
      <c r="U25" s="117"/>
    </row>
    <row r="26" spans="1:21" ht="13.5" customHeight="1" x14ac:dyDescent="0.2">
      <c r="A26" s="117"/>
      <c r="B26" s="117"/>
      <c r="C26" s="117"/>
      <c r="D26" s="117"/>
      <c r="E26" s="117"/>
      <c r="F26" s="117"/>
      <c r="G26" s="117"/>
      <c r="H26" s="117"/>
      <c r="I26" s="117"/>
      <c r="J26" s="117"/>
      <c r="K26" s="117"/>
      <c r="L26" s="117"/>
      <c r="M26" s="117"/>
      <c r="N26" s="117"/>
      <c r="O26" s="117"/>
      <c r="P26" s="117"/>
      <c r="Q26" s="117"/>
      <c r="R26" s="117"/>
      <c r="S26" s="117"/>
      <c r="T26" s="117"/>
      <c r="U26" s="117"/>
    </row>
    <row r="27" spans="1:21" ht="13.5" customHeight="1" x14ac:dyDescent="0.2">
      <c r="A27" s="117"/>
      <c r="B27" s="117"/>
      <c r="C27" s="117"/>
      <c r="D27" s="117"/>
      <c r="E27" s="117"/>
      <c r="F27" s="117"/>
      <c r="G27" s="117"/>
      <c r="H27" s="117"/>
      <c r="I27" s="117"/>
      <c r="J27" s="117"/>
      <c r="K27" s="117"/>
      <c r="L27" s="117"/>
      <c r="M27" s="117"/>
      <c r="N27" s="117"/>
      <c r="O27" s="117"/>
      <c r="P27" s="117"/>
      <c r="Q27" s="117"/>
      <c r="R27" s="117"/>
      <c r="S27" s="117"/>
      <c r="T27" s="117"/>
      <c r="U27" s="117"/>
    </row>
    <row r="28" spans="1:21" ht="13.5" customHeight="1" x14ac:dyDescent="0.2">
      <c r="A28" s="117"/>
      <c r="B28" s="117"/>
      <c r="C28" s="117"/>
      <c r="D28" s="117"/>
      <c r="E28" s="117"/>
      <c r="F28" s="117"/>
      <c r="G28" s="117"/>
      <c r="H28" s="117"/>
      <c r="I28" s="117"/>
      <c r="J28" s="117"/>
      <c r="K28" s="117"/>
      <c r="L28" s="117"/>
      <c r="M28" s="117"/>
      <c r="N28" s="117"/>
      <c r="O28" s="117"/>
      <c r="P28" s="117"/>
      <c r="Q28" s="117"/>
      <c r="R28" s="117"/>
      <c r="S28" s="117"/>
      <c r="T28" s="117"/>
      <c r="U28" s="117"/>
    </row>
    <row r="29" spans="1:21" ht="13.5" customHeight="1" x14ac:dyDescent="0.2">
      <c r="A29" s="117"/>
      <c r="B29" s="117"/>
      <c r="C29" s="117"/>
      <c r="D29" s="117"/>
      <c r="E29" s="117"/>
      <c r="F29" s="117"/>
      <c r="G29" s="117"/>
      <c r="H29" s="117"/>
      <c r="I29" s="117"/>
      <c r="J29" s="117"/>
      <c r="K29" s="117"/>
      <c r="L29" s="117"/>
      <c r="M29" s="117"/>
      <c r="N29" s="117"/>
      <c r="O29" s="117"/>
      <c r="P29" s="117"/>
      <c r="Q29" s="117"/>
      <c r="R29" s="117"/>
      <c r="S29" s="117"/>
      <c r="T29" s="117"/>
      <c r="U29" s="117"/>
    </row>
    <row r="30" spans="1:21" ht="13.5" customHeight="1" x14ac:dyDescent="0.2">
      <c r="A30" s="117"/>
      <c r="B30" s="117"/>
      <c r="C30" s="117"/>
      <c r="D30" s="117"/>
      <c r="E30" s="117"/>
      <c r="F30" s="117"/>
      <c r="G30" s="117"/>
      <c r="H30" s="117"/>
      <c r="I30" s="117"/>
      <c r="J30" s="117"/>
      <c r="K30" s="117"/>
      <c r="L30" s="117"/>
      <c r="M30" s="117"/>
      <c r="N30" s="117"/>
      <c r="O30" s="117"/>
      <c r="P30" s="117"/>
      <c r="Q30" s="117"/>
      <c r="R30" s="117"/>
      <c r="S30" s="117"/>
      <c r="T30" s="117"/>
      <c r="U30" s="117"/>
    </row>
    <row r="31" spans="1:21" ht="13.5" customHeight="1" x14ac:dyDescent="0.2">
      <c r="A31" s="117"/>
      <c r="B31" s="117"/>
      <c r="C31" s="117"/>
      <c r="D31" s="117"/>
      <c r="E31" s="117"/>
      <c r="F31" s="117"/>
      <c r="G31" s="117"/>
      <c r="H31" s="117"/>
      <c r="I31" s="117"/>
      <c r="J31" s="117"/>
      <c r="K31" s="117"/>
      <c r="L31" s="117"/>
      <c r="M31" s="117"/>
      <c r="N31" s="117"/>
      <c r="O31" s="117"/>
      <c r="P31" s="117"/>
      <c r="Q31" s="117"/>
      <c r="R31" s="117"/>
      <c r="S31" s="117"/>
      <c r="T31" s="117"/>
      <c r="U31" s="117"/>
    </row>
    <row r="32" spans="1:21" ht="13.5" customHeight="1" x14ac:dyDescent="0.2">
      <c r="A32" s="117"/>
      <c r="B32" s="117"/>
      <c r="C32" s="117"/>
      <c r="D32" s="117"/>
      <c r="E32" s="117"/>
      <c r="F32" s="117"/>
      <c r="G32" s="117"/>
      <c r="H32" s="117"/>
      <c r="I32" s="117"/>
      <c r="J32" s="117"/>
      <c r="K32" s="117"/>
      <c r="L32" s="117"/>
      <c r="M32" s="117"/>
      <c r="N32" s="117"/>
      <c r="O32" s="117"/>
      <c r="P32" s="117"/>
      <c r="Q32" s="117"/>
      <c r="R32" s="117"/>
      <c r="S32" s="117"/>
      <c r="T32" s="117"/>
      <c r="U32" s="117"/>
    </row>
    <row r="33" spans="1:21" ht="13.5" customHeight="1" x14ac:dyDescent="0.2">
      <c r="A33" s="117"/>
      <c r="B33" s="117"/>
      <c r="C33" s="117"/>
      <c r="D33" s="117"/>
      <c r="E33" s="117"/>
      <c r="F33" s="117"/>
      <c r="G33" s="117"/>
      <c r="H33" s="117"/>
      <c r="I33" s="117"/>
      <c r="J33" s="117"/>
      <c r="K33" s="117"/>
      <c r="L33" s="117"/>
      <c r="M33" s="117"/>
      <c r="N33" s="117"/>
      <c r="O33" s="117"/>
      <c r="P33" s="117"/>
      <c r="Q33" s="117"/>
      <c r="R33" s="117"/>
      <c r="S33" s="117"/>
      <c r="T33" s="117"/>
      <c r="U33" s="117"/>
    </row>
    <row r="34" spans="1:21" ht="13.5" customHeight="1" x14ac:dyDescent="0.2">
      <c r="A34" s="117"/>
      <c r="B34" s="117"/>
      <c r="C34" s="117"/>
      <c r="D34" s="117"/>
      <c r="E34" s="117"/>
      <c r="F34" s="117"/>
      <c r="G34" s="117"/>
      <c r="H34" s="117"/>
      <c r="I34" s="117"/>
      <c r="J34" s="117"/>
      <c r="K34" s="117"/>
      <c r="L34" s="117"/>
      <c r="M34" s="117"/>
      <c r="N34" s="117"/>
      <c r="O34" s="117"/>
      <c r="P34" s="117"/>
      <c r="Q34" s="117"/>
      <c r="R34" s="117"/>
      <c r="S34" s="117"/>
      <c r="T34" s="117"/>
      <c r="U34" s="117"/>
    </row>
    <row r="35" spans="1:21" ht="13.5" customHeight="1" x14ac:dyDescent="0.2">
      <c r="A35" s="117"/>
      <c r="B35" s="117"/>
      <c r="C35" s="117"/>
      <c r="D35" s="117"/>
      <c r="E35" s="117"/>
      <c r="F35" s="117"/>
      <c r="G35" s="117"/>
      <c r="H35" s="117"/>
      <c r="I35" s="117"/>
      <c r="J35" s="117"/>
      <c r="K35" s="117"/>
      <c r="L35" s="117"/>
      <c r="M35" s="117"/>
      <c r="N35" s="117"/>
      <c r="O35" s="117"/>
      <c r="P35" s="117"/>
      <c r="Q35" s="117"/>
      <c r="R35" s="117"/>
      <c r="S35" s="117"/>
      <c r="T35" s="117"/>
      <c r="U35" s="117"/>
    </row>
    <row r="36" spans="1:21" ht="13.5" customHeight="1" x14ac:dyDescent="0.2">
      <c r="A36" s="117"/>
      <c r="B36" s="117"/>
      <c r="C36" s="117"/>
      <c r="D36" s="117"/>
      <c r="E36" s="117"/>
      <c r="F36" s="117"/>
      <c r="G36" s="117"/>
      <c r="H36" s="117"/>
      <c r="I36" s="117"/>
      <c r="J36" s="117"/>
      <c r="K36" s="117"/>
      <c r="L36" s="117"/>
      <c r="M36" s="117"/>
      <c r="N36" s="117"/>
      <c r="O36" s="117"/>
      <c r="P36" s="117"/>
      <c r="Q36" s="117"/>
      <c r="R36" s="117"/>
      <c r="S36" s="117"/>
      <c r="T36" s="117"/>
      <c r="U36" s="117"/>
    </row>
    <row r="37" spans="1:21" ht="13.5" customHeight="1" x14ac:dyDescent="0.2">
      <c r="A37" s="117"/>
      <c r="B37" s="117"/>
      <c r="C37" s="117"/>
      <c r="D37" s="117"/>
      <c r="E37" s="117"/>
      <c r="F37" s="117"/>
      <c r="G37" s="117"/>
      <c r="H37" s="117"/>
      <c r="I37" s="117"/>
      <c r="J37" s="117"/>
      <c r="K37" s="117"/>
      <c r="L37" s="117"/>
      <c r="M37" s="117"/>
      <c r="N37" s="117"/>
      <c r="O37" s="117"/>
      <c r="P37" s="117"/>
      <c r="Q37" s="117"/>
      <c r="R37" s="117"/>
      <c r="S37" s="117"/>
      <c r="T37" s="117"/>
      <c r="U37" s="117"/>
    </row>
    <row r="38" spans="1:21" ht="13.5" customHeight="1" x14ac:dyDescent="0.2">
      <c r="A38" s="117"/>
      <c r="B38" s="117"/>
      <c r="C38" s="117"/>
      <c r="D38" s="117"/>
      <c r="E38" s="117"/>
      <c r="F38" s="117"/>
      <c r="G38" s="117"/>
      <c r="H38" s="117"/>
      <c r="I38" s="117"/>
      <c r="J38" s="117"/>
      <c r="K38" s="117"/>
      <c r="L38" s="117"/>
      <c r="M38" s="117"/>
      <c r="N38" s="117"/>
      <c r="O38" s="117"/>
      <c r="P38" s="117"/>
      <c r="Q38" s="117"/>
      <c r="R38" s="117"/>
      <c r="S38" s="117"/>
      <c r="T38" s="117"/>
      <c r="U38" s="117"/>
    </row>
    <row r="39" spans="1:21" ht="13.5" customHeight="1" x14ac:dyDescent="0.2">
      <c r="A39" s="117"/>
      <c r="B39" s="117"/>
      <c r="C39" s="117"/>
      <c r="D39" s="117"/>
      <c r="E39" s="117"/>
      <c r="F39" s="117"/>
      <c r="G39" s="117"/>
      <c r="H39" s="117"/>
      <c r="I39" s="117"/>
      <c r="J39" s="117"/>
      <c r="K39" s="117"/>
      <c r="L39" s="117"/>
      <c r="M39" s="117"/>
      <c r="N39" s="117"/>
      <c r="O39" s="117"/>
      <c r="P39" s="117"/>
      <c r="Q39" s="117"/>
      <c r="R39" s="117"/>
      <c r="S39" s="117"/>
      <c r="T39" s="117"/>
      <c r="U39" s="117"/>
    </row>
    <row r="40" spans="1:21" ht="13.5" customHeight="1" x14ac:dyDescent="0.2">
      <c r="A40" s="117"/>
      <c r="B40" s="117"/>
      <c r="C40" s="117"/>
      <c r="D40" s="117"/>
      <c r="E40" s="117"/>
      <c r="F40" s="117"/>
      <c r="G40" s="117"/>
      <c r="H40" s="117"/>
      <c r="I40" s="117"/>
      <c r="J40" s="117"/>
      <c r="K40" s="117"/>
      <c r="L40" s="117"/>
      <c r="M40" s="117"/>
      <c r="N40" s="117"/>
      <c r="O40" s="117"/>
      <c r="P40" s="117"/>
      <c r="Q40" s="117"/>
      <c r="R40" s="117"/>
      <c r="S40" s="117"/>
      <c r="T40" s="117"/>
      <c r="U40" s="117"/>
    </row>
    <row r="41" spans="1:21" ht="13.5" customHeight="1" x14ac:dyDescent="0.2">
      <c r="A41" s="117"/>
      <c r="B41" s="117"/>
      <c r="C41" s="117"/>
      <c r="D41" s="117"/>
      <c r="E41" s="117"/>
      <c r="F41" s="117"/>
      <c r="G41" s="117"/>
      <c r="H41" s="117"/>
      <c r="I41" s="117"/>
      <c r="J41" s="117"/>
      <c r="K41" s="117"/>
      <c r="L41" s="117"/>
      <c r="M41" s="117"/>
      <c r="N41" s="117"/>
      <c r="O41" s="117"/>
      <c r="P41" s="117"/>
      <c r="Q41" s="117"/>
      <c r="R41" s="117"/>
      <c r="S41" s="117"/>
      <c r="T41" s="117"/>
      <c r="U41" s="117"/>
    </row>
    <row r="42" spans="1:21" ht="13.5" customHeight="1" x14ac:dyDescent="0.2">
      <c r="A42" s="117"/>
      <c r="B42" s="117"/>
      <c r="C42" s="117"/>
      <c r="D42" s="117"/>
      <c r="E42" s="117"/>
      <c r="F42" s="117"/>
      <c r="G42" s="117"/>
      <c r="H42" s="117"/>
      <c r="I42" s="117"/>
      <c r="J42" s="117"/>
      <c r="K42" s="117"/>
      <c r="L42" s="117"/>
      <c r="M42" s="117"/>
      <c r="N42" s="117"/>
      <c r="O42" s="117"/>
      <c r="P42" s="117"/>
      <c r="Q42" s="117"/>
      <c r="R42" s="117"/>
      <c r="S42" s="117"/>
      <c r="T42" s="117"/>
      <c r="U42" s="117"/>
    </row>
    <row r="43" spans="1:21" ht="30.75" customHeight="1" x14ac:dyDescent="0.2">
      <c r="A43" s="117"/>
      <c r="B43" s="117"/>
      <c r="C43" s="117"/>
      <c r="D43" s="117"/>
      <c r="E43" s="117"/>
      <c r="F43" s="117"/>
      <c r="G43" s="117"/>
      <c r="H43" s="117"/>
      <c r="I43" s="117"/>
      <c r="J43" s="117"/>
      <c r="K43" s="117"/>
      <c r="L43" s="117"/>
      <c r="M43" s="117"/>
      <c r="N43" s="117"/>
      <c r="O43" s="269" t="s">
        <v>17</v>
      </c>
      <c r="P43" s="117"/>
      <c r="Q43" s="117"/>
      <c r="R43" s="117"/>
      <c r="S43" s="117"/>
      <c r="T43" s="117"/>
      <c r="U43" s="117"/>
    </row>
    <row r="44" spans="1:21" ht="30.75" customHeight="1" x14ac:dyDescent="0.25">
      <c r="A44" s="117"/>
      <c r="B44" s="238" t="s">
        <v>22</v>
      </c>
      <c r="C44" s="243"/>
      <c r="D44" s="243"/>
      <c r="E44" s="250"/>
      <c r="F44" s="250"/>
      <c r="G44" s="250"/>
      <c r="H44" s="250"/>
      <c r="I44" s="250"/>
      <c r="J44" s="252" t="s">
        <v>14</v>
      </c>
      <c r="K44" s="254" t="s">
        <v>528</v>
      </c>
      <c r="L44" s="262" t="s">
        <v>529</v>
      </c>
      <c r="M44" s="262" t="s">
        <v>205</v>
      </c>
      <c r="N44" s="262" t="s">
        <v>434</v>
      </c>
      <c r="O44" s="270" t="s">
        <v>458</v>
      </c>
      <c r="P44" s="117"/>
      <c r="Q44" s="117"/>
      <c r="R44" s="117"/>
      <c r="S44" s="117"/>
      <c r="T44" s="117"/>
      <c r="U44" s="117"/>
    </row>
    <row r="45" spans="1:21" ht="30.75" customHeight="1" x14ac:dyDescent="0.2">
      <c r="A45" s="117"/>
      <c r="B45" s="1019" t="s">
        <v>25</v>
      </c>
      <c r="C45" s="1020"/>
      <c r="D45" s="245"/>
      <c r="E45" s="1033" t="s">
        <v>20</v>
      </c>
      <c r="F45" s="1033"/>
      <c r="G45" s="1033"/>
      <c r="H45" s="1033"/>
      <c r="I45" s="1033"/>
      <c r="J45" s="1034"/>
      <c r="K45" s="255">
        <v>66461</v>
      </c>
      <c r="L45" s="263">
        <v>65895</v>
      </c>
      <c r="M45" s="263">
        <v>64352</v>
      </c>
      <c r="N45" s="263">
        <v>71529</v>
      </c>
      <c r="O45" s="271">
        <v>63622</v>
      </c>
      <c r="P45" s="117"/>
      <c r="Q45" s="117"/>
      <c r="R45" s="117"/>
      <c r="S45" s="117"/>
      <c r="T45" s="117"/>
      <c r="U45" s="117"/>
    </row>
    <row r="46" spans="1:21" ht="30.75" customHeight="1" x14ac:dyDescent="0.2">
      <c r="A46" s="117"/>
      <c r="B46" s="1021"/>
      <c r="C46" s="1022"/>
      <c r="D46" s="246"/>
      <c r="E46" s="1025" t="s">
        <v>28</v>
      </c>
      <c r="F46" s="1025"/>
      <c r="G46" s="1025"/>
      <c r="H46" s="1025"/>
      <c r="I46" s="1025"/>
      <c r="J46" s="1026"/>
      <c r="K46" s="256">
        <v>252</v>
      </c>
      <c r="L46" s="264">
        <v>293</v>
      </c>
      <c r="M46" s="264">
        <v>605</v>
      </c>
      <c r="N46" s="264">
        <v>1375</v>
      </c>
      <c r="O46" s="272">
        <v>1134</v>
      </c>
      <c r="P46" s="117"/>
      <c r="Q46" s="117"/>
      <c r="R46" s="117"/>
      <c r="S46" s="117"/>
      <c r="T46" s="117"/>
      <c r="U46" s="117"/>
    </row>
    <row r="47" spans="1:21" ht="30.75" customHeight="1" x14ac:dyDescent="0.2">
      <c r="A47" s="117"/>
      <c r="B47" s="1021"/>
      <c r="C47" s="1022"/>
      <c r="D47" s="246"/>
      <c r="E47" s="1025" t="s">
        <v>31</v>
      </c>
      <c r="F47" s="1025"/>
      <c r="G47" s="1025"/>
      <c r="H47" s="1025"/>
      <c r="I47" s="1025"/>
      <c r="J47" s="1026"/>
      <c r="K47" s="256">
        <v>5503</v>
      </c>
      <c r="L47" s="264">
        <v>6383</v>
      </c>
      <c r="M47" s="264">
        <v>7245</v>
      </c>
      <c r="N47" s="264">
        <v>7900</v>
      </c>
      <c r="O47" s="272">
        <v>8797</v>
      </c>
      <c r="P47" s="117"/>
      <c r="Q47" s="117"/>
      <c r="R47" s="117"/>
      <c r="S47" s="117"/>
      <c r="T47" s="117"/>
      <c r="U47" s="117"/>
    </row>
    <row r="48" spans="1:21" ht="30.75" customHeight="1" x14ac:dyDescent="0.2">
      <c r="A48" s="117"/>
      <c r="B48" s="1021"/>
      <c r="C48" s="1022"/>
      <c r="D48" s="246"/>
      <c r="E48" s="1025" t="s">
        <v>37</v>
      </c>
      <c r="F48" s="1025"/>
      <c r="G48" s="1025"/>
      <c r="H48" s="1025"/>
      <c r="I48" s="1025"/>
      <c r="J48" s="1026"/>
      <c r="K48" s="256">
        <v>1041</v>
      </c>
      <c r="L48" s="264">
        <v>1424</v>
      </c>
      <c r="M48" s="264">
        <v>1330</v>
      </c>
      <c r="N48" s="264">
        <v>1463</v>
      </c>
      <c r="O48" s="272">
        <v>1540</v>
      </c>
      <c r="P48" s="117"/>
      <c r="Q48" s="117"/>
      <c r="R48" s="117"/>
      <c r="S48" s="117"/>
      <c r="T48" s="117"/>
      <c r="U48" s="117"/>
    </row>
    <row r="49" spans="1:21" ht="30.75" customHeight="1" x14ac:dyDescent="0.2">
      <c r="A49" s="117"/>
      <c r="B49" s="1021"/>
      <c r="C49" s="1022"/>
      <c r="D49" s="246"/>
      <c r="E49" s="1025" t="s">
        <v>0</v>
      </c>
      <c r="F49" s="1025"/>
      <c r="G49" s="1025"/>
      <c r="H49" s="1025"/>
      <c r="I49" s="1025"/>
      <c r="J49" s="1026"/>
      <c r="K49" s="256">
        <v>880</v>
      </c>
      <c r="L49" s="264">
        <v>890</v>
      </c>
      <c r="M49" s="264">
        <v>971</v>
      </c>
      <c r="N49" s="264">
        <v>877</v>
      </c>
      <c r="O49" s="272">
        <v>880</v>
      </c>
      <c r="P49" s="117"/>
      <c r="Q49" s="117"/>
      <c r="R49" s="117"/>
      <c r="S49" s="117"/>
      <c r="T49" s="117"/>
      <c r="U49" s="117"/>
    </row>
    <row r="50" spans="1:21" ht="30.75" customHeight="1" x14ac:dyDescent="0.2">
      <c r="A50" s="117"/>
      <c r="B50" s="1021"/>
      <c r="C50" s="1022"/>
      <c r="D50" s="246"/>
      <c r="E50" s="1025" t="s">
        <v>42</v>
      </c>
      <c r="F50" s="1025"/>
      <c r="G50" s="1025"/>
      <c r="H50" s="1025"/>
      <c r="I50" s="1025"/>
      <c r="J50" s="1026"/>
      <c r="K50" s="256">
        <v>1134</v>
      </c>
      <c r="L50" s="264">
        <v>1116</v>
      </c>
      <c r="M50" s="264">
        <v>1091</v>
      </c>
      <c r="N50" s="264">
        <v>1077</v>
      </c>
      <c r="O50" s="272">
        <v>986</v>
      </c>
      <c r="P50" s="117"/>
      <c r="Q50" s="117"/>
      <c r="R50" s="117"/>
      <c r="S50" s="117"/>
      <c r="T50" s="117"/>
      <c r="U50" s="117"/>
    </row>
    <row r="51" spans="1:21" ht="30.75" customHeight="1" x14ac:dyDescent="0.2">
      <c r="A51" s="117"/>
      <c r="B51" s="1023"/>
      <c r="C51" s="1024"/>
      <c r="D51" s="247"/>
      <c r="E51" s="1025" t="s">
        <v>45</v>
      </c>
      <c r="F51" s="1025"/>
      <c r="G51" s="1025"/>
      <c r="H51" s="1025"/>
      <c r="I51" s="1025"/>
      <c r="J51" s="1026"/>
      <c r="K51" s="256">
        <v>64</v>
      </c>
      <c r="L51" s="264">
        <v>62</v>
      </c>
      <c r="M51" s="264">
        <v>10</v>
      </c>
      <c r="N51" s="264">
        <v>16</v>
      </c>
      <c r="O51" s="272">
        <v>10</v>
      </c>
      <c r="P51" s="117"/>
      <c r="Q51" s="117"/>
      <c r="R51" s="117"/>
      <c r="S51" s="117"/>
      <c r="T51" s="117"/>
      <c r="U51" s="117"/>
    </row>
    <row r="52" spans="1:21" ht="30.75" customHeight="1" x14ac:dyDescent="0.2">
      <c r="A52" s="117"/>
      <c r="B52" s="1027" t="s">
        <v>46</v>
      </c>
      <c r="C52" s="1028"/>
      <c r="D52" s="247"/>
      <c r="E52" s="1025" t="s">
        <v>47</v>
      </c>
      <c r="F52" s="1025"/>
      <c r="G52" s="1025"/>
      <c r="H52" s="1025"/>
      <c r="I52" s="1025"/>
      <c r="J52" s="1026"/>
      <c r="K52" s="256">
        <v>53258</v>
      </c>
      <c r="L52" s="264">
        <v>53814</v>
      </c>
      <c r="M52" s="264">
        <v>53663</v>
      </c>
      <c r="N52" s="264">
        <v>60811</v>
      </c>
      <c r="O52" s="272">
        <v>53761</v>
      </c>
      <c r="P52" s="117"/>
      <c r="Q52" s="117"/>
      <c r="R52" s="117"/>
      <c r="S52" s="117"/>
      <c r="T52" s="117"/>
      <c r="U52" s="117"/>
    </row>
    <row r="53" spans="1:21" ht="30.75" customHeight="1" x14ac:dyDescent="0.2">
      <c r="A53" s="117"/>
      <c r="B53" s="1029" t="s">
        <v>49</v>
      </c>
      <c r="C53" s="1030"/>
      <c r="D53" s="248"/>
      <c r="E53" s="1031" t="s">
        <v>27</v>
      </c>
      <c r="F53" s="1031"/>
      <c r="G53" s="1031"/>
      <c r="H53" s="1031"/>
      <c r="I53" s="1031"/>
      <c r="J53" s="1032"/>
      <c r="K53" s="257">
        <v>22077</v>
      </c>
      <c r="L53" s="265">
        <v>22249</v>
      </c>
      <c r="M53" s="265">
        <v>21941</v>
      </c>
      <c r="N53" s="265">
        <v>23426</v>
      </c>
      <c r="O53" s="273">
        <v>23208</v>
      </c>
      <c r="P53" s="117"/>
      <c r="Q53" s="117"/>
      <c r="R53" s="117"/>
      <c r="S53" s="117"/>
      <c r="T53" s="117"/>
      <c r="U53" s="117"/>
    </row>
    <row r="54" spans="1:21" ht="24" customHeight="1" x14ac:dyDescent="0.25">
      <c r="A54" s="117"/>
      <c r="B54" s="239" t="s">
        <v>7</v>
      </c>
      <c r="C54" s="117"/>
      <c r="D54" s="117"/>
      <c r="E54" s="117"/>
      <c r="F54" s="117"/>
      <c r="G54" s="117"/>
      <c r="H54" s="117"/>
      <c r="I54" s="117"/>
      <c r="J54" s="117"/>
      <c r="K54" s="117"/>
      <c r="L54" s="117"/>
      <c r="M54" s="117"/>
      <c r="N54" s="117"/>
      <c r="O54" s="117"/>
      <c r="P54" s="117"/>
      <c r="Q54" s="117"/>
      <c r="R54" s="117"/>
      <c r="S54" s="117"/>
      <c r="T54" s="117"/>
      <c r="U54" s="117"/>
    </row>
    <row r="55" spans="1:21" ht="30.75" customHeight="1" x14ac:dyDescent="0.25">
      <c r="A55" s="117"/>
      <c r="B55" s="240"/>
      <c r="C55" s="244"/>
      <c r="D55" s="244"/>
      <c r="E55" s="251"/>
      <c r="F55" s="251"/>
      <c r="G55" s="251"/>
      <c r="H55" s="251"/>
      <c r="I55" s="251"/>
      <c r="J55" s="253" t="s">
        <v>14</v>
      </c>
      <c r="K55" s="258" t="s">
        <v>253</v>
      </c>
      <c r="L55" s="266" t="s">
        <v>532</v>
      </c>
      <c r="M55" s="266" t="s">
        <v>531</v>
      </c>
      <c r="N55" s="266" t="s">
        <v>533</v>
      </c>
      <c r="O55" s="274" t="s">
        <v>534</v>
      </c>
      <c r="P55" s="117"/>
      <c r="Q55" s="117"/>
      <c r="R55" s="117"/>
      <c r="S55" s="117"/>
      <c r="T55" s="117"/>
      <c r="U55" s="117"/>
    </row>
    <row r="56" spans="1:21" ht="30.75" customHeight="1" x14ac:dyDescent="0.2">
      <c r="A56" s="117"/>
      <c r="B56" s="1015" t="s">
        <v>51</v>
      </c>
      <c r="C56" s="1016"/>
      <c r="D56" s="1009" t="s">
        <v>53</v>
      </c>
      <c r="E56" s="1010"/>
      <c r="F56" s="1010"/>
      <c r="G56" s="1010"/>
      <c r="H56" s="1010"/>
      <c r="I56" s="1010"/>
      <c r="J56" s="1011"/>
      <c r="K56" s="259">
        <v>14494</v>
      </c>
      <c r="L56" s="267">
        <v>13560</v>
      </c>
      <c r="M56" s="267">
        <v>14485</v>
      </c>
      <c r="N56" s="267">
        <v>16626</v>
      </c>
      <c r="O56" s="275">
        <v>13848</v>
      </c>
      <c r="P56" s="117"/>
      <c r="Q56" s="117"/>
      <c r="R56" s="117"/>
      <c r="S56" s="117"/>
      <c r="T56" s="117"/>
      <c r="U56" s="117"/>
    </row>
    <row r="57" spans="1:21" ht="30.75" customHeight="1" x14ac:dyDescent="0.2">
      <c r="A57" s="117"/>
      <c r="B57" s="1017"/>
      <c r="C57" s="1018"/>
      <c r="D57" s="1012" t="s">
        <v>55</v>
      </c>
      <c r="E57" s="1013"/>
      <c r="F57" s="1013"/>
      <c r="G57" s="1013"/>
      <c r="H57" s="1013"/>
      <c r="I57" s="1013"/>
      <c r="J57" s="1014"/>
      <c r="K57" s="260">
        <v>16768</v>
      </c>
      <c r="L57" s="268">
        <v>14957</v>
      </c>
      <c r="M57" s="268">
        <v>17400</v>
      </c>
      <c r="N57" s="268">
        <v>19951</v>
      </c>
      <c r="O57" s="276">
        <v>18174</v>
      </c>
      <c r="P57" s="117"/>
      <c r="Q57" s="117"/>
      <c r="R57" s="117"/>
      <c r="S57" s="117"/>
      <c r="T57" s="117"/>
      <c r="U57" s="117"/>
    </row>
    <row r="58" spans="1:21" ht="17.25" customHeight="1" x14ac:dyDescent="0.2">
      <c r="A58" s="117"/>
      <c r="B58" s="241"/>
      <c r="C58" s="241"/>
      <c r="D58" s="249" t="s">
        <v>58</v>
      </c>
      <c r="E58" s="249"/>
      <c r="F58" s="249"/>
      <c r="G58" s="249"/>
      <c r="H58" s="249"/>
      <c r="I58" s="249"/>
      <c r="J58" s="249"/>
      <c r="K58" s="261"/>
      <c r="L58" s="261"/>
      <c r="M58" s="261"/>
      <c r="N58" s="261"/>
      <c r="O58" s="261"/>
      <c r="P58" s="117"/>
      <c r="Q58" s="117"/>
      <c r="R58" s="117"/>
      <c r="S58" s="117"/>
      <c r="T58" s="117"/>
      <c r="U58" s="117"/>
    </row>
    <row r="59" spans="1:21" ht="17.25" customHeight="1" x14ac:dyDescent="0.2">
      <c r="A59" s="117"/>
      <c r="B59" s="241"/>
      <c r="C59" s="241"/>
      <c r="D59" s="249" t="s">
        <v>41</v>
      </c>
      <c r="E59" s="249"/>
      <c r="F59" s="249"/>
      <c r="G59" s="249"/>
      <c r="H59" s="249"/>
      <c r="I59" s="249"/>
      <c r="J59" s="249"/>
      <c r="K59" s="261"/>
      <c r="L59" s="261"/>
      <c r="M59" s="261"/>
      <c r="N59" s="261"/>
      <c r="O59" s="261"/>
      <c r="P59" s="117"/>
      <c r="Q59" s="117"/>
      <c r="R59" s="117"/>
      <c r="S59" s="117"/>
      <c r="T59" s="117"/>
      <c r="U59" s="117"/>
    </row>
    <row r="60" spans="1:21" ht="24" customHeight="1" x14ac:dyDescent="0.25">
      <c r="A60" s="117"/>
      <c r="B60" s="242"/>
      <c r="C60" s="117"/>
      <c r="D60" s="117"/>
      <c r="E60" s="117"/>
      <c r="F60" s="117"/>
      <c r="G60" s="117"/>
      <c r="H60" s="117"/>
      <c r="I60" s="117"/>
      <c r="J60" s="117"/>
      <c r="K60" s="117"/>
      <c r="L60" s="117"/>
      <c r="M60" s="117"/>
      <c r="N60" s="117"/>
      <c r="O60" s="117"/>
      <c r="P60" s="117"/>
      <c r="Q60" s="117"/>
      <c r="R60" s="117"/>
      <c r="S60" s="117"/>
      <c r="T60" s="117"/>
      <c r="U60" s="117"/>
    </row>
  </sheetData>
  <sheetProtection algorithmName="SHA-512" hashValue="nWvDqWrgmq65hsCiPYQfFcbuw0Rjm5Qf2JD4RfB9Eb8FZTkDhe355lPBNedRq23fHnswgdLZ6NkQlJWA8Et25g==" saltValue="rOqt4VFBN92pli9WUTGpPA==" spinCount="100000" sheet="1" objects="1" scenarios="1"/>
  <mergeCells count="15">
    <mergeCell ref="D56:J56"/>
    <mergeCell ref="D57:J57"/>
    <mergeCell ref="B56:C57"/>
    <mergeCell ref="B45:C51"/>
    <mergeCell ref="E50:J50"/>
    <mergeCell ref="E51:J51"/>
    <mergeCell ref="B52:C52"/>
    <mergeCell ref="E52:J52"/>
    <mergeCell ref="B53:C53"/>
    <mergeCell ref="E53:J53"/>
    <mergeCell ref="E45:J45"/>
    <mergeCell ref="E46:J46"/>
    <mergeCell ref="E47:J47"/>
    <mergeCell ref="E48:J48"/>
    <mergeCell ref="E49:J49"/>
  </mergeCells>
  <phoneticPr fontId="4"/>
  <printOptions horizontalCentered="1"/>
  <pageMargins left="0" right="0" top="0.19685039370078741" bottom="0.23622047244094488" header="0" footer="0"/>
  <pageSetup paperSize="9" scale="57"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64" customWidth="1"/>
    <col min="2" max="3" width="12.6328125" style="64" customWidth="1"/>
    <col min="4" max="4" width="11.6328125" style="64" customWidth="1"/>
    <col min="5" max="8" width="10.36328125" style="64" customWidth="1"/>
    <col min="9" max="13" width="16.36328125" style="64" customWidth="1"/>
    <col min="14" max="19" width="12.6328125" style="64" customWidth="1"/>
    <col min="20" max="20" width="0" style="64" hidden="1" customWidth="1"/>
    <col min="21" max="16384" width="0" style="6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9" t="s">
        <v>17</v>
      </c>
    </row>
    <row r="40" spans="2:13" ht="27.75" customHeight="1" x14ac:dyDescent="0.25">
      <c r="B40" s="238" t="s">
        <v>22</v>
      </c>
      <c r="C40" s="243"/>
      <c r="D40" s="243"/>
      <c r="E40" s="250"/>
      <c r="F40" s="250"/>
      <c r="G40" s="250"/>
      <c r="H40" s="252" t="s">
        <v>14</v>
      </c>
      <c r="I40" s="254" t="s">
        <v>528</v>
      </c>
      <c r="J40" s="262" t="s">
        <v>529</v>
      </c>
      <c r="K40" s="262" t="s">
        <v>205</v>
      </c>
      <c r="L40" s="262" t="s">
        <v>434</v>
      </c>
      <c r="M40" s="282" t="s">
        <v>458</v>
      </c>
    </row>
    <row r="41" spans="2:13" ht="27.75" customHeight="1" x14ac:dyDescent="0.2">
      <c r="B41" s="1019" t="s">
        <v>33</v>
      </c>
      <c r="C41" s="1020"/>
      <c r="D41" s="245"/>
      <c r="E41" s="1044" t="s">
        <v>59</v>
      </c>
      <c r="F41" s="1044"/>
      <c r="G41" s="1044"/>
      <c r="H41" s="1045"/>
      <c r="I41" s="255">
        <v>852032</v>
      </c>
      <c r="J41" s="263">
        <v>857492</v>
      </c>
      <c r="K41" s="263">
        <v>865607</v>
      </c>
      <c r="L41" s="263">
        <v>871956</v>
      </c>
      <c r="M41" s="271">
        <v>880846</v>
      </c>
    </row>
    <row r="42" spans="2:13" ht="27.75" customHeight="1" x14ac:dyDescent="0.2">
      <c r="B42" s="1021"/>
      <c r="C42" s="1022"/>
      <c r="D42" s="246"/>
      <c r="E42" s="1035" t="s">
        <v>66</v>
      </c>
      <c r="F42" s="1035"/>
      <c r="G42" s="1035"/>
      <c r="H42" s="1036"/>
      <c r="I42" s="256">
        <v>5257</v>
      </c>
      <c r="J42" s="264">
        <v>4857</v>
      </c>
      <c r="K42" s="264">
        <v>4300</v>
      </c>
      <c r="L42" s="264">
        <v>3724</v>
      </c>
      <c r="M42" s="272">
        <v>3158</v>
      </c>
    </row>
    <row r="43" spans="2:13" ht="27.75" customHeight="1" x14ac:dyDescent="0.2">
      <c r="B43" s="1021"/>
      <c r="C43" s="1022"/>
      <c r="D43" s="246"/>
      <c r="E43" s="1035" t="s">
        <v>67</v>
      </c>
      <c r="F43" s="1035"/>
      <c r="G43" s="1035"/>
      <c r="H43" s="1036"/>
      <c r="I43" s="256">
        <v>13533</v>
      </c>
      <c r="J43" s="264">
        <v>12985</v>
      </c>
      <c r="K43" s="264">
        <v>12361</v>
      </c>
      <c r="L43" s="264">
        <v>11195</v>
      </c>
      <c r="M43" s="272">
        <v>9771</v>
      </c>
    </row>
    <row r="44" spans="2:13" ht="27.75" customHeight="1" x14ac:dyDescent="0.2">
      <c r="B44" s="1021"/>
      <c r="C44" s="1022"/>
      <c r="D44" s="246"/>
      <c r="E44" s="1035" t="s">
        <v>69</v>
      </c>
      <c r="F44" s="1035"/>
      <c r="G44" s="1035"/>
      <c r="H44" s="1036"/>
      <c r="I44" s="256">
        <v>9669</v>
      </c>
      <c r="J44" s="264">
        <v>12823</v>
      </c>
      <c r="K44" s="264">
        <v>9115</v>
      </c>
      <c r="L44" s="264">
        <v>8771</v>
      </c>
      <c r="M44" s="272">
        <v>8664</v>
      </c>
    </row>
    <row r="45" spans="2:13" ht="27.75" customHeight="1" x14ac:dyDescent="0.2">
      <c r="B45" s="1021"/>
      <c r="C45" s="1022"/>
      <c r="D45" s="246"/>
      <c r="E45" s="1035" t="s">
        <v>72</v>
      </c>
      <c r="F45" s="1035"/>
      <c r="G45" s="1035"/>
      <c r="H45" s="1036"/>
      <c r="I45" s="256">
        <v>120299</v>
      </c>
      <c r="J45" s="264">
        <v>116388</v>
      </c>
      <c r="K45" s="264">
        <v>103491</v>
      </c>
      <c r="L45" s="264">
        <v>103217</v>
      </c>
      <c r="M45" s="272">
        <v>100138</v>
      </c>
    </row>
    <row r="46" spans="2:13" ht="27.75" customHeight="1" x14ac:dyDescent="0.2">
      <c r="B46" s="1021"/>
      <c r="C46" s="1022"/>
      <c r="D46" s="247"/>
      <c r="E46" s="1035" t="s">
        <v>71</v>
      </c>
      <c r="F46" s="1035"/>
      <c r="G46" s="1035"/>
      <c r="H46" s="1036"/>
      <c r="I46" s="256">
        <v>12401</v>
      </c>
      <c r="J46" s="264">
        <v>11584</v>
      </c>
      <c r="K46" s="264">
        <v>8542</v>
      </c>
      <c r="L46" s="264">
        <v>5280</v>
      </c>
      <c r="M46" s="272">
        <v>4983</v>
      </c>
    </row>
    <row r="47" spans="2:13" ht="27.75" customHeight="1" x14ac:dyDescent="0.2">
      <c r="B47" s="1021"/>
      <c r="C47" s="1022"/>
      <c r="D47" s="278"/>
      <c r="E47" s="1041" t="s">
        <v>75</v>
      </c>
      <c r="F47" s="1042"/>
      <c r="G47" s="1042"/>
      <c r="H47" s="1043"/>
      <c r="I47" s="256" t="s">
        <v>188</v>
      </c>
      <c r="J47" s="264" t="s">
        <v>188</v>
      </c>
      <c r="K47" s="264" t="s">
        <v>188</v>
      </c>
      <c r="L47" s="264" t="s">
        <v>188</v>
      </c>
      <c r="M47" s="272" t="s">
        <v>188</v>
      </c>
    </row>
    <row r="48" spans="2:13" ht="27.75" customHeight="1" x14ac:dyDescent="0.2">
      <c r="B48" s="1021"/>
      <c r="C48" s="1022"/>
      <c r="D48" s="246"/>
      <c r="E48" s="1035" t="s">
        <v>81</v>
      </c>
      <c r="F48" s="1035"/>
      <c r="G48" s="1035"/>
      <c r="H48" s="1036"/>
      <c r="I48" s="256" t="s">
        <v>188</v>
      </c>
      <c r="J48" s="264" t="s">
        <v>188</v>
      </c>
      <c r="K48" s="264" t="s">
        <v>188</v>
      </c>
      <c r="L48" s="264" t="s">
        <v>188</v>
      </c>
      <c r="M48" s="272" t="s">
        <v>188</v>
      </c>
    </row>
    <row r="49" spans="2:13" ht="27.75" customHeight="1" x14ac:dyDescent="0.2">
      <c r="B49" s="1023"/>
      <c r="C49" s="1024"/>
      <c r="D49" s="246"/>
      <c r="E49" s="1035" t="s">
        <v>88</v>
      </c>
      <c r="F49" s="1035"/>
      <c r="G49" s="1035"/>
      <c r="H49" s="1036"/>
      <c r="I49" s="256" t="s">
        <v>188</v>
      </c>
      <c r="J49" s="264" t="s">
        <v>188</v>
      </c>
      <c r="K49" s="264" t="s">
        <v>188</v>
      </c>
      <c r="L49" s="264" t="s">
        <v>188</v>
      </c>
      <c r="M49" s="272" t="s">
        <v>188</v>
      </c>
    </row>
    <row r="50" spans="2:13" ht="27.75" customHeight="1" x14ac:dyDescent="0.2">
      <c r="B50" s="1039" t="s">
        <v>90</v>
      </c>
      <c r="C50" s="1040"/>
      <c r="D50" s="279"/>
      <c r="E50" s="1035" t="s">
        <v>93</v>
      </c>
      <c r="F50" s="1035"/>
      <c r="G50" s="1035"/>
      <c r="H50" s="1036"/>
      <c r="I50" s="256">
        <v>54651</v>
      </c>
      <c r="J50" s="264">
        <v>56618</v>
      </c>
      <c r="K50" s="264">
        <v>57531</v>
      </c>
      <c r="L50" s="264">
        <v>47110</v>
      </c>
      <c r="M50" s="272">
        <v>46833</v>
      </c>
    </row>
    <row r="51" spans="2:13" ht="27.75" customHeight="1" x14ac:dyDescent="0.2">
      <c r="B51" s="1021"/>
      <c r="C51" s="1022"/>
      <c r="D51" s="246"/>
      <c r="E51" s="1035" t="s">
        <v>96</v>
      </c>
      <c r="F51" s="1035"/>
      <c r="G51" s="1035"/>
      <c r="H51" s="1036"/>
      <c r="I51" s="256">
        <v>16711</v>
      </c>
      <c r="J51" s="264">
        <v>16683</v>
      </c>
      <c r="K51" s="264">
        <v>16352</v>
      </c>
      <c r="L51" s="264">
        <v>16582</v>
      </c>
      <c r="M51" s="272">
        <v>14600</v>
      </c>
    </row>
    <row r="52" spans="2:13" ht="27.75" customHeight="1" x14ac:dyDescent="0.2">
      <c r="B52" s="1023"/>
      <c r="C52" s="1024"/>
      <c r="D52" s="246"/>
      <c r="E52" s="1035" t="s">
        <v>44</v>
      </c>
      <c r="F52" s="1035"/>
      <c r="G52" s="1035"/>
      <c r="H52" s="1036"/>
      <c r="I52" s="256">
        <v>599565</v>
      </c>
      <c r="J52" s="264">
        <v>598022</v>
      </c>
      <c r="K52" s="264">
        <v>578139</v>
      </c>
      <c r="L52" s="264">
        <v>573063</v>
      </c>
      <c r="M52" s="272">
        <v>562972</v>
      </c>
    </row>
    <row r="53" spans="2:13" ht="27.75" customHeight="1" x14ac:dyDescent="0.2">
      <c r="B53" s="1029" t="s">
        <v>49</v>
      </c>
      <c r="C53" s="1030"/>
      <c r="D53" s="248"/>
      <c r="E53" s="1037" t="s">
        <v>97</v>
      </c>
      <c r="F53" s="1037"/>
      <c r="G53" s="1037"/>
      <c r="H53" s="1038"/>
      <c r="I53" s="257">
        <v>342265</v>
      </c>
      <c r="J53" s="265">
        <v>344807</v>
      </c>
      <c r="K53" s="265">
        <v>351394</v>
      </c>
      <c r="L53" s="265">
        <v>367388</v>
      </c>
      <c r="M53" s="273">
        <v>383154</v>
      </c>
    </row>
    <row r="54" spans="2:13" ht="27.75" customHeight="1" x14ac:dyDescent="0.2">
      <c r="B54" s="277"/>
      <c r="C54" s="277"/>
      <c r="D54" s="277"/>
      <c r="E54" s="280"/>
      <c r="F54" s="280"/>
      <c r="G54" s="280"/>
      <c r="H54" s="280"/>
      <c r="I54" s="281"/>
      <c r="J54" s="281"/>
      <c r="K54" s="281"/>
      <c r="L54" s="281"/>
      <c r="M54" s="28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64yO2s3cRZVGylLtQ5zyXwWzIqrQdkEhTB2kKcbJXs4qpXjGehx9QfH2lZoGNx117J0gWyigQR7AkHmml6bWuA==" saltValue="hBfS1oVMupbLxvJJqWF64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4"/>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2"/>
  <cols>
    <col min="1" max="1" width="8.1796875" style="64" customWidth="1"/>
    <col min="2" max="2" width="16.36328125" style="64" customWidth="1"/>
    <col min="3" max="5" width="26.1796875" style="64" customWidth="1"/>
    <col min="6" max="8" width="24.1796875" style="64" customWidth="1"/>
    <col min="9" max="14" width="26" style="64" customWidth="1"/>
    <col min="15" max="15" width="6.08984375" style="64" customWidth="1"/>
    <col min="16" max="16" width="9" style="64" hidden="1" customWidth="1"/>
    <col min="17" max="20" width="0" style="64" hidden="1" customWidth="1"/>
    <col min="21" max="21" width="9" style="64" hidden="1" customWidth="1"/>
    <col min="22" max="22" width="0" style="64" hidden="1" customWidth="1"/>
    <col min="23" max="23" width="9" style="64" hidden="1" customWidth="1"/>
    <col min="24" max="24" width="0" style="64" hidden="1" customWidth="1"/>
    <col min="25" max="16384" width="0" style="64"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17"/>
      <c r="C53" s="117"/>
      <c r="D53" s="117"/>
      <c r="E53" s="117"/>
      <c r="F53" s="117"/>
      <c r="G53" s="117"/>
      <c r="H53" s="298" t="s">
        <v>94</v>
      </c>
    </row>
    <row r="54" spans="2:8" ht="29.25" customHeight="1" x14ac:dyDescent="0.3">
      <c r="B54" s="283" t="s">
        <v>5</v>
      </c>
      <c r="C54" s="289"/>
      <c r="D54" s="289"/>
      <c r="E54" s="290" t="s">
        <v>14</v>
      </c>
      <c r="F54" s="291" t="s">
        <v>205</v>
      </c>
      <c r="G54" s="291" t="s">
        <v>434</v>
      </c>
      <c r="H54" s="299" t="s">
        <v>458</v>
      </c>
    </row>
    <row r="55" spans="2:8" ht="52.5" customHeight="1" x14ac:dyDescent="0.2">
      <c r="B55" s="284"/>
      <c r="C55" s="1054" t="s">
        <v>100</v>
      </c>
      <c r="D55" s="1054"/>
      <c r="E55" s="1055"/>
      <c r="F55" s="292">
        <v>8393</v>
      </c>
      <c r="G55" s="292">
        <v>7015</v>
      </c>
      <c r="H55" s="300">
        <v>7400</v>
      </c>
    </row>
    <row r="56" spans="2:8" ht="52.5" customHeight="1" x14ac:dyDescent="0.2">
      <c r="B56" s="285"/>
      <c r="C56" s="1056" t="s">
        <v>102</v>
      </c>
      <c r="D56" s="1056"/>
      <c r="E56" s="1057"/>
      <c r="F56" s="293">
        <v>21141</v>
      </c>
      <c r="G56" s="293">
        <v>17442</v>
      </c>
      <c r="H56" s="301">
        <v>15281</v>
      </c>
    </row>
    <row r="57" spans="2:8" ht="53.25" customHeight="1" x14ac:dyDescent="0.2">
      <c r="B57" s="285"/>
      <c r="C57" s="1058" t="s">
        <v>64</v>
      </c>
      <c r="D57" s="1058"/>
      <c r="E57" s="1059"/>
      <c r="F57" s="294">
        <v>13462</v>
      </c>
      <c r="G57" s="294">
        <v>12652</v>
      </c>
      <c r="H57" s="302">
        <v>14609</v>
      </c>
    </row>
    <row r="58" spans="2:8" ht="45.75" customHeight="1" x14ac:dyDescent="0.2">
      <c r="B58" s="286"/>
      <c r="C58" s="1046" t="s">
        <v>61</v>
      </c>
      <c r="D58" s="1047"/>
      <c r="E58" s="1048"/>
      <c r="F58" s="295" t="s">
        <v>188</v>
      </c>
      <c r="G58" s="295" t="s">
        <v>188</v>
      </c>
      <c r="H58" s="303">
        <v>2843</v>
      </c>
    </row>
    <row r="59" spans="2:8" ht="45.75" customHeight="1" x14ac:dyDescent="0.2">
      <c r="B59" s="286"/>
      <c r="C59" s="1046" t="s">
        <v>393</v>
      </c>
      <c r="D59" s="1047"/>
      <c r="E59" s="1048"/>
      <c r="F59" s="295">
        <v>2576</v>
      </c>
      <c r="G59" s="295">
        <v>2738</v>
      </c>
      <c r="H59" s="303">
        <v>2836</v>
      </c>
    </row>
    <row r="60" spans="2:8" ht="45.75" customHeight="1" x14ac:dyDescent="0.2">
      <c r="B60" s="286"/>
      <c r="C60" s="1046" t="s">
        <v>562</v>
      </c>
      <c r="D60" s="1047"/>
      <c r="E60" s="1048"/>
      <c r="F60" s="295">
        <v>2034</v>
      </c>
      <c r="G60" s="295">
        <v>1880</v>
      </c>
      <c r="H60" s="303">
        <v>1857</v>
      </c>
    </row>
    <row r="61" spans="2:8" ht="45.75" customHeight="1" x14ac:dyDescent="0.2">
      <c r="B61" s="286"/>
      <c r="C61" s="1046" t="s">
        <v>563</v>
      </c>
      <c r="D61" s="1047"/>
      <c r="E61" s="1048"/>
      <c r="F61" s="295">
        <v>1262</v>
      </c>
      <c r="G61" s="295">
        <v>1262</v>
      </c>
      <c r="H61" s="303">
        <v>1262</v>
      </c>
    </row>
    <row r="62" spans="2:8" ht="45.75" customHeight="1" x14ac:dyDescent="0.2">
      <c r="B62" s="287"/>
      <c r="C62" s="1049" t="s">
        <v>564</v>
      </c>
      <c r="D62" s="1050"/>
      <c r="E62" s="1051"/>
      <c r="F62" s="296">
        <v>956</v>
      </c>
      <c r="G62" s="296">
        <v>1128</v>
      </c>
      <c r="H62" s="304">
        <v>1129</v>
      </c>
    </row>
    <row r="63" spans="2:8" ht="52.5" customHeight="1" x14ac:dyDescent="0.2">
      <c r="B63" s="288"/>
      <c r="C63" s="1052" t="s">
        <v>107</v>
      </c>
      <c r="D63" s="1052"/>
      <c r="E63" s="1053"/>
      <c r="F63" s="297">
        <v>42996</v>
      </c>
      <c r="G63" s="297">
        <v>37109</v>
      </c>
      <c r="H63" s="305">
        <v>37290</v>
      </c>
    </row>
    <row r="64" spans="2:8" ht="15" customHeight="1" x14ac:dyDescent="0.2"/>
    <row r="65" ht="0" hidden="1" customHeight="1" x14ac:dyDescent="0.2"/>
    <row r="66" ht="0" hidden="1" customHeight="1" x14ac:dyDescent="0.2"/>
  </sheetData>
  <sheetProtection algorithmName="SHA-512" hashValue="XsabH0yAM9VXRZF++kkEEFk5ZtYLItvPS4D0EdfvfMS6z2oyXeFS9aA2O3bxiMQrug2su3m1wvM5iMVgPbr6gw==" saltValue="7rtP28m68ePl4sTzdbIozw==" spinCount="100000" sheet="1" objects="1" scenarios="1"/>
  <mergeCells count="9">
    <mergeCell ref="C60:E60"/>
    <mergeCell ref="C61:E61"/>
    <mergeCell ref="C62:E62"/>
    <mergeCell ref="C63:E63"/>
    <mergeCell ref="C55:E55"/>
    <mergeCell ref="C56:E56"/>
    <mergeCell ref="C57:E57"/>
    <mergeCell ref="C58:E58"/>
    <mergeCell ref="C59:E59"/>
  </mergeCells>
  <phoneticPr fontId="4"/>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062" customWidth="1"/>
    <col min="2" max="107" width="2.453125" style="1062" customWidth="1"/>
    <col min="108" max="108" width="6.08984375" style="1070" customWidth="1"/>
    <col min="109" max="109" width="5.90625" style="1069" customWidth="1"/>
    <col min="110" max="110" width="19.08984375" style="1062" hidden="1"/>
    <col min="111" max="115" width="12.6328125" style="1062" hidden="1"/>
    <col min="116" max="349" width="8.6328125" style="1062" hidden="1"/>
    <col min="350" max="355" width="14.90625" style="1062" hidden="1"/>
    <col min="356" max="357" width="15.90625" style="1062" hidden="1"/>
    <col min="358" max="363" width="16.08984375" style="1062" hidden="1"/>
    <col min="364" max="364" width="6.08984375" style="1062" hidden="1"/>
    <col min="365" max="365" width="3" style="1062" hidden="1"/>
    <col min="366" max="605" width="8.6328125" style="1062" hidden="1"/>
    <col min="606" max="611" width="14.90625" style="1062" hidden="1"/>
    <col min="612" max="613" width="15.90625" style="1062" hidden="1"/>
    <col min="614" max="619" width="16.08984375" style="1062" hidden="1"/>
    <col min="620" max="620" width="6.08984375" style="1062" hidden="1"/>
    <col min="621" max="621" width="3" style="1062" hidden="1"/>
    <col min="622" max="861" width="8.6328125" style="1062" hidden="1"/>
    <col min="862" max="867" width="14.90625" style="1062" hidden="1"/>
    <col min="868" max="869" width="15.90625" style="1062" hidden="1"/>
    <col min="870" max="875" width="16.08984375" style="1062" hidden="1"/>
    <col min="876" max="876" width="6.08984375" style="1062" hidden="1"/>
    <col min="877" max="877" width="3" style="1062" hidden="1"/>
    <col min="878" max="1117" width="8.6328125" style="1062" hidden="1"/>
    <col min="1118" max="1123" width="14.90625" style="1062" hidden="1"/>
    <col min="1124" max="1125" width="15.90625" style="1062" hidden="1"/>
    <col min="1126" max="1131" width="16.08984375" style="1062" hidden="1"/>
    <col min="1132" max="1132" width="6.08984375" style="1062" hidden="1"/>
    <col min="1133" max="1133" width="3" style="1062" hidden="1"/>
    <col min="1134" max="1373" width="8.6328125" style="1062" hidden="1"/>
    <col min="1374" max="1379" width="14.90625" style="1062" hidden="1"/>
    <col min="1380" max="1381" width="15.90625" style="1062" hidden="1"/>
    <col min="1382" max="1387" width="16.08984375" style="1062" hidden="1"/>
    <col min="1388" max="1388" width="6.08984375" style="1062" hidden="1"/>
    <col min="1389" max="1389" width="3" style="1062" hidden="1"/>
    <col min="1390" max="1629" width="8.6328125" style="1062" hidden="1"/>
    <col min="1630" max="1635" width="14.90625" style="1062" hidden="1"/>
    <col min="1636" max="1637" width="15.90625" style="1062" hidden="1"/>
    <col min="1638" max="1643" width="16.08984375" style="1062" hidden="1"/>
    <col min="1644" max="1644" width="6.08984375" style="1062" hidden="1"/>
    <col min="1645" max="1645" width="3" style="1062" hidden="1"/>
    <col min="1646" max="1885" width="8.6328125" style="1062" hidden="1"/>
    <col min="1886" max="1891" width="14.90625" style="1062" hidden="1"/>
    <col min="1892" max="1893" width="15.90625" style="1062" hidden="1"/>
    <col min="1894" max="1899" width="16.08984375" style="1062" hidden="1"/>
    <col min="1900" max="1900" width="6.08984375" style="1062" hidden="1"/>
    <col min="1901" max="1901" width="3" style="1062" hidden="1"/>
    <col min="1902" max="2141" width="8.6328125" style="1062" hidden="1"/>
    <col min="2142" max="2147" width="14.90625" style="1062" hidden="1"/>
    <col min="2148" max="2149" width="15.90625" style="1062" hidden="1"/>
    <col min="2150" max="2155" width="16.08984375" style="1062" hidden="1"/>
    <col min="2156" max="2156" width="6.08984375" style="1062" hidden="1"/>
    <col min="2157" max="2157" width="3" style="1062" hidden="1"/>
    <col min="2158" max="2397" width="8.6328125" style="1062" hidden="1"/>
    <col min="2398" max="2403" width="14.90625" style="1062" hidden="1"/>
    <col min="2404" max="2405" width="15.90625" style="1062" hidden="1"/>
    <col min="2406" max="2411" width="16.08984375" style="1062" hidden="1"/>
    <col min="2412" max="2412" width="6.08984375" style="1062" hidden="1"/>
    <col min="2413" max="2413" width="3" style="1062" hidden="1"/>
    <col min="2414" max="2653" width="8.6328125" style="1062" hidden="1"/>
    <col min="2654" max="2659" width="14.90625" style="1062" hidden="1"/>
    <col min="2660" max="2661" width="15.90625" style="1062" hidden="1"/>
    <col min="2662" max="2667" width="16.08984375" style="1062" hidden="1"/>
    <col min="2668" max="2668" width="6.08984375" style="1062" hidden="1"/>
    <col min="2669" max="2669" width="3" style="1062" hidden="1"/>
    <col min="2670" max="2909" width="8.6328125" style="1062" hidden="1"/>
    <col min="2910" max="2915" width="14.90625" style="1062" hidden="1"/>
    <col min="2916" max="2917" width="15.90625" style="1062" hidden="1"/>
    <col min="2918" max="2923" width="16.08984375" style="1062" hidden="1"/>
    <col min="2924" max="2924" width="6.08984375" style="1062" hidden="1"/>
    <col min="2925" max="2925" width="3" style="1062" hidden="1"/>
    <col min="2926" max="3165" width="8.6328125" style="1062" hidden="1"/>
    <col min="3166" max="3171" width="14.90625" style="1062" hidden="1"/>
    <col min="3172" max="3173" width="15.90625" style="1062" hidden="1"/>
    <col min="3174" max="3179" width="16.08984375" style="1062" hidden="1"/>
    <col min="3180" max="3180" width="6.08984375" style="1062" hidden="1"/>
    <col min="3181" max="3181" width="3" style="1062" hidden="1"/>
    <col min="3182" max="3421" width="8.6328125" style="1062" hidden="1"/>
    <col min="3422" max="3427" width="14.90625" style="1062" hidden="1"/>
    <col min="3428" max="3429" width="15.90625" style="1062" hidden="1"/>
    <col min="3430" max="3435" width="16.08984375" style="1062" hidden="1"/>
    <col min="3436" max="3436" width="6.08984375" style="1062" hidden="1"/>
    <col min="3437" max="3437" width="3" style="1062" hidden="1"/>
    <col min="3438" max="3677" width="8.6328125" style="1062" hidden="1"/>
    <col min="3678" max="3683" width="14.90625" style="1062" hidden="1"/>
    <col min="3684" max="3685" width="15.90625" style="1062" hidden="1"/>
    <col min="3686" max="3691" width="16.08984375" style="1062" hidden="1"/>
    <col min="3692" max="3692" width="6.08984375" style="1062" hidden="1"/>
    <col min="3693" max="3693" width="3" style="1062" hidden="1"/>
    <col min="3694" max="3933" width="8.6328125" style="1062" hidden="1"/>
    <col min="3934" max="3939" width="14.90625" style="1062" hidden="1"/>
    <col min="3940" max="3941" width="15.90625" style="1062" hidden="1"/>
    <col min="3942" max="3947" width="16.08984375" style="1062" hidden="1"/>
    <col min="3948" max="3948" width="6.08984375" style="1062" hidden="1"/>
    <col min="3949" max="3949" width="3" style="1062" hidden="1"/>
    <col min="3950" max="4189" width="8.6328125" style="1062" hidden="1"/>
    <col min="4190" max="4195" width="14.90625" style="1062" hidden="1"/>
    <col min="4196" max="4197" width="15.90625" style="1062" hidden="1"/>
    <col min="4198" max="4203" width="16.08984375" style="1062" hidden="1"/>
    <col min="4204" max="4204" width="6.08984375" style="1062" hidden="1"/>
    <col min="4205" max="4205" width="3" style="1062" hidden="1"/>
    <col min="4206" max="4445" width="8.6328125" style="1062" hidden="1"/>
    <col min="4446" max="4451" width="14.90625" style="1062" hidden="1"/>
    <col min="4452" max="4453" width="15.90625" style="1062" hidden="1"/>
    <col min="4454" max="4459" width="16.08984375" style="1062" hidden="1"/>
    <col min="4460" max="4460" width="6.08984375" style="1062" hidden="1"/>
    <col min="4461" max="4461" width="3" style="1062" hidden="1"/>
    <col min="4462" max="4701" width="8.6328125" style="1062" hidden="1"/>
    <col min="4702" max="4707" width="14.90625" style="1062" hidden="1"/>
    <col min="4708" max="4709" width="15.90625" style="1062" hidden="1"/>
    <col min="4710" max="4715" width="16.08984375" style="1062" hidden="1"/>
    <col min="4716" max="4716" width="6.08984375" style="1062" hidden="1"/>
    <col min="4717" max="4717" width="3" style="1062" hidden="1"/>
    <col min="4718" max="4957" width="8.6328125" style="1062" hidden="1"/>
    <col min="4958" max="4963" width="14.90625" style="1062" hidden="1"/>
    <col min="4964" max="4965" width="15.90625" style="1062" hidden="1"/>
    <col min="4966" max="4971" width="16.08984375" style="1062" hidden="1"/>
    <col min="4972" max="4972" width="6.08984375" style="1062" hidden="1"/>
    <col min="4973" max="4973" width="3" style="1062" hidden="1"/>
    <col min="4974" max="5213" width="8.6328125" style="1062" hidden="1"/>
    <col min="5214" max="5219" width="14.90625" style="1062" hidden="1"/>
    <col min="5220" max="5221" width="15.90625" style="1062" hidden="1"/>
    <col min="5222" max="5227" width="16.08984375" style="1062" hidden="1"/>
    <col min="5228" max="5228" width="6.08984375" style="1062" hidden="1"/>
    <col min="5229" max="5229" width="3" style="1062" hidden="1"/>
    <col min="5230" max="5469" width="8.6328125" style="1062" hidden="1"/>
    <col min="5470" max="5475" width="14.90625" style="1062" hidden="1"/>
    <col min="5476" max="5477" width="15.90625" style="1062" hidden="1"/>
    <col min="5478" max="5483" width="16.08984375" style="1062" hidden="1"/>
    <col min="5484" max="5484" width="6.08984375" style="1062" hidden="1"/>
    <col min="5485" max="5485" width="3" style="1062" hidden="1"/>
    <col min="5486" max="5725" width="8.6328125" style="1062" hidden="1"/>
    <col min="5726" max="5731" width="14.90625" style="1062" hidden="1"/>
    <col min="5732" max="5733" width="15.90625" style="1062" hidden="1"/>
    <col min="5734" max="5739" width="16.08984375" style="1062" hidden="1"/>
    <col min="5740" max="5740" width="6.08984375" style="1062" hidden="1"/>
    <col min="5741" max="5741" width="3" style="1062" hidden="1"/>
    <col min="5742" max="5981" width="8.6328125" style="1062" hidden="1"/>
    <col min="5982" max="5987" width="14.90625" style="1062" hidden="1"/>
    <col min="5988" max="5989" width="15.90625" style="1062" hidden="1"/>
    <col min="5990" max="5995" width="16.08984375" style="1062" hidden="1"/>
    <col min="5996" max="5996" width="6.08984375" style="1062" hidden="1"/>
    <col min="5997" max="5997" width="3" style="1062" hidden="1"/>
    <col min="5998" max="6237" width="8.6328125" style="1062" hidden="1"/>
    <col min="6238" max="6243" width="14.90625" style="1062" hidden="1"/>
    <col min="6244" max="6245" width="15.90625" style="1062" hidden="1"/>
    <col min="6246" max="6251" width="16.08984375" style="1062" hidden="1"/>
    <col min="6252" max="6252" width="6.08984375" style="1062" hidden="1"/>
    <col min="6253" max="6253" width="3" style="1062" hidden="1"/>
    <col min="6254" max="6493" width="8.6328125" style="1062" hidden="1"/>
    <col min="6494" max="6499" width="14.90625" style="1062" hidden="1"/>
    <col min="6500" max="6501" width="15.90625" style="1062" hidden="1"/>
    <col min="6502" max="6507" width="16.08984375" style="1062" hidden="1"/>
    <col min="6508" max="6508" width="6.08984375" style="1062" hidden="1"/>
    <col min="6509" max="6509" width="3" style="1062" hidden="1"/>
    <col min="6510" max="6749" width="8.6328125" style="1062" hidden="1"/>
    <col min="6750" max="6755" width="14.90625" style="1062" hidden="1"/>
    <col min="6756" max="6757" width="15.90625" style="1062" hidden="1"/>
    <col min="6758" max="6763" width="16.08984375" style="1062" hidden="1"/>
    <col min="6764" max="6764" width="6.08984375" style="1062" hidden="1"/>
    <col min="6765" max="6765" width="3" style="1062" hidden="1"/>
    <col min="6766" max="7005" width="8.6328125" style="1062" hidden="1"/>
    <col min="7006" max="7011" width="14.90625" style="1062" hidden="1"/>
    <col min="7012" max="7013" width="15.90625" style="1062" hidden="1"/>
    <col min="7014" max="7019" width="16.08984375" style="1062" hidden="1"/>
    <col min="7020" max="7020" width="6.08984375" style="1062" hidden="1"/>
    <col min="7021" max="7021" width="3" style="1062" hidden="1"/>
    <col min="7022" max="7261" width="8.6328125" style="1062" hidden="1"/>
    <col min="7262" max="7267" width="14.90625" style="1062" hidden="1"/>
    <col min="7268" max="7269" width="15.90625" style="1062" hidden="1"/>
    <col min="7270" max="7275" width="16.08984375" style="1062" hidden="1"/>
    <col min="7276" max="7276" width="6.08984375" style="1062" hidden="1"/>
    <col min="7277" max="7277" width="3" style="1062" hidden="1"/>
    <col min="7278" max="7517" width="8.6328125" style="1062" hidden="1"/>
    <col min="7518" max="7523" width="14.90625" style="1062" hidden="1"/>
    <col min="7524" max="7525" width="15.90625" style="1062" hidden="1"/>
    <col min="7526" max="7531" width="16.08984375" style="1062" hidden="1"/>
    <col min="7532" max="7532" width="6.08984375" style="1062" hidden="1"/>
    <col min="7533" max="7533" width="3" style="1062" hidden="1"/>
    <col min="7534" max="7773" width="8.6328125" style="1062" hidden="1"/>
    <col min="7774" max="7779" width="14.90625" style="1062" hidden="1"/>
    <col min="7780" max="7781" width="15.90625" style="1062" hidden="1"/>
    <col min="7782" max="7787" width="16.08984375" style="1062" hidden="1"/>
    <col min="7788" max="7788" width="6.08984375" style="1062" hidden="1"/>
    <col min="7789" max="7789" width="3" style="1062" hidden="1"/>
    <col min="7790" max="8029" width="8.6328125" style="1062" hidden="1"/>
    <col min="8030" max="8035" width="14.90625" style="1062" hidden="1"/>
    <col min="8036" max="8037" width="15.90625" style="1062" hidden="1"/>
    <col min="8038" max="8043" width="16.08984375" style="1062" hidden="1"/>
    <col min="8044" max="8044" width="6.08984375" style="1062" hidden="1"/>
    <col min="8045" max="8045" width="3" style="1062" hidden="1"/>
    <col min="8046" max="8285" width="8.6328125" style="1062" hidden="1"/>
    <col min="8286" max="8291" width="14.90625" style="1062" hidden="1"/>
    <col min="8292" max="8293" width="15.90625" style="1062" hidden="1"/>
    <col min="8294" max="8299" width="16.08984375" style="1062" hidden="1"/>
    <col min="8300" max="8300" width="6.08984375" style="1062" hidden="1"/>
    <col min="8301" max="8301" width="3" style="1062" hidden="1"/>
    <col min="8302" max="8541" width="8.6328125" style="1062" hidden="1"/>
    <col min="8542" max="8547" width="14.90625" style="1062" hidden="1"/>
    <col min="8548" max="8549" width="15.90625" style="1062" hidden="1"/>
    <col min="8550" max="8555" width="16.08984375" style="1062" hidden="1"/>
    <col min="8556" max="8556" width="6.08984375" style="1062" hidden="1"/>
    <col min="8557" max="8557" width="3" style="1062" hidden="1"/>
    <col min="8558" max="8797" width="8.6328125" style="1062" hidden="1"/>
    <col min="8798" max="8803" width="14.90625" style="1062" hidden="1"/>
    <col min="8804" max="8805" width="15.90625" style="1062" hidden="1"/>
    <col min="8806" max="8811" width="16.08984375" style="1062" hidden="1"/>
    <col min="8812" max="8812" width="6.08984375" style="1062" hidden="1"/>
    <col min="8813" max="8813" width="3" style="1062" hidden="1"/>
    <col min="8814" max="9053" width="8.6328125" style="1062" hidden="1"/>
    <col min="9054" max="9059" width="14.90625" style="1062" hidden="1"/>
    <col min="9060" max="9061" width="15.90625" style="1062" hidden="1"/>
    <col min="9062" max="9067" width="16.08984375" style="1062" hidden="1"/>
    <col min="9068" max="9068" width="6.08984375" style="1062" hidden="1"/>
    <col min="9069" max="9069" width="3" style="1062" hidden="1"/>
    <col min="9070" max="9309" width="8.6328125" style="1062" hidden="1"/>
    <col min="9310" max="9315" width="14.90625" style="1062" hidden="1"/>
    <col min="9316" max="9317" width="15.90625" style="1062" hidden="1"/>
    <col min="9318" max="9323" width="16.08984375" style="1062" hidden="1"/>
    <col min="9324" max="9324" width="6.08984375" style="1062" hidden="1"/>
    <col min="9325" max="9325" width="3" style="1062" hidden="1"/>
    <col min="9326" max="9565" width="8.6328125" style="1062" hidden="1"/>
    <col min="9566" max="9571" width="14.90625" style="1062" hidden="1"/>
    <col min="9572" max="9573" width="15.90625" style="1062" hidden="1"/>
    <col min="9574" max="9579" width="16.08984375" style="1062" hidden="1"/>
    <col min="9580" max="9580" width="6.08984375" style="1062" hidden="1"/>
    <col min="9581" max="9581" width="3" style="1062" hidden="1"/>
    <col min="9582" max="9821" width="8.6328125" style="1062" hidden="1"/>
    <col min="9822" max="9827" width="14.90625" style="1062" hidden="1"/>
    <col min="9828" max="9829" width="15.90625" style="1062" hidden="1"/>
    <col min="9830" max="9835" width="16.08984375" style="1062" hidden="1"/>
    <col min="9836" max="9836" width="6.08984375" style="1062" hidden="1"/>
    <col min="9837" max="9837" width="3" style="1062" hidden="1"/>
    <col min="9838" max="10077" width="8.6328125" style="1062" hidden="1"/>
    <col min="10078" max="10083" width="14.90625" style="1062" hidden="1"/>
    <col min="10084" max="10085" width="15.90625" style="1062" hidden="1"/>
    <col min="10086" max="10091" width="16.08984375" style="1062" hidden="1"/>
    <col min="10092" max="10092" width="6.08984375" style="1062" hidden="1"/>
    <col min="10093" max="10093" width="3" style="1062" hidden="1"/>
    <col min="10094" max="10333" width="8.6328125" style="1062" hidden="1"/>
    <col min="10334" max="10339" width="14.90625" style="1062" hidden="1"/>
    <col min="10340" max="10341" width="15.90625" style="1062" hidden="1"/>
    <col min="10342" max="10347" width="16.08984375" style="1062" hidden="1"/>
    <col min="10348" max="10348" width="6.08984375" style="1062" hidden="1"/>
    <col min="10349" max="10349" width="3" style="1062" hidden="1"/>
    <col min="10350" max="10589" width="8.6328125" style="1062" hidden="1"/>
    <col min="10590" max="10595" width="14.90625" style="1062" hidden="1"/>
    <col min="10596" max="10597" width="15.90625" style="1062" hidden="1"/>
    <col min="10598" max="10603" width="16.08984375" style="1062" hidden="1"/>
    <col min="10604" max="10604" width="6.08984375" style="1062" hidden="1"/>
    <col min="10605" max="10605" width="3" style="1062" hidden="1"/>
    <col min="10606" max="10845" width="8.6328125" style="1062" hidden="1"/>
    <col min="10846" max="10851" width="14.90625" style="1062" hidden="1"/>
    <col min="10852" max="10853" width="15.90625" style="1062" hidden="1"/>
    <col min="10854" max="10859" width="16.08984375" style="1062" hidden="1"/>
    <col min="10860" max="10860" width="6.08984375" style="1062" hidden="1"/>
    <col min="10861" max="10861" width="3" style="1062" hidden="1"/>
    <col min="10862" max="11101" width="8.6328125" style="1062" hidden="1"/>
    <col min="11102" max="11107" width="14.90625" style="1062" hidden="1"/>
    <col min="11108" max="11109" width="15.90625" style="1062" hidden="1"/>
    <col min="11110" max="11115" width="16.08984375" style="1062" hidden="1"/>
    <col min="11116" max="11116" width="6.08984375" style="1062" hidden="1"/>
    <col min="11117" max="11117" width="3" style="1062" hidden="1"/>
    <col min="11118" max="11357" width="8.6328125" style="1062" hidden="1"/>
    <col min="11358" max="11363" width="14.90625" style="1062" hidden="1"/>
    <col min="11364" max="11365" width="15.90625" style="1062" hidden="1"/>
    <col min="11366" max="11371" width="16.08984375" style="1062" hidden="1"/>
    <col min="11372" max="11372" width="6.08984375" style="1062" hidden="1"/>
    <col min="11373" max="11373" width="3" style="1062" hidden="1"/>
    <col min="11374" max="11613" width="8.6328125" style="1062" hidden="1"/>
    <col min="11614" max="11619" width="14.90625" style="1062" hidden="1"/>
    <col min="11620" max="11621" width="15.90625" style="1062" hidden="1"/>
    <col min="11622" max="11627" width="16.08984375" style="1062" hidden="1"/>
    <col min="11628" max="11628" width="6.08984375" style="1062" hidden="1"/>
    <col min="11629" max="11629" width="3" style="1062" hidden="1"/>
    <col min="11630" max="11869" width="8.6328125" style="1062" hidden="1"/>
    <col min="11870" max="11875" width="14.90625" style="1062" hidden="1"/>
    <col min="11876" max="11877" width="15.90625" style="1062" hidden="1"/>
    <col min="11878" max="11883" width="16.08984375" style="1062" hidden="1"/>
    <col min="11884" max="11884" width="6.08984375" style="1062" hidden="1"/>
    <col min="11885" max="11885" width="3" style="1062" hidden="1"/>
    <col min="11886" max="12125" width="8.6328125" style="1062" hidden="1"/>
    <col min="12126" max="12131" width="14.90625" style="1062" hidden="1"/>
    <col min="12132" max="12133" width="15.90625" style="1062" hidden="1"/>
    <col min="12134" max="12139" width="16.08984375" style="1062" hidden="1"/>
    <col min="12140" max="12140" width="6.08984375" style="1062" hidden="1"/>
    <col min="12141" max="12141" width="3" style="1062" hidden="1"/>
    <col min="12142" max="12381" width="8.6328125" style="1062" hidden="1"/>
    <col min="12382" max="12387" width="14.90625" style="1062" hidden="1"/>
    <col min="12388" max="12389" width="15.90625" style="1062" hidden="1"/>
    <col min="12390" max="12395" width="16.08984375" style="1062" hidden="1"/>
    <col min="12396" max="12396" width="6.08984375" style="1062" hidden="1"/>
    <col min="12397" max="12397" width="3" style="1062" hidden="1"/>
    <col min="12398" max="12637" width="8.6328125" style="1062" hidden="1"/>
    <col min="12638" max="12643" width="14.90625" style="1062" hidden="1"/>
    <col min="12644" max="12645" width="15.90625" style="1062" hidden="1"/>
    <col min="12646" max="12651" width="16.08984375" style="1062" hidden="1"/>
    <col min="12652" max="12652" width="6.08984375" style="1062" hidden="1"/>
    <col min="12653" max="12653" width="3" style="1062" hidden="1"/>
    <col min="12654" max="12893" width="8.6328125" style="1062" hidden="1"/>
    <col min="12894" max="12899" width="14.90625" style="1062" hidden="1"/>
    <col min="12900" max="12901" width="15.90625" style="1062" hidden="1"/>
    <col min="12902" max="12907" width="16.08984375" style="1062" hidden="1"/>
    <col min="12908" max="12908" width="6.08984375" style="1062" hidden="1"/>
    <col min="12909" max="12909" width="3" style="1062" hidden="1"/>
    <col min="12910" max="13149" width="8.6328125" style="1062" hidden="1"/>
    <col min="13150" max="13155" width="14.90625" style="1062" hidden="1"/>
    <col min="13156" max="13157" width="15.90625" style="1062" hidden="1"/>
    <col min="13158" max="13163" width="16.08984375" style="1062" hidden="1"/>
    <col min="13164" max="13164" width="6.08984375" style="1062" hidden="1"/>
    <col min="13165" max="13165" width="3" style="1062" hidden="1"/>
    <col min="13166" max="13405" width="8.6328125" style="1062" hidden="1"/>
    <col min="13406" max="13411" width="14.90625" style="1062" hidden="1"/>
    <col min="13412" max="13413" width="15.90625" style="1062" hidden="1"/>
    <col min="13414" max="13419" width="16.08984375" style="1062" hidden="1"/>
    <col min="13420" max="13420" width="6.08984375" style="1062" hidden="1"/>
    <col min="13421" max="13421" width="3" style="1062" hidden="1"/>
    <col min="13422" max="13661" width="8.6328125" style="1062" hidden="1"/>
    <col min="13662" max="13667" width="14.90625" style="1062" hidden="1"/>
    <col min="13668" max="13669" width="15.90625" style="1062" hidden="1"/>
    <col min="13670" max="13675" width="16.08984375" style="1062" hidden="1"/>
    <col min="13676" max="13676" width="6.08984375" style="1062" hidden="1"/>
    <col min="13677" max="13677" width="3" style="1062" hidden="1"/>
    <col min="13678" max="13917" width="8.6328125" style="1062" hidden="1"/>
    <col min="13918" max="13923" width="14.90625" style="1062" hidden="1"/>
    <col min="13924" max="13925" width="15.90625" style="1062" hidden="1"/>
    <col min="13926" max="13931" width="16.08984375" style="1062" hidden="1"/>
    <col min="13932" max="13932" width="6.08984375" style="1062" hidden="1"/>
    <col min="13933" max="13933" width="3" style="1062" hidden="1"/>
    <col min="13934" max="14173" width="8.6328125" style="1062" hidden="1"/>
    <col min="14174" max="14179" width="14.90625" style="1062" hidden="1"/>
    <col min="14180" max="14181" width="15.90625" style="1062" hidden="1"/>
    <col min="14182" max="14187" width="16.08984375" style="1062" hidden="1"/>
    <col min="14188" max="14188" width="6.08984375" style="1062" hidden="1"/>
    <col min="14189" max="14189" width="3" style="1062" hidden="1"/>
    <col min="14190" max="14429" width="8.6328125" style="1062" hidden="1"/>
    <col min="14430" max="14435" width="14.90625" style="1062" hidden="1"/>
    <col min="14436" max="14437" width="15.90625" style="1062" hidden="1"/>
    <col min="14438" max="14443" width="16.08984375" style="1062" hidden="1"/>
    <col min="14444" max="14444" width="6.08984375" style="1062" hidden="1"/>
    <col min="14445" max="14445" width="3" style="1062" hidden="1"/>
    <col min="14446" max="14685" width="8.6328125" style="1062" hidden="1"/>
    <col min="14686" max="14691" width="14.90625" style="1062" hidden="1"/>
    <col min="14692" max="14693" width="15.90625" style="1062" hidden="1"/>
    <col min="14694" max="14699" width="16.08984375" style="1062" hidden="1"/>
    <col min="14700" max="14700" width="6.08984375" style="1062" hidden="1"/>
    <col min="14701" max="14701" width="3" style="1062" hidden="1"/>
    <col min="14702" max="14941" width="8.6328125" style="1062" hidden="1"/>
    <col min="14942" max="14947" width="14.90625" style="1062" hidden="1"/>
    <col min="14948" max="14949" width="15.90625" style="1062" hidden="1"/>
    <col min="14950" max="14955" width="16.08984375" style="1062" hidden="1"/>
    <col min="14956" max="14956" width="6.08984375" style="1062" hidden="1"/>
    <col min="14957" max="14957" width="3" style="1062" hidden="1"/>
    <col min="14958" max="15197" width="8.6328125" style="1062" hidden="1"/>
    <col min="15198" max="15203" width="14.90625" style="1062" hidden="1"/>
    <col min="15204" max="15205" width="15.90625" style="1062" hidden="1"/>
    <col min="15206" max="15211" width="16.08984375" style="1062" hidden="1"/>
    <col min="15212" max="15212" width="6.08984375" style="1062" hidden="1"/>
    <col min="15213" max="15213" width="3" style="1062" hidden="1"/>
    <col min="15214" max="15453" width="8.6328125" style="1062" hidden="1"/>
    <col min="15454" max="15459" width="14.90625" style="1062" hidden="1"/>
    <col min="15460" max="15461" width="15.90625" style="1062" hidden="1"/>
    <col min="15462" max="15467" width="16.08984375" style="1062" hidden="1"/>
    <col min="15468" max="15468" width="6.08984375" style="1062" hidden="1"/>
    <col min="15469" max="15469" width="3" style="1062" hidden="1"/>
    <col min="15470" max="15709" width="8.6328125" style="1062" hidden="1"/>
    <col min="15710" max="15715" width="14.90625" style="1062" hidden="1"/>
    <col min="15716" max="15717" width="15.90625" style="1062" hidden="1"/>
    <col min="15718" max="15723" width="16.08984375" style="1062" hidden="1"/>
    <col min="15724" max="15724" width="6.08984375" style="1062" hidden="1"/>
    <col min="15725" max="15725" width="3" style="1062" hidden="1"/>
    <col min="15726" max="15965" width="8.6328125" style="1062" hidden="1"/>
    <col min="15966" max="15971" width="14.90625" style="1062" hidden="1"/>
    <col min="15972" max="15973" width="15.90625" style="1062" hidden="1"/>
    <col min="15974" max="15979" width="16.08984375" style="1062" hidden="1"/>
    <col min="15980" max="15980" width="6.08984375" style="1062" hidden="1"/>
    <col min="15981" max="15981" width="3" style="1062" hidden="1"/>
    <col min="15982" max="16221" width="8.6328125" style="1062" hidden="1"/>
    <col min="16222" max="16227" width="14.90625" style="1062" hidden="1"/>
    <col min="16228" max="16229" width="15.90625" style="1062" hidden="1"/>
    <col min="16230" max="16235" width="16.08984375" style="1062" hidden="1"/>
    <col min="16236" max="16236" width="6.08984375" style="1062" hidden="1"/>
    <col min="16237" max="16237" width="3" style="1062" hidden="1"/>
    <col min="16238" max="16384" width="8.6328125" style="1062" hidden="1"/>
  </cols>
  <sheetData>
    <row r="1" spans="1:143" ht="42.75" customHeight="1" x14ac:dyDescent="0.2">
      <c r="A1" s="1060"/>
      <c r="B1" s="1061"/>
      <c r="DD1" s="1062"/>
      <c r="DE1" s="1062"/>
    </row>
    <row r="2" spans="1:143" ht="25.5" customHeight="1" x14ac:dyDescent="0.2">
      <c r="A2" s="1063"/>
      <c r="C2" s="1063"/>
      <c r="O2" s="1063"/>
      <c r="P2" s="1063"/>
      <c r="Q2" s="1063"/>
      <c r="R2" s="1063"/>
      <c r="S2" s="1063"/>
      <c r="T2" s="1063"/>
      <c r="U2" s="1063"/>
      <c r="V2" s="1063"/>
      <c r="W2" s="1063"/>
      <c r="X2" s="1063"/>
      <c r="Y2" s="1063"/>
      <c r="Z2" s="1063"/>
      <c r="AA2" s="1063"/>
      <c r="AB2" s="1063"/>
      <c r="AC2" s="1063"/>
      <c r="AD2" s="1063"/>
      <c r="AE2" s="1063"/>
      <c r="AF2" s="1063"/>
      <c r="AG2" s="1063"/>
      <c r="AH2" s="1063"/>
      <c r="AI2" s="1063"/>
      <c r="AU2" s="1063"/>
      <c r="BG2" s="1063"/>
      <c r="BS2" s="1063"/>
      <c r="CE2" s="1063"/>
      <c r="CQ2" s="1063"/>
      <c r="DD2" s="1062"/>
      <c r="DE2" s="1062"/>
    </row>
    <row r="3" spans="1:143" ht="25.5" customHeight="1" x14ac:dyDescent="0.2">
      <c r="A3" s="1063"/>
      <c r="C3" s="1063"/>
      <c r="O3" s="1063"/>
      <c r="P3" s="1063"/>
      <c r="Q3" s="1063"/>
      <c r="R3" s="1063"/>
      <c r="S3" s="1063"/>
      <c r="T3" s="1063"/>
      <c r="U3" s="1063"/>
      <c r="V3" s="1063"/>
      <c r="W3" s="1063"/>
      <c r="X3" s="1063"/>
      <c r="Y3" s="1063"/>
      <c r="Z3" s="1063"/>
      <c r="AA3" s="1063"/>
      <c r="AB3" s="1063"/>
      <c r="AC3" s="1063"/>
      <c r="AD3" s="1063"/>
      <c r="AE3" s="1063"/>
      <c r="AF3" s="1063"/>
      <c r="AG3" s="1063"/>
      <c r="AH3" s="1063"/>
      <c r="AI3" s="1063"/>
      <c r="AU3" s="1063"/>
      <c r="BG3" s="1063"/>
      <c r="BS3" s="1063"/>
      <c r="CE3" s="1063"/>
      <c r="CQ3" s="1063"/>
      <c r="DD3" s="1062"/>
      <c r="DE3" s="1062"/>
    </row>
    <row r="4" spans="1:143" s="109" customFormat="1" ht="13" x14ac:dyDescent="0.2">
      <c r="A4" s="1063"/>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1063"/>
      <c r="BA4" s="1063"/>
      <c r="BB4" s="1063"/>
      <c r="BC4" s="1063"/>
      <c r="BD4" s="1063"/>
      <c r="BE4" s="1063"/>
      <c r="BF4" s="1063"/>
      <c r="BG4" s="1063"/>
      <c r="BH4" s="1063"/>
      <c r="BI4" s="1063"/>
      <c r="BJ4" s="1063"/>
      <c r="BK4" s="1063"/>
      <c r="BL4" s="1063"/>
      <c r="BM4" s="1063"/>
      <c r="BN4" s="1063"/>
      <c r="BO4" s="1063"/>
      <c r="BP4" s="1063"/>
      <c r="BQ4" s="1063"/>
      <c r="BR4" s="1063"/>
      <c r="BS4" s="1063"/>
      <c r="BT4" s="1063"/>
      <c r="BU4" s="1063"/>
      <c r="BV4" s="1063"/>
      <c r="BW4" s="1063"/>
      <c r="BX4" s="1063"/>
      <c r="BY4" s="1063"/>
      <c r="BZ4" s="1063"/>
      <c r="CA4" s="1063"/>
      <c r="CB4" s="1063"/>
      <c r="CC4" s="1063"/>
      <c r="CD4" s="1063"/>
      <c r="CE4" s="1063"/>
      <c r="CF4" s="1063"/>
      <c r="CG4" s="1063"/>
      <c r="CH4" s="1063"/>
      <c r="CI4" s="1063"/>
      <c r="CJ4" s="1063"/>
      <c r="CK4" s="1063"/>
      <c r="CL4" s="1063"/>
      <c r="CM4" s="1063"/>
      <c r="CN4" s="1063"/>
      <c r="CO4" s="1063"/>
      <c r="CP4" s="1063"/>
      <c r="CQ4" s="1063"/>
      <c r="CR4" s="1063"/>
      <c r="CS4" s="1063"/>
      <c r="CT4" s="1063"/>
      <c r="CU4" s="1063"/>
      <c r="CV4" s="1063"/>
      <c r="CW4" s="1063"/>
      <c r="CX4" s="1063"/>
      <c r="CY4" s="1063"/>
      <c r="CZ4" s="1063"/>
      <c r="DA4" s="1063"/>
      <c r="DB4" s="1063"/>
      <c r="DC4" s="1063"/>
      <c r="DD4" s="1063"/>
      <c r="DE4" s="1063"/>
      <c r="DF4" s="108"/>
      <c r="DG4" s="108"/>
      <c r="DH4" s="108"/>
      <c r="DI4" s="108"/>
      <c r="DJ4" s="108"/>
      <c r="DK4" s="108"/>
      <c r="DL4" s="108"/>
      <c r="DM4" s="108"/>
      <c r="DN4" s="108"/>
      <c r="DO4" s="108"/>
      <c r="DP4" s="108"/>
      <c r="DQ4" s="108"/>
      <c r="DR4" s="108"/>
      <c r="DS4" s="108"/>
      <c r="DT4" s="108"/>
      <c r="DU4" s="108"/>
      <c r="DV4" s="108"/>
      <c r="DW4" s="108"/>
    </row>
    <row r="5" spans="1:143" s="109" customFormat="1" ht="13" x14ac:dyDescent="0.2">
      <c r="A5" s="1063"/>
      <c r="B5" s="1063"/>
      <c r="C5" s="1063"/>
      <c r="D5" s="1063"/>
      <c r="E5" s="1063"/>
      <c r="F5" s="1063"/>
      <c r="G5" s="1063"/>
      <c r="H5" s="1063"/>
      <c r="I5" s="1063"/>
      <c r="J5" s="1063"/>
      <c r="K5" s="1063"/>
      <c r="L5" s="1063"/>
      <c r="M5" s="1063"/>
      <c r="N5" s="1063"/>
      <c r="O5" s="1063"/>
      <c r="P5" s="1063"/>
      <c r="Q5" s="1063"/>
      <c r="R5" s="1063"/>
      <c r="S5" s="1063"/>
      <c r="T5" s="1063"/>
      <c r="U5" s="1063"/>
      <c r="V5" s="1063"/>
      <c r="W5" s="1063"/>
      <c r="X5" s="1063"/>
      <c r="Y5" s="1063"/>
      <c r="Z5" s="1063"/>
      <c r="AA5" s="1063"/>
      <c r="AB5" s="1063"/>
      <c r="AC5" s="1063"/>
      <c r="AD5" s="1063"/>
      <c r="AE5" s="1063"/>
      <c r="AF5" s="1063"/>
      <c r="AG5" s="1063"/>
      <c r="AH5" s="1063"/>
      <c r="AI5" s="1063"/>
      <c r="AJ5" s="1063"/>
      <c r="AK5" s="1063"/>
      <c r="AL5" s="1063"/>
      <c r="AM5" s="1063"/>
      <c r="AN5" s="1063"/>
      <c r="AO5" s="1063"/>
      <c r="AP5" s="1063"/>
      <c r="AQ5" s="1063"/>
      <c r="AR5" s="1063"/>
      <c r="AS5" s="1063"/>
      <c r="AT5" s="1063"/>
      <c r="AU5" s="1063"/>
      <c r="AV5" s="1063"/>
      <c r="AW5" s="1063"/>
      <c r="AX5" s="1063"/>
      <c r="AY5" s="1063"/>
      <c r="AZ5" s="1063"/>
      <c r="BA5" s="1063"/>
      <c r="BB5" s="1063"/>
      <c r="BC5" s="1063"/>
      <c r="BD5" s="1063"/>
      <c r="BE5" s="1063"/>
      <c r="BF5" s="1063"/>
      <c r="BG5" s="1063"/>
      <c r="BH5" s="1063"/>
      <c r="BI5" s="1063"/>
      <c r="BJ5" s="1063"/>
      <c r="BK5" s="1063"/>
      <c r="BL5" s="1063"/>
      <c r="BM5" s="1063"/>
      <c r="BN5" s="1063"/>
      <c r="BO5" s="1063"/>
      <c r="BP5" s="1063"/>
      <c r="BQ5" s="1063"/>
      <c r="BR5" s="1063"/>
      <c r="BS5" s="1063"/>
      <c r="BT5" s="1063"/>
      <c r="BU5" s="1063"/>
      <c r="BV5" s="1063"/>
      <c r="BW5" s="1063"/>
      <c r="BX5" s="1063"/>
      <c r="BY5" s="1063"/>
      <c r="BZ5" s="1063"/>
      <c r="CA5" s="1063"/>
      <c r="CB5" s="1063"/>
      <c r="CC5" s="1063"/>
      <c r="CD5" s="1063"/>
      <c r="CE5" s="1063"/>
      <c r="CF5" s="1063"/>
      <c r="CG5" s="1063"/>
      <c r="CH5" s="1063"/>
      <c r="CI5" s="1063"/>
      <c r="CJ5" s="1063"/>
      <c r="CK5" s="1063"/>
      <c r="CL5" s="1063"/>
      <c r="CM5" s="1063"/>
      <c r="CN5" s="1063"/>
      <c r="CO5" s="1063"/>
      <c r="CP5" s="1063"/>
      <c r="CQ5" s="1063"/>
      <c r="CR5" s="1063"/>
      <c r="CS5" s="1063"/>
      <c r="CT5" s="1063"/>
      <c r="CU5" s="1063"/>
      <c r="CV5" s="1063"/>
      <c r="CW5" s="1063"/>
      <c r="CX5" s="1063"/>
      <c r="CY5" s="1063"/>
      <c r="CZ5" s="1063"/>
      <c r="DA5" s="1063"/>
      <c r="DB5" s="1063"/>
      <c r="DC5" s="1063"/>
      <c r="DD5" s="1063"/>
      <c r="DE5" s="1063"/>
      <c r="DF5" s="108"/>
      <c r="DG5" s="108"/>
      <c r="DH5" s="108"/>
      <c r="DI5" s="108"/>
      <c r="DJ5" s="108"/>
      <c r="DK5" s="108"/>
      <c r="DL5" s="108"/>
      <c r="DM5" s="108"/>
      <c r="DN5" s="108"/>
      <c r="DO5" s="108"/>
      <c r="DP5" s="108"/>
      <c r="DQ5" s="108"/>
      <c r="DR5" s="108"/>
      <c r="DS5" s="108"/>
      <c r="DT5" s="108"/>
      <c r="DU5" s="108"/>
      <c r="DV5" s="108"/>
      <c r="DW5" s="108"/>
    </row>
    <row r="6" spans="1:143" s="109" customFormat="1" ht="13" x14ac:dyDescent="0.2">
      <c r="A6" s="1063"/>
      <c r="B6" s="1063"/>
      <c r="C6" s="1063"/>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3"/>
      <c r="AJ6" s="1063"/>
      <c r="AK6" s="1063"/>
      <c r="AL6" s="1063"/>
      <c r="AM6" s="1063"/>
      <c r="AN6" s="1063"/>
      <c r="AO6" s="1063"/>
      <c r="AP6" s="1063"/>
      <c r="AQ6" s="1063"/>
      <c r="AR6" s="1063"/>
      <c r="AS6" s="1063"/>
      <c r="AT6" s="1063"/>
      <c r="AU6" s="1063"/>
      <c r="AV6" s="1063"/>
      <c r="AW6" s="1063"/>
      <c r="AX6" s="1063"/>
      <c r="AY6" s="1063"/>
      <c r="AZ6" s="1063"/>
      <c r="BA6" s="1063"/>
      <c r="BB6" s="1063"/>
      <c r="BC6" s="1063"/>
      <c r="BD6" s="1063"/>
      <c r="BE6" s="1063"/>
      <c r="BF6" s="1063"/>
      <c r="BG6" s="1063"/>
      <c r="BH6" s="1063"/>
      <c r="BI6" s="1063"/>
      <c r="BJ6" s="1063"/>
      <c r="BK6" s="1063"/>
      <c r="BL6" s="1063"/>
      <c r="BM6" s="1063"/>
      <c r="BN6" s="1063"/>
      <c r="BO6" s="1063"/>
      <c r="BP6" s="1063"/>
      <c r="BQ6" s="1063"/>
      <c r="BR6" s="1063"/>
      <c r="BS6" s="1063"/>
      <c r="BT6" s="1063"/>
      <c r="BU6" s="1063"/>
      <c r="BV6" s="1063"/>
      <c r="BW6" s="1063"/>
      <c r="BX6" s="1063"/>
      <c r="BY6" s="1063"/>
      <c r="BZ6" s="1063"/>
      <c r="CA6" s="1063"/>
      <c r="CB6" s="1063"/>
      <c r="CC6" s="1063"/>
      <c r="CD6" s="1063"/>
      <c r="CE6" s="1063"/>
      <c r="CF6" s="1063"/>
      <c r="CG6" s="1063"/>
      <c r="CH6" s="1063"/>
      <c r="CI6" s="1063"/>
      <c r="CJ6" s="1063"/>
      <c r="CK6" s="1063"/>
      <c r="CL6" s="1063"/>
      <c r="CM6" s="1063"/>
      <c r="CN6" s="1063"/>
      <c r="CO6" s="1063"/>
      <c r="CP6" s="1063"/>
      <c r="CQ6" s="1063"/>
      <c r="CR6" s="1063"/>
      <c r="CS6" s="1063"/>
      <c r="CT6" s="1063"/>
      <c r="CU6" s="1063"/>
      <c r="CV6" s="1063"/>
      <c r="CW6" s="1063"/>
      <c r="CX6" s="1063"/>
      <c r="CY6" s="1063"/>
      <c r="CZ6" s="1063"/>
      <c r="DA6" s="1063"/>
      <c r="DB6" s="1063"/>
      <c r="DC6" s="1063"/>
      <c r="DD6" s="1063"/>
      <c r="DE6" s="1063"/>
      <c r="DF6" s="108"/>
      <c r="DG6" s="108"/>
      <c r="DH6" s="108"/>
      <c r="DI6" s="108"/>
      <c r="DJ6" s="108"/>
      <c r="DK6" s="108"/>
      <c r="DL6" s="108"/>
      <c r="DM6" s="108"/>
      <c r="DN6" s="108"/>
      <c r="DO6" s="108"/>
      <c r="DP6" s="108"/>
      <c r="DQ6" s="108"/>
      <c r="DR6" s="108"/>
      <c r="DS6" s="108"/>
      <c r="DT6" s="108"/>
      <c r="DU6" s="108"/>
      <c r="DV6" s="108"/>
      <c r="DW6" s="108"/>
    </row>
    <row r="7" spans="1:143" s="109" customFormat="1" ht="13" x14ac:dyDescent="0.2">
      <c r="A7" s="1063"/>
      <c r="B7" s="1063"/>
      <c r="C7" s="1063"/>
      <c r="D7" s="1063"/>
      <c r="E7" s="1063"/>
      <c r="F7" s="1063"/>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3"/>
      <c r="AI7" s="1063"/>
      <c r="AJ7" s="1063"/>
      <c r="AK7" s="1063"/>
      <c r="AL7" s="1063"/>
      <c r="AM7" s="1063"/>
      <c r="AN7" s="1063"/>
      <c r="AO7" s="1063"/>
      <c r="AP7" s="1063"/>
      <c r="AQ7" s="1063"/>
      <c r="AR7" s="1063"/>
      <c r="AS7" s="1063"/>
      <c r="AT7" s="1063"/>
      <c r="AU7" s="1063"/>
      <c r="AV7" s="1063"/>
      <c r="AW7" s="1063"/>
      <c r="AX7" s="1063"/>
      <c r="AY7" s="1063"/>
      <c r="AZ7" s="1063"/>
      <c r="BA7" s="1063"/>
      <c r="BB7" s="1063"/>
      <c r="BC7" s="1063"/>
      <c r="BD7" s="1063"/>
      <c r="BE7" s="1063"/>
      <c r="BF7" s="1063"/>
      <c r="BG7" s="1063"/>
      <c r="BH7" s="1063"/>
      <c r="BI7" s="1063"/>
      <c r="BJ7" s="1063"/>
      <c r="BK7" s="1063"/>
      <c r="BL7" s="1063"/>
      <c r="BM7" s="1063"/>
      <c r="BN7" s="1063"/>
      <c r="BO7" s="1063"/>
      <c r="BP7" s="1063"/>
      <c r="BQ7" s="1063"/>
      <c r="BR7" s="1063"/>
      <c r="BS7" s="1063"/>
      <c r="BT7" s="1063"/>
      <c r="BU7" s="1063"/>
      <c r="BV7" s="1063"/>
      <c r="BW7" s="1063"/>
      <c r="BX7" s="1063"/>
      <c r="BY7" s="1063"/>
      <c r="BZ7" s="1063"/>
      <c r="CA7" s="1063"/>
      <c r="CB7" s="1063"/>
      <c r="CC7" s="1063"/>
      <c r="CD7" s="1063"/>
      <c r="CE7" s="1063"/>
      <c r="CF7" s="1063"/>
      <c r="CG7" s="1063"/>
      <c r="CH7" s="1063"/>
      <c r="CI7" s="1063"/>
      <c r="CJ7" s="1063"/>
      <c r="CK7" s="1063"/>
      <c r="CL7" s="1063"/>
      <c r="CM7" s="1063"/>
      <c r="CN7" s="1063"/>
      <c r="CO7" s="1063"/>
      <c r="CP7" s="1063"/>
      <c r="CQ7" s="1063"/>
      <c r="CR7" s="1063"/>
      <c r="CS7" s="1063"/>
      <c r="CT7" s="1063"/>
      <c r="CU7" s="1063"/>
      <c r="CV7" s="1063"/>
      <c r="CW7" s="1063"/>
      <c r="CX7" s="1063"/>
      <c r="CY7" s="1063"/>
      <c r="CZ7" s="1063"/>
      <c r="DA7" s="1063"/>
      <c r="DB7" s="1063"/>
      <c r="DC7" s="1063"/>
      <c r="DD7" s="1063"/>
      <c r="DE7" s="1063"/>
      <c r="DF7" s="108"/>
      <c r="DG7" s="108"/>
      <c r="DH7" s="108"/>
      <c r="DI7" s="108"/>
      <c r="DJ7" s="108"/>
      <c r="DK7" s="108"/>
      <c r="DL7" s="108"/>
      <c r="DM7" s="108"/>
      <c r="DN7" s="108"/>
      <c r="DO7" s="108"/>
      <c r="DP7" s="108"/>
      <c r="DQ7" s="108"/>
      <c r="DR7" s="108"/>
      <c r="DS7" s="108"/>
      <c r="DT7" s="108"/>
      <c r="DU7" s="108"/>
      <c r="DV7" s="108"/>
      <c r="DW7" s="108"/>
    </row>
    <row r="8" spans="1:143" s="109" customFormat="1" ht="13" x14ac:dyDescent="0.2">
      <c r="A8" s="1063"/>
      <c r="B8" s="1063"/>
      <c r="C8" s="1063"/>
      <c r="D8" s="1063"/>
      <c r="E8" s="1063"/>
      <c r="F8" s="1063"/>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3"/>
      <c r="AF8" s="1063"/>
      <c r="AG8" s="1063"/>
      <c r="AH8" s="1063"/>
      <c r="AI8" s="1063"/>
      <c r="AJ8" s="1063"/>
      <c r="AK8" s="1063"/>
      <c r="AL8" s="1063"/>
      <c r="AM8" s="1063"/>
      <c r="AN8" s="1063"/>
      <c r="AO8" s="1063"/>
      <c r="AP8" s="1063"/>
      <c r="AQ8" s="1063"/>
      <c r="AR8" s="1063"/>
      <c r="AS8" s="1063"/>
      <c r="AT8" s="1063"/>
      <c r="AU8" s="1063"/>
      <c r="AV8" s="1063"/>
      <c r="AW8" s="1063"/>
      <c r="AX8" s="1063"/>
      <c r="AY8" s="1063"/>
      <c r="AZ8" s="1063"/>
      <c r="BA8" s="1063"/>
      <c r="BB8" s="1063"/>
      <c r="BC8" s="1063"/>
      <c r="BD8" s="1063"/>
      <c r="BE8" s="1063"/>
      <c r="BF8" s="1063"/>
      <c r="BG8" s="1063"/>
      <c r="BH8" s="1063"/>
      <c r="BI8" s="1063"/>
      <c r="BJ8" s="1063"/>
      <c r="BK8" s="1063"/>
      <c r="BL8" s="1063"/>
      <c r="BM8" s="1063"/>
      <c r="BN8" s="1063"/>
      <c r="BO8" s="1063"/>
      <c r="BP8" s="1063"/>
      <c r="BQ8" s="1063"/>
      <c r="BR8" s="1063"/>
      <c r="BS8" s="1063"/>
      <c r="BT8" s="1063"/>
      <c r="BU8" s="1063"/>
      <c r="BV8" s="1063"/>
      <c r="BW8" s="1063"/>
      <c r="BX8" s="1063"/>
      <c r="BY8" s="1063"/>
      <c r="BZ8" s="1063"/>
      <c r="CA8" s="1063"/>
      <c r="CB8" s="1063"/>
      <c r="CC8" s="1063"/>
      <c r="CD8" s="1063"/>
      <c r="CE8" s="1063"/>
      <c r="CF8" s="1063"/>
      <c r="CG8" s="1063"/>
      <c r="CH8" s="1063"/>
      <c r="CI8" s="1063"/>
      <c r="CJ8" s="1063"/>
      <c r="CK8" s="1063"/>
      <c r="CL8" s="1063"/>
      <c r="CM8" s="1063"/>
      <c r="CN8" s="1063"/>
      <c r="CO8" s="1063"/>
      <c r="CP8" s="1063"/>
      <c r="CQ8" s="1063"/>
      <c r="CR8" s="1063"/>
      <c r="CS8" s="1063"/>
      <c r="CT8" s="1063"/>
      <c r="CU8" s="1063"/>
      <c r="CV8" s="1063"/>
      <c r="CW8" s="1063"/>
      <c r="CX8" s="1063"/>
      <c r="CY8" s="1063"/>
      <c r="CZ8" s="1063"/>
      <c r="DA8" s="1063"/>
      <c r="DB8" s="1063"/>
      <c r="DC8" s="1063"/>
      <c r="DD8" s="1063"/>
      <c r="DE8" s="1063"/>
      <c r="DF8" s="108"/>
      <c r="DG8" s="108"/>
      <c r="DH8" s="108"/>
      <c r="DI8" s="108"/>
      <c r="DJ8" s="108"/>
      <c r="DK8" s="108"/>
      <c r="DL8" s="108"/>
      <c r="DM8" s="108"/>
      <c r="DN8" s="108"/>
      <c r="DO8" s="108"/>
      <c r="DP8" s="108"/>
      <c r="DQ8" s="108"/>
      <c r="DR8" s="108"/>
      <c r="DS8" s="108"/>
      <c r="DT8" s="108"/>
      <c r="DU8" s="108"/>
      <c r="DV8" s="108"/>
      <c r="DW8" s="108"/>
    </row>
    <row r="9" spans="1:143" s="109" customFormat="1" ht="13" x14ac:dyDescent="0.2">
      <c r="A9" s="1063"/>
      <c r="B9" s="1063"/>
      <c r="C9" s="1063"/>
      <c r="D9" s="1063"/>
      <c r="E9" s="1063"/>
      <c r="F9" s="1063"/>
      <c r="G9" s="1063"/>
      <c r="H9" s="1063"/>
      <c r="I9" s="1063"/>
      <c r="J9" s="1063"/>
      <c r="K9" s="1063"/>
      <c r="L9" s="1063"/>
      <c r="M9" s="1063"/>
      <c r="N9" s="1063"/>
      <c r="O9" s="1063"/>
      <c r="P9" s="1063"/>
      <c r="Q9" s="1063"/>
      <c r="R9" s="1063"/>
      <c r="S9" s="1063"/>
      <c r="T9" s="1063"/>
      <c r="U9" s="1063"/>
      <c r="V9" s="1063"/>
      <c r="W9" s="1063"/>
      <c r="X9" s="1063"/>
      <c r="Y9" s="1063"/>
      <c r="Z9" s="1063"/>
      <c r="AA9" s="1063"/>
      <c r="AB9" s="1063"/>
      <c r="AC9" s="1063"/>
      <c r="AD9" s="1063"/>
      <c r="AE9" s="1063"/>
      <c r="AF9" s="1063"/>
      <c r="AG9" s="1063"/>
      <c r="AH9" s="1063"/>
      <c r="AI9" s="1063"/>
      <c r="AJ9" s="1063"/>
      <c r="AK9" s="1063"/>
      <c r="AL9" s="1063"/>
      <c r="AM9" s="1063"/>
      <c r="AN9" s="1063"/>
      <c r="AO9" s="1063"/>
      <c r="AP9" s="1063"/>
      <c r="AQ9" s="1063"/>
      <c r="AR9" s="1063"/>
      <c r="AS9" s="1063"/>
      <c r="AT9" s="1063"/>
      <c r="AU9" s="1063"/>
      <c r="AV9" s="1063"/>
      <c r="AW9" s="1063"/>
      <c r="AX9" s="1063"/>
      <c r="AY9" s="1063"/>
      <c r="AZ9" s="1063"/>
      <c r="BA9" s="1063"/>
      <c r="BB9" s="1063"/>
      <c r="BC9" s="1063"/>
      <c r="BD9" s="1063"/>
      <c r="BE9" s="1063"/>
      <c r="BF9" s="1063"/>
      <c r="BG9" s="1063"/>
      <c r="BH9" s="1063"/>
      <c r="BI9" s="1063"/>
      <c r="BJ9" s="1063"/>
      <c r="BK9" s="1063"/>
      <c r="BL9" s="1063"/>
      <c r="BM9" s="1063"/>
      <c r="BN9" s="1063"/>
      <c r="BO9" s="1063"/>
      <c r="BP9" s="1063"/>
      <c r="BQ9" s="1063"/>
      <c r="BR9" s="1063"/>
      <c r="BS9" s="1063"/>
      <c r="BT9" s="1063"/>
      <c r="BU9" s="1063"/>
      <c r="BV9" s="1063"/>
      <c r="BW9" s="1063"/>
      <c r="BX9" s="1063"/>
      <c r="BY9" s="1063"/>
      <c r="BZ9" s="1063"/>
      <c r="CA9" s="1063"/>
      <c r="CB9" s="1063"/>
      <c r="CC9" s="1063"/>
      <c r="CD9" s="1063"/>
      <c r="CE9" s="1063"/>
      <c r="CF9" s="1063"/>
      <c r="CG9" s="1063"/>
      <c r="CH9" s="1063"/>
      <c r="CI9" s="1063"/>
      <c r="CJ9" s="1063"/>
      <c r="CK9" s="1063"/>
      <c r="CL9" s="1063"/>
      <c r="CM9" s="1063"/>
      <c r="CN9" s="1063"/>
      <c r="CO9" s="1063"/>
      <c r="CP9" s="1063"/>
      <c r="CQ9" s="1063"/>
      <c r="CR9" s="1063"/>
      <c r="CS9" s="1063"/>
      <c r="CT9" s="1063"/>
      <c r="CU9" s="1063"/>
      <c r="CV9" s="1063"/>
      <c r="CW9" s="1063"/>
      <c r="CX9" s="1063"/>
      <c r="CY9" s="1063"/>
      <c r="CZ9" s="1063"/>
      <c r="DA9" s="1063"/>
      <c r="DB9" s="1063"/>
      <c r="DC9" s="1063"/>
      <c r="DD9" s="1063"/>
      <c r="DE9" s="1063"/>
      <c r="DF9" s="108"/>
      <c r="DG9" s="108"/>
      <c r="DH9" s="108"/>
      <c r="DI9" s="108"/>
      <c r="DJ9" s="108"/>
      <c r="DK9" s="108"/>
      <c r="DL9" s="108"/>
      <c r="DM9" s="108"/>
      <c r="DN9" s="108"/>
      <c r="DO9" s="108"/>
      <c r="DP9" s="108"/>
      <c r="DQ9" s="108"/>
      <c r="DR9" s="108"/>
      <c r="DS9" s="108"/>
      <c r="DT9" s="108"/>
      <c r="DU9" s="108"/>
      <c r="DV9" s="108"/>
      <c r="DW9" s="108"/>
    </row>
    <row r="10" spans="1:143" s="109" customFormat="1" ht="13" x14ac:dyDescent="0.2">
      <c r="A10" s="1063"/>
      <c r="B10" s="1063"/>
      <c r="C10" s="1063"/>
      <c r="D10" s="1063"/>
      <c r="E10" s="1063"/>
      <c r="F10" s="1063"/>
      <c r="G10" s="1063"/>
      <c r="H10" s="1063"/>
      <c r="I10" s="1063"/>
      <c r="J10" s="1063"/>
      <c r="K10" s="1063"/>
      <c r="L10" s="1063"/>
      <c r="M10" s="1063"/>
      <c r="N10" s="1063"/>
      <c r="O10" s="1063"/>
      <c r="P10" s="1063"/>
      <c r="Q10" s="1063"/>
      <c r="R10" s="1063"/>
      <c r="S10" s="1063"/>
      <c r="T10" s="1063"/>
      <c r="U10" s="1063"/>
      <c r="V10" s="1063"/>
      <c r="W10" s="1063"/>
      <c r="X10" s="1063"/>
      <c r="Y10" s="1063"/>
      <c r="Z10" s="1063"/>
      <c r="AA10" s="1063"/>
      <c r="AB10" s="1063"/>
      <c r="AC10" s="1063"/>
      <c r="AD10" s="1063"/>
      <c r="AE10" s="1063"/>
      <c r="AF10" s="1063"/>
      <c r="AG10" s="1063"/>
      <c r="AH10" s="1063"/>
      <c r="AI10" s="1063"/>
      <c r="AJ10" s="1063"/>
      <c r="AK10" s="1063"/>
      <c r="AL10" s="1063"/>
      <c r="AM10" s="1063"/>
      <c r="AN10" s="1063"/>
      <c r="AO10" s="1063"/>
      <c r="AP10" s="1063"/>
      <c r="AQ10" s="1063"/>
      <c r="AR10" s="1063"/>
      <c r="AS10" s="1063"/>
      <c r="AT10" s="1063"/>
      <c r="AU10" s="1063"/>
      <c r="AV10" s="1063"/>
      <c r="AW10" s="1063"/>
      <c r="AX10" s="1063"/>
      <c r="AY10" s="1063"/>
      <c r="AZ10" s="1063"/>
      <c r="BA10" s="1063"/>
      <c r="BB10" s="1063"/>
      <c r="BC10" s="1063"/>
      <c r="BD10" s="1063"/>
      <c r="BE10" s="1063"/>
      <c r="BF10" s="1063"/>
      <c r="BG10" s="1063"/>
      <c r="BH10" s="1063"/>
      <c r="BI10" s="1063"/>
      <c r="BJ10" s="1063"/>
      <c r="BK10" s="1063"/>
      <c r="BL10" s="1063"/>
      <c r="BM10" s="1063"/>
      <c r="BN10" s="1063"/>
      <c r="BO10" s="1063"/>
      <c r="BP10" s="1063"/>
      <c r="BQ10" s="1063"/>
      <c r="BR10" s="1063"/>
      <c r="BS10" s="1063"/>
      <c r="BT10" s="1063"/>
      <c r="BU10" s="1063"/>
      <c r="BV10" s="1063"/>
      <c r="BW10" s="1063"/>
      <c r="BX10" s="1063"/>
      <c r="BY10" s="1063"/>
      <c r="BZ10" s="1063"/>
      <c r="CA10" s="1063"/>
      <c r="CB10" s="1063"/>
      <c r="CC10" s="1063"/>
      <c r="CD10" s="1063"/>
      <c r="CE10" s="1063"/>
      <c r="CF10" s="1063"/>
      <c r="CG10" s="1063"/>
      <c r="CH10" s="1063"/>
      <c r="CI10" s="1063"/>
      <c r="CJ10" s="1063"/>
      <c r="CK10" s="1063"/>
      <c r="CL10" s="1063"/>
      <c r="CM10" s="1063"/>
      <c r="CN10" s="1063"/>
      <c r="CO10" s="1063"/>
      <c r="CP10" s="1063"/>
      <c r="CQ10" s="1063"/>
      <c r="CR10" s="1063"/>
      <c r="CS10" s="1063"/>
      <c r="CT10" s="1063"/>
      <c r="CU10" s="1063"/>
      <c r="CV10" s="1063"/>
      <c r="CW10" s="1063"/>
      <c r="CX10" s="1063"/>
      <c r="CY10" s="1063"/>
      <c r="CZ10" s="1063"/>
      <c r="DA10" s="1063"/>
      <c r="DB10" s="1063"/>
      <c r="DC10" s="1063"/>
      <c r="DD10" s="1063"/>
      <c r="DE10" s="1063"/>
      <c r="DF10" s="108"/>
      <c r="DG10" s="108"/>
      <c r="DH10" s="108"/>
      <c r="DI10" s="108"/>
      <c r="DJ10" s="108"/>
      <c r="DK10" s="108"/>
      <c r="DL10" s="108"/>
      <c r="DM10" s="108"/>
      <c r="DN10" s="108"/>
      <c r="DO10" s="108"/>
      <c r="DP10" s="108"/>
      <c r="DQ10" s="108"/>
      <c r="DR10" s="108"/>
      <c r="DS10" s="108"/>
      <c r="DT10" s="108"/>
      <c r="DU10" s="108"/>
      <c r="DV10" s="108"/>
      <c r="DW10" s="108"/>
      <c r="EM10" s="109" t="s">
        <v>565</v>
      </c>
    </row>
    <row r="11" spans="1:143" s="109" customFormat="1" ht="13" x14ac:dyDescent="0.2">
      <c r="A11" s="1063"/>
      <c r="B11" s="1063"/>
      <c r="C11" s="1063"/>
      <c r="D11" s="1063"/>
      <c r="E11" s="1063"/>
      <c r="F11" s="1063"/>
      <c r="G11" s="1063"/>
      <c r="H11" s="1063"/>
      <c r="I11" s="1063"/>
      <c r="J11" s="1063"/>
      <c r="K11" s="1063"/>
      <c r="L11" s="1063"/>
      <c r="M11" s="1063"/>
      <c r="N11" s="1063"/>
      <c r="O11" s="1063"/>
      <c r="P11" s="1063"/>
      <c r="Q11" s="1063"/>
      <c r="R11" s="1063"/>
      <c r="S11" s="1063"/>
      <c r="T11" s="1063"/>
      <c r="U11" s="1063"/>
      <c r="V11" s="1063"/>
      <c r="W11" s="1063"/>
      <c r="X11" s="1063"/>
      <c r="Y11" s="1063"/>
      <c r="Z11" s="1063"/>
      <c r="AA11" s="1063"/>
      <c r="AB11" s="1063"/>
      <c r="AC11" s="1063"/>
      <c r="AD11" s="1063"/>
      <c r="AE11" s="1063"/>
      <c r="AF11" s="1063"/>
      <c r="AG11" s="1063"/>
      <c r="AH11" s="1063"/>
      <c r="AI11" s="1063"/>
      <c r="AJ11" s="1063"/>
      <c r="AK11" s="1063"/>
      <c r="AL11" s="1063"/>
      <c r="AM11" s="1063"/>
      <c r="AN11" s="1063"/>
      <c r="AO11" s="1063"/>
      <c r="AP11" s="1063"/>
      <c r="AQ11" s="1063"/>
      <c r="AR11" s="1063"/>
      <c r="AS11" s="1063"/>
      <c r="AT11" s="1063"/>
      <c r="AU11" s="1063"/>
      <c r="AV11" s="1063"/>
      <c r="AW11" s="1063"/>
      <c r="AX11" s="1063"/>
      <c r="AY11" s="1063"/>
      <c r="AZ11" s="1063"/>
      <c r="BA11" s="1063"/>
      <c r="BB11" s="1063"/>
      <c r="BC11" s="1063"/>
      <c r="BD11" s="1063"/>
      <c r="BE11" s="1063"/>
      <c r="BF11" s="1063"/>
      <c r="BG11" s="1063"/>
      <c r="BH11" s="1063"/>
      <c r="BI11" s="1063"/>
      <c r="BJ11" s="1063"/>
      <c r="BK11" s="1063"/>
      <c r="BL11" s="1063"/>
      <c r="BM11" s="1063"/>
      <c r="BN11" s="1063"/>
      <c r="BO11" s="1063"/>
      <c r="BP11" s="1063"/>
      <c r="BQ11" s="1063"/>
      <c r="BR11" s="1063"/>
      <c r="BS11" s="1063"/>
      <c r="BT11" s="1063"/>
      <c r="BU11" s="1063"/>
      <c r="BV11" s="1063"/>
      <c r="BW11" s="1063"/>
      <c r="BX11" s="1063"/>
      <c r="BY11" s="1063"/>
      <c r="BZ11" s="1063"/>
      <c r="CA11" s="1063"/>
      <c r="CB11" s="1063"/>
      <c r="CC11" s="1063"/>
      <c r="CD11" s="1063"/>
      <c r="CE11" s="1063"/>
      <c r="CF11" s="1063"/>
      <c r="CG11" s="1063"/>
      <c r="CH11" s="1063"/>
      <c r="CI11" s="1063"/>
      <c r="CJ11" s="1063"/>
      <c r="CK11" s="1063"/>
      <c r="CL11" s="1063"/>
      <c r="CM11" s="1063"/>
      <c r="CN11" s="1063"/>
      <c r="CO11" s="1063"/>
      <c r="CP11" s="1063"/>
      <c r="CQ11" s="1063"/>
      <c r="CR11" s="1063"/>
      <c r="CS11" s="1063"/>
      <c r="CT11" s="1063"/>
      <c r="CU11" s="1063"/>
      <c r="CV11" s="1063"/>
      <c r="CW11" s="1063"/>
      <c r="CX11" s="1063"/>
      <c r="CY11" s="1063"/>
      <c r="CZ11" s="1063"/>
      <c r="DA11" s="1063"/>
      <c r="DB11" s="1063"/>
      <c r="DC11" s="1063"/>
      <c r="DD11" s="1063"/>
      <c r="DE11" s="1063"/>
      <c r="DF11" s="108"/>
      <c r="DG11" s="108"/>
      <c r="DH11" s="108"/>
      <c r="DI11" s="108"/>
      <c r="DJ11" s="108"/>
      <c r="DK11" s="108"/>
      <c r="DL11" s="108"/>
      <c r="DM11" s="108"/>
      <c r="DN11" s="108"/>
      <c r="DO11" s="108"/>
      <c r="DP11" s="108"/>
      <c r="DQ11" s="108"/>
      <c r="DR11" s="108"/>
      <c r="DS11" s="108"/>
      <c r="DT11" s="108"/>
      <c r="DU11" s="108"/>
      <c r="DV11" s="108"/>
      <c r="DW11" s="108"/>
    </row>
    <row r="12" spans="1:143" s="109" customFormat="1" ht="13" x14ac:dyDescent="0.2">
      <c r="A12" s="1063"/>
      <c r="B12" s="1063"/>
      <c r="C12" s="1063"/>
      <c r="D12" s="1063"/>
      <c r="E12" s="1063"/>
      <c r="F12" s="1063"/>
      <c r="G12" s="1063"/>
      <c r="H12" s="1063"/>
      <c r="I12" s="1063"/>
      <c r="J12" s="1063"/>
      <c r="K12" s="1063"/>
      <c r="L12" s="1063"/>
      <c r="M12" s="1063"/>
      <c r="N12" s="1063"/>
      <c r="O12" s="1063"/>
      <c r="P12" s="1063"/>
      <c r="Q12" s="1063"/>
      <c r="R12" s="1063"/>
      <c r="S12" s="1063"/>
      <c r="T12" s="1063"/>
      <c r="U12" s="1063"/>
      <c r="V12" s="1063"/>
      <c r="W12" s="1063"/>
      <c r="X12" s="1063"/>
      <c r="Y12" s="1063"/>
      <c r="Z12" s="1063"/>
      <c r="AA12" s="1063"/>
      <c r="AB12" s="1063"/>
      <c r="AC12" s="1063"/>
      <c r="AD12" s="1063"/>
      <c r="AE12" s="1063"/>
      <c r="AF12" s="1063"/>
      <c r="AG12" s="1063"/>
      <c r="AH12" s="1063"/>
      <c r="AI12" s="1063"/>
      <c r="AJ12" s="1063"/>
      <c r="AK12" s="1063"/>
      <c r="AL12" s="1063"/>
      <c r="AM12" s="1063"/>
      <c r="AN12" s="1063"/>
      <c r="AO12" s="1063"/>
      <c r="AP12" s="1063"/>
      <c r="AQ12" s="1063"/>
      <c r="AR12" s="1063"/>
      <c r="AS12" s="1063"/>
      <c r="AT12" s="1063"/>
      <c r="AU12" s="1063"/>
      <c r="AV12" s="1063"/>
      <c r="AW12" s="1063"/>
      <c r="AX12" s="1063"/>
      <c r="AY12" s="1063"/>
      <c r="AZ12" s="1063"/>
      <c r="BA12" s="1063"/>
      <c r="BB12" s="1063"/>
      <c r="BC12" s="1063"/>
      <c r="BD12" s="1063"/>
      <c r="BE12" s="1063"/>
      <c r="BF12" s="1063"/>
      <c r="BG12" s="1063"/>
      <c r="BH12" s="1063"/>
      <c r="BI12" s="1063"/>
      <c r="BJ12" s="1063"/>
      <c r="BK12" s="1063"/>
      <c r="BL12" s="1063"/>
      <c r="BM12" s="1063"/>
      <c r="BN12" s="1063"/>
      <c r="BO12" s="1063"/>
      <c r="BP12" s="1063"/>
      <c r="BQ12" s="1063"/>
      <c r="BR12" s="1063"/>
      <c r="BS12" s="1063"/>
      <c r="BT12" s="1063"/>
      <c r="BU12" s="1063"/>
      <c r="BV12" s="1063"/>
      <c r="BW12" s="1063"/>
      <c r="BX12" s="1063"/>
      <c r="BY12" s="1063"/>
      <c r="BZ12" s="1063"/>
      <c r="CA12" s="1063"/>
      <c r="CB12" s="1063"/>
      <c r="CC12" s="1063"/>
      <c r="CD12" s="1063"/>
      <c r="CE12" s="1063"/>
      <c r="CF12" s="1063"/>
      <c r="CG12" s="1063"/>
      <c r="CH12" s="1063"/>
      <c r="CI12" s="1063"/>
      <c r="CJ12" s="1063"/>
      <c r="CK12" s="1063"/>
      <c r="CL12" s="1063"/>
      <c r="CM12" s="1063"/>
      <c r="CN12" s="1063"/>
      <c r="CO12" s="1063"/>
      <c r="CP12" s="1063"/>
      <c r="CQ12" s="1063"/>
      <c r="CR12" s="1063"/>
      <c r="CS12" s="1063"/>
      <c r="CT12" s="1063"/>
      <c r="CU12" s="1063"/>
      <c r="CV12" s="1063"/>
      <c r="CW12" s="1063"/>
      <c r="CX12" s="1063"/>
      <c r="CY12" s="1063"/>
      <c r="CZ12" s="1063"/>
      <c r="DA12" s="1063"/>
      <c r="DB12" s="1063"/>
      <c r="DC12" s="1063"/>
      <c r="DD12" s="1063"/>
      <c r="DE12" s="1063"/>
      <c r="DF12" s="108"/>
      <c r="DG12" s="108"/>
      <c r="DH12" s="108"/>
      <c r="DI12" s="108"/>
      <c r="DJ12" s="108"/>
      <c r="DK12" s="108"/>
      <c r="DL12" s="108"/>
      <c r="DM12" s="108"/>
      <c r="DN12" s="108"/>
      <c r="DO12" s="108"/>
      <c r="DP12" s="108"/>
      <c r="DQ12" s="108"/>
      <c r="DR12" s="108"/>
      <c r="DS12" s="108"/>
      <c r="DT12" s="108"/>
      <c r="DU12" s="108"/>
      <c r="DV12" s="108"/>
      <c r="DW12" s="108"/>
      <c r="EM12" s="109" t="s">
        <v>565</v>
      </c>
    </row>
    <row r="13" spans="1:143" s="109" customFormat="1" ht="13" x14ac:dyDescent="0.2">
      <c r="A13" s="1063"/>
      <c r="B13" s="1063"/>
      <c r="C13" s="1063"/>
      <c r="D13" s="1063"/>
      <c r="E13" s="1063"/>
      <c r="F13" s="1063"/>
      <c r="G13" s="1063"/>
      <c r="H13" s="1063"/>
      <c r="I13" s="1063"/>
      <c r="J13" s="1063"/>
      <c r="K13" s="1063"/>
      <c r="L13" s="1063"/>
      <c r="M13" s="1063"/>
      <c r="N13" s="1063"/>
      <c r="O13" s="1063"/>
      <c r="P13" s="1063"/>
      <c r="Q13" s="1063"/>
      <c r="R13" s="1063"/>
      <c r="S13" s="1063"/>
      <c r="T13" s="1063"/>
      <c r="U13" s="1063"/>
      <c r="V13" s="1063"/>
      <c r="W13" s="1063"/>
      <c r="X13" s="1063"/>
      <c r="Y13" s="1063"/>
      <c r="Z13" s="1063"/>
      <c r="AA13" s="1063"/>
      <c r="AB13" s="1063"/>
      <c r="AC13" s="1063"/>
      <c r="AD13" s="1063"/>
      <c r="AE13" s="1063"/>
      <c r="AF13" s="1063"/>
      <c r="AG13" s="1063"/>
      <c r="AH13" s="1063"/>
      <c r="AI13" s="1063"/>
      <c r="AJ13" s="1063"/>
      <c r="AK13" s="1063"/>
      <c r="AL13" s="1063"/>
      <c r="AM13" s="1063"/>
      <c r="AN13" s="1063"/>
      <c r="AO13" s="1063"/>
      <c r="AP13" s="1063"/>
      <c r="AQ13" s="1063"/>
      <c r="AR13" s="1063"/>
      <c r="AS13" s="1063"/>
      <c r="AT13" s="1063"/>
      <c r="AU13" s="1063"/>
      <c r="AV13" s="1063"/>
      <c r="AW13" s="1063"/>
      <c r="AX13" s="1063"/>
      <c r="AY13" s="1063"/>
      <c r="AZ13" s="1063"/>
      <c r="BA13" s="1063"/>
      <c r="BB13" s="1063"/>
      <c r="BC13" s="1063"/>
      <c r="BD13" s="1063"/>
      <c r="BE13" s="1063"/>
      <c r="BF13" s="1063"/>
      <c r="BG13" s="1063"/>
      <c r="BH13" s="1063"/>
      <c r="BI13" s="1063"/>
      <c r="BJ13" s="1063"/>
      <c r="BK13" s="1063"/>
      <c r="BL13" s="1063"/>
      <c r="BM13" s="1063"/>
      <c r="BN13" s="1063"/>
      <c r="BO13" s="1063"/>
      <c r="BP13" s="1063"/>
      <c r="BQ13" s="1063"/>
      <c r="BR13" s="1063"/>
      <c r="BS13" s="1063"/>
      <c r="BT13" s="1063"/>
      <c r="BU13" s="1063"/>
      <c r="BV13" s="1063"/>
      <c r="BW13" s="1063"/>
      <c r="BX13" s="1063"/>
      <c r="BY13" s="1063"/>
      <c r="BZ13" s="1063"/>
      <c r="CA13" s="1063"/>
      <c r="CB13" s="1063"/>
      <c r="CC13" s="1063"/>
      <c r="CD13" s="1063"/>
      <c r="CE13" s="1063"/>
      <c r="CF13" s="1063"/>
      <c r="CG13" s="1063"/>
      <c r="CH13" s="1063"/>
      <c r="CI13" s="1063"/>
      <c r="CJ13" s="1063"/>
      <c r="CK13" s="1063"/>
      <c r="CL13" s="1063"/>
      <c r="CM13" s="1063"/>
      <c r="CN13" s="1063"/>
      <c r="CO13" s="1063"/>
      <c r="CP13" s="1063"/>
      <c r="CQ13" s="1063"/>
      <c r="CR13" s="1063"/>
      <c r="CS13" s="1063"/>
      <c r="CT13" s="1063"/>
      <c r="CU13" s="1063"/>
      <c r="CV13" s="1063"/>
      <c r="CW13" s="1063"/>
      <c r="CX13" s="1063"/>
      <c r="CY13" s="1063"/>
      <c r="CZ13" s="1063"/>
      <c r="DA13" s="1063"/>
      <c r="DB13" s="1063"/>
      <c r="DC13" s="1063"/>
      <c r="DD13" s="1063"/>
      <c r="DE13" s="1063"/>
      <c r="DF13" s="108"/>
      <c r="DG13" s="108"/>
      <c r="DH13" s="108"/>
      <c r="DI13" s="108"/>
      <c r="DJ13" s="108"/>
      <c r="DK13" s="108"/>
      <c r="DL13" s="108"/>
      <c r="DM13" s="108"/>
      <c r="DN13" s="108"/>
      <c r="DO13" s="108"/>
      <c r="DP13" s="108"/>
      <c r="DQ13" s="108"/>
      <c r="DR13" s="108"/>
      <c r="DS13" s="108"/>
      <c r="DT13" s="108"/>
      <c r="DU13" s="108"/>
      <c r="DV13" s="108"/>
      <c r="DW13" s="108"/>
    </row>
    <row r="14" spans="1:143" s="109" customFormat="1" ht="13" x14ac:dyDescent="0.2">
      <c r="A14" s="1063"/>
      <c r="B14" s="1063"/>
      <c r="C14" s="1063"/>
      <c r="D14" s="1063"/>
      <c r="E14" s="1063"/>
      <c r="F14" s="1063"/>
      <c r="G14" s="1063"/>
      <c r="H14" s="1063"/>
      <c r="I14" s="1063"/>
      <c r="J14" s="1063"/>
      <c r="K14" s="1063"/>
      <c r="L14" s="1063"/>
      <c r="M14" s="1063"/>
      <c r="N14" s="1063"/>
      <c r="O14" s="1063"/>
      <c r="P14" s="1063"/>
      <c r="Q14" s="1063"/>
      <c r="R14" s="1063"/>
      <c r="S14" s="1063"/>
      <c r="T14" s="1063"/>
      <c r="U14" s="1063"/>
      <c r="V14" s="1063"/>
      <c r="W14" s="1063"/>
      <c r="X14" s="1063"/>
      <c r="Y14" s="1063"/>
      <c r="Z14" s="1063"/>
      <c r="AA14" s="1063"/>
      <c r="AB14" s="1063"/>
      <c r="AC14" s="1063"/>
      <c r="AD14" s="1063"/>
      <c r="AE14" s="1063"/>
      <c r="AF14" s="1063"/>
      <c r="AG14" s="1063"/>
      <c r="AH14" s="1063"/>
      <c r="AI14" s="1063"/>
      <c r="AJ14" s="1063"/>
      <c r="AK14" s="1063"/>
      <c r="AL14" s="1063"/>
      <c r="AM14" s="1063"/>
      <c r="AN14" s="1063"/>
      <c r="AO14" s="1063"/>
      <c r="AP14" s="1063"/>
      <c r="AQ14" s="1063"/>
      <c r="AR14" s="1063"/>
      <c r="AS14" s="1063"/>
      <c r="AT14" s="1063"/>
      <c r="AU14" s="1063"/>
      <c r="AV14" s="1063"/>
      <c r="AW14" s="1063"/>
      <c r="AX14" s="1063"/>
      <c r="AY14" s="1063"/>
      <c r="AZ14" s="1063"/>
      <c r="BA14" s="1063"/>
      <c r="BB14" s="1063"/>
      <c r="BC14" s="1063"/>
      <c r="BD14" s="1063"/>
      <c r="BE14" s="1063"/>
      <c r="BF14" s="1063"/>
      <c r="BG14" s="1063"/>
      <c r="BH14" s="1063"/>
      <c r="BI14" s="1063"/>
      <c r="BJ14" s="1063"/>
      <c r="BK14" s="1063"/>
      <c r="BL14" s="1063"/>
      <c r="BM14" s="1063"/>
      <c r="BN14" s="1063"/>
      <c r="BO14" s="1063"/>
      <c r="BP14" s="1063"/>
      <c r="BQ14" s="1063"/>
      <c r="BR14" s="1063"/>
      <c r="BS14" s="1063"/>
      <c r="BT14" s="1063"/>
      <c r="BU14" s="1063"/>
      <c r="BV14" s="1063"/>
      <c r="BW14" s="1063"/>
      <c r="BX14" s="1063"/>
      <c r="BY14" s="1063"/>
      <c r="BZ14" s="1063"/>
      <c r="CA14" s="1063"/>
      <c r="CB14" s="1063"/>
      <c r="CC14" s="1063"/>
      <c r="CD14" s="1063"/>
      <c r="CE14" s="1063"/>
      <c r="CF14" s="1063"/>
      <c r="CG14" s="1063"/>
      <c r="CH14" s="1063"/>
      <c r="CI14" s="1063"/>
      <c r="CJ14" s="1063"/>
      <c r="CK14" s="1063"/>
      <c r="CL14" s="1063"/>
      <c r="CM14" s="1063"/>
      <c r="CN14" s="1063"/>
      <c r="CO14" s="1063"/>
      <c r="CP14" s="1063"/>
      <c r="CQ14" s="1063"/>
      <c r="CR14" s="1063"/>
      <c r="CS14" s="1063"/>
      <c r="CT14" s="1063"/>
      <c r="CU14" s="1063"/>
      <c r="CV14" s="1063"/>
      <c r="CW14" s="1063"/>
      <c r="CX14" s="1063"/>
      <c r="CY14" s="1063"/>
      <c r="CZ14" s="1063"/>
      <c r="DA14" s="1063"/>
      <c r="DB14" s="1063"/>
      <c r="DC14" s="1063"/>
      <c r="DD14" s="1063"/>
      <c r="DE14" s="1063"/>
      <c r="DF14" s="108"/>
      <c r="DG14" s="108"/>
      <c r="DH14" s="108"/>
      <c r="DI14" s="108"/>
      <c r="DJ14" s="108"/>
      <c r="DK14" s="108"/>
      <c r="DL14" s="108"/>
      <c r="DM14" s="108"/>
      <c r="DN14" s="108"/>
      <c r="DO14" s="108"/>
      <c r="DP14" s="108"/>
      <c r="DQ14" s="108"/>
      <c r="DR14" s="108"/>
      <c r="DS14" s="108"/>
      <c r="DT14" s="108"/>
      <c r="DU14" s="108"/>
      <c r="DV14" s="108"/>
      <c r="DW14" s="108"/>
    </row>
    <row r="15" spans="1:143" s="109" customFormat="1" ht="13" x14ac:dyDescent="0.2">
      <c r="A15" s="1062"/>
      <c r="B15" s="1063"/>
      <c r="C15" s="1063"/>
      <c r="D15" s="1063"/>
      <c r="E15" s="1063"/>
      <c r="F15" s="1063"/>
      <c r="G15" s="1063"/>
      <c r="H15" s="1063"/>
      <c r="I15" s="1063"/>
      <c r="J15" s="1063"/>
      <c r="K15" s="1063"/>
      <c r="L15" s="1063"/>
      <c r="M15" s="1063"/>
      <c r="N15" s="1063"/>
      <c r="O15" s="1063"/>
      <c r="P15" s="1063"/>
      <c r="Q15" s="1063"/>
      <c r="R15" s="1063"/>
      <c r="S15" s="1063"/>
      <c r="T15" s="1063"/>
      <c r="U15" s="1063"/>
      <c r="V15" s="1063"/>
      <c r="W15" s="1063"/>
      <c r="X15" s="1063"/>
      <c r="Y15" s="1063"/>
      <c r="Z15" s="1063"/>
      <c r="AA15" s="1063"/>
      <c r="AB15" s="1063"/>
      <c r="AC15" s="1063"/>
      <c r="AD15" s="1063"/>
      <c r="AE15" s="1063"/>
      <c r="AF15" s="1063"/>
      <c r="AG15" s="1063"/>
      <c r="AH15" s="1063"/>
      <c r="AI15" s="1063"/>
      <c r="AJ15" s="1063"/>
      <c r="AK15" s="1063"/>
      <c r="AL15" s="1063"/>
      <c r="AM15" s="1063"/>
      <c r="AN15" s="1063"/>
      <c r="AO15" s="1063"/>
      <c r="AP15" s="1063"/>
      <c r="AQ15" s="1063"/>
      <c r="AR15" s="1063"/>
      <c r="AS15" s="1063"/>
      <c r="AT15" s="1063"/>
      <c r="AU15" s="1063"/>
      <c r="AV15" s="1063"/>
      <c r="AW15" s="1063"/>
      <c r="AX15" s="1063"/>
      <c r="AY15" s="1063"/>
      <c r="AZ15" s="1063"/>
      <c r="BA15" s="1063"/>
      <c r="BB15" s="1063"/>
      <c r="BC15" s="1063"/>
      <c r="BD15" s="1063"/>
      <c r="BE15" s="1063"/>
      <c r="BF15" s="1063"/>
      <c r="BG15" s="1063"/>
      <c r="BH15" s="1063"/>
      <c r="BI15" s="1063"/>
      <c r="BJ15" s="1063"/>
      <c r="BK15" s="1063"/>
      <c r="BL15" s="1063"/>
      <c r="BM15" s="1063"/>
      <c r="BN15" s="1063"/>
      <c r="BO15" s="1063"/>
      <c r="BP15" s="1063"/>
      <c r="BQ15" s="1063"/>
      <c r="BR15" s="1063"/>
      <c r="BS15" s="1063"/>
      <c r="BT15" s="1063"/>
      <c r="BU15" s="1063"/>
      <c r="BV15" s="1063"/>
      <c r="BW15" s="1063"/>
      <c r="BX15" s="1063"/>
      <c r="BY15" s="1063"/>
      <c r="BZ15" s="1063"/>
      <c r="CA15" s="1063"/>
      <c r="CB15" s="1063"/>
      <c r="CC15" s="1063"/>
      <c r="CD15" s="1063"/>
      <c r="CE15" s="1063"/>
      <c r="CF15" s="1063"/>
      <c r="CG15" s="1063"/>
      <c r="CH15" s="1063"/>
      <c r="CI15" s="1063"/>
      <c r="CJ15" s="1063"/>
      <c r="CK15" s="1063"/>
      <c r="CL15" s="1063"/>
      <c r="CM15" s="1063"/>
      <c r="CN15" s="1063"/>
      <c r="CO15" s="1063"/>
      <c r="CP15" s="1063"/>
      <c r="CQ15" s="1063"/>
      <c r="CR15" s="1063"/>
      <c r="CS15" s="1063"/>
      <c r="CT15" s="1063"/>
      <c r="CU15" s="1063"/>
      <c r="CV15" s="1063"/>
      <c r="CW15" s="1063"/>
      <c r="CX15" s="1063"/>
      <c r="CY15" s="1063"/>
      <c r="CZ15" s="1063"/>
      <c r="DA15" s="1063"/>
      <c r="DB15" s="1063"/>
      <c r="DC15" s="1063"/>
      <c r="DD15" s="1063"/>
      <c r="DE15" s="1063"/>
      <c r="DF15" s="108"/>
      <c r="DG15" s="108"/>
      <c r="DH15" s="108"/>
      <c r="DI15" s="108"/>
      <c r="DJ15" s="108"/>
      <c r="DK15" s="108"/>
      <c r="DL15" s="108"/>
      <c r="DM15" s="108"/>
      <c r="DN15" s="108"/>
      <c r="DO15" s="108"/>
      <c r="DP15" s="108"/>
      <c r="DQ15" s="108"/>
      <c r="DR15" s="108"/>
      <c r="DS15" s="108"/>
      <c r="DT15" s="108"/>
      <c r="DU15" s="108"/>
      <c r="DV15" s="108"/>
      <c r="DW15" s="108"/>
    </row>
    <row r="16" spans="1:143" s="109" customFormat="1" ht="13" x14ac:dyDescent="0.2">
      <c r="A16" s="1062"/>
      <c r="B16" s="1063"/>
      <c r="C16" s="1063"/>
      <c r="D16" s="1063"/>
      <c r="E16" s="1063"/>
      <c r="F16" s="1063"/>
      <c r="G16" s="1063"/>
      <c r="H16" s="1063"/>
      <c r="I16" s="1063"/>
      <c r="J16" s="1063"/>
      <c r="K16" s="1063"/>
      <c r="L16" s="1063"/>
      <c r="M16" s="1063"/>
      <c r="N16" s="1063"/>
      <c r="O16" s="1063"/>
      <c r="P16" s="1063"/>
      <c r="Q16" s="1063"/>
      <c r="R16" s="1063"/>
      <c r="S16" s="1063"/>
      <c r="T16" s="1063"/>
      <c r="U16" s="1063"/>
      <c r="V16" s="1063"/>
      <c r="W16" s="1063"/>
      <c r="X16" s="1063"/>
      <c r="Y16" s="1063"/>
      <c r="Z16" s="1063"/>
      <c r="AA16" s="1063"/>
      <c r="AB16" s="1063"/>
      <c r="AC16" s="1063"/>
      <c r="AD16" s="1063"/>
      <c r="AE16" s="1063"/>
      <c r="AF16" s="1063"/>
      <c r="AG16" s="1063"/>
      <c r="AH16" s="1063"/>
      <c r="AI16" s="1063"/>
      <c r="AJ16" s="1063"/>
      <c r="AK16" s="1063"/>
      <c r="AL16" s="1063"/>
      <c r="AM16" s="1063"/>
      <c r="AN16" s="1063"/>
      <c r="AO16" s="1063"/>
      <c r="AP16" s="1063"/>
      <c r="AQ16" s="1063"/>
      <c r="AR16" s="1063"/>
      <c r="AS16" s="1063"/>
      <c r="AT16" s="1063"/>
      <c r="AU16" s="1063"/>
      <c r="AV16" s="1063"/>
      <c r="AW16" s="1063"/>
      <c r="AX16" s="1063"/>
      <c r="AY16" s="1063"/>
      <c r="AZ16" s="1063"/>
      <c r="BA16" s="1063"/>
      <c r="BB16" s="1063"/>
      <c r="BC16" s="1063"/>
      <c r="BD16" s="1063"/>
      <c r="BE16" s="1063"/>
      <c r="BF16" s="1063"/>
      <c r="BG16" s="1063"/>
      <c r="BH16" s="1063"/>
      <c r="BI16" s="1063"/>
      <c r="BJ16" s="1063"/>
      <c r="BK16" s="1063"/>
      <c r="BL16" s="1063"/>
      <c r="BM16" s="1063"/>
      <c r="BN16" s="1063"/>
      <c r="BO16" s="1063"/>
      <c r="BP16" s="1063"/>
      <c r="BQ16" s="1063"/>
      <c r="BR16" s="1063"/>
      <c r="BS16" s="1063"/>
      <c r="BT16" s="1063"/>
      <c r="BU16" s="1063"/>
      <c r="BV16" s="1063"/>
      <c r="BW16" s="1063"/>
      <c r="BX16" s="1063"/>
      <c r="BY16" s="1063"/>
      <c r="BZ16" s="1063"/>
      <c r="CA16" s="1063"/>
      <c r="CB16" s="1063"/>
      <c r="CC16" s="1063"/>
      <c r="CD16" s="1063"/>
      <c r="CE16" s="1063"/>
      <c r="CF16" s="1063"/>
      <c r="CG16" s="1063"/>
      <c r="CH16" s="1063"/>
      <c r="CI16" s="1063"/>
      <c r="CJ16" s="1063"/>
      <c r="CK16" s="1063"/>
      <c r="CL16" s="1063"/>
      <c r="CM16" s="1063"/>
      <c r="CN16" s="1063"/>
      <c r="CO16" s="1063"/>
      <c r="CP16" s="1063"/>
      <c r="CQ16" s="1063"/>
      <c r="CR16" s="1063"/>
      <c r="CS16" s="1063"/>
      <c r="CT16" s="1063"/>
      <c r="CU16" s="1063"/>
      <c r="CV16" s="1063"/>
      <c r="CW16" s="1063"/>
      <c r="CX16" s="1063"/>
      <c r="CY16" s="1063"/>
      <c r="CZ16" s="1063"/>
      <c r="DA16" s="1063"/>
      <c r="DB16" s="1063"/>
      <c r="DC16" s="1063"/>
      <c r="DD16" s="1063"/>
      <c r="DE16" s="1063"/>
      <c r="DF16" s="108"/>
      <c r="DG16" s="108"/>
      <c r="DH16" s="108"/>
      <c r="DI16" s="108"/>
      <c r="DJ16" s="108"/>
      <c r="DK16" s="108"/>
      <c r="DL16" s="108"/>
      <c r="DM16" s="108"/>
      <c r="DN16" s="108"/>
      <c r="DO16" s="108"/>
      <c r="DP16" s="108"/>
      <c r="DQ16" s="108"/>
      <c r="DR16" s="108"/>
      <c r="DS16" s="108"/>
      <c r="DT16" s="108"/>
      <c r="DU16" s="108"/>
      <c r="DV16" s="108"/>
      <c r="DW16" s="108"/>
    </row>
    <row r="17" spans="1:351" s="109" customFormat="1" ht="13" x14ac:dyDescent="0.2">
      <c r="A17" s="1062"/>
      <c r="B17" s="1063"/>
      <c r="C17" s="1063"/>
      <c r="D17" s="1063"/>
      <c r="E17" s="1063"/>
      <c r="F17" s="1063"/>
      <c r="G17" s="1063"/>
      <c r="H17" s="1063"/>
      <c r="I17" s="1063"/>
      <c r="J17" s="1063"/>
      <c r="K17" s="1063"/>
      <c r="L17" s="1063"/>
      <c r="M17" s="1063"/>
      <c r="N17" s="1063"/>
      <c r="O17" s="1063"/>
      <c r="P17" s="1063"/>
      <c r="Q17" s="1063"/>
      <c r="R17" s="1063"/>
      <c r="S17" s="1063"/>
      <c r="T17" s="1063"/>
      <c r="U17" s="1063"/>
      <c r="V17" s="1063"/>
      <c r="W17" s="1063"/>
      <c r="X17" s="1063"/>
      <c r="Y17" s="1063"/>
      <c r="Z17" s="1063"/>
      <c r="AA17" s="1063"/>
      <c r="AB17" s="1063"/>
      <c r="AC17" s="1063"/>
      <c r="AD17" s="1063"/>
      <c r="AE17" s="1063"/>
      <c r="AF17" s="1063"/>
      <c r="AG17" s="1063"/>
      <c r="AH17" s="1063"/>
      <c r="AI17" s="1063"/>
      <c r="AJ17" s="1063"/>
      <c r="AK17" s="1063"/>
      <c r="AL17" s="1063"/>
      <c r="AM17" s="1063"/>
      <c r="AN17" s="1063"/>
      <c r="AO17" s="1063"/>
      <c r="AP17" s="1063"/>
      <c r="AQ17" s="1063"/>
      <c r="AR17" s="1063"/>
      <c r="AS17" s="1063"/>
      <c r="AT17" s="1063"/>
      <c r="AU17" s="1063"/>
      <c r="AV17" s="1063"/>
      <c r="AW17" s="1063"/>
      <c r="AX17" s="1063"/>
      <c r="AY17" s="1063"/>
      <c r="AZ17" s="1063"/>
      <c r="BA17" s="1063"/>
      <c r="BB17" s="1063"/>
      <c r="BC17" s="1063"/>
      <c r="BD17" s="1063"/>
      <c r="BE17" s="1063"/>
      <c r="BF17" s="1063"/>
      <c r="BG17" s="1063"/>
      <c r="BH17" s="1063"/>
      <c r="BI17" s="1063"/>
      <c r="BJ17" s="1063"/>
      <c r="BK17" s="1063"/>
      <c r="BL17" s="1063"/>
      <c r="BM17" s="1063"/>
      <c r="BN17" s="1063"/>
      <c r="BO17" s="1063"/>
      <c r="BP17" s="1063"/>
      <c r="BQ17" s="1063"/>
      <c r="BR17" s="1063"/>
      <c r="BS17" s="1063"/>
      <c r="BT17" s="1063"/>
      <c r="BU17" s="1063"/>
      <c r="BV17" s="1063"/>
      <c r="BW17" s="1063"/>
      <c r="BX17" s="1063"/>
      <c r="BY17" s="1063"/>
      <c r="BZ17" s="1063"/>
      <c r="CA17" s="1063"/>
      <c r="CB17" s="1063"/>
      <c r="CC17" s="1063"/>
      <c r="CD17" s="1063"/>
      <c r="CE17" s="1063"/>
      <c r="CF17" s="1063"/>
      <c r="CG17" s="1063"/>
      <c r="CH17" s="1063"/>
      <c r="CI17" s="1063"/>
      <c r="CJ17" s="1063"/>
      <c r="CK17" s="1063"/>
      <c r="CL17" s="1063"/>
      <c r="CM17" s="1063"/>
      <c r="CN17" s="1063"/>
      <c r="CO17" s="1063"/>
      <c r="CP17" s="1063"/>
      <c r="CQ17" s="1063"/>
      <c r="CR17" s="1063"/>
      <c r="CS17" s="1063"/>
      <c r="CT17" s="1063"/>
      <c r="CU17" s="1063"/>
      <c r="CV17" s="1063"/>
      <c r="CW17" s="1063"/>
      <c r="CX17" s="1063"/>
      <c r="CY17" s="1063"/>
      <c r="CZ17" s="1063"/>
      <c r="DA17" s="1063"/>
      <c r="DB17" s="1063"/>
      <c r="DC17" s="1063"/>
      <c r="DD17" s="1063"/>
      <c r="DE17" s="1063"/>
      <c r="DF17" s="108"/>
      <c r="DG17" s="108"/>
      <c r="DH17" s="108"/>
      <c r="DI17" s="108"/>
      <c r="DJ17" s="108"/>
      <c r="DK17" s="108"/>
      <c r="DL17" s="108"/>
      <c r="DM17" s="108"/>
      <c r="DN17" s="108"/>
      <c r="DO17" s="108"/>
      <c r="DP17" s="108"/>
      <c r="DQ17" s="108"/>
      <c r="DR17" s="108"/>
      <c r="DS17" s="108"/>
      <c r="DT17" s="108"/>
      <c r="DU17" s="108"/>
      <c r="DV17" s="108"/>
      <c r="DW17" s="108"/>
    </row>
    <row r="18" spans="1:351" s="109" customFormat="1" ht="13" x14ac:dyDescent="0.2">
      <c r="A18" s="1062"/>
      <c r="B18" s="1063"/>
      <c r="C18" s="1063"/>
      <c r="D18" s="1063"/>
      <c r="E18" s="1063"/>
      <c r="F18" s="1063"/>
      <c r="G18" s="1063"/>
      <c r="H18" s="1063"/>
      <c r="I18" s="1063"/>
      <c r="J18" s="1063"/>
      <c r="K18" s="1063"/>
      <c r="L18" s="1063"/>
      <c r="M18" s="1063"/>
      <c r="N18" s="1063"/>
      <c r="O18" s="1063"/>
      <c r="P18" s="1063"/>
      <c r="Q18" s="1063"/>
      <c r="R18" s="1063"/>
      <c r="S18" s="1063"/>
      <c r="T18" s="1063"/>
      <c r="U18" s="1063"/>
      <c r="V18" s="1063"/>
      <c r="W18" s="1063"/>
      <c r="X18" s="1063"/>
      <c r="Y18" s="1063"/>
      <c r="Z18" s="1063"/>
      <c r="AA18" s="1063"/>
      <c r="AB18" s="1063"/>
      <c r="AC18" s="1063"/>
      <c r="AD18" s="1063"/>
      <c r="AE18" s="1063"/>
      <c r="AF18" s="1063"/>
      <c r="AG18" s="1063"/>
      <c r="AH18" s="1063"/>
      <c r="AI18" s="1063"/>
      <c r="AJ18" s="1063"/>
      <c r="AK18" s="1063"/>
      <c r="AL18" s="1063"/>
      <c r="AM18" s="1063"/>
      <c r="AN18" s="1063"/>
      <c r="AO18" s="1063"/>
      <c r="AP18" s="1063"/>
      <c r="AQ18" s="1063"/>
      <c r="AR18" s="1063"/>
      <c r="AS18" s="1063"/>
      <c r="AT18" s="1063"/>
      <c r="AU18" s="1063"/>
      <c r="AV18" s="1063"/>
      <c r="AW18" s="1063"/>
      <c r="AX18" s="1063"/>
      <c r="AY18" s="1063"/>
      <c r="AZ18" s="1063"/>
      <c r="BA18" s="1063"/>
      <c r="BB18" s="1063"/>
      <c r="BC18" s="1063"/>
      <c r="BD18" s="1063"/>
      <c r="BE18" s="1063"/>
      <c r="BF18" s="1063"/>
      <c r="BG18" s="1063"/>
      <c r="BH18" s="1063"/>
      <c r="BI18" s="1063"/>
      <c r="BJ18" s="1063"/>
      <c r="BK18" s="1063"/>
      <c r="BL18" s="1063"/>
      <c r="BM18" s="1063"/>
      <c r="BN18" s="1063"/>
      <c r="BO18" s="1063"/>
      <c r="BP18" s="1063"/>
      <c r="BQ18" s="1063"/>
      <c r="BR18" s="1063"/>
      <c r="BS18" s="1063"/>
      <c r="BT18" s="1063"/>
      <c r="BU18" s="1063"/>
      <c r="BV18" s="1063"/>
      <c r="BW18" s="1063"/>
      <c r="BX18" s="1063"/>
      <c r="BY18" s="1063"/>
      <c r="BZ18" s="1063"/>
      <c r="CA18" s="1063"/>
      <c r="CB18" s="1063"/>
      <c r="CC18" s="1063"/>
      <c r="CD18" s="1063"/>
      <c r="CE18" s="1063"/>
      <c r="CF18" s="1063"/>
      <c r="CG18" s="1063"/>
      <c r="CH18" s="1063"/>
      <c r="CI18" s="1063"/>
      <c r="CJ18" s="1063"/>
      <c r="CK18" s="1063"/>
      <c r="CL18" s="1063"/>
      <c r="CM18" s="1063"/>
      <c r="CN18" s="1063"/>
      <c r="CO18" s="1063"/>
      <c r="CP18" s="1063"/>
      <c r="CQ18" s="1063"/>
      <c r="CR18" s="1063"/>
      <c r="CS18" s="1063"/>
      <c r="CT18" s="1063"/>
      <c r="CU18" s="1063"/>
      <c r="CV18" s="1063"/>
      <c r="CW18" s="1063"/>
      <c r="CX18" s="1063"/>
      <c r="CY18" s="1063"/>
      <c r="CZ18" s="1063"/>
      <c r="DA18" s="1063"/>
      <c r="DB18" s="1063"/>
      <c r="DC18" s="1063"/>
      <c r="DD18" s="1063"/>
      <c r="DE18" s="1063"/>
      <c r="DF18" s="108"/>
      <c r="DG18" s="108"/>
      <c r="DH18" s="108"/>
      <c r="DI18" s="108"/>
      <c r="DJ18" s="108"/>
      <c r="DK18" s="108"/>
      <c r="DL18" s="108"/>
      <c r="DM18" s="108"/>
      <c r="DN18" s="108"/>
      <c r="DO18" s="108"/>
      <c r="DP18" s="108"/>
      <c r="DQ18" s="108"/>
      <c r="DR18" s="108"/>
      <c r="DS18" s="108"/>
      <c r="DT18" s="108"/>
      <c r="DU18" s="108"/>
      <c r="DV18" s="108"/>
      <c r="DW18" s="108"/>
    </row>
    <row r="19" spans="1:351" ht="13" x14ac:dyDescent="0.2">
      <c r="DD19" s="1062"/>
      <c r="DE19" s="1062"/>
    </row>
    <row r="20" spans="1:351" ht="13" x14ac:dyDescent="0.2">
      <c r="DD20" s="1062"/>
      <c r="DE20" s="1062"/>
    </row>
    <row r="21" spans="1:351" ht="16.5" x14ac:dyDescent="0.2">
      <c r="B21" s="1064"/>
      <c r="C21" s="1065"/>
      <c r="D21" s="1065"/>
      <c r="E21" s="1065"/>
      <c r="F21" s="1065"/>
      <c r="G21" s="1065"/>
      <c r="H21" s="1065"/>
      <c r="I21" s="1065"/>
      <c r="J21" s="1065"/>
      <c r="K21" s="1065"/>
      <c r="L21" s="1065"/>
      <c r="M21" s="1065"/>
      <c r="N21" s="1066"/>
      <c r="O21" s="1065"/>
      <c r="P21" s="1065"/>
      <c r="Q21" s="1065"/>
      <c r="R21" s="1065"/>
      <c r="S21" s="1065"/>
      <c r="T21" s="1065"/>
      <c r="U21" s="1065"/>
      <c r="V21" s="1065"/>
      <c r="W21" s="1065"/>
      <c r="X21" s="1065"/>
      <c r="Y21" s="1065"/>
      <c r="Z21" s="1065"/>
      <c r="AA21" s="1065"/>
      <c r="AB21" s="1065"/>
      <c r="AC21" s="1065"/>
      <c r="AD21" s="1065"/>
      <c r="AE21" s="1065"/>
      <c r="AF21" s="1065"/>
      <c r="AG21" s="1065"/>
      <c r="AH21" s="1065"/>
      <c r="AI21" s="1065"/>
      <c r="AJ21" s="1065"/>
      <c r="AK21" s="1065"/>
      <c r="AL21" s="1065"/>
      <c r="AM21" s="1065"/>
      <c r="AN21" s="1065"/>
      <c r="AO21" s="1065"/>
      <c r="AP21" s="1065"/>
      <c r="AQ21" s="1065"/>
      <c r="AR21" s="1065"/>
      <c r="AS21" s="1065"/>
      <c r="AT21" s="1066"/>
      <c r="AU21" s="1065"/>
      <c r="AV21" s="1065"/>
      <c r="AW21" s="1065"/>
      <c r="AX21" s="1065"/>
      <c r="AY21" s="1065"/>
      <c r="AZ21" s="1065"/>
      <c r="BA21" s="1065"/>
      <c r="BB21" s="1065"/>
      <c r="BC21" s="1065"/>
      <c r="BD21" s="1065"/>
      <c r="BE21" s="1065"/>
      <c r="BF21" s="1066"/>
      <c r="BG21" s="1065"/>
      <c r="BH21" s="1065"/>
      <c r="BI21" s="1065"/>
      <c r="BJ21" s="1065"/>
      <c r="BK21" s="1065"/>
      <c r="BL21" s="1065"/>
      <c r="BM21" s="1065"/>
      <c r="BN21" s="1065"/>
      <c r="BO21" s="1065"/>
      <c r="BP21" s="1065"/>
      <c r="BQ21" s="1065"/>
      <c r="BR21" s="1066"/>
      <c r="BS21" s="1065"/>
      <c r="BT21" s="1065"/>
      <c r="BU21" s="1065"/>
      <c r="BV21" s="1065"/>
      <c r="BW21" s="1065"/>
      <c r="BX21" s="1065"/>
      <c r="BY21" s="1065"/>
      <c r="BZ21" s="1065"/>
      <c r="CA21" s="1065"/>
      <c r="CB21" s="1065"/>
      <c r="CC21" s="1065"/>
      <c r="CD21" s="1066"/>
      <c r="CE21" s="1065"/>
      <c r="CF21" s="1065"/>
      <c r="CG21" s="1065"/>
      <c r="CH21" s="1065"/>
      <c r="CI21" s="1065"/>
      <c r="CJ21" s="1065"/>
      <c r="CK21" s="1065"/>
      <c r="CL21" s="1065"/>
      <c r="CM21" s="1065"/>
      <c r="CN21" s="1065"/>
      <c r="CO21" s="1065"/>
      <c r="CP21" s="1066"/>
      <c r="CQ21" s="1065"/>
      <c r="CR21" s="1065"/>
      <c r="CS21" s="1065"/>
      <c r="CT21" s="1065"/>
      <c r="CU21" s="1065"/>
      <c r="CV21" s="1065"/>
      <c r="CW21" s="1065"/>
      <c r="CX21" s="1065"/>
      <c r="CY21" s="1065"/>
      <c r="CZ21" s="1065"/>
      <c r="DA21" s="1065"/>
      <c r="DB21" s="1066"/>
      <c r="DC21" s="1065"/>
      <c r="DD21" s="1067"/>
      <c r="DE21" s="1062"/>
      <c r="MM21" s="1068"/>
    </row>
    <row r="22" spans="1:351" ht="16.5" x14ac:dyDescent="0.2">
      <c r="B22" s="1069"/>
      <c r="MM22" s="1068"/>
    </row>
    <row r="23" spans="1:351" ht="13" x14ac:dyDescent="0.2">
      <c r="B23" s="1069"/>
    </row>
    <row r="24" spans="1:351" ht="13" x14ac:dyDescent="0.2">
      <c r="B24" s="1069"/>
    </row>
    <row r="25" spans="1:351" ht="13" x14ac:dyDescent="0.2">
      <c r="B25" s="1069"/>
    </row>
    <row r="26" spans="1:351" ht="13" x14ac:dyDescent="0.2">
      <c r="B26" s="1069"/>
    </row>
    <row r="27" spans="1:351" ht="13" x14ac:dyDescent="0.2">
      <c r="B27" s="1069"/>
    </row>
    <row r="28" spans="1:351" ht="13" x14ac:dyDescent="0.2">
      <c r="B28" s="1069"/>
    </row>
    <row r="29" spans="1:351" ht="13" x14ac:dyDescent="0.2">
      <c r="B29" s="1069"/>
    </row>
    <row r="30" spans="1:351" ht="13" x14ac:dyDescent="0.2">
      <c r="B30" s="1069"/>
    </row>
    <row r="31" spans="1:351" ht="13" x14ac:dyDescent="0.2">
      <c r="B31" s="1069"/>
    </row>
    <row r="32" spans="1:351" ht="13" x14ac:dyDescent="0.2">
      <c r="B32" s="1069"/>
    </row>
    <row r="33" spans="2:109" ht="13" x14ac:dyDescent="0.2">
      <c r="B33" s="1069"/>
    </row>
    <row r="34" spans="2:109" ht="13" x14ac:dyDescent="0.2">
      <c r="B34" s="1069"/>
    </row>
    <row r="35" spans="2:109" ht="13" x14ac:dyDescent="0.2">
      <c r="B35" s="1069"/>
    </row>
    <row r="36" spans="2:109" ht="13" x14ac:dyDescent="0.2">
      <c r="B36" s="1069"/>
    </row>
    <row r="37" spans="2:109" ht="13" x14ac:dyDescent="0.2">
      <c r="B37" s="1069"/>
    </row>
    <row r="38" spans="2:109" ht="13" x14ac:dyDescent="0.2">
      <c r="B38" s="1069"/>
    </row>
    <row r="39" spans="2:109" ht="13" x14ac:dyDescent="0.2">
      <c r="B39" s="1071"/>
      <c r="C39" s="1072"/>
      <c r="D39" s="1072"/>
      <c r="E39" s="1072"/>
      <c r="F39" s="1072"/>
      <c r="G39" s="1072"/>
      <c r="H39" s="1072"/>
      <c r="I39" s="1072"/>
      <c r="J39" s="1072"/>
      <c r="K39" s="1072"/>
      <c r="L39" s="1072"/>
      <c r="M39" s="1072"/>
      <c r="N39" s="1072"/>
      <c r="O39" s="1072"/>
      <c r="P39" s="1072"/>
      <c r="Q39" s="1072"/>
      <c r="R39" s="1072"/>
      <c r="S39" s="1072"/>
      <c r="T39" s="1072"/>
      <c r="U39" s="1072"/>
      <c r="V39" s="1072"/>
      <c r="W39" s="1072"/>
      <c r="X39" s="1072"/>
      <c r="Y39" s="1072"/>
      <c r="Z39" s="1072"/>
      <c r="AA39" s="1072"/>
      <c r="AB39" s="1072"/>
      <c r="AC39" s="1072"/>
      <c r="AD39" s="1072"/>
      <c r="AE39" s="1072"/>
      <c r="AF39" s="1072"/>
      <c r="AG39" s="1072"/>
      <c r="AH39" s="1072"/>
      <c r="AI39" s="1072"/>
      <c r="AJ39" s="1072"/>
      <c r="AK39" s="1072"/>
      <c r="AL39" s="1072"/>
      <c r="AM39" s="1072"/>
      <c r="AN39" s="1072"/>
      <c r="AO39" s="1072"/>
      <c r="AP39" s="1072"/>
      <c r="AQ39" s="1072"/>
      <c r="AR39" s="1072"/>
      <c r="AS39" s="1072"/>
      <c r="AT39" s="1072"/>
      <c r="AU39" s="1072"/>
      <c r="AV39" s="1072"/>
      <c r="AW39" s="1072"/>
      <c r="AX39" s="1072"/>
      <c r="AY39" s="1072"/>
      <c r="AZ39" s="1072"/>
      <c r="BA39" s="1072"/>
      <c r="BB39" s="1072"/>
      <c r="BC39" s="1072"/>
      <c r="BD39" s="1072"/>
      <c r="BE39" s="1072"/>
      <c r="BF39" s="1072"/>
      <c r="BG39" s="1072"/>
      <c r="BH39" s="1072"/>
      <c r="BI39" s="1072"/>
      <c r="BJ39" s="1072"/>
      <c r="BK39" s="1072"/>
      <c r="BL39" s="1072"/>
      <c r="BM39" s="1072"/>
      <c r="BN39" s="1072"/>
      <c r="BO39" s="1072"/>
      <c r="BP39" s="1072"/>
      <c r="BQ39" s="1072"/>
      <c r="BR39" s="1072"/>
      <c r="BS39" s="1072"/>
      <c r="BT39" s="1072"/>
      <c r="BU39" s="1072"/>
      <c r="BV39" s="1072"/>
      <c r="BW39" s="1072"/>
      <c r="BX39" s="1072"/>
      <c r="BY39" s="1072"/>
      <c r="BZ39" s="1072"/>
      <c r="CA39" s="1072"/>
      <c r="CB39" s="1072"/>
      <c r="CC39" s="1072"/>
      <c r="CD39" s="1072"/>
      <c r="CE39" s="1072"/>
      <c r="CF39" s="1072"/>
      <c r="CG39" s="1072"/>
      <c r="CH39" s="1072"/>
      <c r="CI39" s="1072"/>
      <c r="CJ39" s="1072"/>
      <c r="CK39" s="1072"/>
      <c r="CL39" s="1072"/>
      <c r="CM39" s="1072"/>
      <c r="CN39" s="1072"/>
      <c r="CO39" s="1072"/>
      <c r="CP39" s="1072"/>
      <c r="CQ39" s="1072"/>
      <c r="CR39" s="1072"/>
      <c r="CS39" s="1072"/>
      <c r="CT39" s="1072"/>
      <c r="CU39" s="1072"/>
      <c r="CV39" s="1072"/>
      <c r="CW39" s="1072"/>
      <c r="CX39" s="1072"/>
      <c r="CY39" s="1072"/>
      <c r="CZ39" s="1072"/>
      <c r="DA39" s="1072"/>
      <c r="DB39" s="1072"/>
      <c r="DC39" s="1072"/>
      <c r="DD39" s="1073"/>
    </row>
    <row r="40" spans="2:109" ht="13" x14ac:dyDescent="0.2">
      <c r="B40" s="1074"/>
      <c r="DD40" s="1074"/>
      <c r="DE40" s="1062"/>
    </row>
    <row r="41" spans="2:109" ht="16.5" x14ac:dyDescent="0.2">
      <c r="B41" s="1075" t="s">
        <v>566</v>
      </c>
      <c r="C41" s="1065"/>
      <c r="D41" s="1065"/>
      <c r="E41" s="1065"/>
      <c r="F41" s="1065"/>
      <c r="G41" s="1065"/>
      <c r="H41" s="1065"/>
      <c r="I41" s="1065"/>
      <c r="J41" s="1065"/>
      <c r="K41" s="1065"/>
      <c r="L41" s="1065"/>
      <c r="M41" s="1065"/>
      <c r="N41" s="1065"/>
      <c r="O41" s="1065"/>
      <c r="P41" s="1065"/>
      <c r="Q41" s="1065"/>
      <c r="R41" s="1065"/>
      <c r="S41" s="1065"/>
      <c r="T41" s="1065"/>
      <c r="U41" s="1065"/>
      <c r="V41" s="1065"/>
      <c r="W41" s="1065"/>
      <c r="X41" s="1065"/>
      <c r="Y41" s="1065"/>
      <c r="Z41" s="1065"/>
      <c r="AA41" s="1065"/>
      <c r="AB41" s="1065"/>
      <c r="AC41" s="1065"/>
      <c r="AD41" s="1065"/>
      <c r="AE41" s="1065"/>
      <c r="AF41" s="1065"/>
      <c r="AG41" s="1065"/>
      <c r="AH41" s="1065"/>
      <c r="AI41" s="1065"/>
      <c r="AJ41" s="1065"/>
      <c r="AK41" s="1065"/>
      <c r="AL41" s="1065"/>
      <c r="AM41" s="1065"/>
      <c r="AN41" s="1065"/>
      <c r="AO41" s="1065"/>
      <c r="AP41" s="1065"/>
      <c r="AQ41" s="1065"/>
      <c r="AR41" s="1065"/>
      <c r="AS41" s="1065"/>
      <c r="AT41" s="1065"/>
      <c r="AU41" s="1065"/>
      <c r="AV41" s="1065"/>
      <c r="AW41" s="1065"/>
      <c r="AX41" s="1065"/>
      <c r="AY41" s="1065"/>
      <c r="AZ41" s="1065"/>
      <c r="BA41" s="1065"/>
      <c r="BB41" s="1065"/>
      <c r="BC41" s="1065"/>
      <c r="BD41" s="1065"/>
      <c r="BE41" s="1065"/>
      <c r="BF41" s="1065"/>
      <c r="BG41" s="1065"/>
      <c r="BH41" s="1065"/>
      <c r="BI41" s="1065"/>
      <c r="BJ41" s="1065"/>
      <c r="BK41" s="1065"/>
      <c r="BL41" s="1065"/>
      <c r="BM41" s="1065"/>
      <c r="BN41" s="1065"/>
      <c r="BO41" s="1065"/>
      <c r="BP41" s="1065"/>
      <c r="BQ41" s="1065"/>
      <c r="BR41" s="1065"/>
      <c r="BS41" s="1065"/>
      <c r="BT41" s="1065"/>
      <c r="BU41" s="1065"/>
      <c r="BV41" s="1065"/>
      <c r="BW41" s="1065"/>
      <c r="BX41" s="1065"/>
      <c r="BY41" s="1065"/>
      <c r="BZ41" s="1065"/>
      <c r="CA41" s="1065"/>
      <c r="CB41" s="1065"/>
      <c r="CC41" s="1065"/>
      <c r="CD41" s="1065"/>
      <c r="CE41" s="1065"/>
      <c r="CF41" s="1065"/>
      <c r="CG41" s="1065"/>
      <c r="CH41" s="1065"/>
      <c r="CI41" s="1065"/>
      <c r="CJ41" s="1065"/>
      <c r="CK41" s="1065"/>
      <c r="CL41" s="1065"/>
      <c r="CM41" s="1065"/>
      <c r="CN41" s="1065"/>
      <c r="CO41" s="1065"/>
      <c r="CP41" s="1065"/>
      <c r="CQ41" s="1065"/>
      <c r="CR41" s="1065"/>
      <c r="CS41" s="1065"/>
      <c r="CT41" s="1065"/>
      <c r="CU41" s="1065"/>
      <c r="CV41" s="1065"/>
      <c r="CW41" s="1065"/>
      <c r="CX41" s="1065"/>
      <c r="CY41" s="1065"/>
      <c r="CZ41" s="1065"/>
      <c r="DA41" s="1065"/>
      <c r="DB41" s="1065"/>
      <c r="DC41" s="1065"/>
      <c r="DD41" s="1067"/>
    </row>
    <row r="42" spans="2:109" ht="13" x14ac:dyDescent="0.2">
      <c r="B42" s="1069"/>
      <c r="G42" s="1076"/>
      <c r="I42" s="1077"/>
      <c r="J42" s="1077"/>
      <c r="K42" s="1077"/>
      <c r="AM42" s="1076"/>
      <c r="AN42" s="1076" t="s">
        <v>567</v>
      </c>
      <c r="AP42" s="1077"/>
      <c r="AQ42" s="1077"/>
      <c r="AR42" s="1077"/>
      <c r="AY42" s="1076"/>
      <c r="BA42" s="1077"/>
      <c r="BB42" s="1077"/>
      <c r="BC42" s="1077"/>
      <c r="BK42" s="1076"/>
      <c r="BM42" s="1077"/>
      <c r="BN42" s="1077"/>
      <c r="BO42" s="1077"/>
      <c r="BW42" s="1076"/>
      <c r="BY42" s="1077"/>
      <c r="BZ42" s="1077"/>
      <c r="CA42" s="1077"/>
      <c r="CI42" s="1076"/>
      <c r="CK42" s="1077"/>
      <c r="CL42" s="1077"/>
      <c r="CM42" s="1077"/>
      <c r="CU42" s="1076"/>
      <c r="CW42" s="1077"/>
      <c r="CX42" s="1077"/>
      <c r="CY42" s="1077"/>
    </row>
    <row r="43" spans="2:109" ht="13.5" customHeight="1" x14ac:dyDescent="0.2">
      <c r="B43" s="1069"/>
      <c r="AN43" s="1078" t="s">
        <v>568</v>
      </c>
      <c r="AO43" s="1079"/>
      <c r="AP43" s="1079"/>
      <c r="AQ43" s="1079"/>
      <c r="AR43" s="1079"/>
      <c r="AS43" s="1079"/>
      <c r="AT43" s="1079"/>
      <c r="AU43" s="1079"/>
      <c r="AV43" s="1079"/>
      <c r="AW43" s="1079"/>
      <c r="AX43" s="1079"/>
      <c r="AY43" s="1079"/>
      <c r="AZ43" s="1079"/>
      <c r="BA43" s="1079"/>
      <c r="BB43" s="1079"/>
      <c r="BC43" s="1079"/>
      <c r="BD43" s="1079"/>
      <c r="BE43" s="1079"/>
      <c r="BF43" s="1079"/>
      <c r="BG43" s="1079"/>
      <c r="BH43" s="1079"/>
      <c r="BI43" s="1079"/>
      <c r="BJ43" s="1079"/>
      <c r="BK43" s="1079"/>
      <c r="BL43" s="1079"/>
      <c r="BM43" s="1079"/>
      <c r="BN43" s="1079"/>
      <c r="BO43" s="1079"/>
      <c r="BP43" s="1079"/>
      <c r="BQ43" s="1079"/>
      <c r="BR43" s="1079"/>
      <c r="BS43" s="1079"/>
      <c r="BT43" s="1079"/>
      <c r="BU43" s="1079"/>
      <c r="BV43" s="1079"/>
      <c r="BW43" s="1079"/>
      <c r="BX43" s="1079"/>
      <c r="BY43" s="1079"/>
      <c r="BZ43" s="1079"/>
      <c r="CA43" s="1079"/>
      <c r="CB43" s="1079"/>
      <c r="CC43" s="1079"/>
      <c r="CD43" s="1079"/>
      <c r="CE43" s="1079"/>
      <c r="CF43" s="1079"/>
      <c r="CG43" s="1079"/>
      <c r="CH43" s="1079"/>
      <c r="CI43" s="1079"/>
      <c r="CJ43" s="1079"/>
      <c r="CK43" s="1079"/>
      <c r="CL43" s="1079"/>
      <c r="CM43" s="1079"/>
      <c r="CN43" s="1079"/>
      <c r="CO43" s="1079"/>
      <c r="CP43" s="1079"/>
      <c r="CQ43" s="1079"/>
      <c r="CR43" s="1079"/>
      <c r="CS43" s="1079"/>
      <c r="CT43" s="1079"/>
      <c r="CU43" s="1079"/>
      <c r="CV43" s="1079"/>
      <c r="CW43" s="1079"/>
      <c r="CX43" s="1079"/>
      <c r="CY43" s="1079"/>
      <c r="CZ43" s="1079"/>
      <c r="DA43" s="1079"/>
      <c r="DB43" s="1079"/>
      <c r="DC43" s="1080"/>
    </row>
    <row r="44" spans="2:109" ht="13" x14ac:dyDescent="0.2">
      <c r="B44" s="1069"/>
      <c r="AN44" s="1081"/>
      <c r="AO44" s="1082"/>
      <c r="AP44" s="1082"/>
      <c r="AQ44" s="1082"/>
      <c r="AR44" s="1082"/>
      <c r="AS44" s="1082"/>
      <c r="AT44" s="1082"/>
      <c r="AU44" s="1082"/>
      <c r="AV44" s="1082"/>
      <c r="AW44" s="1082"/>
      <c r="AX44" s="1082"/>
      <c r="AY44" s="1082"/>
      <c r="AZ44" s="1082"/>
      <c r="BA44" s="1082"/>
      <c r="BB44" s="1082"/>
      <c r="BC44" s="1082"/>
      <c r="BD44" s="1082"/>
      <c r="BE44" s="1082"/>
      <c r="BF44" s="1082"/>
      <c r="BG44" s="1082"/>
      <c r="BH44" s="1082"/>
      <c r="BI44" s="1082"/>
      <c r="BJ44" s="1082"/>
      <c r="BK44" s="1082"/>
      <c r="BL44" s="1082"/>
      <c r="BM44" s="1082"/>
      <c r="BN44" s="1082"/>
      <c r="BO44" s="1082"/>
      <c r="BP44" s="1082"/>
      <c r="BQ44" s="1082"/>
      <c r="BR44" s="1082"/>
      <c r="BS44" s="1082"/>
      <c r="BT44" s="1082"/>
      <c r="BU44" s="1082"/>
      <c r="BV44" s="1082"/>
      <c r="BW44" s="1082"/>
      <c r="BX44" s="1082"/>
      <c r="BY44" s="1082"/>
      <c r="BZ44" s="1082"/>
      <c r="CA44" s="1082"/>
      <c r="CB44" s="1082"/>
      <c r="CC44" s="1082"/>
      <c r="CD44" s="1082"/>
      <c r="CE44" s="1082"/>
      <c r="CF44" s="1082"/>
      <c r="CG44" s="1082"/>
      <c r="CH44" s="1082"/>
      <c r="CI44" s="1082"/>
      <c r="CJ44" s="1082"/>
      <c r="CK44" s="1082"/>
      <c r="CL44" s="1082"/>
      <c r="CM44" s="1082"/>
      <c r="CN44" s="1082"/>
      <c r="CO44" s="1082"/>
      <c r="CP44" s="1082"/>
      <c r="CQ44" s="1082"/>
      <c r="CR44" s="1082"/>
      <c r="CS44" s="1082"/>
      <c r="CT44" s="1082"/>
      <c r="CU44" s="1082"/>
      <c r="CV44" s="1082"/>
      <c r="CW44" s="1082"/>
      <c r="CX44" s="1082"/>
      <c r="CY44" s="1082"/>
      <c r="CZ44" s="1082"/>
      <c r="DA44" s="1082"/>
      <c r="DB44" s="1082"/>
      <c r="DC44" s="1083"/>
    </row>
    <row r="45" spans="2:109" ht="13" x14ac:dyDescent="0.2">
      <c r="B45" s="1069"/>
      <c r="AN45" s="1081"/>
      <c r="AO45" s="1082"/>
      <c r="AP45" s="1082"/>
      <c r="AQ45" s="1082"/>
      <c r="AR45" s="1082"/>
      <c r="AS45" s="1082"/>
      <c r="AT45" s="1082"/>
      <c r="AU45" s="1082"/>
      <c r="AV45" s="1082"/>
      <c r="AW45" s="1082"/>
      <c r="AX45" s="1082"/>
      <c r="AY45" s="1082"/>
      <c r="AZ45" s="1082"/>
      <c r="BA45" s="1082"/>
      <c r="BB45" s="1082"/>
      <c r="BC45" s="1082"/>
      <c r="BD45" s="1082"/>
      <c r="BE45" s="1082"/>
      <c r="BF45" s="1082"/>
      <c r="BG45" s="1082"/>
      <c r="BH45" s="1082"/>
      <c r="BI45" s="1082"/>
      <c r="BJ45" s="1082"/>
      <c r="BK45" s="1082"/>
      <c r="BL45" s="1082"/>
      <c r="BM45" s="1082"/>
      <c r="BN45" s="1082"/>
      <c r="BO45" s="1082"/>
      <c r="BP45" s="1082"/>
      <c r="BQ45" s="1082"/>
      <c r="BR45" s="1082"/>
      <c r="BS45" s="1082"/>
      <c r="BT45" s="1082"/>
      <c r="BU45" s="1082"/>
      <c r="BV45" s="1082"/>
      <c r="BW45" s="1082"/>
      <c r="BX45" s="1082"/>
      <c r="BY45" s="1082"/>
      <c r="BZ45" s="1082"/>
      <c r="CA45" s="1082"/>
      <c r="CB45" s="1082"/>
      <c r="CC45" s="1082"/>
      <c r="CD45" s="1082"/>
      <c r="CE45" s="1082"/>
      <c r="CF45" s="1082"/>
      <c r="CG45" s="1082"/>
      <c r="CH45" s="1082"/>
      <c r="CI45" s="1082"/>
      <c r="CJ45" s="1082"/>
      <c r="CK45" s="1082"/>
      <c r="CL45" s="1082"/>
      <c r="CM45" s="1082"/>
      <c r="CN45" s="1082"/>
      <c r="CO45" s="1082"/>
      <c r="CP45" s="1082"/>
      <c r="CQ45" s="1082"/>
      <c r="CR45" s="1082"/>
      <c r="CS45" s="1082"/>
      <c r="CT45" s="1082"/>
      <c r="CU45" s="1082"/>
      <c r="CV45" s="1082"/>
      <c r="CW45" s="1082"/>
      <c r="CX45" s="1082"/>
      <c r="CY45" s="1082"/>
      <c r="CZ45" s="1082"/>
      <c r="DA45" s="1082"/>
      <c r="DB45" s="1082"/>
      <c r="DC45" s="1083"/>
    </row>
    <row r="46" spans="2:109" ht="13" x14ac:dyDescent="0.2">
      <c r="B46" s="1069"/>
      <c r="AN46" s="1081"/>
      <c r="AO46" s="1082"/>
      <c r="AP46" s="1082"/>
      <c r="AQ46" s="1082"/>
      <c r="AR46" s="1082"/>
      <c r="AS46" s="1082"/>
      <c r="AT46" s="1082"/>
      <c r="AU46" s="1082"/>
      <c r="AV46" s="1082"/>
      <c r="AW46" s="1082"/>
      <c r="AX46" s="1082"/>
      <c r="AY46" s="1082"/>
      <c r="AZ46" s="1082"/>
      <c r="BA46" s="1082"/>
      <c r="BB46" s="1082"/>
      <c r="BC46" s="1082"/>
      <c r="BD46" s="1082"/>
      <c r="BE46" s="1082"/>
      <c r="BF46" s="1082"/>
      <c r="BG46" s="1082"/>
      <c r="BH46" s="1082"/>
      <c r="BI46" s="1082"/>
      <c r="BJ46" s="1082"/>
      <c r="BK46" s="1082"/>
      <c r="BL46" s="1082"/>
      <c r="BM46" s="1082"/>
      <c r="BN46" s="1082"/>
      <c r="BO46" s="1082"/>
      <c r="BP46" s="1082"/>
      <c r="BQ46" s="1082"/>
      <c r="BR46" s="1082"/>
      <c r="BS46" s="1082"/>
      <c r="BT46" s="1082"/>
      <c r="BU46" s="1082"/>
      <c r="BV46" s="1082"/>
      <c r="BW46" s="1082"/>
      <c r="BX46" s="1082"/>
      <c r="BY46" s="1082"/>
      <c r="BZ46" s="1082"/>
      <c r="CA46" s="1082"/>
      <c r="CB46" s="1082"/>
      <c r="CC46" s="1082"/>
      <c r="CD46" s="1082"/>
      <c r="CE46" s="1082"/>
      <c r="CF46" s="1082"/>
      <c r="CG46" s="1082"/>
      <c r="CH46" s="1082"/>
      <c r="CI46" s="1082"/>
      <c r="CJ46" s="1082"/>
      <c r="CK46" s="1082"/>
      <c r="CL46" s="1082"/>
      <c r="CM46" s="1082"/>
      <c r="CN46" s="1082"/>
      <c r="CO46" s="1082"/>
      <c r="CP46" s="1082"/>
      <c r="CQ46" s="1082"/>
      <c r="CR46" s="1082"/>
      <c r="CS46" s="1082"/>
      <c r="CT46" s="1082"/>
      <c r="CU46" s="1082"/>
      <c r="CV46" s="1082"/>
      <c r="CW46" s="1082"/>
      <c r="CX46" s="1082"/>
      <c r="CY46" s="1082"/>
      <c r="CZ46" s="1082"/>
      <c r="DA46" s="1082"/>
      <c r="DB46" s="1082"/>
      <c r="DC46" s="1083"/>
    </row>
    <row r="47" spans="2:109" ht="13" x14ac:dyDescent="0.2">
      <c r="B47" s="1069"/>
      <c r="AN47" s="1084"/>
      <c r="AO47" s="1085"/>
      <c r="AP47" s="1085"/>
      <c r="AQ47" s="1085"/>
      <c r="AR47" s="1085"/>
      <c r="AS47" s="1085"/>
      <c r="AT47" s="1085"/>
      <c r="AU47" s="1085"/>
      <c r="AV47" s="1085"/>
      <c r="AW47" s="1085"/>
      <c r="AX47" s="1085"/>
      <c r="AY47" s="1085"/>
      <c r="AZ47" s="1085"/>
      <c r="BA47" s="1085"/>
      <c r="BB47" s="1085"/>
      <c r="BC47" s="1085"/>
      <c r="BD47" s="1085"/>
      <c r="BE47" s="1085"/>
      <c r="BF47" s="1085"/>
      <c r="BG47" s="1085"/>
      <c r="BH47" s="1085"/>
      <c r="BI47" s="1085"/>
      <c r="BJ47" s="1085"/>
      <c r="BK47" s="1085"/>
      <c r="BL47" s="1085"/>
      <c r="BM47" s="1085"/>
      <c r="BN47" s="1085"/>
      <c r="BO47" s="1085"/>
      <c r="BP47" s="1085"/>
      <c r="BQ47" s="1085"/>
      <c r="BR47" s="1085"/>
      <c r="BS47" s="1085"/>
      <c r="BT47" s="1085"/>
      <c r="BU47" s="1085"/>
      <c r="BV47" s="1085"/>
      <c r="BW47" s="1085"/>
      <c r="BX47" s="1085"/>
      <c r="BY47" s="1085"/>
      <c r="BZ47" s="1085"/>
      <c r="CA47" s="1085"/>
      <c r="CB47" s="1085"/>
      <c r="CC47" s="1085"/>
      <c r="CD47" s="1085"/>
      <c r="CE47" s="1085"/>
      <c r="CF47" s="1085"/>
      <c r="CG47" s="1085"/>
      <c r="CH47" s="1085"/>
      <c r="CI47" s="1085"/>
      <c r="CJ47" s="1085"/>
      <c r="CK47" s="1085"/>
      <c r="CL47" s="1085"/>
      <c r="CM47" s="1085"/>
      <c r="CN47" s="1085"/>
      <c r="CO47" s="1085"/>
      <c r="CP47" s="1085"/>
      <c r="CQ47" s="1085"/>
      <c r="CR47" s="1085"/>
      <c r="CS47" s="1085"/>
      <c r="CT47" s="1085"/>
      <c r="CU47" s="1085"/>
      <c r="CV47" s="1085"/>
      <c r="CW47" s="1085"/>
      <c r="CX47" s="1085"/>
      <c r="CY47" s="1085"/>
      <c r="CZ47" s="1085"/>
      <c r="DA47" s="1085"/>
      <c r="DB47" s="1085"/>
      <c r="DC47" s="1086"/>
    </row>
    <row r="48" spans="2:109" ht="13" x14ac:dyDescent="0.2">
      <c r="B48" s="1069"/>
      <c r="H48" s="1087"/>
      <c r="I48" s="1087"/>
      <c r="J48" s="1087"/>
      <c r="AN48" s="1087"/>
      <c r="AO48" s="1087"/>
      <c r="AP48" s="1087"/>
      <c r="AZ48" s="1087"/>
      <c r="BA48" s="1087"/>
      <c r="BB48" s="1087"/>
      <c r="BL48" s="1087"/>
      <c r="BM48" s="1087"/>
      <c r="BN48" s="1087"/>
      <c r="BX48" s="1087"/>
      <c r="BY48" s="1087"/>
      <c r="BZ48" s="1087"/>
      <c r="CJ48" s="1087"/>
      <c r="CK48" s="1087"/>
      <c r="CL48" s="1087"/>
      <c r="CV48" s="1087"/>
      <c r="CW48" s="1087"/>
      <c r="CX48" s="1087"/>
    </row>
    <row r="49" spans="1:109" ht="13" x14ac:dyDescent="0.2">
      <c r="B49" s="1069"/>
      <c r="AN49" s="1062" t="s">
        <v>569</v>
      </c>
    </row>
    <row r="50" spans="1:109" ht="13" x14ac:dyDescent="0.2">
      <c r="B50" s="1069"/>
      <c r="G50" s="1088"/>
      <c r="H50" s="1088"/>
      <c r="I50" s="1088"/>
      <c r="J50" s="1088"/>
      <c r="K50" s="1089"/>
      <c r="L50" s="1089"/>
      <c r="M50" s="1090"/>
      <c r="N50" s="1090"/>
      <c r="AN50" s="1091"/>
      <c r="AO50" s="1092"/>
      <c r="AP50" s="1092"/>
      <c r="AQ50" s="1092"/>
      <c r="AR50" s="1092"/>
      <c r="AS50" s="1092"/>
      <c r="AT50" s="1092"/>
      <c r="AU50" s="1092"/>
      <c r="AV50" s="1092"/>
      <c r="AW50" s="1092"/>
      <c r="AX50" s="1092"/>
      <c r="AY50" s="1092"/>
      <c r="AZ50" s="1092"/>
      <c r="BA50" s="1092"/>
      <c r="BB50" s="1092"/>
      <c r="BC50" s="1092"/>
      <c r="BD50" s="1092"/>
      <c r="BE50" s="1092"/>
      <c r="BF50" s="1092"/>
      <c r="BG50" s="1092"/>
      <c r="BH50" s="1092"/>
      <c r="BI50" s="1092"/>
      <c r="BJ50" s="1092"/>
      <c r="BK50" s="1092"/>
      <c r="BL50" s="1092"/>
      <c r="BM50" s="1092"/>
      <c r="BN50" s="1092"/>
      <c r="BO50" s="1093"/>
      <c r="BP50" s="1094" t="s">
        <v>528</v>
      </c>
      <c r="BQ50" s="1094"/>
      <c r="BR50" s="1094"/>
      <c r="BS50" s="1094"/>
      <c r="BT50" s="1094"/>
      <c r="BU50" s="1094"/>
      <c r="BV50" s="1094"/>
      <c r="BW50" s="1094"/>
      <c r="BX50" s="1094" t="s">
        <v>529</v>
      </c>
      <c r="BY50" s="1094"/>
      <c r="BZ50" s="1094"/>
      <c r="CA50" s="1094"/>
      <c r="CB50" s="1094"/>
      <c r="CC50" s="1094"/>
      <c r="CD50" s="1094"/>
      <c r="CE50" s="1094"/>
      <c r="CF50" s="1094" t="s">
        <v>205</v>
      </c>
      <c r="CG50" s="1094"/>
      <c r="CH50" s="1094"/>
      <c r="CI50" s="1094"/>
      <c r="CJ50" s="1094"/>
      <c r="CK50" s="1094"/>
      <c r="CL50" s="1094"/>
      <c r="CM50" s="1094"/>
      <c r="CN50" s="1094" t="s">
        <v>434</v>
      </c>
      <c r="CO50" s="1094"/>
      <c r="CP50" s="1094"/>
      <c r="CQ50" s="1094"/>
      <c r="CR50" s="1094"/>
      <c r="CS50" s="1094"/>
      <c r="CT50" s="1094"/>
      <c r="CU50" s="1094"/>
      <c r="CV50" s="1094" t="s">
        <v>458</v>
      </c>
      <c r="CW50" s="1094"/>
      <c r="CX50" s="1094"/>
      <c r="CY50" s="1094"/>
      <c r="CZ50" s="1094"/>
      <c r="DA50" s="1094"/>
      <c r="DB50" s="1094"/>
      <c r="DC50" s="1094"/>
    </row>
    <row r="51" spans="1:109" ht="13.5" customHeight="1" x14ac:dyDescent="0.2">
      <c r="B51" s="1069"/>
      <c r="G51" s="1095"/>
      <c r="H51" s="1095"/>
      <c r="I51" s="1096"/>
      <c r="J51" s="1096"/>
      <c r="K51" s="1097"/>
      <c r="L51" s="1097"/>
      <c r="M51" s="1097"/>
      <c r="N51" s="1097"/>
      <c r="AM51" s="1087"/>
      <c r="AN51" s="1098" t="s">
        <v>570</v>
      </c>
      <c r="AO51" s="1098"/>
      <c r="AP51" s="1098"/>
      <c r="AQ51" s="1098"/>
      <c r="AR51" s="1098"/>
      <c r="AS51" s="1098"/>
      <c r="AT51" s="1098"/>
      <c r="AU51" s="1098"/>
      <c r="AV51" s="1098"/>
      <c r="AW51" s="1098"/>
      <c r="AX51" s="1098"/>
      <c r="AY51" s="1098"/>
      <c r="AZ51" s="1098"/>
      <c r="BA51" s="1098"/>
      <c r="BB51" s="1098" t="s">
        <v>571</v>
      </c>
      <c r="BC51" s="1098"/>
      <c r="BD51" s="1098"/>
      <c r="BE51" s="1098"/>
      <c r="BF51" s="1098"/>
      <c r="BG51" s="1098"/>
      <c r="BH51" s="1098"/>
      <c r="BI51" s="1098"/>
      <c r="BJ51" s="1098"/>
      <c r="BK51" s="1098"/>
      <c r="BL51" s="1098"/>
      <c r="BM51" s="1098"/>
      <c r="BN51" s="1098"/>
      <c r="BO51" s="1098"/>
      <c r="BP51" s="1099"/>
      <c r="BQ51" s="1100"/>
      <c r="BR51" s="1100"/>
      <c r="BS51" s="1100"/>
      <c r="BT51" s="1100"/>
      <c r="BU51" s="1100"/>
      <c r="BV51" s="1100"/>
      <c r="BW51" s="1100"/>
      <c r="BX51" s="1100">
        <v>154.9</v>
      </c>
      <c r="BY51" s="1100"/>
      <c r="BZ51" s="1100"/>
      <c r="CA51" s="1100"/>
      <c r="CB51" s="1100"/>
      <c r="CC51" s="1100"/>
      <c r="CD51" s="1100"/>
      <c r="CE51" s="1100"/>
      <c r="CF51" s="1100">
        <v>161.30000000000001</v>
      </c>
      <c r="CG51" s="1100"/>
      <c r="CH51" s="1100"/>
      <c r="CI51" s="1100"/>
      <c r="CJ51" s="1100"/>
      <c r="CK51" s="1100"/>
      <c r="CL51" s="1100"/>
      <c r="CM51" s="1100"/>
      <c r="CN51" s="1100">
        <v>171</v>
      </c>
      <c r="CO51" s="1100"/>
      <c r="CP51" s="1100"/>
      <c r="CQ51" s="1100"/>
      <c r="CR51" s="1100"/>
      <c r="CS51" s="1100"/>
      <c r="CT51" s="1100"/>
      <c r="CU51" s="1100"/>
      <c r="CV51" s="1099"/>
      <c r="CW51" s="1100"/>
      <c r="CX51" s="1100"/>
      <c r="CY51" s="1100"/>
      <c r="CZ51" s="1100"/>
      <c r="DA51" s="1100"/>
      <c r="DB51" s="1100"/>
      <c r="DC51" s="1100"/>
    </row>
    <row r="52" spans="1:109" ht="13" x14ac:dyDescent="0.2">
      <c r="B52" s="1069"/>
      <c r="G52" s="1095"/>
      <c r="H52" s="1095"/>
      <c r="I52" s="1096"/>
      <c r="J52" s="1096"/>
      <c r="K52" s="1097"/>
      <c r="L52" s="1097"/>
      <c r="M52" s="1097"/>
      <c r="N52" s="1097"/>
      <c r="AM52" s="108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0"/>
      <c r="BQ52" s="1100"/>
      <c r="BR52" s="1100"/>
      <c r="BS52" s="1100"/>
      <c r="BT52" s="1100"/>
      <c r="BU52" s="1100"/>
      <c r="BV52" s="1100"/>
      <c r="BW52" s="1100"/>
      <c r="BX52" s="1100"/>
      <c r="BY52" s="1100"/>
      <c r="BZ52" s="1100"/>
      <c r="CA52" s="1100"/>
      <c r="CB52" s="1100"/>
      <c r="CC52" s="1100"/>
      <c r="CD52" s="1100"/>
      <c r="CE52" s="1100"/>
      <c r="CF52" s="1100"/>
      <c r="CG52" s="1100"/>
      <c r="CH52" s="1100"/>
      <c r="CI52" s="1100"/>
      <c r="CJ52" s="1100"/>
      <c r="CK52" s="1100"/>
      <c r="CL52" s="1100"/>
      <c r="CM52" s="1100"/>
      <c r="CN52" s="1100"/>
      <c r="CO52" s="1100"/>
      <c r="CP52" s="1100"/>
      <c r="CQ52" s="1100"/>
      <c r="CR52" s="1100"/>
      <c r="CS52" s="1100"/>
      <c r="CT52" s="1100"/>
      <c r="CU52" s="1100"/>
      <c r="CV52" s="1100"/>
      <c r="CW52" s="1100"/>
      <c r="CX52" s="1100"/>
      <c r="CY52" s="1100"/>
      <c r="CZ52" s="1100"/>
      <c r="DA52" s="1100"/>
      <c r="DB52" s="1100"/>
      <c r="DC52" s="1100"/>
    </row>
    <row r="53" spans="1:109" ht="13" x14ac:dyDescent="0.2">
      <c r="A53" s="1077"/>
      <c r="B53" s="1069"/>
      <c r="G53" s="1095"/>
      <c r="H53" s="1095"/>
      <c r="I53" s="1088"/>
      <c r="J53" s="1088"/>
      <c r="K53" s="1097"/>
      <c r="L53" s="1097"/>
      <c r="M53" s="1097"/>
      <c r="N53" s="1097"/>
      <c r="AM53" s="1087"/>
      <c r="AN53" s="1098"/>
      <c r="AO53" s="1098"/>
      <c r="AP53" s="1098"/>
      <c r="AQ53" s="1098"/>
      <c r="AR53" s="1098"/>
      <c r="AS53" s="1098"/>
      <c r="AT53" s="1098"/>
      <c r="AU53" s="1098"/>
      <c r="AV53" s="1098"/>
      <c r="AW53" s="1098"/>
      <c r="AX53" s="1098"/>
      <c r="AY53" s="1098"/>
      <c r="AZ53" s="1098"/>
      <c r="BA53" s="1098"/>
      <c r="BB53" s="1098" t="s">
        <v>572</v>
      </c>
      <c r="BC53" s="1098"/>
      <c r="BD53" s="1098"/>
      <c r="BE53" s="1098"/>
      <c r="BF53" s="1098"/>
      <c r="BG53" s="1098"/>
      <c r="BH53" s="1098"/>
      <c r="BI53" s="1098"/>
      <c r="BJ53" s="1098"/>
      <c r="BK53" s="1098"/>
      <c r="BL53" s="1098"/>
      <c r="BM53" s="1098"/>
      <c r="BN53" s="1098"/>
      <c r="BO53" s="1098"/>
      <c r="BP53" s="1099"/>
      <c r="BQ53" s="1100"/>
      <c r="BR53" s="1100"/>
      <c r="BS53" s="1100"/>
      <c r="BT53" s="1100"/>
      <c r="BU53" s="1100"/>
      <c r="BV53" s="1100"/>
      <c r="BW53" s="1100"/>
      <c r="BX53" s="1100">
        <v>60.3</v>
      </c>
      <c r="BY53" s="1100"/>
      <c r="BZ53" s="1100"/>
      <c r="CA53" s="1100"/>
      <c r="CB53" s="1100"/>
      <c r="CC53" s="1100"/>
      <c r="CD53" s="1100"/>
      <c r="CE53" s="1100"/>
      <c r="CF53" s="1100">
        <v>62.2</v>
      </c>
      <c r="CG53" s="1100"/>
      <c r="CH53" s="1100"/>
      <c r="CI53" s="1100"/>
      <c r="CJ53" s="1100"/>
      <c r="CK53" s="1100"/>
      <c r="CL53" s="1100"/>
      <c r="CM53" s="1100"/>
      <c r="CN53" s="1100">
        <v>62.9</v>
      </c>
      <c r="CO53" s="1100"/>
      <c r="CP53" s="1100"/>
      <c r="CQ53" s="1100"/>
      <c r="CR53" s="1100"/>
      <c r="CS53" s="1100"/>
      <c r="CT53" s="1100"/>
      <c r="CU53" s="1100"/>
      <c r="CV53" s="1099"/>
      <c r="CW53" s="1100"/>
      <c r="CX53" s="1100"/>
      <c r="CY53" s="1100"/>
      <c r="CZ53" s="1100"/>
      <c r="DA53" s="1100"/>
      <c r="DB53" s="1100"/>
      <c r="DC53" s="1100"/>
    </row>
    <row r="54" spans="1:109" ht="13" x14ac:dyDescent="0.2">
      <c r="A54" s="1077"/>
      <c r="B54" s="1069"/>
      <c r="G54" s="1095"/>
      <c r="H54" s="1095"/>
      <c r="I54" s="1088"/>
      <c r="J54" s="1088"/>
      <c r="K54" s="1097"/>
      <c r="L54" s="1097"/>
      <c r="M54" s="1097"/>
      <c r="N54" s="1097"/>
      <c r="AM54" s="108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0"/>
      <c r="BQ54" s="1100"/>
      <c r="BR54" s="1100"/>
      <c r="BS54" s="1100"/>
      <c r="BT54" s="1100"/>
      <c r="BU54" s="1100"/>
      <c r="BV54" s="1100"/>
      <c r="BW54" s="1100"/>
      <c r="BX54" s="1100"/>
      <c r="BY54" s="1100"/>
      <c r="BZ54" s="1100"/>
      <c r="CA54" s="1100"/>
      <c r="CB54" s="1100"/>
      <c r="CC54" s="1100"/>
      <c r="CD54" s="1100"/>
      <c r="CE54" s="1100"/>
      <c r="CF54" s="1100"/>
      <c r="CG54" s="1100"/>
      <c r="CH54" s="1100"/>
      <c r="CI54" s="1100"/>
      <c r="CJ54" s="1100"/>
      <c r="CK54" s="1100"/>
      <c r="CL54" s="1100"/>
      <c r="CM54" s="1100"/>
      <c r="CN54" s="1100"/>
      <c r="CO54" s="1100"/>
      <c r="CP54" s="1100"/>
      <c r="CQ54" s="1100"/>
      <c r="CR54" s="1100"/>
      <c r="CS54" s="1100"/>
      <c r="CT54" s="1100"/>
      <c r="CU54" s="1100"/>
      <c r="CV54" s="1100"/>
      <c r="CW54" s="1100"/>
      <c r="CX54" s="1100"/>
      <c r="CY54" s="1100"/>
      <c r="CZ54" s="1100"/>
      <c r="DA54" s="1100"/>
      <c r="DB54" s="1100"/>
      <c r="DC54" s="1100"/>
    </row>
    <row r="55" spans="1:109" ht="13" x14ac:dyDescent="0.2">
      <c r="A55" s="1077"/>
      <c r="B55" s="1069"/>
      <c r="G55" s="1088"/>
      <c r="H55" s="1088"/>
      <c r="I55" s="1088"/>
      <c r="J55" s="1088"/>
      <c r="K55" s="1097"/>
      <c r="L55" s="1097"/>
      <c r="M55" s="1097"/>
      <c r="N55" s="1097"/>
      <c r="AN55" s="1094" t="s">
        <v>573</v>
      </c>
      <c r="AO55" s="1094"/>
      <c r="AP55" s="1094"/>
      <c r="AQ55" s="1094"/>
      <c r="AR55" s="1094"/>
      <c r="AS55" s="1094"/>
      <c r="AT55" s="1094"/>
      <c r="AU55" s="1094"/>
      <c r="AV55" s="1094"/>
      <c r="AW55" s="1094"/>
      <c r="AX55" s="1094"/>
      <c r="AY55" s="1094"/>
      <c r="AZ55" s="1094"/>
      <c r="BA55" s="1094"/>
      <c r="BB55" s="1098" t="s">
        <v>571</v>
      </c>
      <c r="BC55" s="1098"/>
      <c r="BD55" s="1098"/>
      <c r="BE55" s="1098"/>
      <c r="BF55" s="1098"/>
      <c r="BG55" s="1098"/>
      <c r="BH55" s="1098"/>
      <c r="BI55" s="1098"/>
      <c r="BJ55" s="1098"/>
      <c r="BK55" s="1098"/>
      <c r="BL55" s="1098"/>
      <c r="BM55" s="1098"/>
      <c r="BN55" s="1098"/>
      <c r="BO55" s="1098"/>
      <c r="BP55" s="1099"/>
      <c r="BQ55" s="1100"/>
      <c r="BR55" s="1100"/>
      <c r="BS55" s="1100"/>
      <c r="BT55" s="1100"/>
      <c r="BU55" s="1100"/>
      <c r="BV55" s="1100"/>
      <c r="BW55" s="1100"/>
      <c r="BX55" s="1100">
        <v>173.8</v>
      </c>
      <c r="BY55" s="1100"/>
      <c r="BZ55" s="1100"/>
      <c r="CA55" s="1100"/>
      <c r="CB55" s="1100"/>
      <c r="CC55" s="1100"/>
      <c r="CD55" s="1100"/>
      <c r="CE55" s="1100"/>
      <c r="CF55" s="1100">
        <v>152</v>
      </c>
      <c r="CG55" s="1100"/>
      <c r="CH55" s="1100"/>
      <c r="CI55" s="1100"/>
      <c r="CJ55" s="1100"/>
      <c r="CK55" s="1100"/>
      <c r="CL55" s="1100"/>
      <c r="CM55" s="1100"/>
      <c r="CN55" s="1100">
        <v>159.1</v>
      </c>
      <c r="CO55" s="1100"/>
      <c r="CP55" s="1100"/>
      <c r="CQ55" s="1100"/>
      <c r="CR55" s="1100"/>
      <c r="CS55" s="1100"/>
      <c r="CT55" s="1100"/>
      <c r="CU55" s="1100"/>
      <c r="CV55" s="1099"/>
      <c r="CW55" s="1100"/>
      <c r="CX55" s="1100"/>
      <c r="CY55" s="1100"/>
      <c r="CZ55" s="1100"/>
      <c r="DA55" s="1100"/>
      <c r="DB55" s="1100"/>
      <c r="DC55" s="1100"/>
    </row>
    <row r="56" spans="1:109" ht="13" x14ac:dyDescent="0.2">
      <c r="A56" s="1077"/>
      <c r="B56" s="1069"/>
      <c r="G56" s="1088"/>
      <c r="H56" s="1088"/>
      <c r="I56" s="1088"/>
      <c r="J56" s="1088"/>
      <c r="K56" s="1097"/>
      <c r="L56" s="1097"/>
      <c r="M56" s="1097"/>
      <c r="N56" s="1097"/>
      <c r="AN56" s="1094"/>
      <c r="AO56" s="1094"/>
      <c r="AP56" s="1094"/>
      <c r="AQ56" s="1094"/>
      <c r="AR56" s="1094"/>
      <c r="AS56" s="1094"/>
      <c r="AT56" s="1094"/>
      <c r="AU56" s="1094"/>
      <c r="AV56" s="1094"/>
      <c r="AW56" s="1094"/>
      <c r="AX56" s="1094"/>
      <c r="AY56" s="1094"/>
      <c r="AZ56" s="1094"/>
      <c r="BA56" s="1094"/>
      <c r="BB56" s="1098"/>
      <c r="BC56" s="1098"/>
      <c r="BD56" s="1098"/>
      <c r="BE56" s="1098"/>
      <c r="BF56" s="1098"/>
      <c r="BG56" s="1098"/>
      <c r="BH56" s="1098"/>
      <c r="BI56" s="1098"/>
      <c r="BJ56" s="1098"/>
      <c r="BK56" s="1098"/>
      <c r="BL56" s="1098"/>
      <c r="BM56" s="1098"/>
      <c r="BN56" s="1098"/>
      <c r="BO56" s="1098"/>
      <c r="BP56" s="1100"/>
      <c r="BQ56" s="1100"/>
      <c r="BR56" s="1100"/>
      <c r="BS56" s="1100"/>
      <c r="BT56" s="1100"/>
      <c r="BU56" s="1100"/>
      <c r="BV56" s="1100"/>
      <c r="BW56" s="1100"/>
      <c r="BX56" s="1100"/>
      <c r="BY56" s="1100"/>
      <c r="BZ56" s="1100"/>
      <c r="CA56" s="1100"/>
      <c r="CB56" s="1100"/>
      <c r="CC56" s="1100"/>
      <c r="CD56" s="1100"/>
      <c r="CE56" s="1100"/>
      <c r="CF56" s="1100"/>
      <c r="CG56" s="1100"/>
      <c r="CH56" s="1100"/>
      <c r="CI56" s="1100"/>
      <c r="CJ56" s="1100"/>
      <c r="CK56" s="1100"/>
      <c r="CL56" s="1100"/>
      <c r="CM56" s="1100"/>
      <c r="CN56" s="1100"/>
      <c r="CO56" s="1100"/>
      <c r="CP56" s="1100"/>
      <c r="CQ56" s="1100"/>
      <c r="CR56" s="1100"/>
      <c r="CS56" s="1100"/>
      <c r="CT56" s="1100"/>
      <c r="CU56" s="1100"/>
      <c r="CV56" s="1100"/>
      <c r="CW56" s="1100"/>
      <c r="CX56" s="1100"/>
      <c r="CY56" s="1100"/>
      <c r="CZ56" s="1100"/>
      <c r="DA56" s="1100"/>
      <c r="DB56" s="1100"/>
      <c r="DC56" s="1100"/>
    </row>
    <row r="57" spans="1:109" s="1077" customFormat="1" ht="13" x14ac:dyDescent="0.2">
      <c r="B57" s="1101"/>
      <c r="G57" s="1088"/>
      <c r="H57" s="1088"/>
      <c r="I57" s="1102"/>
      <c r="J57" s="1102"/>
      <c r="K57" s="1097"/>
      <c r="L57" s="1097"/>
      <c r="M57" s="1097"/>
      <c r="N57" s="1097"/>
      <c r="AM57" s="1062"/>
      <c r="AN57" s="1094"/>
      <c r="AO57" s="1094"/>
      <c r="AP57" s="1094"/>
      <c r="AQ57" s="1094"/>
      <c r="AR57" s="1094"/>
      <c r="AS57" s="1094"/>
      <c r="AT57" s="1094"/>
      <c r="AU57" s="1094"/>
      <c r="AV57" s="1094"/>
      <c r="AW57" s="1094"/>
      <c r="AX57" s="1094"/>
      <c r="AY57" s="1094"/>
      <c r="AZ57" s="1094"/>
      <c r="BA57" s="1094"/>
      <c r="BB57" s="1098" t="s">
        <v>572</v>
      </c>
      <c r="BC57" s="1098"/>
      <c r="BD57" s="1098"/>
      <c r="BE57" s="1098"/>
      <c r="BF57" s="1098"/>
      <c r="BG57" s="1098"/>
      <c r="BH57" s="1098"/>
      <c r="BI57" s="1098"/>
      <c r="BJ57" s="1098"/>
      <c r="BK57" s="1098"/>
      <c r="BL57" s="1098"/>
      <c r="BM57" s="1098"/>
      <c r="BN57" s="1098"/>
      <c r="BO57" s="1098"/>
      <c r="BP57" s="1099"/>
      <c r="BQ57" s="1100"/>
      <c r="BR57" s="1100"/>
      <c r="BS57" s="1100"/>
      <c r="BT57" s="1100"/>
      <c r="BU57" s="1100"/>
      <c r="BV57" s="1100"/>
      <c r="BW57" s="1100"/>
      <c r="BX57" s="1100"/>
      <c r="BY57" s="1100"/>
      <c r="BZ57" s="1100"/>
      <c r="CA57" s="1100"/>
      <c r="CB57" s="1100"/>
      <c r="CC57" s="1100"/>
      <c r="CD57" s="1100"/>
      <c r="CE57" s="1100"/>
      <c r="CF57" s="1100">
        <v>71</v>
      </c>
      <c r="CG57" s="1100"/>
      <c r="CH57" s="1100"/>
      <c r="CI57" s="1100"/>
      <c r="CJ57" s="1100"/>
      <c r="CK57" s="1100"/>
      <c r="CL57" s="1100"/>
      <c r="CM57" s="1100"/>
      <c r="CN57" s="1100">
        <v>71.7</v>
      </c>
      <c r="CO57" s="1100"/>
      <c r="CP57" s="1100"/>
      <c r="CQ57" s="1100"/>
      <c r="CR57" s="1100"/>
      <c r="CS57" s="1100"/>
      <c r="CT57" s="1100"/>
      <c r="CU57" s="1100"/>
      <c r="CV57" s="1099"/>
      <c r="CW57" s="1100"/>
      <c r="CX57" s="1100"/>
      <c r="CY57" s="1100"/>
      <c r="CZ57" s="1100"/>
      <c r="DA57" s="1100"/>
      <c r="DB57" s="1100"/>
      <c r="DC57" s="1100"/>
      <c r="DD57" s="1103"/>
      <c r="DE57" s="1101"/>
    </row>
    <row r="58" spans="1:109" s="1077" customFormat="1" ht="13" x14ac:dyDescent="0.2">
      <c r="A58" s="1062"/>
      <c r="B58" s="1101"/>
      <c r="G58" s="1088"/>
      <c r="H58" s="1088"/>
      <c r="I58" s="1102"/>
      <c r="J58" s="1102"/>
      <c r="K58" s="1097"/>
      <c r="L58" s="1097"/>
      <c r="M58" s="1097"/>
      <c r="N58" s="1097"/>
      <c r="AM58" s="1062"/>
      <c r="AN58" s="1094"/>
      <c r="AO58" s="1094"/>
      <c r="AP58" s="1094"/>
      <c r="AQ58" s="1094"/>
      <c r="AR58" s="1094"/>
      <c r="AS58" s="1094"/>
      <c r="AT58" s="1094"/>
      <c r="AU58" s="1094"/>
      <c r="AV58" s="1094"/>
      <c r="AW58" s="1094"/>
      <c r="AX58" s="1094"/>
      <c r="AY58" s="1094"/>
      <c r="AZ58" s="1094"/>
      <c r="BA58" s="1094"/>
      <c r="BB58" s="1098"/>
      <c r="BC58" s="1098"/>
      <c r="BD58" s="1098"/>
      <c r="BE58" s="1098"/>
      <c r="BF58" s="1098"/>
      <c r="BG58" s="1098"/>
      <c r="BH58" s="1098"/>
      <c r="BI58" s="1098"/>
      <c r="BJ58" s="1098"/>
      <c r="BK58" s="1098"/>
      <c r="BL58" s="1098"/>
      <c r="BM58" s="1098"/>
      <c r="BN58" s="1098"/>
      <c r="BO58" s="1098"/>
      <c r="BP58" s="1100"/>
      <c r="BQ58" s="1100"/>
      <c r="BR58" s="1100"/>
      <c r="BS58" s="1100"/>
      <c r="BT58" s="1100"/>
      <c r="BU58" s="1100"/>
      <c r="BV58" s="1100"/>
      <c r="BW58" s="1100"/>
      <c r="BX58" s="1100"/>
      <c r="BY58" s="1100"/>
      <c r="BZ58" s="1100"/>
      <c r="CA58" s="1100"/>
      <c r="CB58" s="1100"/>
      <c r="CC58" s="1100"/>
      <c r="CD58" s="1100"/>
      <c r="CE58" s="1100"/>
      <c r="CF58" s="1100"/>
      <c r="CG58" s="1100"/>
      <c r="CH58" s="1100"/>
      <c r="CI58" s="1100"/>
      <c r="CJ58" s="1100"/>
      <c r="CK58" s="1100"/>
      <c r="CL58" s="1100"/>
      <c r="CM58" s="1100"/>
      <c r="CN58" s="1100"/>
      <c r="CO58" s="1100"/>
      <c r="CP58" s="1100"/>
      <c r="CQ58" s="1100"/>
      <c r="CR58" s="1100"/>
      <c r="CS58" s="1100"/>
      <c r="CT58" s="1100"/>
      <c r="CU58" s="1100"/>
      <c r="CV58" s="1100"/>
      <c r="CW58" s="1100"/>
      <c r="CX58" s="1100"/>
      <c r="CY58" s="1100"/>
      <c r="CZ58" s="1100"/>
      <c r="DA58" s="1100"/>
      <c r="DB58" s="1100"/>
      <c r="DC58" s="1100"/>
      <c r="DD58" s="1103"/>
      <c r="DE58" s="1101"/>
    </row>
    <row r="59" spans="1:109" s="1077" customFormat="1" ht="13" x14ac:dyDescent="0.2">
      <c r="A59" s="1062"/>
      <c r="B59" s="1101"/>
      <c r="K59" s="1104"/>
      <c r="L59" s="1104"/>
      <c r="M59" s="1104"/>
      <c r="N59" s="1104"/>
      <c r="AQ59" s="1104"/>
      <c r="AR59" s="1104"/>
      <c r="AS59" s="1104"/>
      <c r="AT59" s="1104"/>
      <c r="BC59" s="1104"/>
      <c r="BD59" s="1104"/>
      <c r="BE59" s="1104"/>
      <c r="BF59" s="1104"/>
      <c r="BO59" s="1104"/>
      <c r="BP59" s="1104"/>
      <c r="BQ59" s="1104"/>
      <c r="BR59" s="1104"/>
      <c r="CA59" s="1104"/>
      <c r="CB59" s="1104"/>
      <c r="CC59" s="1104"/>
      <c r="CD59" s="1104"/>
      <c r="CM59" s="1104"/>
      <c r="CN59" s="1104"/>
      <c r="CO59" s="1104"/>
      <c r="CP59" s="1104"/>
      <c r="CY59" s="1104"/>
      <c r="CZ59" s="1104"/>
      <c r="DA59" s="1104"/>
      <c r="DB59" s="1104"/>
      <c r="DC59" s="1104"/>
      <c r="DD59" s="1103"/>
      <c r="DE59" s="1101"/>
    </row>
    <row r="60" spans="1:109" s="1077" customFormat="1" ht="13" x14ac:dyDescent="0.2">
      <c r="A60" s="1062"/>
      <c r="B60" s="1101"/>
      <c r="K60" s="1104"/>
      <c r="L60" s="1104"/>
      <c r="M60" s="1104"/>
      <c r="N60" s="1104"/>
      <c r="AQ60" s="1104"/>
      <c r="AR60" s="1104"/>
      <c r="AS60" s="1104"/>
      <c r="AT60" s="1104"/>
      <c r="BC60" s="1104"/>
      <c r="BD60" s="1104"/>
      <c r="BE60" s="1104"/>
      <c r="BF60" s="1104"/>
      <c r="BO60" s="1104"/>
      <c r="BP60" s="1104"/>
      <c r="BQ60" s="1104"/>
      <c r="BR60" s="1104"/>
      <c r="CA60" s="1104"/>
      <c r="CB60" s="1104"/>
      <c r="CC60" s="1104"/>
      <c r="CD60" s="1104"/>
      <c r="CM60" s="1104"/>
      <c r="CN60" s="1104"/>
      <c r="CO60" s="1104"/>
      <c r="CP60" s="1104"/>
      <c r="CY60" s="1104"/>
      <c r="CZ60" s="1104"/>
      <c r="DA60" s="1104"/>
      <c r="DB60" s="1104"/>
      <c r="DC60" s="1104"/>
      <c r="DD60" s="1103"/>
      <c r="DE60" s="1101"/>
    </row>
    <row r="61" spans="1:109" s="1077" customFormat="1" ht="13" x14ac:dyDescent="0.2">
      <c r="A61" s="1062"/>
      <c r="B61" s="1105"/>
      <c r="C61" s="1106"/>
      <c r="D61" s="1106"/>
      <c r="E61" s="1106"/>
      <c r="F61" s="1106"/>
      <c r="G61" s="1106"/>
      <c r="H61" s="1106"/>
      <c r="I61" s="1106"/>
      <c r="J61" s="1106"/>
      <c r="K61" s="1106"/>
      <c r="L61" s="1106"/>
      <c r="M61" s="1107"/>
      <c r="N61" s="1107"/>
      <c r="O61" s="1106"/>
      <c r="P61" s="1106"/>
      <c r="Q61" s="1106"/>
      <c r="R61" s="1106"/>
      <c r="S61" s="1106"/>
      <c r="T61" s="1106"/>
      <c r="U61" s="1106"/>
      <c r="V61" s="1106"/>
      <c r="W61" s="1106"/>
      <c r="X61" s="1106"/>
      <c r="Y61" s="1106"/>
      <c r="Z61" s="1106"/>
      <c r="AA61" s="1106"/>
      <c r="AB61" s="1106"/>
      <c r="AC61" s="1106"/>
      <c r="AD61" s="1106"/>
      <c r="AE61" s="1106"/>
      <c r="AF61" s="1106"/>
      <c r="AG61" s="1106"/>
      <c r="AH61" s="1106"/>
      <c r="AI61" s="1106"/>
      <c r="AJ61" s="1106"/>
      <c r="AK61" s="1106"/>
      <c r="AL61" s="1106"/>
      <c r="AM61" s="1106"/>
      <c r="AN61" s="1106"/>
      <c r="AO61" s="1106"/>
      <c r="AP61" s="1106"/>
      <c r="AQ61" s="1106"/>
      <c r="AR61" s="1106"/>
      <c r="AS61" s="1107"/>
      <c r="AT61" s="1107"/>
      <c r="AU61" s="1106"/>
      <c r="AV61" s="1106"/>
      <c r="AW61" s="1106"/>
      <c r="AX61" s="1106"/>
      <c r="AY61" s="1106"/>
      <c r="AZ61" s="1106"/>
      <c r="BA61" s="1106"/>
      <c r="BB61" s="1106"/>
      <c r="BC61" s="1106"/>
      <c r="BD61" s="1106"/>
      <c r="BE61" s="1107"/>
      <c r="BF61" s="1107"/>
      <c r="BG61" s="1106"/>
      <c r="BH61" s="1106"/>
      <c r="BI61" s="1106"/>
      <c r="BJ61" s="1106"/>
      <c r="BK61" s="1106"/>
      <c r="BL61" s="1106"/>
      <c r="BM61" s="1106"/>
      <c r="BN61" s="1106"/>
      <c r="BO61" s="1106"/>
      <c r="BP61" s="1106"/>
      <c r="BQ61" s="1107"/>
      <c r="BR61" s="1107"/>
      <c r="BS61" s="1106"/>
      <c r="BT61" s="1106"/>
      <c r="BU61" s="1106"/>
      <c r="BV61" s="1106"/>
      <c r="BW61" s="1106"/>
      <c r="BX61" s="1106"/>
      <c r="BY61" s="1106"/>
      <c r="BZ61" s="1106"/>
      <c r="CA61" s="1106"/>
      <c r="CB61" s="1106"/>
      <c r="CC61" s="1107"/>
      <c r="CD61" s="1107"/>
      <c r="CE61" s="1106"/>
      <c r="CF61" s="1106"/>
      <c r="CG61" s="1106"/>
      <c r="CH61" s="1106"/>
      <c r="CI61" s="1106"/>
      <c r="CJ61" s="1106"/>
      <c r="CK61" s="1106"/>
      <c r="CL61" s="1106"/>
      <c r="CM61" s="1106"/>
      <c r="CN61" s="1106"/>
      <c r="CO61" s="1107"/>
      <c r="CP61" s="1107"/>
      <c r="CQ61" s="1106"/>
      <c r="CR61" s="1106"/>
      <c r="CS61" s="1106"/>
      <c r="CT61" s="1106"/>
      <c r="CU61" s="1106"/>
      <c r="CV61" s="1106"/>
      <c r="CW61" s="1106"/>
      <c r="CX61" s="1106"/>
      <c r="CY61" s="1106"/>
      <c r="CZ61" s="1106"/>
      <c r="DA61" s="1107"/>
      <c r="DB61" s="1107"/>
      <c r="DC61" s="1107"/>
      <c r="DD61" s="1108"/>
      <c r="DE61" s="1101"/>
    </row>
    <row r="62" spans="1:109" ht="13" x14ac:dyDescent="0.2">
      <c r="B62" s="1074"/>
      <c r="C62" s="1074"/>
      <c r="D62" s="1074"/>
      <c r="E62" s="1074"/>
      <c r="F62" s="1074"/>
      <c r="G62" s="1074"/>
      <c r="H62" s="1074"/>
      <c r="I62" s="1074"/>
      <c r="J62" s="1074"/>
      <c r="K62" s="1074"/>
      <c r="L62" s="1074"/>
      <c r="M62" s="1074"/>
      <c r="N62" s="1074"/>
      <c r="O62" s="1074"/>
      <c r="P62" s="1074"/>
      <c r="Q62" s="1074"/>
      <c r="R62" s="1074"/>
      <c r="S62" s="1074"/>
      <c r="T62" s="1074"/>
      <c r="U62" s="1074"/>
      <c r="V62" s="1074"/>
      <c r="W62" s="1074"/>
      <c r="X62" s="1074"/>
      <c r="Y62" s="1074"/>
      <c r="Z62" s="1074"/>
      <c r="AA62" s="1074"/>
      <c r="AB62" s="1074"/>
      <c r="AC62" s="1074"/>
      <c r="AD62" s="1074"/>
      <c r="AE62" s="1074"/>
      <c r="AF62" s="1074"/>
      <c r="AG62" s="1074"/>
      <c r="AH62" s="1074"/>
      <c r="AI62" s="1074"/>
      <c r="AJ62" s="1074"/>
      <c r="AK62" s="1074"/>
      <c r="AL62" s="1074"/>
      <c r="AM62" s="1074"/>
      <c r="AN62" s="1074"/>
      <c r="AO62" s="1074"/>
      <c r="AP62" s="1074"/>
      <c r="AQ62" s="1074"/>
      <c r="AR62" s="1074"/>
      <c r="AS62" s="1074"/>
      <c r="AT62" s="1074"/>
      <c r="AU62" s="1074"/>
      <c r="AV62" s="1074"/>
      <c r="AW62" s="1074"/>
      <c r="AX62" s="1074"/>
      <c r="AY62" s="1074"/>
      <c r="AZ62" s="1074"/>
      <c r="BA62" s="1074"/>
      <c r="BB62" s="1074"/>
      <c r="BC62" s="1074"/>
      <c r="BD62" s="1074"/>
      <c r="BE62" s="1074"/>
      <c r="BF62" s="1074"/>
      <c r="BG62" s="1074"/>
      <c r="BH62" s="1074"/>
      <c r="BI62" s="1074"/>
      <c r="BJ62" s="1074"/>
      <c r="BK62" s="1074"/>
      <c r="BL62" s="1074"/>
      <c r="BM62" s="1074"/>
      <c r="BN62" s="1074"/>
      <c r="BO62" s="1074"/>
      <c r="BP62" s="1074"/>
      <c r="BQ62" s="1074"/>
      <c r="BR62" s="1074"/>
      <c r="BS62" s="1074"/>
      <c r="BT62" s="1074"/>
      <c r="BU62" s="1074"/>
      <c r="BV62" s="1074"/>
      <c r="BW62" s="1074"/>
      <c r="BX62" s="1074"/>
      <c r="BY62" s="1074"/>
      <c r="BZ62" s="1074"/>
      <c r="CA62" s="1074"/>
      <c r="CB62" s="1074"/>
      <c r="CC62" s="1074"/>
      <c r="CD62" s="1074"/>
      <c r="CE62" s="1074"/>
      <c r="CF62" s="1074"/>
      <c r="CG62" s="1074"/>
      <c r="CH62" s="1074"/>
      <c r="CI62" s="1074"/>
      <c r="CJ62" s="1074"/>
      <c r="CK62" s="1074"/>
      <c r="CL62" s="1074"/>
      <c r="CM62" s="1074"/>
      <c r="CN62" s="1074"/>
      <c r="CO62" s="1074"/>
      <c r="CP62" s="1074"/>
      <c r="CQ62" s="1074"/>
      <c r="CR62" s="1074"/>
      <c r="CS62" s="1074"/>
      <c r="CT62" s="1074"/>
      <c r="CU62" s="1074"/>
      <c r="CV62" s="1074"/>
      <c r="CW62" s="1074"/>
      <c r="CX62" s="1074"/>
      <c r="CY62" s="1074"/>
      <c r="CZ62" s="1074"/>
      <c r="DA62" s="1074"/>
      <c r="DB62" s="1074"/>
      <c r="DC62" s="1074"/>
      <c r="DD62" s="1074"/>
      <c r="DE62" s="1062"/>
    </row>
    <row r="63" spans="1:109" ht="16.5" x14ac:dyDescent="0.2">
      <c r="B63" s="1109" t="s">
        <v>574</v>
      </c>
    </row>
    <row r="64" spans="1:109" ht="13" x14ac:dyDescent="0.2">
      <c r="B64" s="1069"/>
      <c r="G64" s="1076"/>
      <c r="I64" s="1110"/>
      <c r="J64" s="1110"/>
      <c r="K64" s="1110"/>
      <c r="L64" s="1110"/>
      <c r="M64" s="1110"/>
      <c r="N64" s="1111"/>
      <c r="AM64" s="1076"/>
      <c r="AN64" s="1076" t="s">
        <v>567</v>
      </c>
      <c r="AP64" s="1077"/>
      <c r="AQ64" s="1077"/>
      <c r="AR64" s="1077"/>
      <c r="AY64" s="1076"/>
      <c r="BA64" s="1077"/>
      <c r="BB64" s="1077"/>
      <c r="BC64" s="1077"/>
      <c r="BK64" s="1076"/>
      <c r="BM64" s="1077"/>
      <c r="BN64" s="1077"/>
      <c r="BO64" s="1077"/>
      <c r="BW64" s="1076"/>
      <c r="BY64" s="1077"/>
      <c r="BZ64" s="1077"/>
      <c r="CA64" s="1077"/>
      <c r="CI64" s="1076"/>
      <c r="CK64" s="1077"/>
      <c r="CL64" s="1077"/>
      <c r="CM64" s="1077"/>
      <c r="CU64" s="1076"/>
      <c r="CW64" s="1077"/>
      <c r="CX64" s="1077"/>
      <c r="CY64" s="1077"/>
    </row>
    <row r="65" spans="2:107" ht="13" x14ac:dyDescent="0.2">
      <c r="B65" s="1069"/>
      <c r="AN65" s="1078" t="s">
        <v>575</v>
      </c>
      <c r="AO65" s="1079"/>
      <c r="AP65" s="1079"/>
      <c r="AQ65" s="1079"/>
      <c r="AR65" s="1079"/>
      <c r="AS65" s="1079"/>
      <c r="AT65" s="1079"/>
      <c r="AU65" s="1079"/>
      <c r="AV65" s="1079"/>
      <c r="AW65" s="1079"/>
      <c r="AX65" s="1079"/>
      <c r="AY65" s="1079"/>
      <c r="AZ65" s="1079"/>
      <c r="BA65" s="1079"/>
      <c r="BB65" s="1079"/>
      <c r="BC65" s="1079"/>
      <c r="BD65" s="1079"/>
      <c r="BE65" s="1079"/>
      <c r="BF65" s="1079"/>
      <c r="BG65" s="1079"/>
      <c r="BH65" s="1079"/>
      <c r="BI65" s="1079"/>
      <c r="BJ65" s="1079"/>
      <c r="BK65" s="1079"/>
      <c r="BL65" s="1079"/>
      <c r="BM65" s="1079"/>
      <c r="BN65" s="1079"/>
      <c r="BO65" s="1079"/>
      <c r="BP65" s="1079"/>
      <c r="BQ65" s="1079"/>
      <c r="BR65" s="1079"/>
      <c r="BS65" s="1079"/>
      <c r="BT65" s="1079"/>
      <c r="BU65" s="1079"/>
      <c r="BV65" s="1079"/>
      <c r="BW65" s="1079"/>
      <c r="BX65" s="1079"/>
      <c r="BY65" s="1079"/>
      <c r="BZ65" s="1079"/>
      <c r="CA65" s="1079"/>
      <c r="CB65" s="1079"/>
      <c r="CC65" s="1079"/>
      <c r="CD65" s="1079"/>
      <c r="CE65" s="1079"/>
      <c r="CF65" s="1079"/>
      <c r="CG65" s="1079"/>
      <c r="CH65" s="1079"/>
      <c r="CI65" s="1079"/>
      <c r="CJ65" s="1079"/>
      <c r="CK65" s="1079"/>
      <c r="CL65" s="1079"/>
      <c r="CM65" s="1079"/>
      <c r="CN65" s="1079"/>
      <c r="CO65" s="1079"/>
      <c r="CP65" s="1079"/>
      <c r="CQ65" s="1079"/>
      <c r="CR65" s="1079"/>
      <c r="CS65" s="1079"/>
      <c r="CT65" s="1079"/>
      <c r="CU65" s="1079"/>
      <c r="CV65" s="1079"/>
      <c r="CW65" s="1079"/>
      <c r="CX65" s="1079"/>
      <c r="CY65" s="1079"/>
      <c r="CZ65" s="1079"/>
      <c r="DA65" s="1079"/>
      <c r="DB65" s="1079"/>
      <c r="DC65" s="1080"/>
    </row>
    <row r="66" spans="2:107" ht="13" x14ac:dyDescent="0.2">
      <c r="B66" s="1069"/>
      <c r="AN66" s="1081"/>
      <c r="AO66" s="1082"/>
      <c r="AP66" s="1082"/>
      <c r="AQ66" s="1082"/>
      <c r="AR66" s="1082"/>
      <c r="AS66" s="1082"/>
      <c r="AT66" s="1082"/>
      <c r="AU66" s="1082"/>
      <c r="AV66" s="1082"/>
      <c r="AW66" s="1082"/>
      <c r="AX66" s="1082"/>
      <c r="AY66" s="1082"/>
      <c r="AZ66" s="1082"/>
      <c r="BA66" s="1082"/>
      <c r="BB66" s="1082"/>
      <c r="BC66" s="1082"/>
      <c r="BD66" s="1082"/>
      <c r="BE66" s="1082"/>
      <c r="BF66" s="1082"/>
      <c r="BG66" s="1082"/>
      <c r="BH66" s="1082"/>
      <c r="BI66" s="1082"/>
      <c r="BJ66" s="1082"/>
      <c r="BK66" s="1082"/>
      <c r="BL66" s="1082"/>
      <c r="BM66" s="1082"/>
      <c r="BN66" s="1082"/>
      <c r="BO66" s="1082"/>
      <c r="BP66" s="1082"/>
      <c r="BQ66" s="1082"/>
      <c r="BR66" s="1082"/>
      <c r="BS66" s="1082"/>
      <c r="BT66" s="1082"/>
      <c r="BU66" s="1082"/>
      <c r="BV66" s="1082"/>
      <c r="BW66" s="1082"/>
      <c r="BX66" s="1082"/>
      <c r="BY66" s="1082"/>
      <c r="BZ66" s="1082"/>
      <c r="CA66" s="1082"/>
      <c r="CB66" s="1082"/>
      <c r="CC66" s="1082"/>
      <c r="CD66" s="1082"/>
      <c r="CE66" s="1082"/>
      <c r="CF66" s="1082"/>
      <c r="CG66" s="1082"/>
      <c r="CH66" s="1082"/>
      <c r="CI66" s="1082"/>
      <c r="CJ66" s="1082"/>
      <c r="CK66" s="1082"/>
      <c r="CL66" s="1082"/>
      <c r="CM66" s="1082"/>
      <c r="CN66" s="1082"/>
      <c r="CO66" s="1082"/>
      <c r="CP66" s="1082"/>
      <c r="CQ66" s="1082"/>
      <c r="CR66" s="1082"/>
      <c r="CS66" s="1082"/>
      <c r="CT66" s="1082"/>
      <c r="CU66" s="1082"/>
      <c r="CV66" s="1082"/>
      <c r="CW66" s="1082"/>
      <c r="CX66" s="1082"/>
      <c r="CY66" s="1082"/>
      <c r="CZ66" s="1082"/>
      <c r="DA66" s="1082"/>
      <c r="DB66" s="1082"/>
      <c r="DC66" s="1083"/>
    </row>
    <row r="67" spans="2:107" ht="13" x14ac:dyDescent="0.2">
      <c r="B67" s="1069"/>
      <c r="AN67" s="1081"/>
      <c r="AO67" s="1082"/>
      <c r="AP67" s="1082"/>
      <c r="AQ67" s="1082"/>
      <c r="AR67" s="1082"/>
      <c r="AS67" s="1082"/>
      <c r="AT67" s="1082"/>
      <c r="AU67" s="1082"/>
      <c r="AV67" s="1082"/>
      <c r="AW67" s="1082"/>
      <c r="AX67" s="1082"/>
      <c r="AY67" s="1082"/>
      <c r="AZ67" s="1082"/>
      <c r="BA67" s="1082"/>
      <c r="BB67" s="1082"/>
      <c r="BC67" s="1082"/>
      <c r="BD67" s="1082"/>
      <c r="BE67" s="1082"/>
      <c r="BF67" s="1082"/>
      <c r="BG67" s="1082"/>
      <c r="BH67" s="1082"/>
      <c r="BI67" s="1082"/>
      <c r="BJ67" s="1082"/>
      <c r="BK67" s="1082"/>
      <c r="BL67" s="1082"/>
      <c r="BM67" s="1082"/>
      <c r="BN67" s="1082"/>
      <c r="BO67" s="1082"/>
      <c r="BP67" s="1082"/>
      <c r="BQ67" s="1082"/>
      <c r="BR67" s="1082"/>
      <c r="BS67" s="1082"/>
      <c r="BT67" s="1082"/>
      <c r="BU67" s="1082"/>
      <c r="BV67" s="1082"/>
      <c r="BW67" s="1082"/>
      <c r="BX67" s="1082"/>
      <c r="BY67" s="1082"/>
      <c r="BZ67" s="1082"/>
      <c r="CA67" s="1082"/>
      <c r="CB67" s="1082"/>
      <c r="CC67" s="1082"/>
      <c r="CD67" s="1082"/>
      <c r="CE67" s="1082"/>
      <c r="CF67" s="1082"/>
      <c r="CG67" s="1082"/>
      <c r="CH67" s="1082"/>
      <c r="CI67" s="1082"/>
      <c r="CJ67" s="1082"/>
      <c r="CK67" s="1082"/>
      <c r="CL67" s="1082"/>
      <c r="CM67" s="1082"/>
      <c r="CN67" s="1082"/>
      <c r="CO67" s="1082"/>
      <c r="CP67" s="1082"/>
      <c r="CQ67" s="1082"/>
      <c r="CR67" s="1082"/>
      <c r="CS67" s="1082"/>
      <c r="CT67" s="1082"/>
      <c r="CU67" s="1082"/>
      <c r="CV67" s="1082"/>
      <c r="CW67" s="1082"/>
      <c r="CX67" s="1082"/>
      <c r="CY67" s="1082"/>
      <c r="CZ67" s="1082"/>
      <c r="DA67" s="1082"/>
      <c r="DB67" s="1082"/>
      <c r="DC67" s="1083"/>
    </row>
    <row r="68" spans="2:107" ht="13" x14ac:dyDescent="0.2">
      <c r="B68" s="1069"/>
      <c r="AN68" s="1081"/>
      <c r="AO68" s="1082"/>
      <c r="AP68" s="1082"/>
      <c r="AQ68" s="1082"/>
      <c r="AR68" s="1082"/>
      <c r="AS68" s="1082"/>
      <c r="AT68" s="1082"/>
      <c r="AU68" s="1082"/>
      <c r="AV68" s="1082"/>
      <c r="AW68" s="1082"/>
      <c r="AX68" s="1082"/>
      <c r="AY68" s="1082"/>
      <c r="AZ68" s="1082"/>
      <c r="BA68" s="1082"/>
      <c r="BB68" s="1082"/>
      <c r="BC68" s="1082"/>
      <c r="BD68" s="1082"/>
      <c r="BE68" s="1082"/>
      <c r="BF68" s="1082"/>
      <c r="BG68" s="1082"/>
      <c r="BH68" s="1082"/>
      <c r="BI68" s="1082"/>
      <c r="BJ68" s="1082"/>
      <c r="BK68" s="1082"/>
      <c r="BL68" s="1082"/>
      <c r="BM68" s="1082"/>
      <c r="BN68" s="1082"/>
      <c r="BO68" s="1082"/>
      <c r="BP68" s="1082"/>
      <c r="BQ68" s="1082"/>
      <c r="BR68" s="1082"/>
      <c r="BS68" s="1082"/>
      <c r="BT68" s="1082"/>
      <c r="BU68" s="1082"/>
      <c r="BV68" s="1082"/>
      <c r="BW68" s="1082"/>
      <c r="BX68" s="1082"/>
      <c r="BY68" s="1082"/>
      <c r="BZ68" s="1082"/>
      <c r="CA68" s="1082"/>
      <c r="CB68" s="1082"/>
      <c r="CC68" s="1082"/>
      <c r="CD68" s="1082"/>
      <c r="CE68" s="1082"/>
      <c r="CF68" s="1082"/>
      <c r="CG68" s="1082"/>
      <c r="CH68" s="1082"/>
      <c r="CI68" s="1082"/>
      <c r="CJ68" s="1082"/>
      <c r="CK68" s="1082"/>
      <c r="CL68" s="1082"/>
      <c r="CM68" s="1082"/>
      <c r="CN68" s="1082"/>
      <c r="CO68" s="1082"/>
      <c r="CP68" s="1082"/>
      <c r="CQ68" s="1082"/>
      <c r="CR68" s="1082"/>
      <c r="CS68" s="1082"/>
      <c r="CT68" s="1082"/>
      <c r="CU68" s="1082"/>
      <c r="CV68" s="1082"/>
      <c r="CW68" s="1082"/>
      <c r="CX68" s="1082"/>
      <c r="CY68" s="1082"/>
      <c r="CZ68" s="1082"/>
      <c r="DA68" s="1082"/>
      <c r="DB68" s="1082"/>
      <c r="DC68" s="1083"/>
    </row>
    <row r="69" spans="2:107" ht="13" x14ac:dyDescent="0.2">
      <c r="B69" s="1069"/>
      <c r="AN69" s="1084"/>
      <c r="AO69" s="1085"/>
      <c r="AP69" s="1085"/>
      <c r="AQ69" s="1085"/>
      <c r="AR69" s="1085"/>
      <c r="AS69" s="1085"/>
      <c r="AT69" s="1085"/>
      <c r="AU69" s="1085"/>
      <c r="AV69" s="1085"/>
      <c r="AW69" s="1085"/>
      <c r="AX69" s="1085"/>
      <c r="AY69" s="1085"/>
      <c r="AZ69" s="1085"/>
      <c r="BA69" s="1085"/>
      <c r="BB69" s="1085"/>
      <c r="BC69" s="1085"/>
      <c r="BD69" s="1085"/>
      <c r="BE69" s="1085"/>
      <c r="BF69" s="1085"/>
      <c r="BG69" s="1085"/>
      <c r="BH69" s="1085"/>
      <c r="BI69" s="1085"/>
      <c r="BJ69" s="1085"/>
      <c r="BK69" s="1085"/>
      <c r="BL69" s="1085"/>
      <c r="BM69" s="1085"/>
      <c r="BN69" s="1085"/>
      <c r="BO69" s="1085"/>
      <c r="BP69" s="1085"/>
      <c r="BQ69" s="1085"/>
      <c r="BR69" s="1085"/>
      <c r="BS69" s="1085"/>
      <c r="BT69" s="1085"/>
      <c r="BU69" s="1085"/>
      <c r="BV69" s="1085"/>
      <c r="BW69" s="1085"/>
      <c r="BX69" s="1085"/>
      <c r="BY69" s="1085"/>
      <c r="BZ69" s="1085"/>
      <c r="CA69" s="1085"/>
      <c r="CB69" s="1085"/>
      <c r="CC69" s="1085"/>
      <c r="CD69" s="1085"/>
      <c r="CE69" s="1085"/>
      <c r="CF69" s="1085"/>
      <c r="CG69" s="1085"/>
      <c r="CH69" s="1085"/>
      <c r="CI69" s="1085"/>
      <c r="CJ69" s="1085"/>
      <c r="CK69" s="1085"/>
      <c r="CL69" s="1085"/>
      <c r="CM69" s="1085"/>
      <c r="CN69" s="1085"/>
      <c r="CO69" s="1085"/>
      <c r="CP69" s="1085"/>
      <c r="CQ69" s="1085"/>
      <c r="CR69" s="1085"/>
      <c r="CS69" s="1085"/>
      <c r="CT69" s="1085"/>
      <c r="CU69" s="1085"/>
      <c r="CV69" s="1085"/>
      <c r="CW69" s="1085"/>
      <c r="CX69" s="1085"/>
      <c r="CY69" s="1085"/>
      <c r="CZ69" s="1085"/>
      <c r="DA69" s="1085"/>
      <c r="DB69" s="1085"/>
      <c r="DC69" s="1086"/>
    </row>
    <row r="70" spans="2:107" ht="13" x14ac:dyDescent="0.2">
      <c r="B70" s="1069"/>
      <c r="H70" s="1112"/>
      <c r="I70" s="1112"/>
      <c r="J70" s="1113"/>
      <c r="K70" s="1113"/>
      <c r="L70" s="1114"/>
      <c r="M70" s="1113"/>
      <c r="N70" s="1114"/>
      <c r="AN70" s="1087"/>
      <c r="AO70" s="1087"/>
      <c r="AP70" s="1087"/>
      <c r="AZ70" s="1087"/>
      <c r="BA70" s="1087"/>
      <c r="BB70" s="1087"/>
      <c r="BL70" s="1087"/>
      <c r="BM70" s="1087"/>
      <c r="BN70" s="1087"/>
      <c r="BX70" s="1087"/>
      <c r="BY70" s="1087"/>
      <c r="BZ70" s="1087"/>
      <c r="CJ70" s="1087"/>
      <c r="CK70" s="1087"/>
      <c r="CL70" s="1087"/>
      <c r="CV70" s="1087"/>
      <c r="CW70" s="1087"/>
      <c r="CX70" s="1087"/>
    </row>
    <row r="71" spans="2:107" ht="13" x14ac:dyDescent="0.2">
      <c r="B71" s="1069"/>
      <c r="G71" s="1115"/>
      <c r="I71" s="1116"/>
      <c r="J71" s="1113"/>
      <c r="K71" s="1113"/>
      <c r="L71" s="1114"/>
      <c r="M71" s="1113"/>
      <c r="N71" s="1114"/>
      <c r="AM71" s="1115"/>
      <c r="AN71" s="1062" t="s">
        <v>569</v>
      </c>
    </row>
    <row r="72" spans="2:107" ht="13" x14ac:dyDescent="0.2">
      <c r="B72" s="1069"/>
      <c r="G72" s="1088"/>
      <c r="H72" s="1088"/>
      <c r="I72" s="1088"/>
      <c r="J72" s="1088"/>
      <c r="K72" s="1089"/>
      <c r="L72" s="1089"/>
      <c r="M72" s="1090"/>
      <c r="N72" s="1090"/>
      <c r="AN72" s="1091"/>
      <c r="AO72" s="1092"/>
      <c r="AP72" s="1092"/>
      <c r="AQ72" s="1092"/>
      <c r="AR72" s="1092"/>
      <c r="AS72" s="1092"/>
      <c r="AT72" s="1092"/>
      <c r="AU72" s="1092"/>
      <c r="AV72" s="1092"/>
      <c r="AW72" s="1092"/>
      <c r="AX72" s="1092"/>
      <c r="AY72" s="1092"/>
      <c r="AZ72" s="1092"/>
      <c r="BA72" s="1092"/>
      <c r="BB72" s="1092"/>
      <c r="BC72" s="1092"/>
      <c r="BD72" s="1092"/>
      <c r="BE72" s="1092"/>
      <c r="BF72" s="1092"/>
      <c r="BG72" s="1092"/>
      <c r="BH72" s="1092"/>
      <c r="BI72" s="1092"/>
      <c r="BJ72" s="1092"/>
      <c r="BK72" s="1092"/>
      <c r="BL72" s="1092"/>
      <c r="BM72" s="1092"/>
      <c r="BN72" s="1092"/>
      <c r="BO72" s="1093"/>
      <c r="BP72" s="1094" t="s">
        <v>528</v>
      </c>
      <c r="BQ72" s="1094"/>
      <c r="BR72" s="1094"/>
      <c r="BS72" s="1094"/>
      <c r="BT72" s="1094"/>
      <c r="BU72" s="1094"/>
      <c r="BV72" s="1094"/>
      <c r="BW72" s="1094"/>
      <c r="BX72" s="1094" t="s">
        <v>529</v>
      </c>
      <c r="BY72" s="1094"/>
      <c r="BZ72" s="1094"/>
      <c r="CA72" s="1094"/>
      <c r="CB72" s="1094"/>
      <c r="CC72" s="1094"/>
      <c r="CD72" s="1094"/>
      <c r="CE72" s="1094"/>
      <c r="CF72" s="1094" t="s">
        <v>205</v>
      </c>
      <c r="CG72" s="1094"/>
      <c r="CH72" s="1094"/>
      <c r="CI72" s="1094"/>
      <c r="CJ72" s="1094"/>
      <c r="CK72" s="1094"/>
      <c r="CL72" s="1094"/>
      <c r="CM72" s="1094"/>
      <c r="CN72" s="1094" t="s">
        <v>434</v>
      </c>
      <c r="CO72" s="1094"/>
      <c r="CP72" s="1094"/>
      <c r="CQ72" s="1094"/>
      <c r="CR72" s="1094"/>
      <c r="CS72" s="1094"/>
      <c r="CT72" s="1094"/>
      <c r="CU72" s="1094"/>
      <c r="CV72" s="1094" t="s">
        <v>458</v>
      </c>
      <c r="CW72" s="1094"/>
      <c r="CX72" s="1094"/>
      <c r="CY72" s="1094"/>
      <c r="CZ72" s="1094"/>
      <c r="DA72" s="1094"/>
      <c r="DB72" s="1094"/>
      <c r="DC72" s="1094"/>
    </row>
    <row r="73" spans="2:107" ht="13" x14ac:dyDescent="0.2">
      <c r="B73" s="1069"/>
      <c r="G73" s="1095"/>
      <c r="H73" s="1095"/>
      <c r="I73" s="1095"/>
      <c r="J73" s="1095"/>
      <c r="K73" s="1117"/>
      <c r="L73" s="1117"/>
      <c r="M73" s="1117"/>
      <c r="N73" s="1117"/>
      <c r="AM73" s="1087"/>
      <c r="AN73" s="1098" t="s">
        <v>570</v>
      </c>
      <c r="AO73" s="1098"/>
      <c r="AP73" s="1098"/>
      <c r="AQ73" s="1098"/>
      <c r="AR73" s="1098"/>
      <c r="AS73" s="1098"/>
      <c r="AT73" s="1098"/>
      <c r="AU73" s="1098"/>
      <c r="AV73" s="1098"/>
      <c r="AW73" s="1098"/>
      <c r="AX73" s="1098"/>
      <c r="AY73" s="1098"/>
      <c r="AZ73" s="1098"/>
      <c r="BA73" s="1098"/>
      <c r="BB73" s="1098" t="s">
        <v>571</v>
      </c>
      <c r="BC73" s="1098"/>
      <c r="BD73" s="1098"/>
      <c r="BE73" s="1098"/>
      <c r="BF73" s="1098"/>
      <c r="BG73" s="1098"/>
      <c r="BH73" s="1098"/>
      <c r="BI73" s="1098"/>
      <c r="BJ73" s="1098"/>
      <c r="BK73" s="1098"/>
      <c r="BL73" s="1098"/>
      <c r="BM73" s="1098"/>
      <c r="BN73" s="1098"/>
      <c r="BO73" s="1098"/>
      <c r="BP73" s="1100">
        <v>158</v>
      </c>
      <c r="BQ73" s="1100"/>
      <c r="BR73" s="1100"/>
      <c r="BS73" s="1100"/>
      <c r="BT73" s="1100"/>
      <c r="BU73" s="1100"/>
      <c r="BV73" s="1100"/>
      <c r="BW73" s="1100"/>
      <c r="BX73" s="1100">
        <v>154.9</v>
      </c>
      <c r="BY73" s="1100"/>
      <c r="BZ73" s="1100"/>
      <c r="CA73" s="1100"/>
      <c r="CB73" s="1100"/>
      <c r="CC73" s="1100"/>
      <c r="CD73" s="1100"/>
      <c r="CE73" s="1100"/>
      <c r="CF73" s="1100">
        <v>161.30000000000001</v>
      </c>
      <c r="CG73" s="1100"/>
      <c r="CH73" s="1100"/>
      <c r="CI73" s="1100"/>
      <c r="CJ73" s="1100"/>
      <c r="CK73" s="1100"/>
      <c r="CL73" s="1100"/>
      <c r="CM73" s="1100"/>
      <c r="CN73" s="1100">
        <v>171</v>
      </c>
      <c r="CO73" s="1100"/>
      <c r="CP73" s="1100"/>
      <c r="CQ73" s="1100"/>
      <c r="CR73" s="1100"/>
      <c r="CS73" s="1100"/>
      <c r="CT73" s="1100"/>
      <c r="CU73" s="1100"/>
      <c r="CV73" s="1100">
        <v>177.8</v>
      </c>
      <c r="CW73" s="1100"/>
      <c r="CX73" s="1100"/>
      <c r="CY73" s="1100"/>
      <c r="CZ73" s="1100"/>
      <c r="DA73" s="1100"/>
      <c r="DB73" s="1100"/>
      <c r="DC73" s="1100"/>
    </row>
    <row r="74" spans="2:107" ht="13" x14ac:dyDescent="0.2">
      <c r="B74" s="1069"/>
      <c r="G74" s="1095"/>
      <c r="H74" s="1095"/>
      <c r="I74" s="1095"/>
      <c r="J74" s="1095"/>
      <c r="K74" s="1117"/>
      <c r="L74" s="1117"/>
      <c r="M74" s="1117"/>
      <c r="N74" s="1117"/>
      <c r="AM74" s="108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0"/>
      <c r="BQ74" s="1100"/>
      <c r="BR74" s="1100"/>
      <c r="BS74" s="1100"/>
      <c r="BT74" s="1100"/>
      <c r="BU74" s="1100"/>
      <c r="BV74" s="1100"/>
      <c r="BW74" s="1100"/>
      <c r="BX74" s="1100"/>
      <c r="BY74" s="1100"/>
      <c r="BZ74" s="1100"/>
      <c r="CA74" s="1100"/>
      <c r="CB74" s="1100"/>
      <c r="CC74" s="1100"/>
      <c r="CD74" s="1100"/>
      <c r="CE74" s="1100"/>
      <c r="CF74" s="1100"/>
      <c r="CG74" s="1100"/>
      <c r="CH74" s="1100"/>
      <c r="CI74" s="1100"/>
      <c r="CJ74" s="1100"/>
      <c r="CK74" s="1100"/>
      <c r="CL74" s="1100"/>
      <c r="CM74" s="1100"/>
      <c r="CN74" s="1100"/>
      <c r="CO74" s="1100"/>
      <c r="CP74" s="1100"/>
      <c r="CQ74" s="1100"/>
      <c r="CR74" s="1100"/>
      <c r="CS74" s="1100"/>
      <c r="CT74" s="1100"/>
      <c r="CU74" s="1100"/>
      <c r="CV74" s="1100"/>
      <c r="CW74" s="1100"/>
      <c r="CX74" s="1100"/>
      <c r="CY74" s="1100"/>
      <c r="CZ74" s="1100"/>
      <c r="DA74" s="1100"/>
      <c r="DB74" s="1100"/>
      <c r="DC74" s="1100"/>
    </row>
    <row r="75" spans="2:107" ht="13" x14ac:dyDescent="0.2">
      <c r="B75" s="1069"/>
      <c r="G75" s="1095"/>
      <c r="H75" s="1095"/>
      <c r="I75" s="1088"/>
      <c r="J75" s="1088"/>
      <c r="K75" s="1097"/>
      <c r="L75" s="1097"/>
      <c r="M75" s="1097"/>
      <c r="N75" s="1097"/>
      <c r="AM75" s="1087"/>
      <c r="AN75" s="1098"/>
      <c r="AO75" s="1098"/>
      <c r="AP75" s="1098"/>
      <c r="AQ75" s="1098"/>
      <c r="AR75" s="1098"/>
      <c r="AS75" s="1098"/>
      <c r="AT75" s="1098"/>
      <c r="AU75" s="1098"/>
      <c r="AV75" s="1098"/>
      <c r="AW75" s="1098"/>
      <c r="AX75" s="1098"/>
      <c r="AY75" s="1098"/>
      <c r="AZ75" s="1098"/>
      <c r="BA75" s="1098"/>
      <c r="BB75" s="1098" t="s">
        <v>576</v>
      </c>
      <c r="BC75" s="1098"/>
      <c r="BD75" s="1098"/>
      <c r="BE75" s="1098"/>
      <c r="BF75" s="1098"/>
      <c r="BG75" s="1098"/>
      <c r="BH75" s="1098"/>
      <c r="BI75" s="1098"/>
      <c r="BJ75" s="1098"/>
      <c r="BK75" s="1098"/>
      <c r="BL75" s="1098"/>
      <c r="BM75" s="1098"/>
      <c r="BN75" s="1098"/>
      <c r="BO75" s="1098"/>
      <c r="BP75" s="1100">
        <v>12</v>
      </c>
      <c r="BQ75" s="1100"/>
      <c r="BR75" s="1100"/>
      <c r="BS75" s="1100"/>
      <c r="BT75" s="1100"/>
      <c r="BU75" s="1100"/>
      <c r="BV75" s="1100"/>
      <c r="BW75" s="1100"/>
      <c r="BX75" s="1100">
        <v>10.8</v>
      </c>
      <c r="BY75" s="1100"/>
      <c r="BZ75" s="1100"/>
      <c r="CA75" s="1100"/>
      <c r="CB75" s="1100"/>
      <c r="CC75" s="1100"/>
      <c r="CD75" s="1100"/>
      <c r="CE75" s="1100"/>
      <c r="CF75" s="1100">
        <v>10.199999999999999</v>
      </c>
      <c r="CG75" s="1100"/>
      <c r="CH75" s="1100"/>
      <c r="CI75" s="1100"/>
      <c r="CJ75" s="1100"/>
      <c r="CK75" s="1100"/>
      <c r="CL75" s="1100"/>
      <c r="CM75" s="1100"/>
      <c r="CN75" s="1100">
        <v>10.3</v>
      </c>
      <c r="CO75" s="1100"/>
      <c r="CP75" s="1100"/>
      <c r="CQ75" s="1100"/>
      <c r="CR75" s="1100"/>
      <c r="CS75" s="1100"/>
      <c r="CT75" s="1100"/>
      <c r="CU75" s="1100"/>
      <c r="CV75" s="1100">
        <v>10.5</v>
      </c>
      <c r="CW75" s="1100"/>
      <c r="CX75" s="1100"/>
      <c r="CY75" s="1100"/>
      <c r="CZ75" s="1100"/>
      <c r="DA75" s="1100"/>
      <c r="DB75" s="1100"/>
      <c r="DC75" s="1100"/>
    </row>
    <row r="76" spans="2:107" ht="13" x14ac:dyDescent="0.2">
      <c r="B76" s="1069"/>
      <c r="G76" s="1095"/>
      <c r="H76" s="1095"/>
      <c r="I76" s="1088"/>
      <c r="J76" s="1088"/>
      <c r="K76" s="1097"/>
      <c r="L76" s="1097"/>
      <c r="M76" s="1097"/>
      <c r="N76" s="1097"/>
      <c r="AM76" s="108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0"/>
      <c r="BQ76" s="1100"/>
      <c r="BR76" s="1100"/>
      <c r="BS76" s="1100"/>
      <c r="BT76" s="1100"/>
      <c r="BU76" s="1100"/>
      <c r="BV76" s="1100"/>
      <c r="BW76" s="1100"/>
      <c r="BX76" s="1100"/>
      <c r="BY76" s="1100"/>
      <c r="BZ76" s="1100"/>
      <c r="CA76" s="1100"/>
      <c r="CB76" s="1100"/>
      <c r="CC76" s="1100"/>
      <c r="CD76" s="1100"/>
      <c r="CE76" s="1100"/>
      <c r="CF76" s="1100"/>
      <c r="CG76" s="1100"/>
      <c r="CH76" s="1100"/>
      <c r="CI76" s="1100"/>
      <c r="CJ76" s="1100"/>
      <c r="CK76" s="1100"/>
      <c r="CL76" s="1100"/>
      <c r="CM76" s="1100"/>
      <c r="CN76" s="1100"/>
      <c r="CO76" s="1100"/>
      <c r="CP76" s="1100"/>
      <c r="CQ76" s="1100"/>
      <c r="CR76" s="1100"/>
      <c r="CS76" s="1100"/>
      <c r="CT76" s="1100"/>
      <c r="CU76" s="1100"/>
      <c r="CV76" s="1100"/>
      <c r="CW76" s="1100"/>
      <c r="CX76" s="1100"/>
      <c r="CY76" s="1100"/>
      <c r="CZ76" s="1100"/>
      <c r="DA76" s="1100"/>
      <c r="DB76" s="1100"/>
      <c r="DC76" s="1100"/>
    </row>
    <row r="77" spans="2:107" ht="13" x14ac:dyDescent="0.2">
      <c r="B77" s="1069"/>
      <c r="G77" s="1088"/>
      <c r="H77" s="1088"/>
      <c r="I77" s="1088"/>
      <c r="J77" s="1088"/>
      <c r="K77" s="1117"/>
      <c r="L77" s="1117"/>
      <c r="M77" s="1117"/>
      <c r="N77" s="1117"/>
      <c r="AN77" s="1094" t="s">
        <v>573</v>
      </c>
      <c r="AO77" s="1094"/>
      <c r="AP77" s="1094"/>
      <c r="AQ77" s="1094"/>
      <c r="AR77" s="1094"/>
      <c r="AS77" s="1094"/>
      <c r="AT77" s="1094"/>
      <c r="AU77" s="1094"/>
      <c r="AV77" s="1094"/>
      <c r="AW77" s="1094"/>
      <c r="AX77" s="1094"/>
      <c r="AY77" s="1094"/>
      <c r="AZ77" s="1094"/>
      <c r="BA77" s="1094"/>
      <c r="BB77" s="1098" t="s">
        <v>571</v>
      </c>
      <c r="BC77" s="1098"/>
      <c r="BD77" s="1098"/>
      <c r="BE77" s="1098"/>
      <c r="BF77" s="1098"/>
      <c r="BG77" s="1098"/>
      <c r="BH77" s="1098"/>
      <c r="BI77" s="1098"/>
      <c r="BJ77" s="1098"/>
      <c r="BK77" s="1098"/>
      <c r="BL77" s="1098"/>
      <c r="BM77" s="1098"/>
      <c r="BN77" s="1098"/>
      <c r="BO77" s="1098"/>
      <c r="BP77" s="1100">
        <v>151.9</v>
      </c>
      <c r="BQ77" s="1100"/>
      <c r="BR77" s="1100"/>
      <c r="BS77" s="1100"/>
      <c r="BT77" s="1100"/>
      <c r="BU77" s="1100"/>
      <c r="BV77" s="1100"/>
      <c r="BW77" s="1100"/>
      <c r="BX77" s="1100">
        <v>173.8</v>
      </c>
      <c r="BY77" s="1100"/>
      <c r="BZ77" s="1100"/>
      <c r="CA77" s="1100"/>
      <c r="CB77" s="1100"/>
      <c r="CC77" s="1100"/>
      <c r="CD77" s="1100"/>
      <c r="CE77" s="1100"/>
      <c r="CF77" s="1100">
        <v>152</v>
      </c>
      <c r="CG77" s="1100"/>
      <c r="CH77" s="1100"/>
      <c r="CI77" s="1100"/>
      <c r="CJ77" s="1100"/>
      <c r="CK77" s="1100"/>
      <c r="CL77" s="1100"/>
      <c r="CM77" s="1100"/>
      <c r="CN77" s="1100">
        <v>159.1</v>
      </c>
      <c r="CO77" s="1100"/>
      <c r="CP77" s="1100"/>
      <c r="CQ77" s="1100"/>
      <c r="CR77" s="1100"/>
      <c r="CS77" s="1100"/>
      <c r="CT77" s="1100"/>
      <c r="CU77" s="1100"/>
      <c r="CV77" s="1100">
        <v>163.80000000000001</v>
      </c>
      <c r="CW77" s="1100"/>
      <c r="CX77" s="1100"/>
      <c r="CY77" s="1100"/>
      <c r="CZ77" s="1100"/>
      <c r="DA77" s="1100"/>
      <c r="DB77" s="1100"/>
      <c r="DC77" s="1100"/>
    </row>
    <row r="78" spans="2:107" ht="13" x14ac:dyDescent="0.2">
      <c r="B78" s="1069"/>
      <c r="G78" s="1088"/>
      <c r="H78" s="1088"/>
      <c r="I78" s="1088"/>
      <c r="J78" s="1088"/>
      <c r="K78" s="1117"/>
      <c r="L78" s="1117"/>
      <c r="M78" s="1117"/>
      <c r="N78" s="1117"/>
      <c r="AN78" s="1094"/>
      <c r="AO78" s="1094"/>
      <c r="AP78" s="1094"/>
      <c r="AQ78" s="1094"/>
      <c r="AR78" s="1094"/>
      <c r="AS78" s="1094"/>
      <c r="AT78" s="1094"/>
      <c r="AU78" s="1094"/>
      <c r="AV78" s="1094"/>
      <c r="AW78" s="1094"/>
      <c r="AX78" s="1094"/>
      <c r="AY78" s="1094"/>
      <c r="AZ78" s="1094"/>
      <c r="BA78" s="1094"/>
      <c r="BB78" s="1098"/>
      <c r="BC78" s="1098"/>
      <c r="BD78" s="1098"/>
      <c r="BE78" s="1098"/>
      <c r="BF78" s="1098"/>
      <c r="BG78" s="1098"/>
      <c r="BH78" s="1098"/>
      <c r="BI78" s="1098"/>
      <c r="BJ78" s="1098"/>
      <c r="BK78" s="1098"/>
      <c r="BL78" s="1098"/>
      <c r="BM78" s="1098"/>
      <c r="BN78" s="1098"/>
      <c r="BO78" s="1098"/>
      <c r="BP78" s="1100"/>
      <c r="BQ78" s="1100"/>
      <c r="BR78" s="1100"/>
      <c r="BS78" s="1100"/>
      <c r="BT78" s="1100"/>
      <c r="BU78" s="1100"/>
      <c r="BV78" s="1100"/>
      <c r="BW78" s="1100"/>
      <c r="BX78" s="1100"/>
      <c r="BY78" s="1100"/>
      <c r="BZ78" s="1100"/>
      <c r="CA78" s="1100"/>
      <c r="CB78" s="1100"/>
      <c r="CC78" s="1100"/>
      <c r="CD78" s="1100"/>
      <c r="CE78" s="1100"/>
      <c r="CF78" s="1100"/>
      <c r="CG78" s="1100"/>
      <c r="CH78" s="1100"/>
      <c r="CI78" s="1100"/>
      <c r="CJ78" s="1100"/>
      <c r="CK78" s="1100"/>
      <c r="CL78" s="1100"/>
      <c r="CM78" s="1100"/>
      <c r="CN78" s="1100"/>
      <c r="CO78" s="1100"/>
      <c r="CP78" s="1100"/>
      <c r="CQ78" s="1100"/>
      <c r="CR78" s="1100"/>
      <c r="CS78" s="1100"/>
      <c r="CT78" s="1100"/>
      <c r="CU78" s="1100"/>
      <c r="CV78" s="1100"/>
      <c r="CW78" s="1100"/>
      <c r="CX78" s="1100"/>
      <c r="CY78" s="1100"/>
      <c r="CZ78" s="1100"/>
      <c r="DA78" s="1100"/>
      <c r="DB78" s="1100"/>
      <c r="DC78" s="1100"/>
    </row>
    <row r="79" spans="2:107" ht="13" x14ac:dyDescent="0.2">
      <c r="B79" s="1069"/>
      <c r="G79" s="1088"/>
      <c r="H79" s="1088"/>
      <c r="I79" s="1102"/>
      <c r="J79" s="1102"/>
      <c r="K79" s="1118"/>
      <c r="L79" s="1118"/>
      <c r="M79" s="1118"/>
      <c r="N79" s="1118"/>
      <c r="AN79" s="1094"/>
      <c r="AO79" s="1094"/>
      <c r="AP79" s="1094"/>
      <c r="AQ79" s="1094"/>
      <c r="AR79" s="1094"/>
      <c r="AS79" s="1094"/>
      <c r="AT79" s="1094"/>
      <c r="AU79" s="1094"/>
      <c r="AV79" s="1094"/>
      <c r="AW79" s="1094"/>
      <c r="AX79" s="1094"/>
      <c r="AY79" s="1094"/>
      <c r="AZ79" s="1094"/>
      <c r="BA79" s="1094"/>
      <c r="BB79" s="1098" t="s">
        <v>576</v>
      </c>
      <c r="BC79" s="1098"/>
      <c r="BD79" s="1098"/>
      <c r="BE79" s="1098"/>
      <c r="BF79" s="1098"/>
      <c r="BG79" s="1098"/>
      <c r="BH79" s="1098"/>
      <c r="BI79" s="1098"/>
      <c r="BJ79" s="1098"/>
      <c r="BK79" s="1098"/>
      <c r="BL79" s="1098"/>
      <c r="BM79" s="1098"/>
      <c r="BN79" s="1098"/>
      <c r="BO79" s="1098"/>
      <c r="BP79" s="1100">
        <v>13.7</v>
      </c>
      <c r="BQ79" s="1100"/>
      <c r="BR79" s="1100"/>
      <c r="BS79" s="1100"/>
      <c r="BT79" s="1100"/>
      <c r="BU79" s="1100"/>
      <c r="BV79" s="1100"/>
      <c r="BW79" s="1100"/>
      <c r="BX79" s="1100">
        <v>12</v>
      </c>
      <c r="BY79" s="1100"/>
      <c r="BZ79" s="1100"/>
      <c r="CA79" s="1100"/>
      <c r="CB79" s="1100"/>
      <c r="CC79" s="1100"/>
      <c r="CD79" s="1100"/>
      <c r="CE79" s="1100"/>
      <c r="CF79" s="1100">
        <v>9.9</v>
      </c>
      <c r="CG79" s="1100"/>
      <c r="CH79" s="1100"/>
      <c r="CI79" s="1100"/>
      <c r="CJ79" s="1100"/>
      <c r="CK79" s="1100"/>
      <c r="CL79" s="1100"/>
      <c r="CM79" s="1100"/>
      <c r="CN79" s="1100">
        <v>9.5</v>
      </c>
      <c r="CO79" s="1100"/>
      <c r="CP79" s="1100"/>
      <c r="CQ79" s="1100"/>
      <c r="CR79" s="1100"/>
      <c r="CS79" s="1100"/>
      <c r="CT79" s="1100"/>
      <c r="CU79" s="1100"/>
      <c r="CV79" s="1100">
        <v>9.6</v>
      </c>
      <c r="CW79" s="1100"/>
      <c r="CX79" s="1100"/>
      <c r="CY79" s="1100"/>
      <c r="CZ79" s="1100"/>
      <c r="DA79" s="1100"/>
      <c r="DB79" s="1100"/>
      <c r="DC79" s="1100"/>
    </row>
    <row r="80" spans="2:107" ht="13" x14ac:dyDescent="0.2">
      <c r="B80" s="1069"/>
      <c r="G80" s="1088"/>
      <c r="H80" s="1088"/>
      <c r="I80" s="1102"/>
      <c r="J80" s="1102"/>
      <c r="K80" s="1118"/>
      <c r="L80" s="1118"/>
      <c r="M80" s="1118"/>
      <c r="N80" s="1118"/>
      <c r="AN80" s="1094"/>
      <c r="AO80" s="1094"/>
      <c r="AP80" s="1094"/>
      <c r="AQ80" s="1094"/>
      <c r="AR80" s="1094"/>
      <c r="AS80" s="1094"/>
      <c r="AT80" s="1094"/>
      <c r="AU80" s="1094"/>
      <c r="AV80" s="1094"/>
      <c r="AW80" s="1094"/>
      <c r="AX80" s="1094"/>
      <c r="AY80" s="1094"/>
      <c r="AZ80" s="1094"/>
      <c r="BA80" s="1094"/>
      <c r="BB80" s="1098"/>
      <c r="BC80" s="1098"/>
      <c r="BD80" s="1098"/>
      <c r="BE80" s="1098"/>
      <c r="BF80" s="1098"/>
      <c r="BG80" s="1098"/>
      <c r="BH80" s="1098"/>
      <c r="BI80" s="1098"/>
      <c r="BJ80" s="1098"/>
      <c r="BK80" s="1098"/>
      <c r="BL80" s="1098"/>
      <c r="BM80" s="1098"/>
      <c r="BN80" s="1098"/>
      <c r="BO80" s="1098"/>
      <c r="BP80" s="1100"/>
      <c r="BQ80" s="1100"/>
      <c r="BR80" s="1100"/>
      <c r="BS80" s="1100"/>
      <c r="BT80" s="1100"/>
      <c r="BU80" s="1100"/>
      <c r="BV80" s="1100"/>
      <c r="BW80" s="1100"/>
      <c r="BX80" s="1100"/>
      <c r="BY80" s="1100"/>
      <c r="BZ80" s="1100"/>
      <c r="CA80" s="1100"/>
      <c r="CB80" s="1100"/>
      <c r="CC80" s="1100"/>
      <c r="CD80" s="1100"/>
      <c r="CE80" s="1100"/>
      <c r="CF80" s="1100"/>
      <c r="CG80" s="1100"/>
      <c r="CH80" s="1100"/>
      <c r="CI80" s="1100"/>
      <c r="CJ80" s="1100"/>
      <c r="CK80" s="1100"/>
      <c r="CL80" s="1100"/>
      <c r="CM80" s="1100"/>
      <c r="CN80" s="1100"/>
      <c r="CO80" s="1100"/>
      <c r="CP80" s="1100"/>
      <c r="CQ80" s="1100"/>
      <c r="CR80" s="1100"/>
      <c r="CS80" s="1100"/>
      <c r="CT80" s="1100"/>
      <c r="CU80" s="1100"/>
      <c r="CV80" s="1100"/>
      <c r="CW80" s="1100"/>
      <c r="CX80" s="1100"/>
      <c r="CY80" s="1100"/>
      <c r="CZ80" s="1100"/>
      <c r="DA80" s="1100"/>
      <c r="DB80" s="1100"/>
      <c r="DC80" s="1100"/>
    </row>
    <row r="81" spans="2:109" ht="13" x14ac:dyDescent="0.2">
      <c r="B81" s="1069"/>
    </row>
    <row r="82" spans="2:109" ht="16.5" x14ac:dyDescent="0.2">
      <c r="B82" s="1069"/>
      <c r="K82" s="1119"/>
      <c r="L82" s="1119"/>
      <c r="M82" s="1119"/>
      <c r="N82" s="1119"/>
      <c r="AQ82" s="1119"/>
      <c r="AR82" s="1119"/>
      <c r="AS82" s="1119"/>
      <c r="AT82" s="1119"/>
      <c r="BC82" s="1119"/>
      <c r="BD82" s="1119"/>
      <c r="BE82" s="1119"/>
      <c r="BF82" s="1119"/>
      <c r="BO82" s="1119"/>
      <c r="BP82" s="1119"/>
      <c r="BQ82" s="1119"/>
      <c r="BR82" s="1119"/>
      <c r="CA82" s="1119"/>
      <c r="CB82" s="1119"/>
      <c r="CC82" s="1119"/>
      <c r="CD82" s="1119"/>
      <c r="CM82" s="1119"/>
      <c r="CN82" s="1119"/>
      <c r="CO82" s="1119"/>
      <c r="CP82" s="1119"/>
      <c r="CY82" s="1119"/>
      <c r="CZ82" s="1119"/>
      <c r="DA82" s="1119"/>
      <c r="DB82" s="1119"/>
      <c r="DC82" s="1119"/>
    </row>
    <row r="83" spans="2:109" ht="13" x14ac:dyDescent="0.2">
      <c r="B83" s="1071"/>
      <c r="C83" s="1072"/>
      <c r="D83" s="1072"/>
      <c r="E83" s="1072"/>
      <c r="F83" s="1072"/>
      <c r="G83" s="1072"/>
      <c r="H83" s="1072"/>
      <c r="I83" s="1072"/>
      <c r="J83" s="1072"/>
      <c r="K83" s="1072"/>
      <c r="L83" s="1072"/>
      <c r="M83" s="1072"/>
      <c r="N83" s="1072"/>
      <c r="O83" s="1072"/>
      <c r="P83" s="1072"/>
      <c r="Q83" s="1072"/>
      <c r="R83" s="1072"/>
      <c r="S83" s="1072"/>
      <c r="T83" s="1072"/>
      <c r="U83" s="1072"/>
      <c r="V83" s="1072"/>
      <c r="W83" s="1072"/>
      <c r="X83" s="1072"/>
      <c r="Y83" s="1072"/>
      <c r="Z83" s="1072"/>
      <c r="AA83" s="1072"/>
      <c r="AB83" s="1072"/>
      <c r="AC83" s="1072"/>
      <c r="AD83" s="1072"/>
      <c r="AE83" s="1072"/>
      <c r="AF83" s="1072"/>
      <c r="AG83" s="1072"/>
      <c r="AH83" s="1072"/>
      <c r="AI83" s="1072"/>
      <c r="AJ83" s="1072"/>
      <c r="AK83" s="1072"/>
      <c r="AL83" s="1072"/>
      <c r="AM83" s="1072"/>
      <c r="AN83" s="1072"/>
      <c r="AO83" s="1072"/>
      <c r="AP83" s="1072"/>
      <c r="AQ83" s="1072"/>
      <c r="AR83" s="1072"/>
      <c r="AS83" s="1072"/>
      <c r="AT83" s="1072"/>
      <c r="AU83" s="1072"/>
      <c r="AV83" s="1072"/>
      <c r="AW83" s="1072"/>
      <c r="AX83" s="1072"/>
      <c r="AY83" s="1072"/>
      <c r="AZ83" s="1072"/>
      <c r="BA83" s="1072"/>
      <c r="BB83" s="1072"/>
      <c r="BC83" s="1072"/>
      <c r="BD83" s="1072"/>
      <c r="BE83" s="1072"/>
      <c r="BF83" s="1072"/>
      <c r="BG83" s="1072"/>
      <c r="BH83" s="1072"/>
      <c r="BI83" s="1072"/>
      <c r="BJ83" s="1072"/>
      <c r="BK83" s="1072"/>
      <c r="BL83" s="1072"/>
      <c r="BM83" s="1072"/>
      <c r="BN83" s="1072"/>
      <c r="BO83" s="1072"/>
      <c r="BP83" s="1072"/>
      <c r="BQ83" s="1072"/>
      <c r="BR83" s="1072"/>
      <c r="BS83" s="1072"/>
      <c r="BT83" s="1072"/>
      <c r="BU83" s="1072"/>
      <c r="BV83" s="1072"/>
      <c r="BW83" s="1072"/>
      <c r="BX83" s="1072"/>
      <c r="BY83" s="1072"/>
      <c r="BZ83" s="1072"/>
      <c r="CA83" s="1072"/>
      <c r="CB83" s="1072"/>
      <c r="CC83" s="1072"/>
      <c r="CD83" s="1072"/>
      <c r="CE83" s="1072"/>
      <c r="CF83" s="1072"/>
      <c r="CG83" s="1072"/>
      <c r="CH83" s="1072"/>
      <c r="CI83" s="1072"/>
      <c r="CJ83" s="1072"/>
      <c r="CK83" s="1072"/>
      <c r="CL83" s="1072"/>
      <c r="CM83" s="1072"/>
      <c r="CN83" s="1072"/>
      <c r="CO83" s="1072"/>
      <c r="CP83" s="1072"/>
      <c r="CQ83" s="1072"/>
      <c r="CR83" s="1072"/>
      <c r="CS83" s="1072"/>
      <c r="CT83" s="1072"/>
      <c r="CU83" s="1072"/>
      <c r="CV83" s="1072"/>
      <c r="CW83" s="1072"/>
      <c r="CX83" s="1072"/>
      <c r="CY83" s="1072"/>
      <c r="CZ83" s="1072"/>
      <c r="DA83" s="1072"/>
      <c r="DB83" s="1072"/>
      <c r="DC83" s="1072"/>
      <c r="DD83" s="1073"/>
    </row>
    <row r="84" spans="2:109" ht="13" x14ac:dyDescent="0.2">
      <c r="DD84" s="1062"/>
      <c r="DE84" s="1062"/>
    </row>
    <row r="85" spans="2:109" ht="13" x14ac:dyDescent="0.2">
      <c r="DD85" s="1062"/>
      <c r="DE85" s="1062"/>
    </row>
    <row r="86" spans="2:109" ht="13" hidden="1" x14ac:dyDescent="0.2">
      <c r="DD86" s="1062"/>
      <c r="DE86" s="1062"/>
    </row>
    <row r="87" spans="2:109" ht="13" hidden="1" x14ac:dyDescent="0.2">
      <c r="K87" s="1120"/>
      <c r="AQ87" s="1120"/>
      <c r="BC87" s="1120"/>
      <c r="BO87" s="1120"/>
      <c r="CA87" s="1120"/>
      <c r="CM87" s="1120"/>
      <c r="CY87" s="1120"/>
      <c r="DD87" s="1062"/>
      <c r="DE87" s="1062"/>
    </row>
    <row r="88" spans="2:109" ht="13" hidden="1" x14ac:dyDescent="0.2">
      <c r="DD88" s="1062"/>
      <c r="DE88" s="1062"/>
    </row>
    <row r="89" spans="2:109" ht="13" hidden="1" x14ac:dyDescent="0.2">
      <c r="DD89" s="1062"/>
      <c r="DE89" s="1062"/>
    </row>
    <row r="90" spans="2:109" ht="13" hidden="1" x14ac:dyDescent="0.2">
      <c r="DD90" s="1062"/>
      <c r="DE90" s="1062"/>
    </row>
    <row r="91" spans="2:109" ht="13" hidden="1" x14ac:dyDescent="0.2">
      <c r="DD91" s="1062"/>
      <c r="DE91" s="1062"/>
    </row>
    <row r="92" spans="2:109" ht="13.5" hidden="1" customHeight="1" x14ac:dyDescent="0.2">
      <c r="DD92" s="1062"/>
      <c r="DE92" s="1062"/>
    </row>
    <row r="93" spans="2:109" ht="13.5" hidden="1" customHeight="1" x14ac:dyDescent="0.2">
      <c r="DD93" s="1062"/>
      <c r="DE93" s="1062"/>
    </row>
    <row r="94" spans="2:109" ht="13.5" hidden="1" customHeight="1" x14ac:dyDescent="0.2">
      <c r="DD94" s="1062"/>
      <c r="DE94" s="1062"/>
    </row>
    <row r="95" spans="2:109" ht="13.5" hidden="1" customHeight="1" x14ac:dyDescent="0.2">
      <c r="DD95" s="1062"/>
      <c r="DE95" s="1062"/>
    </row>
    <row r="96" spans="2:109" ht="13.5" hidden="1" customHeight="1" x14ac:dyDescent="0.2">
      <c r="DD96" s="1062"/>
      <c r="DE96" s="1062"/>
    </row>
    <row r="97" spans="108:109" ht="13.5" hidden="1" customHeight="1" x14ac:dyDescent="0.2">
      <c r="DD97" s="1062"/>
      <c r="DE97" s="1062"/>
    </row>
    <row r="98" spans="108:109" ht="13.5" hidden="1" customHeight="1" x14ac:dyDescent="0.2">
      <c r="DD98" s="1062"/>
      <c r="DE98" s="1062"/>
    </row>
    <row r="99" spans="108:109" ht="13.5" hidden="1" customHeight="1" x14ac:dyDescent="0.2">
      <c r="DD99" s="1062"/>
      <c r="DE99" s="1062"/>
    </row>
    <row r="100" spans="108:109" ht="13.5" hidden="1" customHeight="1" x14ac:dyDescent="0.2">
      <c r="DD100" s="1062"/>
      <c r="DE100" s="1062"/>
    </row>
    <row r="101" spans="108:109" ht="13.5" hidden="1" customHeight="1" x14ac:dyDescent="0.2">
      <c r="DD101" s="1062"/>
      <c r="DE101" s="1062"/>
    </row>
    <row r="102" spans="108:109" ht="13.5" hidden="1" customHeight="1" x14ac:dyDescent="0.2">
      <c r="DD102" s="1062"/>
      <c r="DE102" s="1062"/>
    </row>
    <row r="103" spans="108:109" ht="13.5" hidden="1" customHeight="1" x14ac:dyDescent="0.2">
      <c r="DD103" s="1062"/>
      <c r="DE103" s="1062"/>
    </row>
    <row r="104" spans="108:109" ht="13.5" hidden="1" customHeight="1" x14ac:dyDescent="0.2">
      <c r="DD104" s="1062"/>
      <c r="DE104" s="1062"/>
    </row>
    <row r="105" spans="108:109" ht="13.5" hidden="1" customHeight="1" x14ac:dyDescent="0.2">
      <c r="DD105" s="1062"/>
      <c r="DE105" s="1062"/>
    </row>
    <row r="106" spans="108:109" ht="13.5" hidden="1" customHeight="1" x14ac:dyDescent="0.2">
      <c r="DD106" s="1062"/>
      <c r="DE106" s="1062"/>
    </row>
    <row r="107" spans="108:109" ht="13.5" hidden="1" customHeight="1" x14ac:dyDescent="0.2">
      <c r="DD107" s="1062"/>
      <c r="DE107" s="1062"/>
    </row>
    <row r="108" spans="108:109" ht="13.5" hidden="1" customHeight="1" x14ac:dyDescent="0.2">
      <c r="DD108" s="1062"/>
      <c r="DE108" s="1062"/>
    </row>
    <row r="109" spans="108:109" ht="13.5" hidden="1" customHeight="1" x14ac:dyDescent="0.2">
      <c r="DD109" s="1062"/>
      <c r="DE109" s="1062"/>
    </row>
    <row r="110" spans="108:109" ht="13.5" hidden="1" customHeight="1" x14ac:dyDescent="0.2">
      <c r="DD110" s="1062"/>
      <c r="DE110" s="1062"/>
    </row>
    <row r="111" spans="108:109" ht="13.5" hidden="1" customHeight="1" x14ac:dyDescent="0.2">
      <c r="DD111" s="1062"/>
      <c r="DE111" s="1062"/>
    </row>
    <row r="112" spans="108:109" ht="13.5" hidden="1" customHeight="1" x14ac:dyDescent="0.2">
      <c r="DD112" s="1062"/>
      <c r="DE112" s="1062"/>
    </row>
    <row r="113" spans="108:109" ht="13.5" hidden="1" customHeight="1" x14ac:dyDescent="0.2">
      <c r="DD113" s="1062"/>
      <c r="DE113" s="1062"/>
    </row>
    <row r="114" spans="108:109" ht="13.5" hidden="1" customHeight="1" x14ac:dyDescent="0.2">
      <c r="DD114" s="1062"/>
      <c r="DE114" s="1062"/>
    </row>
    <row r="115" spans="108:109" ht="13.5" hidden="1" customHeight="1" x14ac:dyDescent="0.2">
      <c r="DD115" s="1062"/>
      <c r="DE115" s="1062"/>
    </row>
    <row r="116" spans="108:109" ht="13.5" hidden="1" customHeight="1" x14ac:dyDescent="0.2">
      <c r="DD116" s="1062"/>
      <c r="DE116" s="1062"/>
    </row>
    <row r="117" spans="108:109" ht="13.5" hidden="1" customHeight="1" x14ac:dyDescent="0.2">
      <c r="DD117" s="1062"/>
      <c r="DE117" s="1062"/>
    </row>
    <row r="118" spans="108:109" ht="13.5" hidden="1" customHeight="1" x14ac:dyDescent="0.2">
      <c r="DD118" s="1062"/>
      <c r="DE118" s="1062"/>
    </row>
    <row r="119" spans="108:109" ht="13.5" hidden="1" customHeight="1" x14ac:dyDescent="0.2">
      <c r="DD119" s="1062"/>
      <c r="DE119" s="1062"/>
    </row>
    <row r="120" spans="108:109" ht="13.5" hidden="1" customHeight="1" x14ac:dyDescent="0.2">
      <c r="DD120" s="1062"/>
      <c r="DE120" s="1062"/>
    </row>
    <row r="121" spans="108:109" ht="13.5" hidden="1" customHeight="1" x14ac:dyDescent="0.2">
      <c r="DD121" s="1062"/>
      <c r="DE121" s="1062"/>
    </row>
    <row r="122" spans="108:109" ht="13.5" hidden="1" customHeight="1" x14ac:dyDescent="0.2">
      <c r="DD122" s="1062"/>
      <c r="DE122" s="1062"/>
    </row>
    <row r="123" spans="108:109" ht="13.5" hidden="1" customHeight="1" x14ac:dyDescent="0.2">
      <c r="DD123" s="1062"/>
      <c r="DE123" s="1062"/>
    </row>
    <row r="124" spans="108:109" ht="13.5" hidden="1" customHeight="1" x14ac:dyDescent="0.2">
      <c r="DD124" s="1062"/>
      <c r="DE124" s="1062"/>
    </row>
    <row r="125" spans="108:109" ht="13.5" hidden="1" customHeight="1" x14ac:dyDescent="0.2">
      <c r="DD125" s="1062"/>
      <c r="DE125" s="1062"/>
    </row>
    <row r="126" spans="108:109" ht="13.5" hidden="1" customHeight="1" x14ac:dyDescent="0.2">
      <c r="DD126" s="1062"/>
      <c r="DE126" s="1062"/>
    </row>
    <row r="127" spans="108:109" ht="13.5" hidden="1" customHeight="1" x14ac:dyDescent="0.2">
      <c r="DD127" s="1062"/>
      <c r="DE127" s="1062"/>
    </row>
    <row r="128" spans="108:109" ht="13.5" hidden="1" customHeight="1" x14ac:dyDescent="0.2">
      <c r="DD128" s="1062"/>
      <c r="DE128" s="1062"/>
    </row>
    <row r="129" spans="108:109" ht="13.5" hidden="1" customHeight="1" x14ac:dyDescent="0.2">
      <c r="DD129" s="1062"/>
      <c r="DE129" s="1062"/>
    </row>
    <row r="130" spans="108:109" ht="13.5" hidden="1" customHeight="1" x14ac:dyDescent="0.2">
      <c r="DD130" s="1062"/>
      <c r="DE130" s="1062"/>
    </row>
    <row r="131" spans="108:109" ht="13.5" hidden="1" customHeight="1" x14ac:dyDescent="0.2">
      <c r="DD131" s="1062"/>
      <c r="DE131" s="1062"/>
    </row>
    <row r="132" spans="108:109" ht="13.5" hidden="1" customHeight="1" x14ac:dyDescent="0.2">
      <c r="DD132" s="1062"/>
      <c r="DE132" s="1062"/>
    </row>
    <row r="133" spans="108:109" ht="13.5" hidden="1" customHeight="1" x14ac:dyDescent="0.2">
      <c r="DD133" s="1062"/>
      <c r="DE133" s="1062"/>
    </row>
    <row r="134" spans="108:109" ht="13.5" hidden="1" customHeight="1" x14ac:dyDescent="0.2">
      <c r="DD134" s="1062"/>
      <c r="DE134" s="1062"/>
    </row>
    <row r="135" spans="108:109" ht="13.5" hidden="1" customHeight="1" x14ac:dyDescent="0.2">
      <c r="DD135" s="1062"/>
      <c r="DE135" s="1062"/>
    </row>
    <row r="136" spans="108:109" ht="13.5" hidden="1" customHeight="1" x14ac:dyDescent="0.2">
      <c r="DD136" s="1062"/>
      <c r="DE136" s="1062"/>
    </row>
    <row r="137" spans="108:109" ht="13.5" hidden="1" customHeight="1" x14ac:dyDescent="0.2">
      <c r="DD137" s="1062"/>
      <c r="DE137" s="1062"/>
    </row>
    <row r="138" spans="108:109" ht="13.5" hidden="1" customHeight="1" x14ac:dyDescent="0.2">
      <c r="DD138" s="1062"/>
      <c r="DE138" s="1062"/>
    </row>
    <row r="139" spans="108:109" ht="13.5" hidden="1" customHeight="1" x14ac:dyDescent="0.2">
      <c r="DD139" s="1062"/>
      <c r="DE139" s="1062"/>
    </row>
    <row r="140" spans="108:109" ht="13.5" hidden="1" customHeight="1" x14ac:dyDescent="0.2">
      <c r="DD140" s="1062"/>
      <c r="DE140" s="1062"/>
    </row>
    <row r="141" spans="108:109" ht="13.5" hidden="1" customHeight="1" x14ac:dyDescent="0.2">
      <c r="DD141" s="1062"/>
      <c r="DE141" s="1062"/>
    </row>
    <row r="142" spans="108:109" ht="13.5" hidden="1" customHeight="1" x14ac:dyDescent="0.2">
      <c r="DD142" s="1062"/>
      <c r="DE142" s="1062"/>
    </row>
    <row r="143" spans="108:109" ht="13.5" hidden="1" customHeight="1" x14ac:dyDescent="0.2">
      <c r="DD143" s="1062"/>
      <c r="DE143" s="1062"/>
    </row>
    <row r="144" spans="108:109" ht="13.5" hidden="1" customHeight="1" x14ac:dyDescent="0.2">
      <c r="DD144" s="1062"/>
      <c r="DE144" s="1062"/>
    </row>
    <row r="145" spans="108:109" ht="13.5" hidden="1" customHeight="1" x14ac:dyDescent="0.2">
      <c r="DD145" s="1062"/>
      <c r="DE145" s="1062"/>
    </row>
    <row r="146" spans="108:109" ht="13.5" hidden="1" customHeight="1" x14ac:dyDescent="0.2">
      <c r="DD146" s="1062"/>
      <c r="DE146" s="1062"/>
    </row>
    <row r="147" spans="108:109" ht="13.5" hidden="1" customHeight="1" x14ac:dyDescent="0.2">
      <c r="DD147" s="1062"/>
      <c r="DE147" s="1062"/>
    </row>
    <row r="148" spans="108:109" ht="13.5" hidden="1" customHeight="1" x14ac:dyDescent="0.2">
      <c r="DD148" s="1062"/>
      <c r="DE148" s="1062"/>
    </row>
    <row r="149" spans="108:109" ht="13.5" hidden="1" customHeight="1" x14ac:dyDescent="0.2">
      <c r="DD149" s="1062"/>
      <c r="DE149" s="1062"/>
    </row>
    <row r="150" spans="108:109" ht="13.5" hidden="1" customHeight="1" x14ac:dyDescent="0.2">
      <c r="DD150" s="1062"/>
      <c r="DE150" s="1062"/>
    </row>
    <row r="151" spans="108:109" ht="13.5" hidden="1" customHeight="1" x14ac:dyDescent="0.2">
      <c r="DD151" s="1062"/>
      <c r="DE151" s="1062"/>
    </row>
    <row r="152" spans="108:109" ht="13.5" hidden="1" customHeight="1" x14ac:dyDescent="0.2">
      <c r="DD152" s="1062"/>
      <c r="DE152" s="1062"/>
    </row>
    <row r="153" spans="108:109" ht="13.5" hidden="1" customHeight="1" x14ac:dyDescent="0.2">
      <c r="DD153" s="1062"/>
      <c r="DE153" s="1062"/>
    </row>
    <row r="154" spans="108:109" ht="13.5" hidden="1" customHeight="1" x14ac:dyDescent="0.2">
      <c r="DD154" s="1062"/>
      <c r="DE154" s="1062"/>
    </row>
    <row r="155" spans="108:109" ht="13.5" hidden="1" customHeight="1" x14ac:dyDescent="0.2">
      <c r="DD155" s="1062"/>
      <c r="DE155" s="1062"/>
    </row>
    <row r="156" spans="108:109" ht="13.5" hidden="1" customHeight="1" x14ac:dyDescent="0.2">
      <c r="DD156" s="1062"/>
      <c r="DE156" s="1062"/>
    </row>
    <row r="157" spans="108:109" ht="13.5" hidden="1" customHeight="1" x14ac:dyDescent="0.2">
      <c r="DD157" s="1062"/>
      <c r="DE157" s="1062"/>
    </row>
    <row r="158" spans="108:109" ht="13.5" hidden="1" customHeight="1" x14ac:dyDescent="0.2">
      <c r="DD158" s="1062"/>
      <c r="DE158" s="1062"/>
    </row>
    <row r="159" spans="108:109" ht="13.5" hidden="1" customHeight="1" x14ac:dyDescent="0.2">
      <c r="DD159" s="1062"/>
      <c r="DE159" s="1062"/>
    </row>
    <row r="160" spans="108:109" ht="13.5" hidden="1" customHeight="1" x14ac:dyDescent="0.2">
      <c r="DD160" s="1062"/>
      <c r="DE160" s="1062"/>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VXK5PL5QuDkWs0W0Hnz03gyAxOAoWwhtymh4YZkIzrGUMcPFpueRdfIAcpVYmOXc0rYEFM/eUvG21XX0P0assw==" saltValue="IdoJbk2lP0E2WpNd5FQOv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108" customWidth="1"/>
    <col min="35" max="122" width="2.453125" style="109" customWidth="1"/>
    <col min="123" max="16384" width="2.453125" style="109" hidden="1"/>
  </cols>
  <sheetData>
    <row r="1" spans="1:34" ht="13.5" customHeight="1" x14ac:dyDescent="0.2">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34" ht="13" x14ac:dyDescent="0.2">
      <c r="S2" s="109"/>
      <c r="AH2" s="109"/>
    </row>
    <row r="3" spans="1:34" ht="13" x14ac:dyDescent="0.2">
      <c r="C3" s="109"/>
      <c r="D3" s="109"/>
      <c r="E3" s="109"/>
      <c r="F3" s="109"/>
      <c r="G3" s="109"/>
      <c r="H3" s="109"/>
      <c r="I3" s="109"/>
      <c r="J3" s="109"/>
      <c r="K3" s="109"/>
      <c r="L3" s="109"/>
      <c r="M3" s="109"/>
      <c r="N3" s="109"/>
      <c r="O3" s="109"/>
      <c r="P3" s="109"/>
      <c r="Q3" s="109"/>
      <c r="R3" s="109"/>
      <c r="S3" s="109"/>
      <c r="U3" s="109"/>
      <c r="V3" s="109"/>
      <c r="W3" s="109"/>
      <c r="X3" s="109"/>
      <c r="Y3" s="109"/>
      <c r="Z3" s="109"/>
      <c r="AA3" s="109"/>
      <c r="AB3" s="109"/>
      <c r="AC3" s="109"/>
      <c r="AD3" s="109"/>
      <c r="AE3" s="109"/>
      <c r="AF3" s="109"/>
      <c r="AG3" s="109"/>
      <c r="AH3" s="109"/>
    </row>
    <row r="4" spans="1:34" ht="13" x14ac:dyDescent="0.2"/>
    <row r="5" spans="1:34" ht="13" x14ac:dyDescent="0.2"/>
    <row r="6" spans="1:34" ht="13" x14ac:dyDescent="0.2"/>
    <row r="7" spans="1:34" ht="13" x14ac:dyDescent="0.2"/>
    <row r="8" spans="1:34" ht="13" x14ac:dyDescent="0.2"/>
    <row r="9" spans="1:34" ht="13" x14ac:dyDescent="0.2">
      <c r="AH9" s="10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109"/>
    </row>
    <row r="18" spans="12:34" ht="13" x14ac:dyDescent="0.2"/>
    <row r="19" spans="12:34" ht="13" x14ac:dyDescent="0.2"/>
    <row r="20" spans="12:34" ht="13" x14ac:dyDescent="0.2">
      <c r="AH20" s="109"/>
    </row>
    <row r="21" spans="12:34" ht="13" x14ac:dyDescent="0.2">
      <c r="AH21" s="109"/>
    </row>
    <row r="22" spans="12:34" ht="13" x14ac:dyDescent="0.2"/>
    <row r="23" spans="12:34" ht="13" x14ac:dyDescent="0.2"/>
    <row r="24" spans="12:34" ht="13" x14ac:dyDescent="0.2">
      <c r="Q24" s="109"/>
    </row>
    <row r="25" spans="12:34" ht="13" x14ac:dyDescent="0.2"/>
    <row r="26" spans="12:34" ht="13" x14ac:dyDescent="0.2"/>
    <row r="27" spans="12:34" ht="13" x14ac:dyDescent="0.2"/>
    <row r="28" spans="12:34" ht="13" x14ac:dyDescent="0.2">
      <c r="T28" s="109"/>
      <c r="AH28" s="109"/>
    </row>
    <row r="29" spans="12:34" ht="13" x14ac:dyDescent="0.2">
      <c r="U29" s="109"/>
    </row>
    <row r="30" spans="12:34" ht="13" x14ac:dyDescent="0.2"/>
    <row r="31" spans="12:34" ht="13" x14ac:dyDescent="0.2">
      <c r="Q31" s="109"/>
    </row>
    <row r="32" spans="12:34" ht="13" x14ac:dyDescent="0.2">
      <c r="L32" s="109"/>
    </row>
    <row r="33" spans="2:34" ht="13" x14ac:dyDescent="0.2">
      <c r="C33" s="109"/>
      <c r="E33" s="109"/>
      <c r="G33" s="109"/>
      <c r="I33" s="109"/>
      <c r="X33" s="109"/>
    </row>
    <row r="34" spans="2:34" ht="13" x14ac:dyDescent="0.2">
      <c r="B34" s="109"/>
      <c r="O34" s="109"/>
      <c r="P34" s="109"/>
      <c r="R34" s="109"/>
      <c r="T34" s="109"/>
    </row>
    <row r="35" spans="2:34" ht="13" x14ac:dyDescent="0.2">
      <c r="D35" s="109"/>
      <c r="U35" s="109"/>
      <c r="W35" s="109"/>
      <c r="AC35" s="109"/>
      <c r="AD35" s="109"/>
      <c r="AE35" s="109"/>
      <c r="AF35" s="109"/>
      <c r="AG35" s="109"/>
      <c r="AH35" s="109"/>
    </row>
    <row r="36" spans="2:34" ht="13" x14ac:dyDescent="0.2">
      <c r="H36" s="109"/>
      <c r="J36" s="109"/>
      <c r="K36" s="109"/>
      <c r="M36" s="109"/>
      <c r="V36" s="109"/>
      <c r="Y36" s="109"/>
      <c r="Z36" s="109"/>
      <c r="AA36" s="109"/>
      <c r="AB36" s="109"/>
      <c r="AC36" s="109"/>
      <c r="AD36" s="109"/>
      <c r="AE36" s="109"/>
      <c r="AF36" s="109"/>
      <c r="AG36" s="109"/>
      <c r="AH36" s="109"/>
    </row>
    <row r="37" spans="2:34" ht="13" x14ac:dyDescent="0.2">
      <c r="AH37" s="109"/>
    </row>
    <row r="38" spans="2:34" ht="13" x14ac:dyDescent="0.2">
      <c r="AG38" s="109"/>
      <c r="AH38" s="109"/>
    </row>
    <row r="39" spans="2:34" ht="13" x14ac:dyDescent="0.2"/>
    <row r="40" spans="2:34" ht="13" x14ac:dyDescent="0.2">
      <c r="X40" s="109"/>
    </row>
    <row r="41" spans="2:34" ht="13" x14ac:dyDescent="0.2">
      <c r="R41" s="109"/>
    </row>
    <row r="42" spans="2:34" ht="13" x14ac:dyDescent="0.2">
      <c r="W42" s="109"/>
    </row>
    <row r="43" spans="2:34" ht="13" x14ac:dyDescent="0.2">
      <c r="V43" s="109"/>
      <c r="Y43" s="109"/>
      <c r="Z43" s="109"/>
      <c r="AA43" s="109"/>
      <c r="AB43" s="109"/>
      <c r="AC43" s="109"/>
      <c r="AD43" s="109"/>
      <c r="AE43" s="109"/>
      <c r="AF43" s="109"/>
      <c r="AG43" s="109"/>
      <c r="AH43" s="109"/>
    </row>
    <row r="44" spans="2:34" ht="13" x14ac:dyDescent="0.2">
      <c r="AH44" s="109"/>
    </row>
    <row r="45" spans="2:34" ht="13" x14ac:dyDescent="0.2">
      <c r="X45" s="109"/>
    </row>
    <row r="46" spans="2:34" ht="13" x14ac:dyDescent="0.2"/>
    <row r="47" spans="2:34" ht="13" x14ac:dyDescent="0.2"/>
    <row r="48" spans="2:34" ht="13" x14ac:dyDescent="0.2">
      <c r="U48" s="109"/>
      <c r="V48" s="109"/>
      <c r="W48" s="109"/>
      <c r="Y48" s="109"/>
      <c r="Z48" s="109"/>
      <c r="AA48" s="109"/>
      <c r="AB48" s="109"/>
      <c r="AC48" s="109"/>
      <c r="AD48" s="109"/>
      <c r="AE48" s="109"/>
      <c r="AF48" s="109"/>
      <c r="AG48" s="109"/>
      <c r="AH48" s="109"/>
    </row>
    <row r="49" spans="28:34" ht="13" x14ac:dyDescent="0.2"/>
    <row r="50" spans="28:34" ht="13" x14ac:dyDescent="0.2">
      <c r="AE50" s="109"/>
      <c r="AF50" s="109"/>
      <c r="AG50" s="109"/>
      <c r="AH50" s="109"/>
    </row>
    <row r="51" spans="28:34" ht="13" x14ac:dyDescent="0.2">
      <c r="AC51" s="109"/>
      <c r="AD51" s="109"/>
      <c r="AE51" s="109"/>
      <c r="AF51" s="109"/>
      <c r="AG51" s="109"/>
      <c r="AH51" s="109"/>
    </row>
    <row r="52" spans="28:34" ht="13" x14ac:dyDescent="0.2"/>
    <row r="53" spans="28:34" ht="13" x14ac:dyDescent="0.2">
      <c r="AF53" s="109"/>
      <c r="AG53" s="109"/>
      <c r="AH53" s="109"/>
    </row>
    <row r="54" spans="28:34" ht="13" x14ac:dyDescent="0.2">
      <c r="AH54" s="109"/>
    </row>
    <row r="55" spans="28:34" ht="13" x14ac:dyDescent="0.2"/>
    <row r="56" spans="28:34" ht="13" x14ac:dyDescent="0.2">
      <c r="AB56" s="109"/>
      <c r="AC56" s="109"/>
      <c r="AD56" s="109"/>
      <c r="AE56" s="109"/>
      <c r="AF56" s="109"/>
      <c r="AG56" s="109"/>
      <c r="AH56" s="109"/>
    </row>
    <row r="57" spans="28:34" ht="13" x14ac:dyDescent="0.2">
      <c r="AH57" s="109"/>
    </row>
    <row r="58" spans="28:34" ht="13" x14ac:dyDescent="0.2">
      <c r="AH58" s="109"/>
    </row>
    <row r="59" spans="28:34" ht="13" x14ac:dyDescent="0.2"/>
    <row r="60" spans="28:34" ht="13" x14ac:dyDescent="0.2"/>
    <row r="61" spans="28:34" ht="13" x14ac:dyDescent="0.2"/>
    <row r="62" spans="28:34" ht="13" x14ac:dyDescent="0.2"/>
    <row r="63" spans="28:34" ht="13" x14ac:dyDescent="0.2">
      <c r="AH63" s="109"/>
    </row>
    <row r="64" spans="28:34" ht="13" x14ac:dyDescent="0.2">
      <c r="AG64" s="109"/>
      <c r="AH64" s="109"/>
    </row>
    <row r="65" spans="28:34" ht="13" x14ac:dyDescent="0.2"/>
    <row r="66" spans="28:34" ht="13" x14ac:dyDescent="0.2"/>
    <row r="67" spans="28:34" ht="13" x14ac:dyDescent="0.2"/>
    <row r="68" spans="28:34" ht="13" x14ac:dyDescent="0.2">
      <c r="AB68" s="109"/>
      <c r="AC68" s="109"/>
      <c r="AD68" s="109"/>
      <c r="AE68" s="109"/>
      <c r="AF68" s="109"/>
      <c r="AG68" s="109"/>
      <c r="AH68" s="109"/>
    </row>
    <row r="69" spans="28:34" ht="13" x14ac:dyDescent="0.2">
      <c r="AF69" s="109"/>
      <c r="AG69" s="109"/>
      <c r="AH69" s="109"/>
    </row>
    <row r="70" spans="28:34" ht="13" x14ac:dyDescent="0.2"/>
    <row r="71" spans="28:34" ht="13" x14ac:dyDescent="0.2"/>
    <row r="72" spans="28:34" ht="13" x14ac:dyDescent="0.2"/>
    <row r="73" spans="28:34" ht="13" x14ac:dyDescent="0.2"/>
    <row r="74" spans="28:34" ht="13" x14ac:dyDescent="0.2"/>
    <row r="75" spans="28:34" ht="13" x14ac:dyDescent="0.2">
      <c r="AH75" s="109"/>
    </row>
    <row r="76" spans="28:34" ht="13" x14ac:dyDescent="0.2">
      <c r="AF76" s="109"/>
      <c r="AG76" s="109"/>
      <c r="AH76" s="109"/>
    </row>
    <row r="77" spans="28:34" ht="13" x14ac:dyDescent="0.2">
      <c r="AG77" s="109"/>
      <c r="AH77" s="109"/>
    </row>
    <row r="78" spans="28:34" ht="13" x14ac:dyDescent="0.2"/>
    <row r="79" spans="28:34" ht="13" x14ac:dyDescent="0.2"/>
    <row r="80" spans="28:34" ht="13" x14ac:dyDescent="0.2"/>
    <row r="81" spans="25:34" ht="13" x14ac:dyDescent="0.2"/>
    <row r="82" spans="25:34" ht="13" x14ac:dyDescent="0.2">
      <c r="Y82" s="109"/>
    </row>
    <row r="83" spans="25:34" ht="13" x14ac:dyDescent="0.2">
      <c r="Y83" s="109"/>
      <c r="Z83" s="109"/>
      <c r="AA83" s="109"/>
      <c r="AB83" s="109"/>
      <c r="AC83" s="109"/>
      <c r="AD83" s="109"/>
      <c r="AE83" s="109"/>
      <c r="AF83" s="109"/>
      <c r="AG83" s="109"/>
      <c r="AH83" s="109"/>
    </row>
    <row r="84" spans="25:34" ht="13" x14ac:dyDescent="0.2"/>
    <row r="85" spans="25:34" ht="13" x14ac:dyDescent="0.2"/>
    <row r="86" spans="25:34" ht="13" x14ac:dyDescent="0.2"/>
    <row r="87" spans="25:34" ht="13" x14ac:dyDescent="0.2"/>
    <row r="88" spans="25:34" ht="13" x14ac:dyDescent="0.2">
      <c r="AH88" s="10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109"/>
      <c r="AG94" s="109"/>
      <c r="AH94" s="109"/>
    </row>
    <row r="95" spans="25:34" ht="13.5" customHeight="1" x14ac:dyDescent="0.2">
      <c r="AH95" s="10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09"/>
    </row>
    <row r="102" spans="33:34" ht="13.5" customHeight="1" x14ac:dyDescent="0.2"/>
    <row r="103" spans="33:34" ht="13.5" customHeight="1" x14ac:dyDescent="0.2"/>
    <row r="104" spans="33:34" ht="13.5" customHeight="1" x14ac:dyDescent="0.2">
      <c r="AG104" s="109"/>
      <c r="AH104" s="10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09"/>
    </row>
    <row r="117" spans="34:122" ht="13.5" customHeight="1" x14ac:dyDescent="0.2"/>
    <row r="118" spans="34:122" ht="13.5" customHeight="1" x14ac:dyDescent="0.2"/>
    <row r="119" spans="34:122" ht="13.5" customHeight="1" x14ac:dyDescent="0.2"/>
    <row r="120" spans="34:122" ht="13.5" customHeight="1" x14ac:dyDescent="0.2">
      <c r="AH120" s="109"/>
    </row>
    <row r="121" spans="34:122" ht="13.5" customHeight="1" x14ac:dyDescent="0.2">
      <c r="AH121" s="109"/>
    </row>
    <row r="122" spans="34:122" ht="13.5" customHeight="1" x14ac:dyDescent="0.2"/>
    <row r="123" spans="34:122" ht="13.5" customHeight="1" x14ac:dyDescent="0.2"/>
    <row r="124" spans="34:122" ht="13.5" customHeight="1" x14ac:dyDescent="0.2"/>
    <row r="125" spans="34:122" ht="13.5" customHeight="1" x14ac:dyDescent="0.2">
      <c r="DR125" s="109" t="s">
        <v>577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74QFYpoDmkY1ec6lkDpAfhHWyh5V1rZNGnYrg7R0xb8+9NLQWWGa9O1WUwnNSCiFaX32YiD576PIIVhbCq3/Q==" saltValue="QENTTG4HlO0ofUYEXRXE4w==" spinCount="100000" sheet="1" objects="1" scenarios="1"/>
  <dataConsolidate/>
  <phoneticPr fontId="4"/>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108" customWidth="1"/>
    <col min="35" max="122" width="2.453125" style="109" customWidth="1"/>
    <col min="123" max="16384" width="2.453125" style="109" hidden="1"/>
  </cols>
  <sheetData>
    <row r="1" spans="1:34" ht="13.5" customHeight="1" x14ac:dyDescent="0.2">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34" ht="13" x14ac:dyDescent="0.2">
      <c r="S2" s="109"/>
      <c r="AH2" s="109"/>
    </row>
    <row r="3" spans="1:34" ht="13" x14ac:dyDescent="0.2">
      <c r="C3" s="109"/>
      <c r="D3" s="109"/>
      <c r="E3" s="109"/>
      <c r="F3" s="109"/>
      <c r="G3" s="109"/>
      <c r="H3" s="109"/>
      <c r="I3" s="109"/>
      <c r="J3" s="109"/>
      <c r="K3" s="109"/>
      <c r="L3" s="109"/>
      <c r="M3" s="109"/>
      <c r="N3" s="109"/>
      <c r="O3" s="109"/>
      <c r="P3" s="109"/>
      <c r="Q3" s="109"/>
      <c r="R3" s="109"/>
      <c r="S3" s="109"/>
      <c r="U3" s="109"/>
      <c r="V3" s="109"/>
      <c r="W3" s="109"/>
      <c r="X3" s="109"/>
      <c r="Y3" s="109"/>
      <c r="Z3" s="109"/>
      <c r="AA3" s="109"/>
      <c r="AB3" s="109"/>
      <c r="AC3" s="109"/>
      <c r="AD3" s="109"/>
      <c r="AE3" s="109"/>
      <c r="AF3" s="109"/>
      <c r="AG3" s="109"/>
      <c r="AH3" s="109"/>
    </row>
    <row r="4" spans="1:34" ht="13" x14ac:dyDescent="0.2"/>
    <row r="5" spans="1:34" ht="13" x14ac:dyDescent="0.2"/>
    <row r="6" spans="1:34" ht="13" x14ac:dyDescent="0.2"/>
    <row r="7" spans="1:34" ht="13" x14ac:dyDescent="0.2"/>
    <row r="8" spans="1:34" ht="13" x14ac:dyDescent="0.2"/>
    <row r="9" spans="1:34" ht="13" x14ac:dyDescent="0.2">
      <c r="AH9" s="10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109"/>
    </row>
    <row r="18" spans="12:34" ht="13" x14ac:dyDescent="0.2"/>
    <row r="19" spans="12:34" ht="13" x14ac:dyDescent="0.2"/>
    <row r="20" spans="12:34" ht="13" x14ac:dyDescent="0.2">
      <c r="AH20" s="109"/>
    </row>
    <row r="21" spans="12:34" ht="13" x14ac:dyDescent="0.2">
      <c r="AH21" s="109"/>
    </row>
    <row r="22" spans="12:34" ht="13" x14ac:dyDescent="0.2"/>
    <row r="23" spans="12:34" ht="13" x14ac:dyDescent="0.2"/>
    <row r="24" spans="12:34" ht="13" x14ac:dyDescent="0.2">
      <c r="Q24" s="109"/>
    </row>
    <row r="25" spans="12:34" ht="13" x14ac:dyDescent="0.2"/>
    <row r="26" spans="12:34" ht="13" x14ac:dyDescent="0.2"/>
    <row r="27" spans="12:34" ht="13" x14ac:dyDescent="0.2"/>
    <row r="28" spans="12:34" ht="13" x14ac:dyDescent="0.2">
      <c r="T28" s="109"/>
      <c r="AH28" s="109"/>
    </row>
    <row r="29" spans="12:34" ht="13" x14ac:dyDescent="0.2">
      <c r="U29" s="109"/>
    </row>
    <row r="30" spans="12:34" ht="13" x14ac:dyDescent="0.2"/>
    <row r="31" spans="12:34" ht="13" x14ac:dyDescent="0.2">
      <c r="Q31" s="109"/>
      <c r="X31" s="109"/>
    </row>
    <row r="32" spans="12:34" ht="13" x14ac:dyDescent="0.2">
      <c r="L32" s="109"/>
    </row>
    <row r="33" spans="2:34" ht="13" x14ac:dyDescent="0.2">
      <c r="C33" s="109"/>
      <c r="E33" s="109"/>
      <c r="G33" s="109"/>
      <c r="I33" s="109"/>
    </row>
    <row r="34" spans="2:34" ht="13" x14ac:dyDescent="0.2">
      <c r="B34" s="109"/>
      <c r="O34" s="109"/>
      <c r="P34" s="109"/>
      <c r="R34" s="109"/>
      <c r="T34" s="109"/>
    </row>
    <row r="35" spans="2:34" ht="13" x14ac:dyDescent="0.2">
      <c r="D35" s="109"/>
      <c r="U35" s="109"/>
      <c r="W35" s="109"/>
      <c r="AC35" s="109"/>
      <c r="AD35" s="109"/>
      <c r="AE35" s="109"/>
      <c r="AF35" s="109"/>
      <c r="AG35" s="109"/>
      <c r="AH35" s="109"/>
    </row>
    <row r="36" spans="2:34" ht="13" x14ac:dyDescent="0.2">
      <c r="H36" s="109"/>
      <c r="J36" s="109"/>
      <c r="K36" s="109"/>
      <c r="M36" s="109"/>
      <c r="V36" s="109"/>
      <c r="Y36" s="109"/>
      <c r="Z36" s="109"/>
      <c r="AA36" s="109"/>
      <c r="AB36" s="109"/>
      <c r="AC36" s="109"/>
      <c r="AD36" s="109"/>
      <c r="AE36" s="109"/>
      <c r="AF36" s="109"/>
      <c r="AG36" s="109"/>
      <c r="AH36" s="109"/>
    </row>
    <row r="37" spans="2:34" ht="13" x14ac:dyDescent="0.2">
      <c r="AH37" s="109"/>
    </row>
    <row r="38" spans="2:34" ht="13" x14ac:dyDescent="0.2">
      <c r="X38" s="109"/>
      <c r="AG38" s="109"/>
      <c r="AH38" s="109"/>
    </row>
    <row r="39" spans="2:34" ht="13" x14ac:dyDescent="0.2"/>
    <row r="40" spans="2:34" ht="13" x14ac:dyDescent="0.2"/>
    <row r="41" spans="2:34" ht="13" x14ac:dyDescent="0.2">
      <c r="R41" s="109"/>
    </row>
    <row r="42" spans="2:34" ht="13" x14ac:dyDescent="0.2">
      <c r="W42" s="109"/>
    </row>
    <row r="43" spans="2:34" ht="13" x14ac:dyDescent="0.2">
      <c r="V43" s="109"/>
      <c r="X43" s="109"/>
      <c r="Y43" s="109"/>
      <c r="Z43" s="109"/>
      <c r="AA43" s="109"/>
      <c r="AB43" s="109"/>
      <c r="AC43" s="109"/>
      <c r="AD43" s="109"/>
      <c r="AE43" s="109"/>
      <c r="AF43" s="109"/>
      <c r="AG43" s="109"/>
      <c r="AH43" s="109"/>
    </row>
    <row r="44" spans="2:34" ht="13" x14ac:dyDescent="0.2">
      <c r="AH44" s="109"/>
    </row>
    <row r="45" spans="2:34" ht="13" x14ac:dyDescent="0.2"/>
    <row r="46" spans="2:34" ht="13" x14ac:dyDescent="0.2"/>
    <row r="47" spans="2:34" ht="13" x14ac:dyDescent="0.2"/>
    <row r="48" spans="2:34" ht="13" x14ac:dyDescent="0.2">
      <c r="U48" s="109"/>
      <c r="V48" s="109"/>
      <c r="W48" s="109"/>
      <c r="Y48" s="109"/>
      <c r="Z48" s="109"/>
      <c r="AA48" s="109"/>
      <c r="AB48" s="109"/>
      <c r="AC48" s="109"/>
      <c r="AD48" s="109"/>
      <c r="AE48" s="109"/>
      <c r="AF48" s="109"/>
      <c r="AG48" s="109"/>
      <c r="AH48" s="109"/>
    </row>
    <row r="49" spans="28:34" ht="13" x14ac:dyDescent="0.2"/>
    <row r="50" spans="28:34" ht="13" x14ac:dyDescent="0.2">
      <c r="AE50" s="109"/>
      <c r="AF50" s="109"/>
      <c r="AG50" s="109"/>
      <c r="AH50" s="109"/>
    </row>
    <row r="51" spans="28:34" ht="13" x14ac:dyDescent="0.2">
      <c r="AC51" s="109"/>
      <c r="AD51" s="109"/>
      <c r="AE51" s="109"/>
      <c r="AF51" s="109"/>
      <c r="AG51" s="109"/>
      <c r="AH51" s="109"/>
    </row>
    <row r="52" spans="28:34" ht="13" x14ac:dyDescent="0.2"/>
    <row r="53" spans="28:34" ht="13" x14ac:dyDescent="0.2">
      <c r="AF53" s="109"/>
      <c r="AG53" s="109"/>
      <c r="AH53" s="109"/>
    </row>
    <row r="54" spans="28:34" ht="13" x14ac:dyDescent="0.2">
      <c r="AH54" s="109"/>
    </row>
    <row r="55" spans="28:34" ht="13" x14ac:dyDescent="0.2"/>
    <row r="56" spans="28:34" ht="13" x14ac:dyDescent="0.2">
      <c r="AB56" s="109"/>
      <c r="AC56" s="109"/>
      <c r="AD56" s="109"/>
      <c r="AE56" s="109"/>
      <c r="AF56" s="109"/>
      <c r="AG56" s="109"/>
      <c r="AH56" s="109"/>
    </row>
    <row r="57" spans="28:34" ht="13" x14ac:dyDescent="0.2">
      <c r="AH57" s="109"/>
    </row>
    <row r="58" spans="28:34" ht="13" x14ac:dyDescent="0.2">
      <c r="AH58" s="109"/>
    </row>
    <row r="59" spans="28:34" ht="13" x14ac:dyDescent="0.2"/>
    <row r="60" spans="28:34" ht="13" x14ac:dyDescent="0.2"/>
    <row r="61" spans="28:34" ht="13" x14ac:dyDescent="0.2"/>
    <row r="62" spans="28:34" ht="13" x14ac:dyDescent="0.2"/>
    <row r="63" spans="28:34" ht="13" x14ac:dyDescent="0.2">
      <c r="AH63" s="109"/>
    </row>
    <row r="64" spans="28:34" ht="13" x14ac:dyDescent="0.2">
      <c r="AG64" s="109"/>
      <c r="AH64" s="109"/>
    </row>
    <row r="65" spans="28:34" ht="13" x14ac:dyDescent="0.2"/>
    <row r="66" spans="28:34" ht="13" x14ac:dyDescent="0.2"/>
    <row r="67" spans="28:34" ht="13" x14ac:dyDescent="0.2"/>
    <row r="68" spans="28:34" ht="13" x14ac:dyDescent="0.2">
      <c r="AB68" s="109"/>
      <c r="AC68" s="109"/>
      <c r="AD68" s="109"/>
      <c r="AE68" s="109"/>
      <c r="AF68" s="109"/>
      <c r="AG68" s="109"/>
      <c r="AH68" s="109"/>
    </row>
    <row r="69" spans="28:34" ht="13" x14ac:dyDescent="0.2">
      <c r="AF69" s="109"/>
      <c r="AG69" s="109"/>
      <c r="AH69" s="109"/>
    </row>
    <row r="70" spans="28:34" ht="13" x14ac:dyDescent="0.2"/>
    <row r="71" spans="28:34" ht="13" x14ac:dyDescent="0.2"/>
    <row r="72" spans="28:34" ht="13" x14ac:dyDescent="0.2"/>
    <row r="73" spans="28:34" ht="13" x14ac:dyDescent="0.2"/>
    <row r="74" spans="28:34" ht="13" x14ac:dyDescent="0.2"/>
    <row r="75" spans="28:34" ht="13" x14ac:dyDescent="0.2">
      <c r="AH75" s="109"/>
    </row>
    <row r="76" spans="28:34" ht="13" x14ac:dyDescent="0.2">
      <c r="AF76" s="109"/>
      <c r="AG76" s="109"/>
      <c r="AH76" s="109"/>
    </row>
    <row r="77" spans="28:34" ht="13" x14ac:dyDescent="0.2">
      <c r="AG77" s="109"/>
      <c r="AH77" s="109"/>
    </row>
    <row r="78" spans="28:34" ht="13" x14ac:dyDescent="0.2"/>
    <row r="79" spans="28:34" ht="13" x14ac:dyDescent="0.2"/>
    <row r="80" spans="28:34" ht="13" x14ac:dyDescent="0.2"/>
    <row r="81" spans="25:34" ht="13" x14ac:dyDescent="0.2"/>
    <row r="82" spans="25:34" ht="13" x14ac:dyDescent="0.2">
      <c r="Y82" s="109"/>
    </row>
    <row r="83" spans="25:34" ht="13" x14ac:dyDescent="0.2">
      <c r="Y83" s="109"/>
      <c r="Z83" s="109"/>
      <c r="AA83" s="109"/>
      <c r="AB83" s="109"/>
      <c r="AC83" s="109"/>
      <c r="AD83" s="109"/>
      <c r="AE83" s="109"/>
      <c r="AF83" s="109"/>
      <c r="AG83" s="109"/>
      <c r="AH83" s="109"/>
    </row>
    <row r="84" spans="25:34" ht="13" x14ac:dyDescent="0.2"/>
    <row r="85" spans="25:34" ht="13" x14ac:dyDescent="0.2"/>
    <row r="86" spans="25:34" ht="13" x14ac:dyDescent="0.2"/>
    <row r="87" spans="25:34" ht="13" x14ac:dyDescent="0.2"/>
    <row r="88" spans="25:34" ht="13" x14ac:dyDescent="0.2">
      <c r="AH88" s="10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109"/>
      <c r="AG94" s="109"/>
      <c r="AH94" s="109"/>
    </row>
    <row r="95" spans="25:34" ht="13.5" customHeight="1" x14ac:dyDescent="0.2">
      <c r="AH95" s="10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09"/>
    </row>
    <row r="102" spans="33:34" ht="13.5" customHeight="1" x14ac:dyDescent="0.2"/>
    <row r="103" spans="33:34" ht="13.5" customHeight="1" x14ac:dyDescent="0.2"/>
    <row r="104" spans="33:34" ht="13.5" customHeight="1" x14ac:dyDescent="0.2">
      <c r="AG104" s="109"/>
      <c r="AH104" s="10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09"/>
    </row>
    <row r="117" spans="34:122" ht="13.5" customHeight="1" x14ac:dyDescent="0.2"/>
    <row r="118" spans="34:122" ht="13.5" customHeight="1" x14ac:dyDescent="0.2"/>
    <row r="119" spans="34:122" ht="13.5" customHeight="1" x14ac:dyDescent="0.2"/>
    <row r="120" spans="34:122" ht="13.5" customHeight="1" x14ac:dyDescent="0.2">
      <c r="AH120" s="109"/>
    </row>
    <row r="121" spans="34:122" ht="13.5" customHeight="1" x14ac:dyDescent="0.2">
      <c r="AH121" s="109"/>
    </row>
    <row r="122" spans="34:122" ht="13.5" customHeight="1" x14ac:dyDescent="0.2"/>
    <row r="123" spans="34:122" ht="13.5" customHeight="1" x14ac:dyDescent="0.2"/>
    <row r="124" spans="34:122" ht="13.5" customHeight="1" x14ac:dyDescent="0.2">
      <c r="AH124" s="109"/>
    </row>
    <row r="125" spans="34:122" ht="13.5" customHeight="1" x14ac:dyDescent="0.2">
      <c r="DR125" s="109" t="s">
        <v>577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3CSIV/27k/CiCwE3UaVuMcWlZar3I+CZMa6/TFUTKx1wqElLcHNyzhLWXTWRHvtUKiYOkLxXQdLfkw4FCiAGEg==" saltValue="oEfFgyCrZ4hj3ySL1XtdVA==" spinCount="100000" sheet="1" objects="1" scenarios="1"/>
  <dataConsolidate/>
  <phoneticPr fontId="4"/>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08984375" defaultRowHeight="13" x14ac:dyDescent="0.2"/>
  <cols>
    <col min="1" max="1" width="45.90625" style="306" customWidth="1"/>
    <col min="2" max="8" width="13.36328125" style="306" customWidth="1"/>
    <col min="9" max="16384" width="11.08984375" style="306"/>
  </cols>
  <sheetData>
    <row r="1" spans="1:8" x14ac:dyDescent="0.2">
      <c r="A1" s="128"/>
      <c r="B1" s="134"/>
      <c r="C1" s="138"/>
      <c r="D1" s="144"/>
      <c r="E1" s="154"/>
      <c r="F1" s="154"/>
      <c r="G1" s="154"/>
      <c r="H1" s="186"/>
    </row>
    <row r="2" spans="1:8" x14ac:dyDescent="0.2">
      <c r="A2" s="129"/>
      <c r="B2" s="135"/>
      <c r="C2" s="313"/>
      <c r="D2" s="145" t="s">
        <v>78</v>
      </c>
      <c r="E2" s="155"/>
      <c r="F2" s="321" t="s">
        <v>112</v>
      </c>
      <c r="G2" s="177"/>
      <c r="H2" s="187"/>
    </row>
    <row r="3" spans="1:8" x14ac:dyDescent="0.2">
      <c r="A3" s="145" t="s">
        <v>389</v>
      </c>
      <c r="B3" s="137"/>
      <c r="C3" s="314"/>
      <c r="D3" s="317">
        <v>126227</v>
      </c>
      <c r="E3" s="319"/>
      <c r="F3" s="322">
        <v>123663</v>
      </c>
      <c r="G3" s="324"/>
      <c r="H3" s="327"/>
    </row>
    <row r="4" spans="1:8" x14ac:dyDescent="0.2">
      <c r="A4" s="130"/>
      <c r="B4" s="136"/>
      <c r="C4" s="315"/>
      <c r="D4" s="318">
        <v>36442</v>
      </c>
      <c r="E4" s="320"/>
      <c r="F4" s="323">
        <v>28854</v>
      </c>
      <c r="G4" s="325"/>
      <c r="H4" s="328"/>
    </row>
    <row r="5" spans="1:8" x14ac:dyDescent="0.2">
      <c r="A5" s="145" t="s">
        <v>225</v>
      </c>
      <c r="B5" s="137"/>
      <c r="C5" s="314"/>
      <c r="D5" s="317">
        <v>129258</v>
      </c>
      <c r="E5" s="319"/>
      <c r="F5" s="322">
        <v>119378</v>
      </c>
      <c r="G5" s="324"/>
      <c r="H5" s="327"/>
    </row>
    <row r="6" spans="1:8" x14ac:dyDescent="0.2">
      <c r="A6" s="130"/>
      <c r="B6" s="136"/>
      <c r="C6" s="315"/>
      <c r="D6" s="318">
        <v>34249</v>
      </c>
      <c r="E6" s="320"/>
      <c r="F6" s="323">
        <v>35801</v>
      </c>
      <c r="G6" s="325"/>
      <c r="H6" s="328"/>
    </row>
    <row r="7" spans="1:8" x14ac:dyDescent="0.2">
      <c r="A7" s="145" t="s">
        <v>526</v>
      </c>
      <c r="B7" s="137"/>
      <c r="C7" s="314"/>
      <c r="D7" s="317">
        <v>135820</v>
      </c>
      <c r="E7" s="319"/>
      <c r="F7" s="322">
        <v>135728</v>
      </c>
      <c r="G7" s="324"/>
      <c r="H7" s="327"/>
    </row>
    <row r="8" spans="1:8" x14ac:dyDescent="0.2">
      <c r="A8" s="130"/>
      <c r="B8" s="136"/>
      <c r="C8" s="315"/>
      <c r="D8" s="318">
        <v>42670</v>
      </c>
      <c r="E8" s="320"/>
      <c r="F8" s="323">
        <v>40699</v>
      </c>
      <c r="G8" s="325"/>
      <c r="H8" s="328"/>
    </row>
    <row r="9" spans="1:8" x14ac:dyDescent="0.2">
      <c r="A9" s="145" t="s">
        <v>227</v>
      </c>
      <c r="B9" s="137"/>
      <c r="C9" s="314"/>
      <c r="D9" s="317">
        <v>150437</v>
      </c>
      <c r="E9" s="319"/>
      <c r="F9" s="322">
        <v>139505</v>
      </c>
      <c r="G9" s="324"/>
      <c r="H9" s="327"/>
    </row>
    <row r="10" spans="1:8" x14ac:dyDescent="0.2">
      <c r="A10" s="130"/>
      <c r="B10" s="136"/>
      <c r="C10" s="315"/>
      <c r="D10" s="318">
        <v>44826</v>
      </c>
      <c r="E10" s="320"/>
      <c r="F10" s="323">
        <v>39411</v>
      </c>
      <c r="G10" s="325"/>
      <c r="H10" s="328"/>
    </row>
    <row r="11" spans="1:8" x14ac:dyDescent="0.2">
      <c r="A11" s="145" t="s">
        <v>510</v>
      </c>
      <c r="B11" s="137"/>
      <c r="C11" s="314"/>
      <c r="D11" s="317">
        <v>130093</v>
      </c>
      <c r="E11" s="319"/>
      <c r="F11" s="322">
        <v>128232</v>
      </c>
      <c r="G11" s="324"/>
      <c r="H11" s="327"/>
    </row>
    <row r="12" spans="1:8" x14ac:dyDescent="0.2">
      <c r="A12" s="130"/>
      <c r="B12" s="136"/>
      <c r="C12" s="316"/>
      <c r="D12" s="318">
        <v>39766</v>
      </c>
      <c r="E12" s="320"/>
      <c r="F12" s="323">
        <v>36122</v>
      </c>
      <c r="G12" s="325"/>
      <c r="H12" s="328"/>
    </row>
    <row r="13" spans="1:8" x14ac:dyDescent="0.2">
      <c r="A13" s="145"/>
      <c r="B13" s="137"/>
      <c r="C13" s="314"/>
      <c r="D13" s="317">
        <v>134367</v>
      </c>
      <c r="E13" s="319"/>
      <c r="F13" s="322">
        <v>129301</v>
      </c>
      <c r="G13" s="326"/>
      <c r="H13" s="327"/>
    </row>
    <row r="14" spans="1:8" x14ac:dyDescent="0.2">
      <c r="A14" s="130"/>
      <c r="B14" s="136"/>
      <c r="C14" s="315"/>
      <c r="D14" s="318">
        <v>39591</v>
      </c>
      <c r="E14" s="320"/>
      <c r="F14" s="323">
        <v>36177</v>
      </c>
      <c r="G14" s="325"/>
      <c r="H14" s="328"/>
    </row>
    <row r="17" spans="1:11" x14ac:dyDescent="0.2">
      <c r="A17" s="306" t="s">
        <v>18</v>
      </c>
    </row>
    <row r="18" spans="1:11" x14ac:dyDescent="0.2">
      <c r="A18" s="307"/>
      <c r="B18" s="307" t="str">
        <f>実質収支比率等に係る経年分析!F$46</f>
        <v>H26</v>
      </c>
      <c r="C18" s="307" t="str">
        <f>実質収支比率等に係る経年分析!G$46</f>
        <v>H27</v>
      </c>
      <c r="D18" s="307" t="str">
        <f>実質収支比率等に係る経年分析!H$46</f>
        <v>H28</v>
      </c>
      <c r="E18" s="307" t="str">
        <f>実質収支比率等に係る経年分析!I$46</f>
        <v>H29</v>
      </c>
      <c r="F18" s="307" t="str">
        <f>実質収支比率等に係る経年分析!J$46</f>
        <v>H30</v>
      </c>
    </row>
    <row r="19" spans="1:11" x14ac:dyDescent="0.2">
      <c r="A19" s="307" t="s">
        <v>87</v>
      </c>
      <c r="B19" s="307">
        <f>ROUND(VALUE(SUBSTITUTE(実質収支比率等に係る経年分析!F$48,"▲","-")),2)</f>
        <v>0.87</v>
      </c>
      <c r="C19" s="307">
        <f>ROUND(VALUE(SUBSTITUTE(実質収支比率等に係る経年分析!G$48,"▲","-")),2)</f>
        <v>0.96</v>
      </c>
      <c r="D19" s="307">
        <f>ROUND(VALUE(SUBSTITUTE(実質収支比率等に係る経年分析!H$48,"▲","-")),2)</f>
        <v>0.37</v>
      </c>
      <c r="E19" s="307">
        <f>ROUND(VALUE(SUBSTITUTE(実質収支比率等に係る経年分析!I$48,"▲","-")),2)</f>
        <v>0.76</v>
      </c>
      <c r="F19" s="307">
        <f>ROUND(VALUE(SUBSTITUTE(実質収支比率等に係る経年分析!J$48,"▲","-")),2)</f>
        <v>0.49</v>
      </c>
    </row>
    <row r="20" spans="1:11" x14ac:dyDescent="0.2">
      <c r="A20" s="307" t="s">
        <v>32</v>
      </c>
      <c r="B20" s="307">
        <f>ROUND(VALUE(SUBSTITUTE(実質収支比率等に係る経年分析!F$47,"▲","-")),2)</f>
        <v>2.98</v>
      </c>
      <c r="C20" s="307">
        <f>ROUND(VALUE(SUBSTITUTE(実質収支比率等に係る経年分析!G$47,"▲","-")),2)</f>
        <v>3.31</v>
      </c>
      <c r="D20" s="307">
        <f>ROUND(VALUE(SUBSTITUTE(実質収支比率等に係る経年分析!H$47,"▲","-")),2)</f>
        <v>3.1</v>
      </c>
      <c r="E20" s="307">
        <f>ROUND(VALUE(SUBSTITUTE(実質収支比率等に係る経年分析!I$47,"▲","-")),2)</f>
        <v>2.63</v>
      </c>
      <c r="F20" s="307">
        <f>ROUND(VALUE(SUBSTITUTE(実質収支比率等に係る経年分析!J$47,"▲","-")),2)</f>
        <v>2.78</v>
      </c>
    </row>
    <row r="21" spans="1:11" x14ac:dyDescent="0.2">
      <c r="A21" s="307" t="s">
        <v>113</v>
      </c>
      <c r="B21" s="307">
        <f>IF(ISNUMBER(VALUE(SUBSTITUTE(実質収支比率等に係る経年分析!F$49,"▲","-"))),ROUND(VALUE(SUBSTITUTE(実質収支比率等に係る経年分析!F$49,"▲","-")),2),NA())</f>
        <v>-0.59</v>
      </c>
      <c r="C21" s="307">
        <f>IF(ISNUMBER(VALUE(SUBSTITUTE(実質収支比率等に係る経年分析!G$49,"▲","-"))),ROUND(VALUE(SUBSTITUTE(実質収支比率等に係る経年分析!G$49,"▲","-")),2),NA())</f>
        <v>0.09</v>
      </c>
      <c r="D21" s="307">
        <f>IF(ISNUMBER(VALUE(SUBSTITUTE(実質収支比率等に係る経年分析!H$49,"▲","-"))),ROUND(VALUE(SUBSTITUTE(実質収支比率等に係る経年分析!H$49,"▲","-")),2),NA())</f>
        <v>-1.36</v>
      </c>
      <c r="E21" s="307">
        <f>IF(ISNUMBER(VALUE(SUBSTITUTE(実質収支比率等に係る経年分析!I$49,"▲","-"))),ROUND(VALUE(SUBSTITUTE(実質収支比率等に係る経年分析!I$49,"▲","-")),2),NA())</f>
        <v>-0.31</v>
      </c>
      <c r="F21" s="307">
        <f>IF(ISNUMBER(VALUE(SUBSTITUTE(実質収支比率等に係る経年分析!J$49,"▲","-"))),ROUND(VALUE(SUBSTITUTE(実質収支比率等に係る経年分析!J$49,"▲","-")),2),NA())</f>
        <v>-0.5</v>
      </c>
    </row>
    <row r="24" spans="1:11" x14ac:dyDescent="0.2">
      <c r="A24" s="306" t="s">
        <v>99</v>
      </c>
    </row>
    <row r="25" spans="1:11" x14ac:dyDescent="0.2">
      <c r="A25" s="308"/>
      <c r="B25" s="308" t="str">
        <f>連結実質赤字比率に係る赤字・黒字の構成分析!F$33</f>
        <v>H26</v>
      </c>
      <c r="C25" s="308"/>
      <c r="D25" s="308" t="str">
        <f>連結実質赤字比率に係る赤字・黒字の構成分析!G$33</f>
        <v>H27</v>
      </c>
      <c r="E25" s="308"/>
      <c r="F25" s="308" t="str">
        <f>連結実質赤字比率に係る赤字・黒字の構成分析!H$33</f>
        <v>H28</v>
      </c>
      <c r="G25" s="308"/>
      <c r="H25" s="308" t="str">
        <f>連結実質赤字比率に係る赤字・黒字の構成分析!I$33</f>
        <v>H29</v>
      </c>
      <c r="I25" s="308"/>
      <c r="J25" s="308" t="str">
        <f>連結実質赤字比率に係る赤字・黒字の構成分析!J$33</f>
        <v>H30</v>
      </c>
      <c r="K25" s="308"/>
    </row>
    <row r="26" spans="1:11" x14ac:dyDescent="0.2">
      <c r="A26" s="308"/>
      <c r="B26" s="308" t="s">
        <v>114</v>
      </c>
      <c r="C26" s="308" t="s">
        <v>63</v>
      </c>
      <c r="D26" s="308" t="s">
        <v>114</v>
      </c>
      <c r="E26" s="308" t="s">
        <v>63</v>
      </c>
      <c r="F26" s="308" t="s">
        <v>114</v>
      </c>
      <c r="G26" s="308" t="s">
        <v>63</v>
      </c>
      <c r="H26" s="308" t="s">
        <v>114</v>
      </c>
      <c r="I26" s="308" t="s">
        <v>63</v>
      </c>
      <c r="J26" s="308" t="s">
        <v>114</v>
      </c>
      <c r="K26" s="308" t="s">
        <v>63</v>
      </c>
    </row>
    <row r="27" spans="1:11" x14ac:dyDescent="0.2">
      <c r="A27" s="308" t="str">
        <f>IF(連結実質赤字比率に係る赤字・黒字の構成分析!C$43="",NA(),連結実質赤字比率に係る赤字・黒字の構成分析!C$43)</f>
        <v>その他会計（黒字）</v>
      </c>
      <c r="B27" s="308" t="e">
        <f>IF(ROUND(VALUE(SUBSTITUTE(連結実質赤字比率に係る赤字・黒字の構成分析!F$43,"▲","-")),2)&lt;0,ABS(ROUND(VALUE(SUBSTITUTE(連結実質赤字比率に係る赤字・黒字の構成分析!F$43,"▲","-")),2)),NA())</f>
        <v>#N/A</v>
      </c>
      <c r="C27" s="308">
        <f>IF(ROUND(VALUE(SUBSTITUTE(連結実質赤字比率に係る赤字・黒字の構成分析!F$43,"▲","-")),2)&gt;=0,ABS(ROUND(VALUE(SUBSTITUTE(連結実質赤字比率に係る赤字・黒字の構成分析!F$43,"▲","-")),2)),NA())</f>
        <v>0</v>
      </c>
      <c r="D27" s="308" t="e">
        <f>IF(ROUND(VALUE(SUBSTITUTE(連結実質赤字比率に係る赤字・黒字の構成分析!G$43,"▲","-")),2)&lt;0,ABS(ROUND(VALUE(SUBSTITUTE(連結実質赤字比率に係る赤字・黒字の構成分析!G$43,"▲","-")),2)),NA())</f>
        <v>#N/A</v>
      </c>
      <c r="E27" s="308">
        <f>IF(ROUND(VALUE(SUBSTITUTE(連結実質赤字比率に係る赤字・黒字の構成分析!G$43,"▲","-")),2)&gt;=0,ABS(ROUND(VALUE(SUBSTITUTE(連結実質赤字比率に係る赤字・黒字の構成分析!G$43,"▲","-")),2)),NA())</f>
        <v>0</v>
      </c>
      <c r="F27" s="308" t="e">
        <f>IF(ROUND(VALUE(SUBSTITUTE(連結実質赤字比率に係る赤字・黒字の構成分析!H$43,"▲","-")),2)&lt;0,ABS(ROUND(VALUE(SUBSTITUTE(連結実質赤字比率に係る赤字・黒字の構成分析!H$43,"▲","-")),2)),NA())</f>
        <v>#N/A</v>
      </c>
      <c r="G27" s="308">
        <f>IF(ROUND(VALUE(SUBSTITUTE(連結実質赤字比率に係る赤字・黒字の構成分析!H$43,"▲","-")),2)&gt;=0,ABS(ROUND(VALUE(SUBSTITUTE(連結実質赤字比率に係る赤字・黒字の構成分析!H$43,"▲","-")),2)),NA())</f>
        <v>0</v>
      </c>
      <c r="H27" s="308" t="e">
        <f>IF(ROUND(VALUE(SUBSTITUTE(連結実質赤字比率に係る赤字・黒字の構成分析!I$43,"▲","-")),2)&lt;0,ABS(ROUND(VALUE(SUBSTITUTE(連結実質赤字比率に係る赤字・黒字の構成分析!I$43,"▲","-")),2)),NA())</f>
        <v>#N/A</v>
      </c>
      <c r="I27" s="308">
        <f>IF(ROUND(VALUE(SUBSTITUTE(連結実質赤字比率に係る赤字・黒字の構成分析!I$43,"▲","-")),2)&gt;=0,ABS(ROUND(VALUE(SUBSTITUTE(連結実質赤字比率に係る赤字・黒字の構成分析!I$43,"▲","-")),2)),NA())</f>
        <v>0</v>
      </c>
      <c r="J27" s="308" t="e">
        <f>IF(ROUND(VALUE(SUBSTITUTE(連結実質赤字比率に係る赤字・黒字の構成分析!J$43,"▲","-")),2)&lt;0,ABS(ROUND(VALUE(SUBSTITUTE(連結実質赤字比率に係る赤字・黒字の構成分析!J$43,"▲","-")),2)),NA())</f>
        <v>#N/A</v>
      </c>
      <c r="K27" s="308">
        <f>IF(ROUND(VALUE(SUBSTITUTE(連結実質赤字比率に係る赤字・黒字の構成分析!J$43,"▲","-")),2)&gt;=0,ABS(ROUND(VALUE(SUBSTITUTE(連結実質赤字比率に係る赤字・黒字の構成分析!J$43,"▲","-")),2)),NA())</f>
        <v>0</v>
      </c>
    </row>
    <row r="28" spans="1:11" x14ac:dyDescent="0.2">
      <c r="A28" s="308" t="str">
        <f>IF(連結実質赤字比率に係る赤字・黒字の構成分析!C$42="",NA(),連結実質赤字比率に係る赤字・黒字の構成分析!C$42)</f>
        <v>その他会計（赤字）</v>
      </c>
      <c r="B28" s="308" t="e">
        <f>IF(ROUND(VALUE(SUBSTITUTE(連結実質赤字比率に係る赤字・黒字の構成分析!F$42,"▲","-")),2)&lt;0,ABS(ROUND(VALUE(SUBSTITUTE(連結実質赤字比率に係る赤字・黒字の構成分析!F$42,"▲","-")),2)),NA())</f>
        <v>#VALUE!</v>
      </c>
      <c r="C28" s="308" t="e">
        <f>IF(ROUND(VALUE(SUBSTITUTE(連結実質赤字比率に係る赤字・黒字の構成分析!F$42,"▲","-")),2)&gt;=0,ABS(ROUND(VALUE(SUBSTITUTE(連結実質赤字比率に係る赤字・黒字の構成分析!F$42,"▲","-")),2)),NA())</f>
        <v>#VALUE!</v>
      </c>
      <c r="D28" s="308" t="e">
        <f>IF(ROUND(VALUE(SUBSTITUTE(連結実質赤字比率に係る赤字・黒字の構成分析!G$42,"▲","-")),2)&lt;0,ABS(ROUND(VALUE(SUBSTITUTE(連結実質赤字比率に係る赤字・黒字の構成分析!G$42,"▲","-")),2)),NA())</f>
        <v>#VALUE!</v>
      </c>
      <c r="E28" s="308" t="e">
        <f>IF(ROUND(VALUE(SUBSTITUTE(連結実質赤字比率に係る赤字・黒字の構成分析!G$42,"▲","-")),2)&gt;=0,ABS(ROUND(VALUE(SUBSTITUTE(連結実質赤字比率に係る赤字・黒字の構成分析!G$42,"▲","-")),2)),NA())</f>
        <v>#VALUE!</v>
      </c>
      <c r="F28" s="308" t="e">
        <f>IF(ROUND(VALUE(SUBSTITUTE(連結実質赤字比率に係る赤字・黒字の構成分析!H$42,"▲","-")),2)&lt;0,ABS(ROUND(VALUE(SUBSTITUTE(連結実質赤字比率に係る赤字・黒字の構成分析!H$42,"▲","-")),2)),NA())</f>
        <v>#VALUE!</v>
      </c>
      <c r="G28" s="308" t="e">
        <f>IF(ROUND(VALUE(SUBSTITUTE(連結実質赤字比率に係る赤字・黒字の構成分析!H$42,"▲","-")),2)&gt;=0,ABS(ROUND(VALUE(SUBSTITUTE(連結実質赤字比率に係る赤字・黒字の構成分析!H$42,"▲","-")),2)),NA())</f>
        <v>#VALUE!</v>
      </c>
      <c r="H28" s="308" t="e">
        <f>IF(ROUND(VALUE(SUBSTITUTE(連結実質赤字比率に係る赤字・黒字の構成分析!I$42,"▲","-")),2)&lt;0,ABS(ROUND(VALUE(SUBSTITUTE(連結実質赤字比率に係る赤字・黒字の構成分析!I$42,"▲","-")),2)),NA())</f>
        <v>#VALUE!</v>
      </c>
      <c r="I28" s="308" t="e">
        <f>IF(ROUND(VALUE(SUBSTITUTE(連結実質赤字比率に係る赤字・黒字の構成分析!I$42,"▲","-")),2)&gt;=0,ABS(ROUND(VALUE(SUBSTITUTE(連結実質赤字比率に係る赤字・黒字の構成分析!I$42,"▲","-")),2)),NA())</f>
        <v>#VALUE!</v>
      </c>
      <c r="J28" s="308" t="e">
        <f>IF(ROUND(VALUE(SUBSTITUTE(連結実質赤字比率に係る赤字・黒字の構成分析!J$42,"▲","-")),2)&lt;0,ABS(ROUND(VALUE(SUBSTITUTE(連結実質赤字比率に係る赤字・黒字の構成分析!J$42,"▲","-")),2)),NA())</f>
        <v>#VALUE!</v>
      </c>
      <c r="K28" s="308" t="e">
        <f>IF(ROUND(VALUE(SUBSTITUTE(連結実質赤字比率に係る赤字・黒字の構成分析!J$42,"▲","-")),2)&gt;=0,ABS(ROUND(VALUE(SUBSTITUTE(連結実質赤字比率に係る赤字・黒字の構成分析!J$42,"▲","-")),2)),NA())</f>
        <v>#VALUE!</v>
      </c>
    </row>
    <row r="29" spans="1:11" x14ac:dyDescent="0.2">
      <c r="A29" s="308" t="str">
        <f>IF(連結実質赤字比率に係る赤字・黒字の構成分析!C$41="",NA(),連結実質赤字比率に係る赤字・黒字の構成分析!C$41)</f>
        <v>給与等集中管理特別会計</v>
      </c>
      <c r="B29" s="308" t="e">
        <f>IF(ROUND(VALUE(SUBSTITUTE(連結実質赤字比率に係る赤字・黒字の構成分析!F$41,"▲","-")),2)&lt;0,ABS(ROUND(VALUE(SUBSTITUTE(連結実質赤字比率に係る赤字・黒字の構成分析!F$41,"▲","-")),2)),NA())</f>
        <v>#N/A</v>
      </c>
      <c r="C29" s="308">
        <f>IF(ROUND(VALUE(SUBSTITUTE(連結実質赤字比率に係る赤字・黒字の構成分析!F$41,"▲","-")),2)&gt;=0,ABS(ROUND(VALUE(SUBSTITUTE(連結実質赤字比率に係る赤字・黒字の構成分析!F$41,"▲","-")),2)),NA())</f>
        <v>0</v>
      </c>
      <c r="D29" s="308" t="e">
        <f>IF(ROUND(VALUE(SUBSTITUTE(連結実質赤字比率に係る赤字・黒字の構成分析!G$41,"▲","-")),2)&lt;0,ABS(ROUND(VALUE(SUBSTITUTE(連結実質赤字比率に係る赤字・黒字の構成分析!G$41,"▲","-")),2)),NA())</f>
        <v>#N/A</v>
      </c>
      <c r="E29" s="308">
        <f>IF(ROUND(VALUE(SUBSTITUTE(連結実質赤字比率に係る赤字・黒字の構成分析!G$41,"▲","-")),2)&gt;=0,ABS(ROUND(VALUE(SUBSTITUTE(連結実質赤字比率に係る赤字・黒字の構成分析!G$41,"▲","-")),2)),NA())</f>
        <v>0</v>
      </c>
      <c r="F29" s="308" t="e">
        <f>IF(ROUND(VALUE(SUBSTITUTE(連結実質赤字比率に係る赤字・黒字の構成分析!H$41,"▲","-")),2)&lt;0,ABS(ROUND(VALUE(SUBSTITUTE(連結実質赤字比率に係る赤字・黒字の構成分析!H$41,"▲","-")),2)),NA())</f>
        <v>#N/A</v>
      </c>
      <c r="G29" s="308">
        <f>IF(ROUND(VALUE(SUBSTITUTE(連結実質赤字比率に係る赤字・黒字の構成分析!H$41,"▲","-")),2)&gt;=0,ABS(ROUND(VALUE(SUBSTITUTE(連結実質赤字比率に係る赤字・黒字の構成分析!H$41,"▲","-")),2)),NA())</f>
        <v>0</v>
      </c>
      <c r="H29" s="308" t="e">
        <f>IF(ROUND(VALUE(SUBSTITUTE(連結実質赤字比率に係る赤字・黒字の構成分析!I$41,"▲","-")),2)&lt;0,ABS(ROUND(VALUE(SUBSTITUTE(連結実質赤字比率に係る赤字・黒字の構成分析!I$41,"▲","-")),2)),NA())</f>
        <v>#N/A</v>
      </c>
      <c r="I29" s="308">
        <f>IF(ROUND(VALUE(SUBSTITUTE(連結実質赤字比率に係る赤字・黒字の構成分析!I$41,"▲","-")),2)&gt;=0,ABS(ROUND(VALUE(SUBSTITUTE(連結実質赤字比率に係る赤字・黒字の構成分析!I$41,"▲","-")),2)),NA())</f>
        <v>0</v>
      </c>
      <c r="J29" s="308" t="e">
        <f>IF(ROUND(VALUE(SUBSTITUTE(連結実質赤字比率に係る赤字・黒字の構成分析!J$41,"▲","-")),2)&lt;0,ABS(ROUND(VALUE(SUBSTITUTE(連結実質赤字比率に係る赤字・黒字の構成分析!J$41,"▲","-")),2)),NA())</f>
        <v>#N/A</v>
      </c>
      <c r="K29" s="308">
        <f>IF(ROUND(VALUE(SUBSTITUTE(連結実質赤字比率に係る赤字・黒字の構成分析!J$41,"▲","-")),2)&gt;=0,ABS(ROUND(VALUE(SUBSTITUTE(連結実質赤字比率に係る赤字・黒字の構成分析!J$41,"▲","-")),2)),NA())</f>
        <v>0</v>
      </c>
    </row>
    <row r="30" spans="1:11" x14ac:dyDescent="0.2">
      <c r="A30" s="308" t="str">
        <f>IF(連結実質赤字比率に係る赤字・黒字の構成分析!C$40="",NA(),連結実質赤字比率に係る赤字・黒字の構成分析!C$40)</f>
        <v>農業改良資金助成事業特別会計</v>
      </c>
      <c r="B30" s="308" t="e">
        <f>IF(ROUND(VALUE(SUBSTITUTE(連結実質赤字比率に係る赤字・黒字の構成分析!F$40,"▲","-")),2)&lt;0,ABS(ROUND(VALUE(SUBSTITUTE(連結実質赤字比率に係る赤字・黒字の構成分析!F$40,"▲","-")),2)),NA())</f>
        <v>#N/A</v>
      </c>
      <c r="C30" s="308">
        <f>IF(ROUND(VALUE(SUBSTITUTE(連結実質赤字比率に係る赤字・黒字の構成分析!F$40,"▲","-")),2)&gt;=0,ABS(ROUND(VALUE(SUBSTITUTE(連結実質赤字比率に係る赤字・黒字の構成分析!F$40,"▲","-")),2)),NA())</f>
        <v>0.01</v>
      </c>
      <c r="D30" s="308" t="e">
        <f>IF(ROUND(VALUE(SUBSTITUTE(連結実質赤字比率に係る赤字・黒字の構成分析!G$40,"▲","-")),2)&lt;0,ABS(ROUND(VALUE(SUBSTITUTE(連結実質赤字比率に係る赤字・黒字の構成分析!G$40,"▲","-")),2)),NA())</f>
        <v>#N/A</v>
      </c>
      <c r="E30" s="308">
        <f>IF(ROUND(VALUE(SUBSTITUTE(連結実質赤字比率に係る赤字・黒字の構成分析!G$40,"▲","-")),2)&gt;=0,ABS(ROUND(VALUE(SUBSTITUTE(連結実質赤字比率に係る赤字・黒字の構成分析!G$40,"▲","-")),2)),NA())</f>
        <v>0.01</v>
      </c>
      <c r="F30" s="308" t="e">
        <f>IF(ROUND(VALUE(SUBSTITUTE(連結実質赤字比率に係る赤字・黒字の構成分析!H$40,"▲","-")),2)&lt;0,ABS(ROUND(VALUE(SUBSTITUTE(連結実質赤字比率に係る赤字・黒字の構成分析!H$40,"▲","-")),2)),NA())</f>
        <v>#N/A</v>
      </c>
      <c r="G30" s="308">
        <f>IF(ROUND(VALUE(SUBSTITUTE(連結実質赤字比率に係る赤字・黒字の構成分析!H$40,"▲","-")),2)&gt;=0,ABS(ROUND(VALUE(SUBSTITUTE(連結実質赤字比率に係る赤字・黒字の構成分析!H$40,"▲","-")),2)),NA())</f>
        <v>0</v>
      </c>
      <c r="H30" s="308" t="e">
        <f>IF(ROUND(VALUE(SUBSTITUTE(連結実質赤字比率に係る赤字・黒字の構成分析!I$40,"▲","-")),2)&lt;0,ABS(ROUND(VALUE(SUBSTITUTE(連結実質赤字比率に係る赤字・黒字の構成分析!I$40,"▲","-")),2)),NA())</f>
        <v>#N/A</v>
      </c>
      <c r="I30" s="308">
        <f>IF(ROUND(VALUE(SUBSTITUTE(連結実質赤字比率に係る赤字・黒字の構成分析!I$40,"▲","-")),2)&gt;=0,ABS(ROUND(VALUE(SUBSTITUTE(連結実質赤字比率に係る赤字・黒字の構成分析!I$40,"▲","-")),2)),NA())</f>
        <v>0</v>
      </c>
      <c r="J30" s="308" t="e">
        <f>IF(ROUND(VALUE(SUBSTITUTE(連結実質赤字比率に係る赤字・黒字の構成分析!J$40,"▲","-")),2)&lt;0,ABS(ROUND(VALUE(SUBSTITUTE(連結実質赤字比率に係る赤字・黒字の構成分析!J$40,"▲","-")),2)),NA())</f>
        <v>#N/A</v>
      </c>
      <c r="K30" s="308">
        <f>IF(ROUND(VALUE(SUBSTITUTE(連結実質赤字比率に係る赤字・黒字の構成分析!J$40,"▲","-")),2)&gt;=0,ABS(ROUND(VALUE(SUBSTITUTE(連結実質赤字比率に係る赤字・黒字の構成分析!J$40,"▲","-")),2)),NA())</f>
        <v>0</v>
      </c>
    </row>
    <row r="31" spans="1:11" x14ac:dyDescent="0.2">
      <c r="A31" s="308" t="str">
        <f>IF(連結実質赤字比率に係る赤字・黒字の構成分析!C$39="",NA(),連結実質赤字比率に係る赤字・黒字の構成分析!C$39)</f>
        <v>流域下水道事業特別会計</v>
      </c>
      <c r="B31" s="308" t="e">
        <f>IF(ROUND(VALUE(SUBSTITUTE(連結実質赤字比率に係る赤字・黒字の構成分析!F$39,"▲","-")),2)&lt;0,ABS(ROUND(VALUE(SUBSTITUTE(連結実質赤字比率に係る赤字・黒字の構成分析!F$39,"▲","-")),2)),NA())</f>
        <v>#N/A</v>
      </c>
      <c r="C31" s="308">
        <f>IF(ROUND(VALUE(SUBSTITUTE(連結実質赤字比率に係る赤字・黒字の構成分析!F$39,"▲","-")),2)&gt;=0,ABS(ROUND(VALUE(SUBSTITUTE(連結実質赤字比率に係る赤字・黒字の構成分析!F$39,"▲","-")),2)),NA())</f>
        <v>0.01</v>
      </c>
      <c r="D31" s="308" t="e">
        <f>IF(ROUND(VALUE(SUBSTITUTE(連結実質赤字比率に係る赤字・黒字の構成分析!G$39,"▲","-")),2)&lt;0,ABS(ROUND(VALUE(SUBSTITUTE(連結実質赤字比率に係る赤字・黒字の構成分析!G$39,"▲","-")),2)),NA())</f>
        <v>#N/A</v>
      </c>
      <c r="E31" s="308">
        <f>IF(ROUND(VALUE(SUBSTITUTE(連結実質赤字比率に係る赤字・黒字の構成分析!G$39,"▲","-")),2)&gt;=0,ABS(ROUND(VALUE(SUBSTITUTE(連結実質赤字比率に係る赤字・黒字の構成分析!G$39,"▲","-")),2)),NA())</f>
        <v>0.02</v>
      </c>
      <c r="F31" s="308" t="e">
        <f>IF(ROUND(VALUE(SUBSTITUTE(連結実質赤字比率に係る赤字・黒字の構成分析!H$39,"▲","-")),2)&lt;0,ABS(ROUND(VALUE(SUBSTITUTE(連結実質赤字比率に係る赤字・黒字の構成分析!H$39,"▲","-")),2)),NA())</f>
        <v>#N/A</v>
      </c>
      <c r="G31" s="308">
        <f>IF(ROUND(VALUE(SUBSTITUTE(連結実質赤字比率に係る赤字・黒字の構成分析!H$39,"▲","-")),2)&gt;=0,ABS(ROUND(VALUE(SUBSTITUTE(連結実質赤字比率に係る赤字・黒字の構成分析!H$39,"▲","-")),2)),NA())</f>
        <v>0.04</v>
      </c>
      <c r="H31" s="308" t="e">
        <f>IF(ROUND(VALUE(SUBSTITUTE(連結実質赤字比率に係る赤字・黒字の構成分析!I$39,"▲","-")),2)&lt;0,ABS(ROUND(VALUE(SUBSTITUTE(連結実質赤字比率に係る赤字・黒字の構成分析!I$39,"▲","-")),2)),NA())</f>
        <v>#N/A</v>
      </c>
      <c r="I31" s="308">
        <f>IF(ROUND(VALUE(SUBSTITUTE(連結実質赤字比率に係る赤字・黒字の構成分析!I$39,"▲","-")),2)&gt;=0,ABS(ROUND(VALUE(SUBSTITUTE(連結実質赤字比率に係る赤字・黒字の構成分析!I$39,"▲","-")),2)),NA())</f>
        <v>0.05</v>
      </c>
      <c r="J31" s="308" t="e">
        <f>IF(ROUND(VALUE(SUBSTITUTE(連結実質赤字比率に係る赤字・黒字の構成分析!J$39,"▲","-")),2)&lt;0,ABS(ROUND(VALUE(SUBSTITUTE(連結実質赤字比率に係る赤字・黒字の構成分析!J$39,"▲","-")),2)),NA())</f>
        <v>#N/A</v>
      </c>
      <c r="K31" s="308">
        <f>IF(ROUND(VALUE(SUBSTITUTE(連結実質赤字比率に係る赤字・黒字の構成分析!J$39,"▲","-")),2)&gt;=0,ABS(ROUND(VALUE(SUBSTITUTE(連結実質赤字比率に係る赤字・黒字の構成分析!J$39,"▲","-")),2)),NA())</f>
        <v>0.04</v>
      </c>
    </row>
    <row r="32" spans="1:11" x14ac:dyDescent="0.2">
      <c r="A32" s="308" t="str">
        <f>IF(連結実質赤字比率に係る赤字・黒字の構成分析!C$38="",NA(),連結実質赤字比率に係る赤字・黒字の構成分析!C$38)</f>
        <v>工業用水道事業会計</v>
      </c>
      <c r="B32" s="308" t="e">
        <f>IF(ROUND(VALUE(SUBSTITUTE(連結実質赤字比率に係る赤字・黒字の構成分析!F$38,"▲","-")),2)&lt;0,ABS(ROUND(VALUE(SUBSTITUTE(連結実質赤字比率に係る赤字・黒字の構成分析!F$38,"▲","-")),2)),NA())</f>
        <v>#N/A</v>
      </c>
      <c r="C32" s="308">
        <f>IF(ROUND(VALUE(SUBSTITUTE(連結実質赤字比率に係る赤字・黒字の構成分析!F$38,"▲","-")),2)&gt;=0,ABS(ROUND(VALUE(SUBSTITUTE(連結実質赤字比率に係る赤字・黒字の構成分析!F$38,"▲","-")),2)),NA())</f>
        <v>0.24</v>
      </c>
      <c r="D32" s="308" t="e">
        <f>IF(ROUND(VALUE(SUBSTITUTE(連結実質赤字比率に係る赤字・黒字の構成分析!G$38,"▲","-")),2)&lt;0,ABS(ROUND(VALUE(SUBSTITUTE(連結実質赤字比率に係る赤字・黒字の構成分析!G$38,"▲","-")),2)),NA())</f>
        <v>#N/A</v>
      </c>
      <c r="E32" s="308">
        <f>IF(ROUND(VALUE(SUBSTITUTE(連結実質赤字比率に係る赤字・黒字の構成分析!G$38,"▲","-")),2)&gt;=0,ABS(ROUND(VALUE(SUBSTITUTE(連結実質赤字比率に係る赤字・黒字の構成分析!G$38,"▲","-")),2)),NA())</f>
        <v>0.23</v>
      </c>
      <c r="F32" s="308" t="e">
        <f>IF(ROUND(VALUE(SUBSTITUTE(連結実質赤字比率に係る赤字・黒字の構成分析!H$38,"▲","-")),2)&lt;0,ABS(ROUND(VALUE(SUBSTITUTE(連結実質赤字比率に係る赤字・黒字の構成分析!H$38,"▲","-")),2)),NA())</f>
        <v>#N/A</v>
      </c>
      <c r="G32" s="308">
        <f>IF(ROUND(VALUE(SUBSTITUTE(連結実質赤字比率に係る赤字・黒字の構成分析!H$38,"▲","-")),2)&gt;=0,ABS(ROUND(VALUE(SUBSTITUTE(連結実質赤字比率に係る赤字・黒字の構成分析!H$38,"▲","-")),2)),NA())</f>
        <v>0.22</v>
      </c>
      <c r="H32" s="308" t="e">
        <f>IF(ROUND(VALUE(SUBSTITUTE(連結実質赤字比率に係る赤字・黒字の構成分析!I$38,"▲","-")),2)&lt;0,ABS(ROUND(VALUE(SUBSTITUTE(連結実質赤字比率に係る赤字・黒字の構成分析!I$38,"▲","-")),2)),NA())</f>
        <v>#N/A</v>
      </c>
      <c r="I32" s="308">
        <f>IF(ROUND(VALUE(SUBSTITUTE(連結実質赤字比率に係る赤字・黒字の構成分析!I$38,"▲","-")),2)&gt;=0,ABS(ROUND(VALUE(SUBSTITUTE(連結実質赤字比率に係る赤字・黒字の構成分析!I$38,"▲","-")),2)),NA())</f>
        <v>0.24</v>
      </c>
      <c r="J32" s="308" t="e">
        <f>IF(ROUND(VALUE(SUBSTITUTE(連結実質赤字比率に係る赤字・黒字の構成分析!J$38,"▲","-")),2)&lt;0,ABS(ROUND(VALUE(SUBSTITUTE(連結実質赤字比率に係る赤字・黒字の構成分析!J$38,"▲","-")),2)),NA())</f>
        <v>#N/A</v>
      </c>
      <c r="K32" s="308">
        <f>IF(ROUND(VALUE(SUBSTITUTE(連結実質赤字比率に係る赤字・黒字の構成分析!J$38,"▲","-")),2)&gt;=0,ABS(ROUND(VALUE(SUBSTITUTE(連結実質赤字比率に係る赤字・黒字の構成分析!J$38,"▲","-")),2)),NA())</f>
        <v>0.3</v>
      </c>
    </row>
    <row r="33" spans="1:16" x14ac:dyDescent="0.2">
      <c r="A33" s="308" t="str">
        <f>IF(連結実質赤字比率に係る赤字・黒字の構成分析!C$37="",NA(),連結実質赤字比率に係る赤字・黒字の構成分析!C$37)</f>
        <v>一般会計</v>
      </c>
      <c r="B33" s="308" t="e">
        <f>IF(ROUND(VALUE(SUBSTITUTE(連結実質赤字比率に係る赤字・黒字の構成分析!F$37,"▲","-")),2)&lt;0,ABS(ROUND(VALUE(SUBSTITUTE(連結実質赤字比率に係る赤字・黒字の構成分析!F$37,"▲","-")),2)),NA())</f>
        <v>#N/A</v>
      </c>
      <c r="C33" s="308">
        <f>IF(ROUND(VALUE(SUBSTITUTE(連結実質赤字比率に係る赤字・黒字の構成分析!F$37,"▲","-")),2)&gt;=0,ABS(ROUND(VALUE(SUBSTITUTE(連結実質赤字比率に係る赤字・黒字の構成分析!F$37,"▲","-")),2)),NA())</f>
        <v>0.85</v>
      </c>
      <c r="D33" s="308" t="e">
        <f>IF(ROUND(VALUE(SUBSTITUTE(連結実質赤字比率に係る赤字・黒字の構成分析!G$37,"▲","-")),2)&lt;0,ABS(ROUND(VALUE(SUBSTITUTE(連結実質赤字比率に係る赤字・黒字の構成分析!G$37,"▲","-")),2)),NA())</f>
        <v>#N/A</v>
      </c>
      <c r="E33" s="308">
        <f>IF(ROUND(VALUE(SUBSTITUTE(連結実質赤字比率に係る赤字・黒字の構成分析!G$37,"▲","-")),2)&gt;=0,ABS(ROUND(VALUE(SUBSTITUTE(連結実質赤字比率に係る赤字・黒字の構成分析!G$37,"▲","-")),2)),NA())</f>
        <v>0.94</v>
      </c>
      <c r="F33" s="308" t="e">
        <f>IF(ROUND(VALUE(SUBSTITUTE(連結実質赤字比率に係る赤字・黒字の構成分析!H$37,"▲","-")),2)&lt;0,ABS(ROUND(VALUE(SUBSTITUTE(連結実質赤字比率に係る赤字・黒字の構成分析!H$37,"▲","-")),2)),NA())</f>
        <v>#N/A</v>
      </c>
      <c r="G33" s="308">
        <f>IF(ROUND(VALUE(SUBSTITUTE(連結実質赤字比率に係る赤字・黒字の構成分析!H$37,"▲","-")),2)&gt;=0,ABS(ROUND(VALUE(SUBSTITUTE(連結実質赤字比率に係る赤字・黒字の構成分析!H$37,"▲","-")),2)),NA())</f>
        <v>0.35</v>
      </c>
      <c r="H33" s="308" t="e">
        <f>IF(ROUND(VALUE(SUBSTITUTE(連結実質赤字比率に係る赤字・黒字の構成分析!I$37,"▲","-")),2)&lt;0,ABS(ROUND(VALUE(SUBSTITUTE(連結実質赤字比率に係る赤字・黒字の構成分析!I$37,"▲","-")),2)),NA())</f>
        <v>#N/A</v>
      </c>
      <c r="I33" s="308">
        <f>IF(ROUND(VALUE(SUBSTITUTE(連結実質赤字比率に係る赤字・黒字の構成分析!I$37,"▲","-")),2)&gt;=0,ABS(ROUND(VALUE(SUBSTITUTE(連結実質赤字比率に係る赤字・黒字の構成分析!I$37,"▲","-")),2)),NA())</f>
        <v>0.75</v>
      </c>
      <c r="J33" s="308" t="e">
        <f>IF(ROUND(VALUE(SUBSTITUTE(連結実質赤字比率に係る赤字・黒字の構成分析!J$37,"▲","-")),2)&lt;0,ABS(ROUND(VALUE(SUBSTITUTE(連結実質赤字比率に係る赤字・黒字の構成分析!J$37,"▲","-")),2)),NA())</f>
        <v>#N/A</v>
      </c>
      <c r="K33" s="308">
        <f>IF(ROUND(VALUE(SUBSTITUTE(連結実質赤字比率に係る赤字・黒字の構成分析!J$37,"▲","-")),2)&gt;=0,ABS(ROUND(VALUE(SUBSTITUTE(連結実質赤字比率に係る赤字・黒字の構成分析!J$37,"▲","-")),2)),NA())</f>
        <v>0.48</v>
      </c>
    </row>
    <row r="34" spans="1:16" x14ac:dyDescent="0.2">
      <c r="A34" s="308" t="str">
        <f>IF(連結実質赤字比率に係る赤字・黒字の構成分析!C$36="",NA(),連結実質赤字比率に係る赤字・黒字の構成分析!C$36)</f>
        <v>国民健康保険事業特別会計</v>
      </c>
      <c r="B34" s="308" t="e">
        <f>IF(ROUND(VALUE(SUBSTITUTE(連結実質赤字比率に係る赤字・黒字の構成分析!F$36,"▲","-")),2)&lt;0,ABS(ROUND(VALUE(SUBSTITUTE(連結実質赤字比率に係る赤字・黒字の構成分析!F$36,"▲","-")),2)),NA())</f>
        <v>#VALUE!</v>
      </c>
      <c r="C34" s="308" t="e">
        <f>IF(ROUND(VALUE(SUBSTITUTE(連結実質赤字比率に係る赤字・黒字の構成分析!F$36,"▲","-")),2)&gt;=0,ABS(ROUND(VALUE(SUBSTITUTE(連結実質赤字比率に係る赤字・黒字の構成分析!F$36,"▲","-")),2)),NA())</f>
        <v>#VALUE!</v>
      </c>
      <c r="D34" s="308" t="e">
        <f>IF(ROUND(VALUE(SUBSTITUTE(連結実質赤字比率に係る赤字・黒字の構成分析!G$36,"▲","-")),2)&lt;0,ABS(ROUND(VALUE(SUBSTITUTE(連結実質赤字比率に係る赤字・黒字の構成分析!G$36,"▲","-")),2)),NA())</f>
        <v>#VALUE!</v>
      </c>
      <c r="E34" s="308" t="e">
        <f>IF(ROUND(VALUE(SUBSTITUTE(連結実質赤字比率に係る赤字・黒字の構成分析!G$36,"▲","-")),2)&gt;=0,ABS(ROUND(VALUE(SUBSTITUTE(連結実質赤字比率に係る赤字・黒字の構成分析!G$36,"▲","-")),2)),NA())</f>
        <v>#VALUE!</v>
      </c>
      <c r="F34" s="308" t="e">
        <f>IF(ROUND(VALUE(SUBSTITUTE(連結実質赤字比率に係る赤字・黒字の構成分析!H$36,"▲","-")),2)&lt;0,ABS(ROUND(VALUE(SUBSTITUTE(連結実質赤字比率に係る赤字・黒字の構成分析!H$36,"▲","-")),2)),NA())</f>
        <v>#VALUE!</v>
      </c>
      <c r="G34" s="308" t="e">
        <f>IF(ROUND(VALUE(SUBSTITUTE(連結実質赤字比率に係る赤字・黒字の構成分析!H$36,"▲","-")),2)&gt;=0,ABS(ROUND(VALUE(SUBSTITUTE(連結実質赤字比率に係る赤字・黒字の構成分析!H$36,"▲","-")),2)),NA())</f>
        <v>#VALUE!</v>
      </c>
      <c r="H34" s="308" t="e">
        <f>IF(ROUND(VALUE(SUBSTITUTE(連結実質赤字比率に係る赤字・黒字の構成分析!I$36,"▲","-")),2)&lt;0,ABS(ROUND(VALUE(SUBSTITUTE(連結実質赤字比率に係る赤字・黒字の構成分析!I$36,"▲","-")),2)),NA())</f>
        <v>#VALUE!</v>
      </c>
      <c r="I34" s="308" t="e">
        <f>IF(ROUND(VALUE(SUBSTITUTE(連結実質赤字比率に係る赤字・黒字の構成分析!I$36,"▲","-")),2)&gt;=0,ABS(ROUND(VALUE(SUBSTITUTE(連結実質赤字比率に係る赤字・黒字の構成分析!I$36,"▲","-")),2)),NA())</f>
        <v>#VALUE!</v>
      </c>
      <c r="J34" s="308" t="e">
        <f>IF(ROUND(VALUE(SUBSTITUTE(連結実質赤字比率に係る赤字・黒字の構成分析!J$36,"▲","-")),2)&lt;0,ABS(ROUND(VALUE(SUBSTITUTE(連結実質赤字比率に係る赤字・黒字の構成分析!J$36,"▲","-")),2)),NA())</f>
        <v>#N/A</v>
      </c>
      <c r="K34" s="308">
        <f>IF(ROUND(VALUE(SUBSTITUTE(連結実質赤字比率に係る赤字・黒字の構成分析!J$36,"▲","-")),2)&gt;=0,ABS(ROUND(VALUE(SUBSTITUTE(連結実質赤字比率に係る赤字・黒字の構成分析!J$36,"▲","-")),2)),NA())</f>
        <v>0.63</v>
      </c>
    </row>
    <row r="35" spans="1:16" x14ac:dyDescent="0.2">
      <c r="A35" s="308" t="str">
        <f>IF(連結実質赤字比率に係る赤字・黒字の構成分析!C$35="",NA(),連結実質赤字比率に係る赤字・黒字の構成分析!C$35)</f>
        <v>病院事業会計</v>
      </c>
      <c r="B35" s="308" t="e">
        <f>IF(ROUND(VALUE(SUBSTITUTE(連結実質赤字比率に係る赤字・黒字の構成分析!F$35,"▲","-")),2)&lt;0,ABS(ROUND(VALUE(SUBSTITUTE(連結実質赤字比率に係る赤字・黒字の構成分析!F$35,"▲","-")),2)),NA())</f>
        <v>#N/A</v>
      </c>
      <c r="C35" s="308">
        <f>IF(ROUND(VALUE(SUBSTITUTE(連結実質赤字比率に係る赤字・黒字の構成分析!F$35,"▲","-")),2)&gt;=0,ABS(ROUND(VALUE(SUBSTITUTE(連結実質赤字比率に係る赤字・黒字の構成分析!F$35,"▲","-")),2)),NA())</f>
        <v>1.66</v>
      </c>
      <c r="D35" s="308" t="e">
        <f>IF(ROUND(VALUE(SUBSTITUTE(連結実質赤字比率に係る赤字・黒字の構成分析!G$35,"▲","-")),2)&lt;0,ABS(ROUND(VALUE(SUBSTITUTE(連結実質赤字比率に係る赤字・黒字の構成分析!G$35,"▲","-")),2)),NA())</f>
        <v>#N/A</v>
      </c>
      <c r="E35" s="308">
        <f>IF(ROUND(VALUE(SUBSTITUTE(連結実質赤字比率に係る赤字・黒字の構成分析!G$35,"▲","-")),2)&gt;=0,ABS(ROUND(VALUE(SUBSTITUTE(連結実質赤字比率に係る赤字・黒字の構成分析!G$35,"▲","-")),2)),NA())</f>
        <v>1.58</v>
      </c>
      <c r="F35" s="308" t="e">
        <f>IF(ROUND(VALUE(SUBSTITUTE(連結実質赤字比率に係る赤字・黒字の構成分析!H$35,"▲","-")),2)&lt;0,ABS(ROUND(VALUE(SUBSTITUTE(連結実質赤字比率に係る赤字・黒字の構成分析!H$35,"▲","-")),2)),NA())</f>
        <v>#N/A</v>
      </c>
      <c r="G35" s="308">
        <f>IF(ROUND(VALUE(SUBSTITUTE(連結実質赤字比率に係る赤字・黒字の構成分析!H$35,"▲","-")),2)&gt;=0,ABS(ROUND(VALUE(SUBSTITUTE(連結実質赤字比率に係る赤字・黒字の構成分析!H$35,"▲","-")),2)),NA())</f>
        <v>1.1399999999999999</v>
      </c>
      <c r="H35" s="308" t="e">
        <f>IF(ROUND(VALUE(SUBSTITUTE(連結実質赤字比率に係る赤字・黒字の構成分析!I$35,"▲","-")),2)&lt;0,ABS(ROUND(VALUE(SUBSTITUTE(連結実質赤字比率に係る赤字・黒字の構成分析!I$35,"▲","-")),2)),NA())</f>
        <v>#N/A</v>
      </c>
      <c r="I35" s="308">
        <f>IF(ROUND(VALUE(SUBSTITUTE(連結実質赤字比率に係る赤字・黒字の構成分析!I$35,"▲","-")),2)&gt;=0,ABS(ROUND(VALUE(SUBSTITUTE(連結実質赤字比率に係る赤字・黒字の構成分析!I$35,"▲","-")),2)),NA())</f>
        <v>1.39</v>
      </c>
      <c r="J35" s="308" t="e">
        <f>IF(ROUND(VALUE(SUBSTITUTE(連結実質赤字比率に係る赤字・黒字の構成分析!J$35,"▲","-")),2)&lt;0,ABS(ROUND(VALUE(SUBSTITUTE(連結実質赤字比率に係る赤字・黒字の構成分析!J$35,"▲","-")),2)),NA())</f>
        <v>#N/A</v>
      </c>
      <c r="K35" s="308">
        <f>IF(ROUND(VALUE(SUBSTITUTE(連結実質赤字比率に係る赤字・黒字の構成分析!J$35,"▲","-")),2)&gt;=0,ABS(ROUND(VALUE(SUBSTITUTE(連結実質赤字比率に係る赤字・黒字の構成分析!J$35,"▲","-")),2)),NA())</f>
        <v>1.3</v>
      </c>
    </row>
    <row r="36" spans="1:16" x14ac:dyDescent="0.2">
      <c r="A36" s="308" t="str">
        <f>IF(連結実質赤字比率に係る赤字・黒字の構成分析!C$34="",NA(),連結実質赤字比率に係る赤字・黒字の構成分析!C$34)</f>
        <v>電気事業会計</v>
      </c>
      <c r="B36" s="308" t="e">
        <f>IF(ROUND(VALUE(SUBSTITUTE(連結実質赤字比率に係る赤字・黒字の構成分析!F$34,"▲","-")),2)&lt;0,ABS(ROUND(VALUE(SUBSTITUTE(連結実質赤字比率に係る赤字・黒字の構成分析!F$34,"▲","-")),2)),NA())</f>
        <v>#N/A</v>
      </c>
      <c r="C36" s="308">
        <f>IF(ROUND(VALUE(SUBSTITUTE(連結実質赤字比率に係る赤字・黒字の構成分析!F$34,"▲","-")),2)&gt;=0,ABS(ROUND(VALUE(SUBSTITUTE(連結実質赤字比率に係る赤字・黒字の構成分析!F$34,"▲","-")),2)),NA())</f>
        <v>1.5699999999999998</v>
      </c>
      <c r="D36" s="308" t="e">
        <f>IF(ROUND(VALUE(SUBSTITUTE(連結実質赤字比率に係る赤字・黒字の構成分析!G$34,"▲","-")),2)&lt;0,ABS(ROUND(VALUE(SUBSTITUTE(連結実質赤字比率に係る赤字・黒字の構成分析!G$34,"▲","-")),2)),NA())</f>
        <v>#N/A</v>
      </c>
      <c r="E36" s="308">
        <f>IF(ROUND(VALUE(SUBSTITUTE(連結実質赤字比率に係る赤字・黒字の構成分析!G$34,"▲","-")),2)&gt;=0,ABS(ROUND(VALUE(SUBSTITUTE(連結実質赤字比率に係る赤字・黒字の構成分析!G$34,"▲","-")),2)),NA())</f>
        <v>1.55</v>
      </c>
      <c r="F36" s="308" t="e">
        <f>IF(ROUND(VALUE(SUBSTITUTE(連結実質赤字比率に係る赤字・黒字の構成分析!H$34,"▲","-")),2)&lt;0,ABS(ROUND(VALUE(SUBSTITUTE(連結実質赤字比率に係る赤字・黒字の構成分析!H$34,"▲","-")),2)),NA())</f>
        <v>#N/A</v>
      </c>
      <c r="G36" s="308">
        <f>IF(ROUND(VALUE(SUBSTITUTE(連結実質赤字比率に係る赤字・黒字の構成分析!H$34,"▲","-")),2)&gt;=0,ABS(ROUND(VALUE(SUBSTITUTE(連結実質赤字比率に係る赤字・黒字の構成分析!H$34,"▲","-")),2)),NA())</f>
        <v>1.61</v>
      </c>
      <c r="H36" s="308" t="e">
        <f>IF(ROUND(VALUE(SUBSTITUTE(連結実質赤字比率に係る赤字・黒字の構成分析!I$34,"▲","-")),2)&lt;0,ABS(ROUND(VALUE(SUBSTITUTE(連結実質赤字比率に係る赤字・黒字の構成分析!I$34,"▲","-")),2)),NA())</f>
        <v>#N/A</v>
      </c>
      <c r="I36" s="308">
        <f>IF(ROUND(VALUE(SUBSTITUTE(連結実質赤字比率に係る赤字・黒字の構成分析!I$34,"▲","-")),2)&gt;=0,ABS(ROUND(VALUE(SUBSTITUTE(連結実質赤字比率に係る赤字・黒字の構成分析!I$34,"▲","-")),2)),NA())</f>
        <v>1.75</v>
      </c>
      <c r="J36" s="308" t="e">
        <f>IF(ROUND(VALUE(SUBSTITUTE(連結実質赤字比率に係る赤字・黒字の構成分析!J$34,"▲","-")),2)&lt;0,ABS(ROUND(VALUE(SUBSTITUTE(連結実質赤字比率に係る赤字・黒字の構成分析!J$34,"▲","-")),2)),NA())</f>
        <v>#N/A</v>
      </c>
      <c r="K36" s="308">
        <f>IF(ROUND(VALUE(SUBSTITUTE(連結実質赤字比率に係る赤字・黒字の構成分析!J$34,"▲","-")),2)&gt;=0,ABS(ROUND(VALUE(SUBSTITUTE(連結実質赤字比率に係る赤字・黒字の構成分析!J$34,"▲","-")),2)),NA())</f>
        <v>1.96</v>
      </c>
    </row>
    <row r="39" spans="1:16" x14ac:dyDescent="0.2">
      <c r="A39" s="306" t="s">
        <v>11</v>
      </c>
    </row>
    <row r="40" spans="1:16" x14ac:dyDescent="0.2">
      <c r="A40" s="309"/>
      <c r="B40" s="309" t="str">
        <f>'実質公債費比率（分子）の構造'!K$44</f>
        <v>H26</v>
      </c>
      <c r="C40" s="309"/>
      <c r="D40" s="309"/>
      <c r="E40" s="309" t="str">
        <f>'実質公債費比率（分子）の構造'!L$44</f>
        <v>H27</v>
      </c>
      <c r="F40" s="309"/>
      <c r="G40" s="309"/>
      <c r="H40" s="309" t="str">
        <f>'実質公債費比率（分子）の構造'!M$44</f>
        <v>H28</v>
      </c>
      <c r="I40" s="309"/>
      <c r="J40" s="309"/>
      <c r="K40" s="309" t="str">
        <f>'実質公債費比率（分子）の構造'!N$44</f>
        <v>H29</v>
      </c>
      <c r="L40" s="309"/>
      <c r="M40" s="309"/>
      <c r="N40" s="309" t="str">
        <f>'実質公債費比率（分子）の構造'!O$44</f>
        <v>H30</v>
      </c>
      <c r="O40" s="309"/>
      <c r="P40" s="309"/>
    </row>
    <row r="41" spans="1:16" x14ac:dyDescent="0.2">
      <c r="A41" s="309"/>
      <c r="B41" s="309" t="s">
        <v>116</v>
      </c>
      <c r="C41" s="309"/>
      <c r="D41" s="309" t="s">
        <v>119</v>
      </c>
      <c r="E41" s="309" t="s">
        <v>116</v>
      </c>
      <c r="F41" s="309"/>
      <c r="G41" s="309" t="s">
        <v>119</v>
      </c>
      <c r="H41" s="309" t="s">
        <v>116</v>
      </c>
      <c r="I41" s="309"/>
      <c r="J41" s="309" t="s">
        <v>119</v>
      </c>
      <c r="K41" s="309" t="s">
        <v>116</v>
      </c>
      <c r="L41" s="309"/>
      <c r="M41" s="309" t="s">
        <v>119</v>
      </c>
      <c r="N41" s="309" t="s">
        <v>116</v>
      </c>
      <c r="O41" s="309"/>
      <c r="P41" s="309" t="s">
        <v>119</v>
      </c>
    </row>
    <row r="42" spans="1:16" x14ac:dyDescent="0.2">
      <c r="A42" s="309" t="s">
        <v>121</v>
      </c>
      <c r="B42" s="309"/>
      <c r="C42" s="309"/>
      <c r="D42" s="309">
        <f>'実質公債費比率（分子）の構造'!K$52</f>
        <v>53258</v>
      </c>
      <c r="E42" s="309"/>
      <c r="F42" s="309"/>
      <c r="G42" s="309">
        <f>'実質公債費比率（分子）の構造'!L$52</f>
        <v>53814</v>
      </c>
      <c r="H42" s="309"/>
      <c r="I42" s="309"/>
      <c r="J42" s="309">
        <f>'実質公債費比率（分子）の構造'!M$52</f>
        <v>53663</v>
      </c>
      <c r="K42" s="309"/>
      <c r="L42" s="309"/>
      <c r="M42" s="309">
        <f>'実質公債費比率（分子）の構造'!N$52</f>
        <v>60811</v>
      </c>
      <c r="N42" s="309"/>
      <c r="O42" s="309"/>
      <c r="P42" s="309">
        <f>'実質公債費比率（分子）の構造'!O$52</f>
        <v>53761</v>
      </c>
    </row>
    <row r="43" spans="1:16" x14ac:dyDescent="0.2">
      <c r="A43" s="309" t="s">
        <v>45</v>
      </c>
      <c r="B43" s="309">
        <f>'実質公債費比率（分子）の構造'!K$51</f>
        <v>64</v>
      </c>
      <c r="C43" s="309"/>
      <c r="D43" s="309"/>
      <c r="E43" s="309">
        <f>'実質公債費比率（分子）の構造'!L$51</f>
        <v>62</v>
      </c>
      <c r="F43" s="309"/>
      <c r="G43" s="309"/>
      <c r="H43" s="309">
        <f>'実質公債費比率（分子）の構造'!M$51</f>
        <v>10</v>
      </c>
      <c r="I43" s="309"/>
      <c r="J43" s="309"/>
      <c r="K43" s="309">
        <f>'実質公債費比率（分子）の構造'!N$51</f>
        <v>16</v>
      </c>
      <c r="L43" s="309"/>
      <c r="M43" s="309"/>
      <c r="N43" s="309">
        <f>'実質公債費比率（分子）の構造'!O$51</f>
        <v>10</v>
      </c>
      <c r="O43" s="309"/>
      <c r="P43" s="309"/>
    </row>
    <row r="44" spans="1:16" x14ac:dyDescent="0.2">
      <c r="A44" s="309" t="s">
        <v>42</v>
      </c>
      <c r="B44" s="309">
        <f>'実質公債費比率（分子）の構造'!K$50</f>
        <v>1134</v>
      </c>
      <c r="C44" s="309"/>
      <c r="D44" s="309"/>
      <c r="E44" s="309">
        <f>'実質公債費比率（分子）の構造'!L$50</f>
        <v>1116</v>
      </c>
      <c r="F44" s="309"/>
      <c r="G44" s="309"/>
      <c r="H44" s="309">
        <f>'実質公債費比率（分子）の構造'!M$50</f>
        <v>1091</v>
      </c>
      <c r="I44" s="309"/>
      <c r="J44" s="309"/>
      <c r="K44" s="309">
        <f>'実質公債費比率（分子）の構造'!N$50</f>
        <v>1077</v>
      </c>
      <c r="L44" s="309"/>
      <c r="M44" s="309"/>
      <c r="N44" s="309">
        <f>'実質公債費比率（分子）の構造'!O$50</f>
        <v>986</v>
      </c>
      <c r="O44" s="309"/>
      <c r="P44" s="309"/>
    </row>
    <row r="45" spans="1:16" x14ac:dyDescent="0.2">
      <c r="A45" s="309" t="s">
        <v>0</v>
      </c>
      <c r="B45" s="309">
        <f>'実質公債費比率（分子）の構造'!K$49</f>
        <v>880</v>
      </c>
      <c r="C45" s="309"/>
      <c r="D45" s="309"/>
      <c r="E45" s="309">
        <f>'実質公債費比率（分子）の構造'!L$49</f>
        <v>890</v>
      </c>
      <c r="F45" s="309"/>
      <c r="G45" s="309"/>
      <c r="H45" s="309">
        <f>'実質公債費比率（分子）の構造'!M$49</f>
        <v>971</v>
      </c>
      <c r="I45" s="309"/>
      <c r="J45" s="309"/>
      <c r="K45" s="309">
        <f>'実質公債費比率（分子）の構造'!N$49</f>
        <v>877</v>
      </c>
      <c r="L45" s="309"/>
      <c r="M45" s="309"/>
      <c r="N45" s="309">
        <f>'実質公債費比率（分子）の構造'!O$49</f>
        <v>880</v>
      </c>
      <c r="O45" s="309"/>
      <c r="P45" s="309"/>
    </row>
    <row r="46" spans="1:16" x14ac:dyDescent="0.2">
      <c r="A46" s="309" t="s">
        <v>37</v>
      </c>
      <c r="B46" s="309">
        <f>'実質公債費比率（分子）の構造'!K$48</f>
        <v>1041</v>
      </c>
      <c r="C46" s="309"/>
      <c r="D46" s="309"/>
      <c r="E46" s="309">
        <f>'実質公債費比率（分子）の構造'!L$48</f>
        <v>1424</v>
      </c>
      <c r="F46" s="309"/>
      <c r="G46" s="309"/>
      <c r="H46" s="309">
        <f>'実質公債費比率（分子）の構造'!M$48</f>
        <v>1330</v>
      </c>
      <c r="I46" s="309"/>
      <c r="J46" s="309"/>
      <c r="K46" s="309">
        <f>'実質公債費比率（分子）の構造'!N$48</f>
        <v>1463</v>
      </c>
      <c r="L46" s="309"/>
      <c r="M46" s="309"/>
      <c r="N46" s="309">
        <f>'実質公債費比率（分子）の構造'!O$48</f>
        <v>1540</v>
      </c>
      <c r="O46" s="309"/>
      <c r="P46" s="309"/>
    </row>
    <row r="47" spans="1:16" x14ac:dyDescent="0.2">
      <c r="A47" s="309" t="s">
        <v>31</v>
      </c>
      <c r="B47" s="309">
        <f>'実質公債費比率（分子）の構造'!K$47</f>
        <v>5503</v>
      </c>
      <c r="C47" s="309"/>
      <c r="D47" s="309"/>
      <c r="E47" s="309">
        <f>'実質公債費比率（分子）の構造'!L$47</f>
        <v>6383</v>
      </c>
      <c r="F47" s="309"/>
      <c r="G47" s="309"/>
      <c r="H47" s="309">
        <f>'実質公債費比率（分子）の構造'!M$47</f>
        <v>7245</v>
      </c>
      <c r="I47" s="309"/>
      <c r="J47" s="309"/>
      <c r="K47" s="309">
        <f>'実質公債費比率（分子）の構造'!N$47</f>
        <v>7900</v>
      </c>
      <c r="L47" s="309"/>
      <c r="M47" s="309"/>
      <c r="N47" s="309">
        <f>'実質公債費比率（分子）の構造'!O$47</f>
        <v>8797</v>
      </c>
      <c r="O47" s="309"/>
      <c r="P47" s="309"/>
    </row>
    <row r="48" spans="1:16" x14ac:dyDescent="0.2">
      <c r="A48" s="309" t="s">
        <v>56</v>
      </c>
      <c r="B48" s="309">
        <f>'実質公債費比率（分子）の構造'!K$46</f>
        <v>252</v>
      </c>
      <c r="C48" s="309"/>
      <c r="D48" s="309"/>
      <c r="E48" s="309">
        <f>'実質公債費比率（分子）の構造'!L$46</f>
        <v>293</v>
      </c>
      <c r="F48" s="309"/>
      <c r="G48" s="309"/>
      <c r="H48" s="309">
        <f>'実質公債費比率（分子）の構造'!M$46</f>
        <v>605</v>
      </c>
      <c r="I48" s="309"/>
      <c r="J48" s="309"/>
      <c r="K48" s="309">
        <f>'実質公債費比率（分子）の構造'!N$46</f>
        <v>1375</v>
      </c>
      <c r="L48" s="309"/>
      <c r="M48" s="309"/>
      <c r="N48" s="309">
        <f>'実質公債費比率（分子）の構造'!O$46</f>
        <v>1134</v>
      </c>
      <c r="O48" s="309"/>
      <c r="P48" s="309"/>
    </row>
    <row r="49" spans="1:16" x14ac:dyDescent="0.2">
      <c r="A49" s="309" t="s">
        <v>20</v>
      </c>
      <c r="B49" s="309">
        <f>'実質公債費比率（分子）の構造'!K$45</f>
        <v>66461</v>
      </c>
      <c r="C49" s="309"/>
      <c r="D49" s="309"/>
      <c r="E49" s="309">
        <f>'実質公債費比率（分子）の構造'!L$45</f>
        <v>65895</v>
      </c>
      <c r="F49" s="309"/>
      <c r="G49" s="309"/>
      <c r="H49" s="309">
        <f>'実質公債費比率（分子）の構造'!M$45</f>
        <v>64352</v>
      </c>
      <c r="I49" s="309"/>
      <c r="J49" s="309"/>
      <c r="K49" s="309">
        <f>'実質公債費比率（分子）の構造'!N$45</f>
        <v>71529</v>
      </c>
      <c r="L49" s="309"/>
      <c r="M49" s="309"/>
      <c r="N49" s="309">
        <f>'実質公債費比率（分子）の構造'!O$45</f>
        <v>63622</v>
      </c>
      <c r="O49" s="309"/>
      <c r="P49" s="309"/>
    </row>
    <row r="50" spans="1:16" x14ac:dyDescent="0.2">
      <c r="A50" s="309" t="s">
        <v>27</v>
      </c>
      <c r="B50" s="309" t="e">
        <f>NA()</f>
        <v>#N/A</v>
      </c>
      <c r="C50" s="309">
        <f>IF(ISNUMBER('実質公債費比率（分子）の構造'!K$53),'実質公債費比率（分子）の構造'!K$53,NA())</f>
        <v>22077</v>
      </c>
      <c r="D50" s="309" t="e">
        <f>NA()</f>
        <v>#N/A</v>
      </c>
      <c r="E50" s="309" t="e">
        <f>NA()</f>
        <v>#N/A</v>
      </c>
      <c r="F50" s="309">
        <f>IF(ISNUMBER('実質公債費比率（分子）の構造'!L$53),'実質公債費比率（分子）の構造'!L$53,NA())</f>
        <v>22249</v>
      </c>
      <c r="G50" s="309" t="e">
        <f>NA()</f>
        <v>#N/A</v>
      </c>
      <c r="H50" s="309" t="e">
        <f>NA()</f>
        <v>#N/A</v>
      </c>
      <c r="I50" s="309">
        <f>IF(ISNUMBER('実質公債費比率（分子）の構造'!M$53),'実質公債費比率（分子）の構造'!M$53,NA())</f>
        <v>21941</v>
      </c>
      <c r="J50" s="309" t="e">
        <f>NA()</f>
        <v>#N/A</v>
      </c>
      <c r="K50" s="309" t="e">
        <f>NA()</f>
        <v>#N/A</v>
      </c>
      <c r="L50" s="309">
        <f>IF(ISNUMBER('実質公債費比率（分子）の構造'!N$53),'実質公債費比率（分子）の構造'!N$53,NA())</f>
        <v>23426</v>
      </c>
      <c r="M50" s="309" t="e">
        <f>NA()</f>
        <v>#N/A</v>
      </c>
      <c r="N50" s="309" t="e">
        <f>NA()</f>
        <v>#N/A</v>
      </c>
      <c r="O50" s="309">
        <f>IF(ISNUMBER('実質公債費比率（分子）の構造'!O$53),'実質公債費比率（分子）の構造'!O$53,NA())</f>
        <v>23208</v>
      </c>
      <c r="P50" s="309" t="e">
        <f>NA()</f>
        <v>#N/A</v>
      </c>
    </row>
    <row r="53" spans="1:16" x14ac:dyDescent="0.2">
      <c r="A53" s="306" t="s">
        <v>122</v>
      </c>
    </row>
    <row r="54" spans="1:16" x14ac:dyDescent="0.2">
      <c r="A54" s="308"/>
      <c r="B54" s="308" t="str">
        <f>'将来負担比率（分子）の構造'!I$40</f>
        <v>H26</v>
      </c>
      <c r="C54" s="308"/>
      <c r="D54" s="308"/>
      <c r="E54" s="308" t="str">
        <f>'将来負担比率（分子）の構造'!J$40</f>
        <v>H27</v>
      </c>
      <c r="F54" s="308"/>
      <c r="G54" s="308"/>
      <c r="H54" s="308" t="str">
        <f>'将来負担比率（分子）の構造'!K$40</f>
        <v>H28</v>
      </c>
      <c r="I54" s="308"/>
      <c r="J54" s="308"/>
      <c r="K54" s="308" t="str">
        <f>'将来負担比率（分子）の構造'!L$40</f>
        <v>H29</v>
      </c>
      <c r="L54" s="308"/>
      <c r="M54" s="308"/>
      <c r="N54" s="308" t="str">
        <f>'将来負担比率（分子）の構造'!M$40</f>
        <v>H30</v>
      </c>
      <c r="O54" s="308"/>
      <c r="P54" s="308"/>
    </row>
    <row r="55" spans="1:16" x14ac:dyDescent="0.2">
      <c r="A55" s="308"/>
      <c r="B55" s="308" t="s">
        <v>104</v>
      </c>
      <c r="C55" s="308"/>
      <c r="D55" s="308" t="s">
        <v>10</v>
      </c>
      <c r="E55" s="308" t="s">
        <v>104</v>
      </c>
      <c r="F55" s="308"/>
      <c r="G55" s="308" t="s">
        <v>10</v>
      </c>
      <c r="H55" s="308" t="s">
        <v>104</v>
      </c>
      <c r="I55" s="308"/>
      <c r="J55" s="308" t="s">
        <v>10</v>
      </c>
      <c r="K55" s="308" t="s">
        <v>104</v>
      </c>
      <c r="L55" s="308"/>
      <c r="M55" s="308" t="s">
        <v>10</v>
      </c>
      <c r="N55" s="308" t="s">
        <v>104</v>
      </c>
      <c r="O55" s="308"/>
      <c r="P55" s="308" t="s">
        <v>10</v>
      </c>
    </row>
    <row r="56" spans="1:16" x14ac:dyDescent="0.2">
      <c r="A56" s="308" t="s">
        <v>44</v>
      </c>
      <c r="B56" s="308"/>
      <c r="C56" s="308"/>
      <c r="D56" s="308">
        <f>'将来負担比率（分子）の構造'!I$52</f>
        <v>599565</v>
      </c>
      <c r="E56" s="308"/>
      <c r="F56" s="308"/>
      <c r="G56" s="308">
        <f>'将来負担比率（分子）の構造'!J$52</f>
        <v>598022</v>
      </c>
      <c r="H56" s="308"/>
      <c r="I56" s="308"/>
      <c r="J56" s="308">
        <f>'将来負担比率（分子）の構造'!K$52</f>
        <v>578139</v>
      </c>
      <c r="K56" s="308"/>
      <c r="L56" s="308"/>
      <c r="M56" s="308">
        <f>'将来負担比率（分子）の構造'!L$52</f>
        <v>573063</v>
      </c>
      <c r="N56" s="308"/>
      <c r="O56" s="308"/>
      <c r="P56" s="308">
        <f>'将来負担比率（分子）の構造'!M$52</f>
        <v>562972</v>
      </c>
    </row>
    <row r="57" spans="1:16" x14ac:dyDescent="0.2">
      <c r="A57" s="308" t="s">
        <v>96</v>
      </c>
      <c r="B57" s="308"/>
      <c r="C57" s="308"/>
      <c r="D57" s="308">
        <f>'将来負担比率（分子）の構造'!I$51</f>
        <v>16711</v>
      </c>
      <c r="E57" s="308"/>
      <c r="F57" s="308"/>
      <c r="G57" s="308">
        <f>'将来負担比率（分子）の構造'!J$51</f>
        <v>16683</v>
      </c>
      <c r="H57" s="308"/>
      <c r="I57" s="308"/>
      <c r="J57" s="308">
        <f>'将来負担比率（分子）の構造'!K$51</f>
        <v>16352</v>
      </c>
      <c r="K57" s="308"/>
      <c r="L57" s="308"/>
      <c r="M57" s="308">
        <f>'将来負担比率（分子）の構造'!L$51</f>
        <v>16582</v>
      </c>
      <c r="N57" s="308"/>
      <c r="O57" s="308"/>
      <c r="P57" s="308">
        <f>'将来負担比率（分子）の構造'!M$51</f>
        <v>14600</v>
      </c>
    </row>
    <row r="58" spans="1:16" x14ac:dyDescent="0.2">
      <c r="A58" s="308" t="s">
        <v>93</v>
      </c>
      <c r="B58" s="308"/>
      <c r="C58" s="308"/>
      <c r="D58" s="308">
        <f>'将来負担比率（分子）の構造'!I$50</f>
        <v>54651</v>
      </c>
      <c r="E58" s="308"/>
      <c r="F58" s="308"/>
      <c r="G58" s="308">
        <f>'将来負担比率（分子）の構造'!J$50</f>
        <v>56618</v>
      </c>
      <c r="H58" s="308"/>
      <c r="I58" s="308"/>
      <c r="J58" s="308">
        <f>'将来負担比率（分子）の構造'!K$50</f>
        <v>57531</v>
      </c>
      <c r="K58" s="308"/>
      <c r="L58" s="308"/>
      <c r="M58" s="308">
        <f>'将来負担比率（分子）の構造'!L$50</f>
        <v>47110</v>
      </c>
      <c r="N58" s="308"/>
      <c r="O58" s="308"/>
      <c r="P58" s="308">
        <f>'将来負担比率（分子）の構造'!M$50</f>
        <v>46833</v>
      </c>
    </row>
    <row r="59" spans="1:16" x14ac:dyDescent="0.2">
      <c r="A59" s="308" t="s">
        <v>88</v>
      </c>
      <c r="B59" s="308" t="str">
        <f>'将来負担比率（分子）の構造'!I$49</f>
        <v>-</v>
      </c>
      <c r="C59" s="308"/>
      <c r="D59" s="308"/>
      <c r="E59" s="308" t="str">
        <f>'将来負担比率（分子）の構造'!J$49</f>
        <v>-</v>
      </c>
      <c r="F59" s="308"/>
      <c r="G59" s="308"/>
      <c r="H59" s="308" t="str">
        <f>'将来負担比率（分子）の構造'!K$49</f>
        <v>-</v>
      </c>
      <c r="I59" s="308"/>
      <c r="J59" s="308"/>
      <c r="K59" s="308" t="str">
        <f>'将来負担比率（分子）の構造'!L$49</f>
        <v>-</v>
      </c>
      <c r="L59" s="308"/>
      <c r="M59" s="308"/>
      <c r="N59" s="308" t="str">
        <f>'将来負担比率（分子）の構造'!M$49</f>
        <v>-</v>
      </c>
      <c r="O59" s="308"/>
      <c r="P59" s="308"/>
    </row>
    <row r="60" spans="1:16" x14ac:dyDescent="0.2">
      <c r="A60" s="308" t="s">
        <v>81</v>
      </c>
      <c r="B60" s="308" t="str">
        <f>'将来負担比率（分子）の構造'!I$48</f>
        <v>-</v>
      </c>
      <c r="C60" s="308"/>
      <c r="D60" s="308"/>
      <c r="E60" s="308" t="str">
        <f>'将来負担比率（分子）の構造'!J$48</f>
        <v>-</v>
      </c>
      <c r="F60" s="308"/>
      <c r="G60" s="308"/>
      <c r="H60" s="308" t="str">
        <f>'将来負担比率（分子）の構造'!K$48</f>
        <v>-</v>
      </c>
      <c r="I60" s="308"/>
      <c r="J60" s="308"/>
      <c r="K60" s="308" t="str">
        <f>'将来負担比率（分子）の構造'!L$48</f>
        <v>-</v>
      </c>
      <c r="L60" s="308"/>
      <c r="M60" s="308"/>
      <c r="N60" s="308" t="str">
        <f>'将来負担比率（分子）の構造'!M$48</f>
        <v>-</v>
      </c>
      <c r="O60" s="308"/>
      <c r="P60" s="308"/>
    </row>
    <row r="61" spans="1:16" x14ac:dyDescent="0.2">
      <c r="A61" s="308" t="s">
        <v>71</v>
      </c>
      <c r="B61" s="308">
        <f>'将来負担比率（分子）の構造'!I$46</f>
        <v>12401</v>
      </c>
      <c r="C61" s="308"/>
      <c r="D61" s="308"/>
      <c r="E61" s="308">
        <f>'将来負担比率（分子）の構造'!J$46</f>
        <v>11584</v>
      </c>
      <c r="F61" s="308"/>
      <c r="G61" s="308"/>
      <c r="H61" s="308">
        <f>'将来負担比率（分子）の構造'!K$46</f>
        <v>8542</v>
      </c>
      <c r="I61" s="308"/>
      <c r="J61" s="308"/>
      <c r="K61" s="308">
        <f>'将来負担比率（分子）の構造'!L$46</f>
        <v>5280</v>
      </c>
      <c r="L61" s="308"/>
      <c r="M61" s="308"/>
      <c r="N61" s="308">
        <f>'将来負担比率（分子）の構造'!M$46</f>
        <v>4983</v>
      </c>
      <c r="O61" s="308"/>
      <c r="P61" s="308"/>
    </row>
    <row r="62" spans="1:16" x14ac:dyDescent="0.2">
      <c r="A62" s="308" t="s">
        <v>72</v>
      </c>
      <c r="B62" s="308">
        <f>'将来負担比率（分子）の構造'!I$45</f>
        <v>120299</v>
      </c>
      <c r="C62" s="308"/>
      <c r="D62" s="308"/>
      <c r="E62" s="308">
        <f>'将来負担比率（分子）の構造'!J$45</f>
        <v>116388</v>
      </c>
      <c r="F62" s="308"/>
      <c r="G62" s="308"/>
      <c r="H62" s="308">
        <f>'将来負担比率（分子）の構造'!K$45</f>
        <v>103491</v>
      </c>
      <c r="I62" s="308"/>
      <c r="J62" s="308"/>
      <c r="K62" s="308">
        <f>'将来負担比率（分子）の構造'!L$45</f>
        <v>103217</v>
      </c>
      <c r="L62" s="308"/>
      <c r="M62" s="308"/>
      <c r="N62" s="308">
        <f>'将来負担比率（分子）の構造'!M$45</f>
        <v>100138</v>
      </c>
      <c r="O62" s="308"/>
      <c r="P62" s="308"/>
    </row>
    <row r="63" spans="1:16" x14ac:dyDescent="0.2">
      <c r="A63" s="308" t="s">
        <v>69</v>
      </c>
      <c r="B63" s="308">
        <f>'将来負担比率（分子）の構造'!I$44</f>
        <v>9669</v>
      </c>
      <c r="C63" s="308"/>
      <c r="D63" s="308"/>
      <c r="E63" s="308">
        <f>'将来負担比率（分子）の構造'!J$44</f>
        <v>12823</v>
      </c>
      <c r="F63" s="308"/>
      <c r="G63" s="308"/>
      <c r="H63" s="308">
        <f>'将来負担比率（分子）の構造'!K$44</f>
        <v>9115</v>
      </c>
      <c r="I63" s="308"/>
      <c r="J63" s="308"/>
      <c r="K63" s="308">
        <f>'将来負担比率（分子）の構造'!L$44</f>
        <v>8771</v>
      </c>
      <c r="L63" s="308"/>
      <c r="M63" s="308"/>
      <c r="N63" s="308">
        <f>'将来負担比率（分子）の構造'!M$44</f>
        <v>8664</v>
      </c>
      <c r="O63" s="308"/>
      <c r="P63" s="308"/>
    </row>
    <row r="64" spans="1:16" x14ac:dyDescent="0.2">
      <c r="A64" s="308" t="s">
        <v>67</v>
      </c>
      <c r="B64" s="308">
        <f>'将来負担比率（分子）の構造'!I$43</f>
        <v>13533</v>
      </c>
      <c r="C64" s="308"/>
      <c r="D64" s="308"/>
      <c r="E64" s="308">
        <f>'将来負担比率（分子）の構造'!J$43</f>
        <v>12985</v>
      </c>
      <c r="F64" s="308"/>
      <c r="G64" s="308"/>
      <c r="H64" s="308">
        <f>'将来負担比率（分子）の構造'!K$43</f>
        <v>12361</v>
      </c>
      <c r="I64" s="308"/>
      <c r="J64" s="308"/>
      <c r="K64" s="308">
        <f>'将来負担比率（分子）の構造'!L$43</f>
        <v>11195</v>
      </c>
      <c r="L64" s="308"/>
      <c r="M64" s="308"/>
      <c r="N64" s="308">
        <f>'将来負担比率（分子）の構造'!M$43</f>
        <v>9771</v>
      </c>
      <c r="O64" s="308"/>
      <c r="P64" s="308"/>
    </row>
    <row r="65" spans="1:16" x14ac:dyDescent="0.2">
      <c r="A65" s="308" t="s">
        <v>66</v>
      </c>
      <c r="B65" s="308">
        <f>'将来負担比率（分子）の構造'!I$42</f>
        <v>5257</v>
      </c>
      <c r="C65" s="308"/>
      <c r="D65" s="308"/>
      <c r="E65" s="308">
        <f>'将来負担比率（分子）の構造'!J$42</f>
        <v>4857</v>
      </c>
      <c r="F65" s="308"/>
      <c r="G65" s="308"/>
      <c r="H65" s="308">
        <f>'将来負担比率（分子）の構造'!K$42</f>
        <v>4300</v>
      </c>
      <c r="I65" s="308"/>
      <c r="J65" s="308"/>
      <c r="K65" s="308">
        <f>'将来負担比率（分子）の構造'!L$42</f>
        <v>3724</v>
      </c>
      <c r="L65" s="308"/>
      <c r="M65" s="308"/>
      <c r="N65" s="308">
        <f>'将来負担比率（分子）の構造'!M$42</f>
        <v>3158</v>
      </c>
      <c r="O65" s="308"/>
      <c r="P65" s="308"/>
    </row>
    <row r="66" spans="1:16" x14ac:dyDescent="0.2">
      <c r="A66" s="308" t="s">
        <v>59</v>
      </c>
      <c r="B66" s="308">
        <f>'将来負担比率（分子）の構造'!I$41</f>
        <v>852032</v>
      </c>
      <c r="C66" s="308"/>
      <c r="D66" s="308"/>
      <c r="E66" s="308">
        <f>'将来負担比率（分子）の構造'!J$41</f>
        <v>857492</v>
      </c>
      <c r="F66" s="308"/>
      <c r="G66" s="308"/>
      <c r="H66" s="308">
        <f>'将来負担比率（分子）の構造'!K$41</f>
        <v>865607</v>
      </c>
      <c r="I66" s="308"/>
      <c r="J66" s="308"/>
      <c r="K66" s="308">
        <f>'将来負担比率（分子）の構造'!L$41</f>
        <v>871956</v>
      </c>
      <c r="L66" s="308"/>
      <c r="M66" s="308"/>
      <c r="N66" s="308">
        <f>'将来負担比率（分子）の構造'!M$41</f>
        <v>880846</v>
      </c>
      <c r="O66" s="308"/>
      <c r="P66" s="308"/>
    </row>
    <row r="67" spans="1:16" x14ac:dyDescent="0.2">
      <c r="A67" s="308" t="s">
        <v>97</v>
      </c>
      <c r="B67" s="308" t="e">
        <f>NA()</f>
        <v>#N/A</v>
      </c>
      <c r="C67" s="308">
        <f>IF(ISNUMBER('将来負担比率（分子）の構造'!I$53),IF('将来負担比率（分子）の構造'!I$53&lt;0,0,'将来負担比率（分子）の構造'!I$53),NA())</f>
        <v>342265</v>
      </c>
      <c r="D67" s="308" t="e">
        <f>NA()</f>
        <v>#N/A</v>
      </c>
      <c r="E67" s="308" t="e">
        <f>NA()</f>
        <v>#N/A</v>
      </c>
      <c r="F67" s="308">
        <f>IF(ISNUMBER('将来負担比率（分子）の構造'!J$53),IF('将来負担比率（分子）の構造'!J$53&lt;0,0,'将来負担比率（分子）の構造'!J$53),NA())</f>
        <v>344807</v>
      </c>
      <c r="G67" s="308" t="e">
        <f>NA()</f>
        <v>#N/A</v>
      </c>
      <c r="H67" s="308" t="e">
        <f>NA()</f>
        <v>#N/A</v>
      </c>
      <c r="I67" s="308">
        <f>IF(ISNUMBER('将来負担比率（分子）の構造'!K$53),IF('将来負担比率（分子）の構造'!K$53&lt;0,0,'将来負担比率（分子）の構造'!K$53),NA())</f>
        <v>351394</v>
      </c>
      <c r="J67" s="308" t="e">
        <f>NA()</f>
        <v>#N/A</v>
      </c>
      <c r="K67" s="308" t="e">
        <f>NA()</f>
        <v>#N/A</v>
      </c>
      <c r="L67" s="308">
        <f>IF(ISNUMBER('将来負担比率（分子）の構造'!L$53),IF('将来負担比率（分子）の構造'!L$53&lt;0,0,'将来負担比率（分子）の構造'!L$53),NA())</f>
        <v>367388</v>
      </c>
      <c r="M67" s="308" t="e">
        <f>NA()</f>
        <v>#N/A</v>
      </c>
      <c r="N67" s="308" t="e">
        <f>NA()</f>
        <v>#N/A</v>
      </c>
      <c r="O67" s="308">
        <f>IF(ISNUMBER('将来負担比率（分子）の構造'!M$53),IF('将来負担比率（分子）の構造'!M$53&lt;0,0,'将来負担比率（分子）の構造'!M$53),NA())</f>
        <v>383154</v>
      </c>
      <c r="P67" s="308" t="e">
        <f>NA()</f>
        <v>#N/A</v>
      </c>
    </row>
    <row r="70" spans="1:16" x14ac:dyDescent="0.2">
      <c r="A70" s="311" t="s">
        <v>125</v>
      </c>
      <c r="B70" s="311"/>
      <c r="C70" s="311"/>
      <c r="D70" s="311"/>
      <c r="E70" s="311"/>
      <c r="F70" s="311"/>
    </row>
    <row r="71" spans="1:16" x14ac:dyDescent="0.2">
      <c r="A71" s="310"/>
      <c r="B71" s="310" t="str">
        <f>基金残高に係る経年分析!F54</f>
        <v>H28</v>
      </c>
      <c r="C71" s="310" t="str">
        <f>基金残高に係る経年分析!G54</f>
        <v>H29</v>
      </c>
      <c r="D71" s="310" t="str">
        <f>基金残高に係る経年分析!H54</f>
        <v>H30</v>
      </c>
    </row>
    <row r="72" spans="1:16" x14ac:dyDescent="0.2">
      <c r="A72" s="310" t="s">
        <v>127</v>
      </c>
      <c r="B72" s="312">
        <f>基金残高に係る経年分析!F55</f>
        <v>8393</v>
      </c>
      <c r="C72" s="312">
        <f>基金残高に係る経年分析!G55</f>
        <v>7015</v>
      </c>
      <c r="D72" s="312">
        <f>基金残高に係る経年分析!H55</f>
        <v>7400</v>
      </c>
    </row>
    <row r="73" spans="1:16" x14ac:dyDescent="0.2">
      <c r="A73" s="310" t="s">
        <v>128</v>
      </c>
      <c r="B73" s="312">
        <f>基金残高に係る経年分析!F56</f>
        <v>21141</v>
      </c>
      <c r="C73" s="312">
        <f>基金残高に係る経年分析!G56</f>
        <v>17442</v>
      </c>
      <c r="D73" s="312">
        <f>基金残高に係る経年分析!H56</f>
        <v>15281</v>
      </c>
    </row>
    <row r="74" spans="1:16" x14ac:dyDescent="0.2">
      <c r="A74" s="310" t="s">
        <v>131</v>
      </c>
      <c r="B74" s="312">
        <f>基金残高に係る経年分析!F57</f>
        <v>13462</v>
      </c>
      <c r="C74" s="312">
        <f>基金残高に係る経年分析!G57</f>
        <v>12652</v>
      </c>
      <c r="D74" s="312">
        <f>基金残高に係る経年分析!H57</f>
        <v>14609</v>
      </c>
    </row>
  </sheetData>
  <sheetProtection algorithmName="SHA-512" hashValue="3+AY957xA85ZL/7cU4c0OMyn1KzLk+XpBzNTHNrTXQvWjvhuuZmPZJf8Pm99P0radfb4GG2oLp/urrIPNikiNA==" saltValue="Xw1Q1jWnhdmeqi8MONgu+A==" spinCount="100000" sheet="1" objects="1" scenarios="1"/>
  <phoneticPr fontId="4"/>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1" customWidth="1"/>
    <col min="139" max="139" width="0" style="1" hidden="1" customWidth="1"/>
    <col min="140" max="16384" width="0" style="1" hidden="1"/>
  </cols>
  <sheetData>
    <row r="1" spans="2:138" ht="22.5" customHeight="1" x14ac:dyDescent="0.2">
      <c r="B1" s="5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610" t="s">
        <v>74</v>
      </c>
      <c r="DD1" s="611"/>
      <c r="DE1" s="611"/>
      <c r="DF1" s="611"/>
      <c r="DG1" s="611"/>
      <c r="DH1" s="611"/>
      <c r="DI1" s="612"/>
      <c r="DK1" s="610" t="s">
        <v>135</v>
      </c>
      <c r="DL1" s="611"/>
      <c r="DM1" s="611"/>
      <c r="DN1" s="611"/>
      <c r="DO1" s="611"/>
      <c r="DP1" s="611"/>
      <c r="DQ1" s="611"/>
      <c r="DR1" s="611"/>
      <c r="DS1" s="611"/>
      <c r="DT1" s="611"/>
      <c r="DU1" s="611"/>
      <c r="DV1" s="611"/>
      <c r="DW1" s="611"/>
      <c r="DX1" s="612"/>
      <c r="DY1" s="2"/>
      <c r="DZ1" s="2"/>
      <c r="EA1" s="2"/>
      <c r="EB1" s="2"/>
      <c r="EC1" s="2"/>
      <c r="ED1" s="2"/>
      <c r="EE1" s="2"/>
      <c r="EF1" s="2"/>
      <c r="EG1" s="2"/>
      <c r="EH1" s="2"/>
    </row>
    <row r="2" spans="2:138" ht="22.5" customHeight="1" x14ac:dyDescent="0.2">
      <c r="B2" s="51" t="s">
        <v>261</v>
      </c>
      <c r="R2" s="56"/>
      <c r="S2" s="56"/>
      <c r="T2" s="56"/>
      <c r="U2" s="56"/>
      <c r="V2" s="56"/>
      <c r="W2" s="56"/>
      <c r="X2" s="56"/>
      <c r="Y2" s="56"/>
      <c r="Z2" s="56"/>
      <c r="AA2" s="56"/>
      <c r="AB2" s="56"/>
      <c r="AC2" s="56"/>
      <c r="AE2" s="61"/>
      <c r="AF2" s="61"/>
      <c r="AG2" s="61"/>
      <c r="AH2" s="61"/>
      <c r="AI2" s="61"/>
      <c r="AJ2" s="56"/>
      <c r="AK2" s="56"/>
      <c r="AL2" s="56"/>
      <c r="AM2" s="56"/>
      <c r="AN2" s="56"/>
      <c r="AO2" s="56"/>
      <c r="AP2" s="56"/>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row>
    <row r="3" spans="2:138" ht="11.25" customHeight="1" x14ac:dyDescent="0.2">
      <c r="B3" s="584" t="s">
        <v>117</v>
      </c>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4" t="s">
        <v>285</v>
      </c>
      <c r="AQ3" s="585"/>
      <c r="AR3" s="585"/>
      <c r="AS3" s="585"/>
      <c r="AT3" s="585"/>
      <c r="AU3" s="585"/>
      <c r="AV3" s="585"/>
      <c r="AW3" s="585"/>
      <c r="AX3" s="585"/>
      <c r="AY3" s="585"/>
      <c r="AZ3" s="585"/>
      <c r="BA3" s="585"/>
      <c r="BB3" s="585"/>
      <c r="BC3" s="585"/>
      <c r="BD3" s="585"/>
      <c r="BE3" s="585"/>
      <c r="BF3" s="585"/>
      <c r="BG3" s="585"/>
      <c r="BH3" s="585"/>
      <c r="BI3" s="585"/>
      <c r="BJ3" s="585"/>
      <c r="BK3" s="585"/>
      <c r="BL3" s="585"/>
      <c r="BM3" s="585"/>
      <c r="BN3" s="585"/>
      <c r="BO3" s="585"/>
      <c r="BP3" s="585"/>
      <c r="BQ3" s="585"/>
      <c r="BR3" s="585"/>
      <c r="BS3" s="585"/>
      <c r="BT3" s="585"/>
      <c r="BU3" s="585"/>
      <c r="BV3" s="585"/>
      <c r="BW3" s="586"/>
      <c r="BY3" s="584" t="s">
        <v>286</v>
      </c>
      <c r="BZ3" s="585"/>
      <c r="CA3" s="585"/>
      <c r="CB3" s="585"/>
      <c r="CC3" s="585"/>
      <c r="CD3" s="585"/>
      <c r="CE3" s="585"/>
      <c r="CF3" s="585"/>
      <c r="CG3" s="585"/>
      <c r="CH3" s="585"/>
      <c r="CI3" s="585"/>
      <c r="CJ3" s="585"/>
      <c r="CK3" s="585"/>
      <c r="CL3" s="585"/>
      <c r="CM3" s="585"/>
      <c r="CN3" s="585"/>
      <c r="CO3" s="585"/>
      <c r="CP3" s="585"/>
      <c r="CQ3" s="585"/>
      <c r="CR3" s="585"/>
      <c r="CS3" s="585"/>
      <c r="CT3" s="585"/>
      <c r="CU3" s="585"/>
      <c r="CV3" s="585"/>
      <c r="CW3" s="585"/>
      <c r="CX3" s="585"/>
      <c r="CY3" s="585"/>
      <c r="CZ3" s="585"/>
      <c r="DA3" s="585"/>
      <c r="DB3" s="585"/>
      <c r="DC3" s="585"/>
      <c r="DD3" s="585"/>
      <c r="DE3" s="585"/>
      <c r="DF3" s="585"/>
      <c r="DG3" s="585"/>
      <c r="DH3" s="585"/>
      <c r="DI3" s="585"/>
      <c r="DJ3" s="585"/>
      <c r="DK3" s="585"/>
      <c r="DL3" s="585"/>
      <c r="DM3" s="585"/>
      <c r="DN3" s="585"/>
      <c r="DO3" s="585"/>
      <c r="DP3" s="585"/>
      <c r="DQ3" s="585"/>
      <c r="DR3" s="585"/>
      <c r="DS3" s="585"/>
      <c r="DT3" s="585"/>
      <c r="DU3" s="585"/>
      <c r="DV3" s="585"/>
      <c r="DW3" s="585"/>
      <c r="DX3" s="586"/>
    </row>
    <row r="4" spans="2:138" ht="11.25" customHeight="1" x14ac:dyDescent="0.2">
      <c r="B4" s="584" t="s">
        <v>5</v>
      </c>
      <c r="C4" s="585"/>
      <c r="D4" s="585"/>
      <c r="E4" s="585"/>
      <c r="F4" s="585"/>
      <c r="G4" s="585"/>
      <c r="H4" s="585"/>
      <c r="I4" s="585"/>
      <c r="J4" s="585"/>
      <c r="K4" s="585"/>
      <c r="L4" s="585"/>
      <c r="M4" s="585"/>
      <c r="N4" s="585"/>
      <c r="O4" s="585"/>
      <c r="P4" s="585"/>
      <c r="Q4" s="586"/>
      <c r="R4" s="584" t="s">
        <v>288</v>
      </c>
      <c r="S4" s="585"/>
      <c r="T4" s="585"/>
      <c r="U4" s="585"/>
      <c r="V4" s="585"/>
      <c r="W4" s="585"/>
      <c r="X4" s="585"/>
      <c r="Y4" s="586"/>
      <c r="Z4" s="584" t="s">
        <v>291</v>
      </c>
      <c r="AA4" s="585"/>
      <c r="AB4" s="585"/>
      <c r="AC4" s="586"/>
      <c r="AD4" s="584" t="s">
        <v>293</v>
      </c>
      <c r="AE4" s="585"/>
      <c r="AF4" s="585"/>
      <c r="AG4" s="585"/>
      <c r="AH4" s="585"/>
      <c r="AI4" s="585"/>
      <c r="AJ4" s="585"/>
      <c r="AK4" s="586"/>
      <c r="AL4" s="584" t="s">
        <v>291</v>
      </c>
      <c r="AM4" s="585"/>
      <c r="AN4" s="585"/>
      <c r="AO4" s="586"/>
      <c r="AP4" s="613" t="s">
        <v>296</v>
      </c>
      <c r="AQ4" s="613"/>
      <c r="AR4" s="613"/>
      <c r="AS4" s="613"/>
      <c r="AT4" s="613"/>
      <c r="AU4" s="613"/>
      <c r="AV4" s="613"/>
      <c r="AW4" s="613"/>
      <c r="AX4" s="613"/>
      <c r="AY4" s="613"/>
      <c r="AZ4" s="613"/>
      <c r="BA4" s="613"/>
      <c r="BB4" s="613"/>
      <c r="BC4" s="613"/>
      <c r="BD4" s="613" t="s">
        <v>274</v>
      </c>
      <c r="BE4" s="613"/>
      <c r="BF4" s="613"/>
      <c r="BG4" s="613"/>
      <c r="BH4" s="613"/>
      <c r="BI4" s="613"/>
      <c r="BJ4" s="613"/>
      <c r="BK4" s="613"/>
      <c r="BL4" s="613" t="s">
        <v>291</v>
      </c>
      <c r="BM4" s="613"/>
      <c r="BN4" s="613"/>
      <c r="BO4" s="613"/>
      <c r="BP4" s="613" t="s">
        <v>297</v>
      </c>
      <c r="BQ4" s="613"/>
      <c r="BR4" s="613"/>
      <c r="BS4" s="613"/>
      <c r="BT4" s="613"/>
      <c r="BU4" s="613"/>
      <c r="BV4" s="613"/>
      <c r="BW4" s="613"/>
      <c r="BY4" s="584" t="s">
        <v>138</v>
      </c>
      <c r="BZ4" s="585"/>
      <c r="CA4" s="585"/>
      <c r="CB4" s="585"/>
      <c r="CC4" s="585"/>
      <c r="CD4" s="585"/>
      <c r="CE4" s="585"/>
      <c r="CF4" s="585"/>
      <c r="CG4" s="585"/>
      <c r="CH4" s="585"/>
      <c r="CI4" s="585"/>
      <c r="CJ4" s="585"/>
      <c r="CK4" s="585"/>
      <c r="CL4" s="585"/>
      <c r="CM4" s="585"/>
      <c r="CN4" s="585"/>
      <c r="CO4" s="585"/>
      <c r="CP4" s="585"/>
      <c r="CQ4" s="585"/>
      <c r="CR4" s="585"/>
      <c r="CS4" s="585"/>
      <c r="CT4" s="585"/>
      <c r="CU4" s="585"/>
      <c r="CV4" s="585"/>
      <c r="CW4" s="585"/>
      <c r="CX4" s="585"/>
      <c r="CY4" s="585"/>
      <c r="CZ4" s="585"/>
      <c r="DA4" s="585"/>
      <c r="DB4" s="585"/>
      <c r="DC4" s="585"/>
      <c r="DD4" s="585"/>
      <c r="DE4" s="585"/>
      <c r="DF4" s="585"/>
      <c r="DG4" s="585"/>
      <c r="DH4" s="585"/>
      <c r="DI4" s="585"/>
      <c r="DJ4" s="585"/>
      <c r="DK4" s="585"/>
      <c r="DL4" s="585"/>
      <c r="DM4" s="585"/>
      <c r="DN4" s="585"/>
      <c r="DO4" s="585"/>
      <c r="DP4" s="585"/>
      <c r="DQ4" s="585"/>
      <c r="DR4" s="585"/>
      <c r="DS4" s="585"/>
      <c r="DT4" s="585"/>
      <c r="DU4" s="585"/>
      <c r="DV4" s="585"/>
      <c r="DW4" s="585"/>
      <c r="DX4" s="586"/>
    </row>
    <row r="5" spans="2:138" s="18" customFormat="1" ht="11.25" customHeight="1" x14ac:dyDescent="0.2">
      <c r="B5" s="578" t="s">
        <v>290</v>
      </c>
      <c r="C5" s="579"/>
      <c r="D5" s="579"/>
      <c r="E5" s="579"/>
      <c r="F5" s="579"/>
      <c r="G5" s="579"/>
      <c r="H5" s="579"/>
      <c r="I5" s="579"/>
      <c r="J5" s="579"/>
      <c r="K5" s="579"/>
      <c r="L5" s="579"/>
      <c r="M5" s="579"/>
      <c r="N5" s="579"/>
      <c r="O5" s="579"/>
      <c r="P5" s="579"/>
      <c r="Q5" s="580"/>
      <c r="R5" s="587">
        <v>80438865</v>
      </c>
      <c r="S5" s="588"/>
      <c r="T5" s="588"/>
      <c r="U5" s="588"/>
      <c r="V5" s="588"/>
      <c r="W5" s="588"/>
      <c r="X5" s="588"/>
      <c r="Y5" s="589"/>
      <c r="Z5" s="608">
        <v>18.100000000000001</v>
      </c>
      <c r="AA5" s="608"/>
      <c r="AB5" s="608"/>
      <c r="AC5" s="608"/>
      <c r="AD5" s="609">
        <v>64759262</v>
      </c>
      <c r="AE5" s="609"/>
      <c r="AF5" s="609"/>
      <c r="AG5" s="609"/>
      <c r="AH5" s="609"/>
      <c r="AI5" s="609"/>
      <c r="AJ5" s="609"/>
      <c r="AK5" s="609"/>
      <c r="AL5" s="590">
        <v>25.9</v>
      </c>
      <c r="AM5" s="591"/>
      <c r="AN5" s="591"/>
      <c r="AO5" s="594"/>
      <c r="AP5" s="578" t="s">
        <v>298</v>
      </c>
      <c r="AQ5" s="579"/>
      <c r="AR5" s="579"/>
      <c r="AS5" s="579"/>
      <c r="AT5" s="579"/>
      <c r="AU5" s="579"/>
      <c r="AV5" s="579"/>
      <c r="AW5" s="579"/>
      <c r="AX5" s="579"/>
      <c r="AY5" s="579"/>
      <c r="AZ5" s="579"/>
      <c r="BA5" s="579"/>
      <c r="BB5" s="579"/>
      <c r="BC5" s="580"/>
      <c r="BD5" s="548">
        <v>80417324</v>
      </c>
      <c r="BE5" s="425"/>
      <c r="BF5" s="425"/>
      <c r="BG5" s="425"/>
      <c r="BH5" s="425"/>
      <c r="BI5" s="425"/>
      <c r="BJ5" s="425"/>
      <c r="BK5" s="549"/>
      <c r="BL5" s="595">
        <v>100</v>
      </c>
      <c r="BM5" s="595"/>
      <c r="BN5" s="595"/>
      <c r="BO5" s="595"/>
      <c r="BP5" s="596">
        <v>445501</v>
      </c>
      <c r="BQ5" s="596"/>
      <c r="BR5" s="596"/>
      <c r="BS5" s="596"/>
      <c r="BT5" s="596"/>
      <c r="BU5" s="596"/>
      <c r="BV5" s="596"/>
      <c r="BW5" s="598"/>
      <c r="BY5" s="584" t="s">
        <v>296</v>
      </c>
      <c r="BZ5" s="585"/>
      <c r="CA5" s="585"/>
      <c r="CB5" s="585"/>
      <c r="CC5" s="585"/>
      <c r="CD5" s="585"/>
      <c r="CE5" s="585"/>
      <c r="CF5" s="585"/>
      <c r="CG5" s="585"/>
      <c r="CH5" s="585"/>
      <c r="CI5" s="585"/>
      <c r="CJ5" s="585"/>
      <c r="CK5" s="585"/>
      <c r="CL5" s="586"/>
      <c r="CM5" s="584" t="s">
        <v>300</v>
      </c>
      <c r="CN5" s="585"/>
      <c r="CO5" s="585"/>
      <c r="CP5" s="585"/>
      <c r="CQ5" s="585"/>
      <c r="CR5" s="585"/>
      <c r="CS5" s="585"/>
      <c r="CT5" s="586"/>
      <c r="CU5" s="584" t="s">
        <v>291</v>
      </c>
      <c r="CV5" s="585"/>
      <c r="CW5" s="585"/>
      <c r="CX5" s="586"/>
      <c r="CY5" s="584" t="s">
        <v>301</v>
      </c>
      <c r="CZ5" s="585"/>
      <c r="DA5" s="585"/>
      <c r="DB5" s="585"/>
      <c r="DC5" s="585"/>
      <c r="DD5" s="585"/>
      <c r="DE5" s="585"/>
      <c r="DF5" s="585"/>
      <c r="DG5" s="585"/>
      <c r="DH5" s="585"/>
      <c r="DI5" s="585"/>
      <c r="DJ5" s="585"/>
      <c r="DK5" s="586"/>
      <c r="DL5" s="584" t="s">
        <v>303</v>
      </c>
      <c r="DM5" s="585"/>
      <c r="DN5" s="585"/>
      <c r="DO5" s="585"/>
      <c r="DP5" s="585"/>
      <c r="DQ5" s="585"/>
      <c r="DR5" s="585"/>
      <c r="DS5" s="585"/>
      <c r="DT5" s="585"/>
      <c r="DU5" s="585"/>
      <c r="DV5" s="585"/>
      <c r="DW5" s="585"/>
      <c r="DX5" s="586"/>
    </row>
    <row r="6" spans="2:138" ht="11.25" customHeight="1" x14ac:dyDescent="0.2">
      <c r="B6" s="545" t="s">
        <v>304</v>
      </c>
      <c r="C6" s="546"/>
      <c r="D6" s="546"/>
      <c r="E6" s="546"/>
      <c r="F6" s="546"/>
      <c r="G6" s="546"/>
      <c r="H6" s="546"/>
      <c r="I6" s="546"/>
      <c r="J6" s="546"/>
      <c r="K6" s="546"/>
      <c r="L6" s="546"/>
      <c r="M6" s="546"/>
      <c r="N6" s="546"/>
      <c r="O6" s="546"/>
      <c r="P6" s="546"/>
      <c r="Q6" s="547"/>
      <c r="R6" s="548">
        <v>13784619</v>
      </c>
      <c r="S6" s="425"/>
      <c r="T6" s="425"/>
      <c r="U6" s="425"/>
      <c r="V6" s="425"/>
      <c r="W6" s="425"/>
      <c r="X6" s="425"/>
      <c r="Y6" s="549"/>
      <c r="Z6" s="595">
        <v>3.1</v>
      </c>
      <c r="AA6" s="595"/>
      <c r="AB6" s="595"/>
      <c r="AC6" s="595"/>
      <c r="AD6" s="596">
        <v>13784619</v>
      </c>
      <c r="AE6" s="596"/>
      <c r="AF6" s="596"/>
      <c r="AG6" s="596"/>
      <c r="AH6" s="596"/>
      <c r="AI6" s="596"/>
      <c r="AJ6" s="596"/>
      <c r="AK6" s="596"/>
      <c r="AL6" s="550">
        <v>5.5</v>
      </c>
      <c r="AM6" s="330"/>
      <c r="AN6" s="330"/>
      <c r="AO6" s="597"/>
      <c r="AP6" s="545" t="s">
        <v>103</v>
      </c>
      <c r="AQ6" s="546"/>
      <c r="AR6" s="546"/>
      <c r="AS6" s="546"/>
      <c r="AT6" s="546"/>
      <c r="AU6" s="546"/>
      <c r="AV6" s="546"/>
      <c r="AW6" s="546"/>
      <c r="AX6" s="546"/>
      <c r="AY6" s="546"/>
      <c r="AZ6" s="546"/>
      <c r="BA6" s="546"/>
      <c r="BB6" s="546"/>
      <c r="BC6" s="547"/>
      <c r="BD6" s="548">
        <v>80417324</v>
      </c>
      <c r="BE6" s="425"/>
      <c r="BF6" s="425"/>
      <c r="BG6" s="425"/>
      <c r="BH6" s="425"/>
      <c r="BI6" s="425"/>
      <c r="BJ6" s="425"/>
      <c r="BK6" s="549"/>
      <c r="BL6" s="595">
        <v>100</v>
      </c>
      <c r="BM6" s="595"/>
      <c r="BN6" s="595"/>
      <c r="BO6" s="595"/>
      <c r="BP6" s="596">
        <v>445501</v>
      </c>
      <c r="BQ6" s="596"/>
      <c r="BR6" s="596"/>
      <c r="BS6" s="596"/>
      <c r="BT6" s="596"/>
      <c r="BU6" s="596"/>
      <c r="BV6" s="596"/>
      <c r="BW6" s="598"/>
      <c r="BY6" s="578" t="s">
        <v>305</v>
      </c>
      <c r="BZ6" s="579"/>
      <c r="CA6" s="579"/>
      <c r="CB6" s="579"/>
      <c r="CC6" s="579"/>
      <c r="CD6" s="579"/>
      <c r="CE6" s="579"/>
      <c r="CF6" s="579"/>
      <c r="CG6" s="579"/>
      <c r="CH6" s="579"/>
      <c r="CI6" s="579"/>
      <c r="CJ6" s="579"/>
      <c r="CK6" s="579"/>
      <c r="CL6" s="580"/>
      <c r="CM6" s="548">
        <v>993773</v>
      </c>
      <c r="CN6" s="425"/>
      <c r="CO6" s="425"/>
      <c r="CP6" s="425"/>
      <c r="CQ6" s="425"/>
      <c r="CR6" s="425"/>
      <c r="CS6" s="425"/>
      <c r="CT6" s="549"/>
      <c r="CU6" s="595">
        <v>0.2</v>
      </c>
      <c r="CV6" s="595"/>
      <c r="CW6" s="595"/>
      <c r="CX6" s="595"/>
      <c r="CY6" s="553" t="s">
        <v>188</v>
      </c>
      <c r="CZ6" s="425"/>
      <c r="DA6" s="425"/>
      <c r="DB6" s="425"/>
      <c r="DC6" s="425"/>
      <c r="DD6" s="425"/>
      <c r="DE6" s="425"/>
      <c r="DF6" s="425"/>
      <c r="DG6" s="425"/>
      <c r="DH6" s="425"/>
      <c r="DI6" s="425"/>
      <c r="DJ6" s="425"/>
      <c r="DK6" s="549"/>
      <c r="DL6" s="553">
        <v>993716</v>
      </c>
      <c r="DM6" s="425"/>
      <c r="DN6" s="425"/>
      <c r="DO6" s="425"/>
      <c r="DP6" s="425"/>
      <c r="DQ6" s="425"/>
      <c r="DR6" s="425"/>
      <c r="DS6" s="425"/>
      <c r="DT6" s="425"/>
      <c r="DU6" s="425"/>
      <c r="DV6" s="425"/>
      <c r="DW6" s="425"/>
      <c r="DX6" s="603"/>
    </row>
    <row r="7" spans="2:138" ht="11.25" customHeight="1" x14ac:dyDescent="0.2">
      <c r="B7" s="545" t="s">
        <v>179</v>
      </c>
      <c r="C7" s="546"/>
      <c r="D7" s="546"/>
      <c r="E7" s="546"/>
      <c r="F7" s="546"/>
      <c r="G7" s="546"/>
      <c r="H7" s="546"/>
      <c r="I7" s="546"/>
      <c r="J7" s="546"/>
      <c r="K7" s="546"/>
      <c r="L7" s="546"/>
      <c r="M7" s="546"/>
      <c r="N7" s="546"/>
      <c r="O7" s="546"/>
      <c r="P7" s="546"/>
      <c r="Q7" s="547"/>
      <c r="R7" s="548">
        <v>2259897</v>
      </c>
      <c r="S7" s="425"/>
      <c r="T7" s="425"/>
      <c r="U7" s="425"/>
      <c r="V7" s="425"/>
      <c r="W7" s="425"/>
      <c r="X7" s="425"/>
      <c r="Y7" s="549"/>
      <c r="Z7" s="595">
        <v>0.5</v>
      </c>
      <c r="AA7" s="595"/>
      <c r="AB7" s="595"/>
      <c r="AC7" s="595"/>
      <c r="AD7" s="596">
        <v>2259897</v>
      </c>
      <c r="AE7" s="596"/>
      <c r="AF7" s="596"/>
      <c r="AG7" s="596"/>
      <c r="AH7" s="596"/>
      <c r="AI7" s="596"/>
      <c r="AJ7" s="596"/>
      <c r="AK7" s="596"/>
      <c r="AL7" s="550">
        <v>0.9</v>
      </c>
      <c r="AM7" s="330"/>
      <c r="AN7" s="330"/>
      <c r="AO7" s="597"/>
      <c r="AP7" s="545" t="s">
        <v>307</v>
      </c>
      <c r="AQ7" s="546"/>
      <c r="AR7" s="546"/>
      <c r="AS7" s="546"/>
      <c r="AT7" s="546"/>
      <c r="AU7" s="546"/>
      <c r="AV7" s="546"/>
      <c r="AW7" s="546"/>
      <c r="AX7" s="546"/>
      <c r="AY7" s="546"/>
      <c r="AZ7" s="546"/>
      <c r="BA7" s="546"/>
      <c r="BB7" s="546"/>
      <c r="BC7" s="547"/>
      <c r="BD7" s="548">
        <v>24094988</v>
      </c>
      <c r="BE7" s="425"/>
      <c r="BF7" s="425"/>
      <c r="BG7" s="425"/>
      <c r="BH7" s="425"/>
      <c r="BI7" s="425"/>
      <c r="BJ7" s="425"/>
      <c r="BK7" s="549"/>
      <c r="BL7" s="595">
        <v>30</v>
      </c>
      <c r="BM7" s="595"/>
      <c r="BN7" s="595"/>
      <c r="BO7" s="595"/>
      <c r="BP7" s="596">
        <v>445501</v>
      </c>
      <c r="BQ7" s="596"/>
      <c r="BR7" s="596"/>
      <c r="BS7" s="596"/>
      <c r="BT7" s="596"/>
      <c r="BU7" s="596"/>
      <c r="BV7" s="596"/>
      <c r="BW7" s="598"/>
      <c r="BY7" s="545" t="s">
        <v>308</v>
      </c>
      <c r="BZ7" s="546"/>
      <c r="CA7" s="546"/>
      <c r="CB7" s="546"/>
      <c r="CC7" s="546"/>
      <c r="CD7" s="546"/>
      <c r="CE7" s="546"/>
      <c r="CF7" s="546"/>
      <c r="CG7" s="546"/>
      <c r="CH7" s="546"/>
      <c r="CI7" s="546"/>
      <c r="CJ7" s="546"/>
      <c r="CK7" s="546"/>
      <c r="CL7" s="547"/>
      <c r="CM7" s="548">
        <v>23764755</v>
      </c>
      <c r="CN7" s="425"/>
      <c r="CO7" s="425"/>
      <c r="CP7" s="425"/>
      <c r="CQ7" s="425"/>
      <c r="CR7" s="425"/>
      <c r="CS7" s="425"/>
      <c r="CT7" s="549"/>
      <c r="CU7" s="595">
        <v>5.5</v>
      </c>
      <c r="CV7" s="595"/>
      <c r="CW7" s="595"/>
      <c r="CX7" s="595"/>
      <c r="CY7" s="553">
        <v>2425864</v>
      </c>
      <c r="CZ7" s="425"/>
      <c r="DA7" s="425"/>
      <c r="DB7" s="425"/>
      <c r="DC7" s="425"/>
      <c r="DD7" s="425"/>
      <c r="DE7" s="425"/>
      <c r="DF7" s="425"/>
      <c r="DG7" s="425"/>
      <c r="DH7" s="425"/>
      <c r="DI7" s="425"/>
      <c r="DJ7" s="425"/>
      <c r="DK7" s="549"/>
      <c r="DL7" s="553">
        <v>19807063</v>
      </c>
      <c r="DM7" s="425"/>
      <c r="DN7" s="425"/>
      <c r="DO7" s="425"/>
      <c r="DP7" s="425"/>
      <c r="DQ7" s="425"/>
      <c r="DR7" s="425"/>
      <c r="DS7" s="425"/>
      <c r="DT7" s="425"/>
      <c r="DU7" s="425"/>
      <c r="DV7" s="425"/>
      <c r="DW7" s="425"/>
      <c r="DX7" s="603"/>
    </row>
    <row r="8" spans="2:138" ht="11.25" customHeight="1" x14ac:dyDescent="0.2">
      <c r="B8" s="545" t="s">
        <v>309</v>
      </c>
      <c r="C8" s="546"/>
      <c r="D8" s="546"/>
      <c r="E8" s="546"/>
      <c r="F8" s="546"/>
      <c r="G8" s="546"/>
      <c r="H8" s="546"/>
      <c r="I8" s="546"/>
      <c r="J8" s="546"/>
      <c r="K8" s="546"/>
      <c r="L8" s="546"/>
      <c r="M8" s="546"/>
      <c r="N8" s="546"/>
      <c r="O8" s="546"/>
      <c r="P8" s="546"/>
      <c r="Q8" s="547"/>
      <c r="R8" s="548" t="s">
        <v>188</v>
      </c>
      <c r="S8" s="425"/>
      <c r="T8" s="425"/>
      <c r="U8" s="425"/>
      <c r="V8" s="425"/>
      <c r="W8" s="425"/>
      <c r="X8" s="425"/>
      <c r="Y8" s="549"/>
      <c r="Z8" s="595" t="s">
        <v>188</v>
      </c>
      <c r="AA8" s="595"/>
      <c r="AB8" s="595"/>
      <c r="AC8" s="595"/>
      <c r="AD8" s="596" t="s">
        <v>188</v>
      </c>
      <c r="AE8" s="596"/>
      <c r="AF8" s="596"/>
      <c r="AG8" s="596"/>
      <c r="AH8" s="596"/>
      <c r="AI8" s="596"/>
      <c r="AJ8" s="596"/>
      <c r="AK8" s="596"/>
      <c r="AL8" s="550" t="s">
        <v>188</v>
      </c>
      <c r="AM8" s="330"/>
      <c r="AN8" s="330"/>
      <c r="AO8" s="597"/>
      <c r="AP8" s="545" t="s">
        <v>105</v>
      </c>
      <c r="AQ8" s="546"/>
      <c r="AR8" s="546"/>
      <c r="AS8" s="546"/>
      <c r="AT8" s="546"/>
      <c r="AU8" s="546"/>
      <c r="AV8" s="546"/>
      <c r="AW8" s="546"/>
      <c r="AX8" s="546"/>
      <c r="AY8" s="546"/>
      <c r="AZ8" s="546"/>
      <c r="BA8" s="546"/>
      <c r="BB8" s="546"/>
      <c r="BC8" s="547"/>
      <c r="BD8" s="548">
        <v>673342</v>
      </c>
      <c r="BE8" s="425"/>
      <c r="BF8" s="425"/>
      <c r="BG8" s="425"/>
      <c r="BH8" s="425"/>
      <c r="BI8" s="425"/>
      <c r="BJ8" s="425"/>
      <c r="BK8" s="549"/>
      <c r="BL8" s="595">
        <v>0.8</v>
      </c>
      <c r="BM8" s="595"/>
      <c r="BN8" s="595"/>
      <c r="BO8" s="595"/>
      <c r="BP8" s="596">
        <v>168258</v>
      </c>
      <c r="BQ8" s="596"/>
      <c r="BR8" s="596"/>
      <c r="BS8" s="596"/>
      <c r="BT8" s="596"/>
      <c r="BU8" s="596"/>
      <c r="BV8" s="596"/>
      <c r="BW8" s="598"/>
      <c r="BY8" s="545" t="s">
        <v>310</v>
      </c>
      <c r="BZ8" s="546"/>
      <c r="CA8" s="546"/>
      <c r="CB8" s="546"/>
      <c r="CC8" s="546"/>
      <c r="CD8" s="546"/>
      <c r="CE8" s="546"/>
      <c r="CF8" s="546"/>
      <c r="CG8" s="546"/>
      <c r="CH8" s="546"/>
      <c r="CI8" s="546"/>
      <c r="CJ8" s="546"/>
      <c r="CK8" s="546"/>
      <c r="CL8" s="547"/>
      <c r="CM8" s="548">
        <v>64288435</v>
      </c>
      <c r="CN8" s="425"/>
      <c r="CO8" s="425"/>
      <c r="CP8" s="425"/>
      <c r="CQ8" s="425"/>
      <c r="CR8" s="425"/>
      <c r="CS8" s="425"/>
      <c r="CT8" s="549"/>
      <c r="CU8" s="595">
        <v>14.8</v>
      </c>
      <c r="CV8" s="595"/>
      <c r="CW8" s="595"/>
      <c r="CX8" s="595"/>
      <c r="CY8" s="553">
        <v>2744283</v>
      </c>
      <c r="CZ8" s="425"/>
      <c r="DA8" s="425"/>
      <c r="DB8" s="425"/>
      <c r="DC8" s="425"/>
      <c r="DD8" s="425"/>
      <c r="DE8" s="425"/>
      <c r="DF8" s="425"/>
      <c r="DG8" s="425"/>
      <c r="DH8" s="425"/>
      <c r="DI8" s="425"/>
      <c r="DJ8" s="425"/>
      <c r="DK8" s="549"/>
      <c r="DL8" s="553">
        <v>53932530</v>
      </c>
      <c r="DM8" s="425"/>
      <c r="DN8" s="425"/>
      <c r="DO8" s="425"/>
      <c r="DP8" s="425"/>
      <c r="DQ8" s="425"/>
      <c r="DR8" s="425"/>
      <c r="DS8" s="425"/>
      <c r="DT8" s="425"/>
      <c r="DU8" s="425"/>
      <c r="DV8" s="425"/>
      <c r="DW8" s="425"/>
      <c r="DX8" s="603"/>
    </row>
    <row r="9" spans="2:138" ht="11.25" customHeight="1" x14ac:dyDescent="0.2">
      <c r="B9" s="545" t="s">
        <v>311</v>
      </c>
      <c r="C9" s="546"/>
      <c r="D9" s="546"/>
      <c r="E9" s="546"/>
      <c r="F9" s="546"/>
      <c r="G9" s="546"/>
      <c r="H9" s="546"/>
      <c r="I9" s="546"/>
      <c r="J9" s="546"/>
      <c r="K9" s="546"/>
      <c r="L9" s="546"/>
      <c r="M9" s="546"/>
      <c r="N9" s="546"/>
      <c r="O9" s="546"/>
      <c r="P9" s="546"/>
      <c r="Q9" s="547"/>
      <c r="R9" s="548" t="s">
        <v>188</v>
      </c>
      <c r="S9" s="425"/>
      <c r="T9" s="425"/>
      <c r="U9" s="425"/>
      <c r="V9" s="425"/>
      <c r="W9" s="425"/>
      <c r="X9" s="425"/>
      <c r="Y9" s="549"/>
      <c r="Z9" s="595" t="s">
        <v>188</v>
      </c>
      <c r="AA9" s="595"/>
      <c r="AB9" s="595"/>
      <c r="AC9" s="595"/>
      <c r="AD9" s="596" t="s">
        <v>188</v>
      </c>
      <c r="AE9" s="596"/>
      <c r="AF9" s="596"/>
      <c r="AG9" s="596"/>
      <c r="AH9" s="596"/>
      <c r="AI9" s="596"/>
      <c r="AJ9" s="596"/>
      <c r="AK9" s="596"/>
      <c r="AL9" s="550" t="s">
        <v>188</v>
      </c>
      <c r="AM9" s="330"/>
      <c r="AN9" s="330"/>
      <c r="AO9" s="597"/>
      <c r="AP9" s="545" t="s">
        <v>314</v>
      </c>
      <c r="AQ9" s="546"/>
      <c r="AR9" s="546"/>
      <c r="AS9" s="546"/>
      <c r="AT9" s="546"/>
      <c r="AU9" s="546"/>
      <c r="AV9" s="546"/>
      <c r="AW9" s="546"/>
      <c r="AX9" s="546"/>
      <c r="AY9" s="546"/>
      <c r="AZ9" s="546"/>
      <c r="BA9" s="546"/>
      <c r="BB9" s="546"/>
      <c r="BC9" s="547"/>
      <c r="BD9" s="548">
        <v>19794123</v>
      </c>
      <c r="BE9" s="425"/>
      <c r="BF9" s="425"/>
      <c r="BG9" s="425"/>
      <c r="BH9" s="425"/>
      <c r="BI9" s="425"/>
      <c r="BJ9" s="425"/>
      <c r="BK9" s="549"/>
      <c r="BL9" s="595">
        <v>24.6</v>
      </c>
      <c r="BM9" s="595"/>
      <c r="BN9" s="595"/>
      <c r="BO9" s="595"/>
      <c r="BP9" s="596" t="s">
        <v>188</v>
      </c>
      <c r="BQ9" s="596"/>
      <c r="BR9" s="596"/>
      <c r="BS9" s="596"/>
      <c r="BT9" s="596"/>
      <c r="BU9" s="596"/>
      <c r="BV9" s="596"/>
      <c r="BW9" s="598"/>
      <c r="BY9" s="545" t="s">
        <v>315</v>
      </c>
      <c r="BZ9" s="546"/>
      <c r="CA9" s="546"/>
      <c r="CB9" s="546"/>
      <c r="CC9" s="546"/>
      <c r="CD9" s="546"/>
      <c r="CE9" s="546"/>
      <c r="CF9" s="546"/>
      <c r="CG9" s="546"/>
      <c r="CH9" s="546"/>
      <c r="CI9" s="546"/>
      <c r="CJ9" s="546"/>
      <c r="CK9" s="546"/>
      <c r="CL9" s="547"/>
      <c r="CM9" s="548">
        <v>17494739</v>
      </c>
      <c r="CN9" s="425"/>
      <c r="CO9" s="425"/>
      <c r="CP9" s="425"/>
      <c r="CQ9" s="425"/>
      <c r="CR9" s="425"/>
      <c r="CS9" s="425"/>
      <c r="CT9" s="549"/>
      <c r="CU9" s="595">
        <v>4</v>
      </c>
      <c r="CV9" s="595"/>
      <c r="CW9" s="595"/>
      <c r="CX9" s="595"/>
      <c r="CY9" s="553">
        <v>2185668</v>
      </c>
      <c r="CZ9" s="425"/>
      <c r="DA9" s="425"/>
      <c r="DB9" s="425"/>
      <c r="DC9" s="425"/>
      <c r="DD9" s="425"/>
      <c r="DE9" s="425"/>
      <c r="DF9" s="425"/>
      <c r="DG9" s="425"/>
      <c r="DH9" s="425"/>
      <c r="DI9" s="425"/>
      <c r="DJ9" s="425"/>
      <c r="DK9" s="549"/>
      <c r="DL9" s="553">
        <v>12831726</v>
      </c>
      <c r="DM9" s="425"/>
      <c r="DN9" s="425"/>
      <c r="DO9" s="425"/>
      <c r="DP9" s="425"/>
      <c r="DQ9" s="425"/>
      <c r="DR9" s="425"/>
      <c r="DS9" s="425"/>
      <c r="DT9" s="425"/>
      <c r="DU9" s="425"/>
      <c r="DV9" s="425"/>
      <c r="DW9" s="425"/>
      <c r="DX9" s="603"/>
    </row>
    <row r="10" spans="2:138" ht="11.25" customHeight="1" x14ac:dyDescent="0.2">
      <c r="B10" s="545" t="s">
        <v>191</v>
      </c>
      <c r="C10" s="546"/>
      <c r="D10" s="546"/>
      <c r="E10" s="546"/>
      <c r="F10" s="546"/>
      <c r="G10" s="546"/>
      <c r="H10" s="546"/>
      <c r="I10" s="546"/>
      <c r="J10" s="546"/>
      <c r="K10" s="546"/>
      <c r="L10" s="546"/>
      <c r="M10" s="546"/>
      <c r="N10" s="546"/>
      <c r="O10" s="546"/>
      <c r="P10" s="546"/>
      <c r="Q10" s="547"/>
      <c r="R10" s="548">
        <v>96194</v>
      </c>
      <c r="S10" s="425"/>
      <c r="T10" s="425"/>
      <c r="U10" s="425"/>
      <c r="V10" s="425"/>
      <c r="W10" s="425"/>
      <c r="X10" s="425"/>
      <c r="Y10" s="549"/>
      <c r="Z10" s="595">
        <v>0</v>
      </c>
      <c r="AA10" s="595"/>
      <c r="AB10" s="595"/>
      <c r="AC10" s="595"/>
      <c r="AD10" s="596">
        <v>96194</v>
      </c>
      <c r="AE10" s="596"/>
      <c r="AF10" s="596"/>
      <c r="AG10" s="596"/>
      <c r="AH10" s="596"/>
      <c r="AI10" s="596"/>
      <c r="AJ10" s="596"/>
      <c r="AK10" s="596"/>
      <c r="AL10" s="550">
        <v>0</v>
      </c>
      <c r="AM10" s="330"/>
      <c r="AN10" s="330"/>
      <c r="AO10" s="597"/>
      <c r="AP10" s="545" t="s">
        <v>178</v>
      </c>
      <c r="AQ10" s="546"/>
      <c r="AR10" s="546"/>
      <c r="AS10" s="546"/>
      <c r="AT10" s="546"/>
      <c r="AU10" s="546"/>
      <c r="AV10" s="546"/>
      <c r="AW10" s="546"/>
      <c r="AX10" s="546"/>
      <c r="AY10" s="546"/>
      <c r="AZ10" s="546"/>
      <c r="BA10" s="546"/>
      <c r="BB10" s="546"/>
      <c r="BC10" s="547"/>
      <c r="BD10" s="548">
        <v>826075</v>
      </c>
      <c r="BE10" s="425"/>
      <c r="BF10" s="425"/>
      <c r="BG10" s="425"/>
      <c r="BH10" s="425"/>
      <c r="BI10" s="425"/>
      <c r="BJ10" s="425"/>
      <c r="BK10" s="549"/>
      <c r="BL10" s="595">
        <v>1</v>
      </c>
      <c r="BM10" s="595"/>
      <c r="BN10" s="595"/>
      <c r="BO10" s="595"/>
      <c r="BP10" s="596">
        <v>6997</v>
      </c>
      <c r="BQ10" s="596"/>
      <c r="BR10" s="596"/>
      <c r="BS10" s="596"/>
      <c r="BT10" s="596"/>
      <c r="BU10" s="596"/>
      <c r="BV10" s="596"/>
      <c r="BW10" s="598"/>
      <c r="BY10" s="545" t="s">
        <v>215</v>
      </c>
      <c r="BZ10" s="546"/>
      <c r="CA10" s="546"/>
      <c r="CB10" s="546"/>
      <c r="CC10" s="546"/>
      <c r="CD10" s="546"/>
      <c r="CE10" s="546"/>
      <c r="CF10" s="546"/>
      <c r="CG10" s="546"/>
      <c r="CH10" s="546"/>
      <c r="CI10" s="546"/>
      <c r="CJ10" s="546"/>
      <c r="CK10" s="546"/>
      <c r="CL10" s="547"/>
      <c r="CM10" s="548">
        <v>1049627</v>
      </c>
      <c r="CN10" s="425"/>
      <c r="CO10" s="425"/>
      <c r="CP10" s="425"/>
      <c r="CQ10" s="425"/>
      <c r="CR10" s="425"/>
      <c r="CS10" s="425"/>
      <c r="CT10" s="549"/>
      <c r="CU10" s="595">
        <v>0.2</v>
      </c>
      <c r="CV10" s="595"/>
      <c r="CW10" s="595"/>
      <c r="CX10" s="595"/>
      <c r="CY10" s="553">
        <v>80050</v>
      </c>
      <c r="CZ10" s="425"/>
      <c r="DA10" s="425"/>
      <c r="DB10" s="425"/>
      <c r="DC10" s="425"/>
      <c r="DD10" s="425"/>
      <c r="DE10" s="425"/>
      <c r="DF10" s="425"/>
      <c r="DG10" s="425"/>
      <c r="DH10" s="425"/>
      <c r="DI10" s="425"/>
      <c r="DJ10" s="425"/>
      <c r="DK10" s="549"/>
      <c r="DL10" s="553">
        <v>614265</v>
      </c>
      <c r="DM10" s="425"/>
      <c r="DN10" s="425"/>
      <c r="DO10" s="425"/>
      <c r="DP10" s="425"/>
      <c r="DQ10" s="425"/>
      <c r="DR10" s="425"/>
      <c r="DS10" s="425"/>
      <c r="DT10" s="425"/>
      <c r="DU10" s="425"/>
      <c r="DV10" s="425"/>
      <c r="DW10" s="425"/>
      <c r="DX10" s="603"/>
    </row>
    <row r="11" spans="2:138" ht="11.25" customHeight="1" x14ac:dyDescent="0.2">
      <c r="B11" s="545" t="s">
        <v>186</v>
      </c>
      <c r="C11" s="546"/>
      <c r="D11" s="546"/>
      <c r="E11" s="546"/>
      <c r="F11" s="546"/>
      <c r="G11" s="546"/>
      <c r="H11" s="546"/>
      <c r="I11" s="546"/>
      <c r="J11" s="546"/>
      <c r="K11" s="546"/>
      <c r="L11" s="546"/>
      <c r="M11" s="546"/>
      <c r="N11" s="546"/>
      <c r="O11" s="546"/>
      <c r="P11" s="546"/>
      <c r="Q11" s="547"/>
      <c r="R11" s="548">
        <v>5488</v>
      </c>
      <c r="S11" s="425"/>
      <c r="T11" s="425"/>
      <c r="U11" s="425"/>
      <c r="V11" s="425"/>
      <c r="W11" s="425"/>
      <c r="X11" s="425"/>
      <c r="Y11" s="549"/>
      <c r="Z11" s="595">
        <v>0</v>
      </c>
      <c r="AA11" s="595"/>
      <c r="AB11" s="595"/>
      <c r="AC11" s="595"/>
      <c r="AD11" s="596">
        <v>5488</v>
      </c>
      <c r="AE11" s="596"/>
      <c r="AF11" s="596"/>
      <c r="AG11" s="596"/>
      <c r="AH11" s="596"/>
      <c r="AI11" s="596"/>
      <c r="AJ11" s="596"/>
      <c r="AK11" s="596"/>
      <c r="AL11" s="550">
        <v>0</v>
      </c>
      <c r="AM11" s="330"/>
      <c r="AN11" s="330"/>
      <c r="AO11" s="597"/>
      <c r="AP11" s="545" t="s">
        <v>317</v>
      </c>
      <c r="AQ11" s="546"/>
      <c r="AR11" s="546"/>
      <c r="AS11" s="546"/>
      <c r="AT11" s="546"/>
      <c r="AU11" s="546"/>
      <c r="AV11" s="546"/>
      <c r="AW11" s="546"/>
      <c r="AX11" s="546"/>
      <c r="AY11" s="546"/>
      <c r="AZ11" s="546"/>
      <c r="BA11" s="546"/>
      <c r="BB11" s="546"/>
      <c r="BC11" s="547"/>
      <c r="BD11" s="548">
        <v>1528557</v>
      </c>
      <c r="BE11" s="425"/>
      <c r="BF11" s="425"/>
      <c r="BG11" s="425"/>
      <c r="BH11" s="425"/>
      <c r="BI11" s="425"/>
      <c r="BJ11" s="425"/>
      <c r="BK11" s="549"/>
      <c r="BL11" s="595">
        <v>1.9</v>
      </c>
      <c r="BM11" s="595"/>
      <c r="BN11" s="595"/>
      <c r="BO11" s="595"/>
      <c r="BP11" s="596">
        <v>270246</v>
      </c>
      <c r="BQ11" s="596"/>
      <c r="BR11" s="596"/>
      <c r="BS11" s="596"/>
      <c r="BT11" s="596"/>
      <c r="BU11" s="596"/>
      <c r="BV11" s="596"/>
      <c r="BW11" s="598"/>
      <c r="BY11" s="545" t="s">
        <v>219</v>
      </c>
      <c r="BZ11" s="546"/>
      <c r="CA11" s="546"/>
      <c r="CB11" s="546"/>
      <c r="CC11" s="546"/>
      <c r="CD11" s="546"/>
      <c r="CE11" s="546"/>
      <c r="CF11" s="546"/>
      <c r="CG11" s="546"/>
      <c r="CH11" s="546"/>
      <c r="CI11" s="546"/>
      <c r="CJ11" s="546"/>
      <c r="CK11" s="546"/>
      <c r="CL11" s="547"/>
      <c r="CM11" s="548">
        <v>32170289</v>
      </c>
      <c r="CN11" s="425"/>
      <c r="CO11" s="425"/>
      <c r="CP11" s="425"/>
      <c r="CQ11" s="425"/>
      <c r="CR11" s="425"/>
      <c r="CS11" s="425"/>
      <c r="CT11" s="549"/>
      <c r="CU11" s="595">
        <v>7.4</v>
      </c>
      <c r="CV11" s="595"/>
      <c r="CW11" s="595"/>
      <c r="CX11" s="595"/>
      <c r="CY11" s="553">
        <v>16894741</v>
      </c>
      <c r="CZ11" s="425"/>
      <c r="DA11" s="425"/>
      <c r="DB11" s="425"/>
      <c r="DC11" s="425"/>
      <c r="DD11" s="425"/>
      <c r="DE11" s="425"/>
      <c r="DF11" s="425"/>
      <c r="DG11" s="425"/>
      <c r="DH11" s="425"/>
      <c r="DI11" s="425"/>
      <c r="DJ11" s="425"/>
      <c r="DK11" s="549"/>
      <c r="DL11" s="553">
        <v>13151420</v>
      </c>
      <c r="DM11" s="425"/>
      <c r="DN11" s="425"/>
      <c r="DO11" s="425"/>
      <c r="DP11" s="425"/>
      <c r="DQ11" s="425"/>
      <c r="DR11" s="425"/>
      <c r="DS11" s="425"/>
      <c r="DT11" s="425"/>
      <c r="DU11" s="425"/>
      <c r="DV11" s="425"/>
      <c r="DW11" s="425"/>
      <c r="DX11" s="603"/>
    </row>
    <row r="12" spans="2:138" ht="11.25" customHeight="1" x14ac:dyDescent="0.2">
      <c r="B12" s="545" t="s">
        <v>320</v>
      </c>
      <c r="C12" s="546"/>
      <c r="D12" s="546"/>
      <c r="E12" s="546"/>
      <c r="F12" s="546"/>
      <c r="G12" s="546"/>
      <c r="H12" s="546"/>
      <c r="I12" s="546"/>
      <c r="J12" s="546"/>
      <c r="K12" s="546"/>
      <c r="L12" s="546"/>
      <c r="M12" s="546"/>
      <c r="N12" s="546"/>
      <c r="O12" s="546"/>
      <c r="P12" s="546"/>
      <c r="Q12" s="547"/>
      <c r="R12" s="548">
        <v>11423040</v>
      </c>
      <c r="S12" s="425"/>
      <c r="T12" s="425"/>
      <c r="U12" s="425"/>
      <c r="V12" s="425"/>
      <c r="W12" s="425"/>
      <c r="X12" s="425"/>
      <c r="Y12" s="549"/>
      <c r="Z12" s="595">
        <v>2.6</v>
      </c>
      <c r="AA12" s="595"/>
      <c r="AB12" s="595"/>
      <c r="AC12" s="595"/>
      <c r="AD12" s="596">
        <v>11423040</v>
      </c>
      <c r="AE12" s="596"/>
      <c r="AF12" s="596"/>
      <c r="AG12" s="596"/>
      <c r="AH12" s="596"/>
      <c r="AI12" s="596"/>
      <c r="AJ12" s="596"/>
      <c r="AK12" s="596"/>
      <c r="AL12" s="550">
        <v>4.5999999999999996</v>
      </c>
      <c r="AM12" s="330"/>
      <c r="AN12" s="330"/>
      <c r="AO12" s="597"/>
      <c r="AP12" s="545" t="s">
        <v>323</v>
      </c>
      <c r="AQ12" s="546"/>
      <c r="AR12" s="546"/>
      <c r="AS12" s="546"/>
      <c r="AT12" s="546"/>
      <c r="AU12" s="546"/>
      <c r="AV12" s="546"/>
      <c r="AW12" s="546"/>
      <c r="AX12" s="546"/>
      <c r="AY12" s="546"/>
      <c r="AZ12" s="546"/>
      <c r="BA12" s="546"/>
      <c r="BB12" s="546"/>
      <c r="BC12" s="547"/>
      <c r="BD12" s="548">
        <v>439883</v>
      </c>
      <c r="BE12" s="425"/>
      <c r="BF12" s="425"/>
      <c r="BG12" s="425"/>
      <c r="BH12" s="425"/>
      <c r="BI12" s="425"/>
      <c r="BJ12" s="425"/>
      <c r="BK12" s="549"/>
      <c r="BL12" s="595">
        <v>0.5</v>
      </c>
      <c r="BM12" s="595"/>
      <c r="BN12" s="595"/>
      <c r="BO12" s="595"/>
      <c r="BP12" s="596" t="s">
        <v>188</v>
      </c>
      <c r="BQ12" s="596"/>
      <c r="BR12" s="596"/>
      <c r="BS12" s="596"/>
      <c r="BT12" s="596"/>
      <c r="BU12" s="596"/>
      <c r="BV12" s="596"/>
      <c r="BW12" s="598"/>
      <c r="BY12" s="545" t="s">
        <v>89</v>
      </c>
      <c r="BZ12" s="546"/>
      <c r="CA12" s="546"/>
      <c r="CB12" s="546"/>
      <c r="CC12" s="546"/>
      <c r="CD12" s="546"/>
      <c r="CE12" s="546"/>
      <c r="CF12" s="546"/>
      <c r="CG12" s="546"/>
      <c r="CH12" s="546"/>
      <c r="CI12" s="546"/>
      <c r="CJ12" s="546"/>
      <c r="CK12" s="546"/>
      <c r="CL12" s="547"/>
      <c r="CM12" s="548">
        <v>9798747</v>
      </c>
      <c r="CN12" s="425"/>
      <c r="CO12" s="425"/>
      <c r="CP12" s="425"/>
      <c r="CQ12" s="425"/>
      <c r="CR12" s="425"/>
      <c r="CS12" s="425"/>
      <c r="CT12" s="549"/>
      <c r="CU12" s="595">
        <v>2.2999999999999998</v>
      </c>
      <c r="CV12" s="595"/>
      <c r="CW12" s="595"/>
      <c r="CX12" s="595"/>
      <c r="CY12" s="553">
        <v>1616241</v>
      </c>
      <c r="CZ12" s="425"/>
      <c r="DA12" s="425"/>
      <c r="DB12" s="425"/>
      <c r="DC12" s="425"/>
      <c r="DD12" s="425"/>
      <c r="DE12" s="425"/>
      <c r="DF12" s="425"/>
      <c r="DG12" s="425"/>
      <c r="DH12" s="425"/>
      <c r="DI12" s="425"/>
      <c r="DJ12" s="425"/>
      <c r="DK12" s="549"/>
      <c r="DL12" s="553">
        <v>7537677</v>
      </c>
      <c r="DM12" s="425"/>
      <c r="DN12" s="425"/>
      <c r="DO12" s="425"/>
      <c r="DP12" s="425"/>
      <c r="DQ12" s="425"/>
      <c r="DR12" s="425"/>
      <c r="DS12" s="425"/>
      <c r="DT12" s="425"/>
      <c r="DU12" s="425"/>
      <c r="DV12" s="425"/>
      <c r="DW12" s="425"/>
      <c r="DX12" s="603"/>
    </row>
    <row r="13" spans="2:138" ht="11.25" customHeight="1" x14ac:dyDescent="0.2">
      <c r="B13" s="545" t="s">
        <v>324</v>
      </c>
      <c r="C13" s="546"/>
      <c r="D13" s="546"/>
      <c r="E13" s="546"/>
      <c r="F13" s="546"/>
      <c r="G13" s="546"/>
      <c r="H13" s="546"/>
      <c r="I13" s="546"/>
      <c r="J13" s="546"/>
      <c r="K13" s="546"/>
      <c r="L13" s="546"/>
      <c r="M13" s="546"/>
      <c r="N13" s="546"/>
      <c r="O13" s="546"/>
      <c r="P13" s="546"/>
      <c r="Q13" s="547"/>
      <c r="R13" s="548" t="s">
        <v>188</v>
      </c>
      <c r="S13" s="425"/>
      <c r="T13" s="425"/>
      <c r="U13" s="425"/>
      <c r="V13" s="425"/>
      <c r="W13" s="425"/>
      <c r="X13" s="425"/>
      <c r="Y13" s="549"/>
      <c r="Z13" s="595" t="s">
        <v>188</v>
      </c>
      <c r="AA13" s="595"/>
      <c r="AB13" s="595"/>
      <c r="AC13" s="595"/>
      <c r="AD13" s="596" t="s">
        <v>188</v>
      </c>
      <c r="AE13" s="596"/>
      <c r="AF13" s="596"/>
      <c r="AG13" s="596"/>
      <c r="AH13" s="596"/>
      <c r="AI13" s="596"/>
      <c r="AJ13" s="596"/>
      <c r="AK13" s="596"/>
      <c r="AL13" s="550" t="s">
        <v>188</v>
      </c>
      <c r="AM13" s="330"/>
      <c r="AN13" s="330"/>
      <c r="AO13" s="597"/>
      <c r="AP13" s="545" t="s">
        <v>235</v>
      </c>
      <c r="AQ13" s="546"/>
      <c r="AR13" s="546"/>
      <c r="AS13" s="546"/>
      <c r="AT13" s="546"/>
      <c r="AU13" s="546"/>
      <c r="AV13" s="546"/>
      <c r="AW13" s="546"/>
      <c r="AX13" s="546"/>
      <c r="AY13" s="546"/>
      <c r="AZ13" s="546"/>
      <c r="BA13" s="546"/>
      <c r="BB13" s="546"/>
      <c r="BC13" s="547"/>
      <c r="BD13" s="548">
        <v>437874</v>
      </c>
      <c r="BE13" s="425"/>
      <c r="BF13" s="425"/>
      <c r="BG13" s="425"/>
      <c r="BH13" s="425"/>
      <c r="BI13" s="425"/>
      <c r="BJ13" s="425"/>
      <c r="BK13" s="549"/>
      <c r="BL13" s="595">
        <v>0.5</v>
      </c>
      <c r="BM13" s="595"/>
      <c r="BN13" s="595"/>
      <c r="BO13" s="595"/>
      <c r="BP13" s="596" t="s">
        <v>188</v>
      </c>
      <c r="BQ13" s="596"/>
      <c r="BR13" s="596"/>
      <c r="BS13" s="596"/>
      <c r="BT13" s="596"/>
      <c r="BU13" s="596"/>
      <c r="BV13" s="596"/>
      <c r="BW13" s="598"/>
      <c r="BY13" s="545" t="s">
        <v>325</v>
      </c>
      <c r="BZ13" s="546"/>
      <c r="CA13" s="546"/>
      <c r="CB13" s="546"/>
      <c r="CC13" s="546"/>
      <c r="CD13" s="546"/>
      <c r="CE13" s="546"/>
      <c r="CF13" s="546"/>
      <c r="CG13" s="546"/>
      <c r="CH13" s="546"/>
      <c r="CI13" s="546"/>
      <c r="CJ13" s="546"/>
      <c r="CK13" s="546"/>
      <c r="CL13" s="547"/>
      <c r="CM13" s="548">
        <v>68967316</v>
      </c>
      <c r="CN13" s="425"/>
      <c r="CO13" s="425"/>
      <c r="CP13" s="425"/>
      <c r="CQ13" s="425"/>
      <c r="CR13" s="425"/>
      <c r="CS13" s="425"/>
      <c r="CT13" s="549"/>
      <c r="CU13" s="595">
        <v>15.8</v>
      </c>
      <c r="CV13" s="595"/>
      <c r="CW13" s="595"/>
      <c r="CX13" s="595"/>
      <c r="CY13" s="553">
        <v>58494554</v>
      </c>
      <c r="CZ13" s="425"/>
      <c r="DA13" s="425"/>
      <c r="DB13" s="425"/>
      <c r="DC13" s="425"/>
      <c r="DD13" s="425"/>
      <c r="DE13" s="425"/>
      <c r="DF13" s="425"/>
      <c r="DG13" s="425"/>
      <c r="DH13" s="425"/>
      <c r="DI13" s="425"/>
      <c r="DJ13" s="425"/>
      <c r="DK13" s="549"/>
      <c r="DL13" s="553">
        <v>11775715</v>
      </c>
      <c r="DM13" s="425"/>
      <c r="DN13" s="425"/>
      <c r="DO13" s="425"/>
      <c r="DP13" s="425"/>
      <c r="DQ13" s="425"/>
      <c r="DR13" s="425"/>
      <c r="DS13" s="425"/>
      <c r="DT13" s="425"/>
      <c r="DU13" s="425"/>
      <c r="DV13" s="425"/>
      <c r="DW13" s="425"/>
      <c r="DX13" s="603"/>
    </row>
    <row r="14" spans="2:138" ht="11.25" customHeight="1" x14ac:dyDescent="0.2">
      <c r="B14" s="545" t="s">
        <v>327</v>
      </c>
      <c r="C14" s="546"/>
      <c r="D14" s="546"/>
      <c r="E14" s="546"/>
      <c r="F14" s="546"/>
      <c r="G14" s="546"/>
      <c r="H14" s="546"/>
      <c r="I14" s="546"/>
      <c r="J14" s="546"/>
      <c r="K14" s="546"/>
      <c r="L14" s="546"/>
      <c r="M14" s="546"/>
      <c r="N14" s="546"/>
      <c r="O14" s="546"/>
      <c r="P14" s="546"/>
      <c r="Q14" s="547"/>
      <c r="R14" s="548">
        <v>217264</v>
      </c>
      <c r="S14" s="425"/>
      <c r="T14" s="425"/>
      <c r="U14" s="425"/>
      <c r="V14" s="425"/>
      <c r="W14" s="425"/>
      <c r="X14" s="425"/>
      <c r="Y14" s="549"/>
      <c r="Z14" s="595">
        <v>0</v>
      </c>
      <c r="AA14" s="595"/>
      <c r="AB14" s="595"/>
      <c r="AC14" s="595"/>
      <c r="AD14" s="596">
        <v>217264</v>
      </c>
      <c r="AE14" s="596"/>
      <c r="AF14" s="596"/>
      <c r="AG14" s="596"/>
      <c r="AH14" s="596"/>
      <c r="AI14" s="596"/>
      <c r="AJ14" s="596"/>
      <c r="AK14" s="596"/>
      <c r="AL14" s="550">
        <v>0.1</v>
      </c>
      <c r="AM14" s="330"/>
      <c r="AN14" s="330"/>
      <c r="AO14" s="597"/>
      <c r="AP14" s="545" t="s">
        <v>328</v>
      </c>
      <c r="AQ14" s="546"/>
      <c r="AR14" s="546"/>
      <c r="AS14" s="546"/>
      <c r="AT14" s="546"/>
      <c r="AU14" s="546"/>
      <c r="AV14" s="546"/>
      <c r="AW14" s="546"/>
      <c r="AX14" s="546"/>
      <c r="AY14" s="546"/>
      <c r="AZ14" s="546"/>
      <c r="BA14" s="546"/>
      <c r="BB14" s="546"/>
      <c r="BC14" s="547"/>
      <c r="BD14" s="548">
        <v>395134</v>
      </c>
      <c r="BE14" s="425"/>
      <c r="BF14" s="425"/>
      <c r="BG14" s="425"/>
      <c r="BH14" s="425"/>
      <c r="BI14" s="425"/>
      <c r="BJ14" s="425"/>
      <c r="BK14" s="549"/>
      <c r="BL14" s="595">
        <v>0.5</v>
      </c>
      <c r="BM14" s="595"/>
      <c r="BN14" s="595"/>
      <c r="BO14" s="595"/>
      <c r="BP14" s="596" t="s">
        <v>188</v>
      </c>
      <c r="BQ14" s="596"/>
      <c r="BR14" s="596"/>
      <c r="BS14" s="596"/>
      <c r="BT14" s="596"/>
      <c r="BU14" s="596"/>
      <c r="BV14" s="596"/>
      <c r="BW14" s="598"/>
      <c r="BY14" s="545" t="s">
        <v>68</v>
      </c>
      <c r="BZ14" s="546"/>
      <c r="CA14" s="546"/>
      <c r="CB14" s="546"/>
      <c r="CC14" s="546"/>
      <c r="CD14" s="546"/>
      <c r="CE14" s="546"/>
      <c r="CF14" s="546"/>
      <c r="CG14" s="546"/>
      <c r="CH14" s="546"/>
      <c r="CI14" s="546"/>
      <c r="CJ14" s="546"/>
      <c r="CK14" s="546"/>
      <c r="CL14" s="547"/>
      <c r="CM14" s="548">
        <v>21056581</v>
      </c>
      <c r="CN14" s="425"/>
      <c r="CO14" s="425"/>
      <c r="CP14" s="425"/>
      <c r="CQ14" s="425"/>
      <c r="CR14" s="425"/>
      <c r="CS14" s="425"/>
      <c r="CT14" s="549"/>
      <c r="CU14" s="595">
        <v>4.8</v>
      </c>
      <c r="CV14" s="595"/>
      <c r="CW14" s="595"/>
      <c r="CX14" s="595"/>
      <c r="CY14" s="553">
        <v>1368050</v>
      </c>
      <c r="CZ14" s="425"/>
      <c r="DA14" s="425"/>
      <c r="DB14" s="425"/>
      <c r="DC14" s="425"/>
      <c r="DD14" s="425"/>
      <c r="DE14" s="425"/>
      <c r="DF14" s="425"/>
      <c r="DG14" s="425"/>
      <c r="DH14" s="425"/>
      <c r="DI14" s="425"/>
      <c r="DJ14" s="425"/>
      <c r="DK14" s="549"/>
      <c r="DL14" s="553">
        <v>18430880</v>
      </c>
      <c r="DM14" s="425"/>
      <c r="DN14" s="425"/>
      <c r="DO14" s="425"/>
      <c r="DP14" s="425"/>
      <c r="DQ14" s="425"/>
      <c r="DR14" s="425"/>
      <c r="DS14" s="425"/>
      <c r="DT14" s="425"/>
      <c r="DU14" s="425"/>
      <c r="DV14" s="425"/>
      <c r="DW14" s="425"/>
      <c r="DX14" s="603"/>
    </row>
    <row r="15" spans="2:138" ht="11.25" customHeight="1" x14ac:dyDescent="0.2">
      <c r="B15" s="545" t="s">
        <v>318</v>
      </c>
      <c r="C15" s="546"/>
      <c r="D15" s="546"/>
      <c r="E15" s="546"/>
      <c r="F15" s="546"/>
      <c r="G15" s="546"/>
      <c r="H15" s="546"/>
      <c r="I15" s="546"/>
      <c r="J15" s="546"/>
      <c r="K15" s="546"/>
      <c r="L15" s="546"/>
      <c r="M15" s="546"/>
      <c r="N15" s="546"/>
      <c r="O15" s="546"/>
      <c r="P15" s="546"/>
      <c r="Q15" s="547"/>
      <c r="R15" s="548">
        <v>172793716</v>
      </c>
      <c r="S15" s="425"/>
      <c r="T15" s="425"/>
      <c r="U15" s="425"/>
      <c r="V15" s="425"/>
      <c r="W15" s="425"/>
      <c r="X15" s="425"/>
      <c r="Y15" s="549"/>
      <c r="Z15" s="595">
        <v>38.799999999999997</v>
      </c>
      <c r="AA15" s="595"/>
      <c r="AB15" s="595"/>
      <c r="AC15" s="595"/>
      <c r="AD15" s="596">
        <v>168546269</v>
      </c>
      <c r="AE15" s="596"/>
      <c r="AF15" s="596"/>
      <c r="AG15" s="596"/>
      <c r="AH15" s="596"/>
      <c r="AI15" s="596"/>
      <c r="AJ15" s="596"/>
      <c r="AK15" s="596"/>
      <c r="AL15" s="550">
        <v>67.5</v>
      </c>
      <c r="AM15" s="330"/>
      <c r="AN15" s="330"/>
      <c r="AO15" s="597"/>
      <c r="AP15" s="545" t="s">
        <v>330</v>
      </c>
      <c r="AQ15" s="546"/>
      <c r="AR15" s="546"/>
      <c r="AS15" s="546"/>
      <c r="AT15" s="546"/>
      <c r="AU15" s="546"/>
      <c r="AV15" s="546"/>
      <c r="AW15" s="546"/>
      <c r="AX15" s="546"/>
      <c r="AY15" s="546"/>
      <c r="AZ15" s="546"/>
      <c r="BA15" s="546"/>
      <c r="BB15" s="546"/>
      <c r="BC15" s="547"/>
      <c r="BD15" s="548">
        <v>13171881</v>
      </c>
      <c r="BE15" s="425"/>
      <c r="BF15" s="425"/>
      <c r="BG15" s="425"/>
      <c r="BH15" s="425"/>
      <c r="BI15" s="425"/>
      <c r="BJ15" s="425"/>
      <c r="BK15" s="549"/>
      <c r="BL15" s="595">
        <v>16.399999999999999</v>
      </c>
      <c r="BM15" s="595"/>
      <c r="BN15" s="595"/>
      <c r="BO15" s="595"/>
      <c r="BP15" s="596" t="s">
        <v>188</v>
      </c>
      <c r="BQ15" s="596"/>
      <c r="BR15" s="596"/>
      <c r="BS15" s="596"/>
      <c r="BT15" s="596"/>
      <c r="BU15" s="596"/>
      <c r="BV15" s="596"/>
      <c r="BW15" s="598"/>
      <c r="BY15" s="545" t="s">
        <v>331</v>
      </c>
      <c r="BZ15" s="546"/>
      <c r="CA15" s="546"/>
      <c r="CB15" s="546"/>
      <c r="CC15" s="546"/>
      <c r="CD15" s="546"/>
      <c r="CE15" s="546"/>
      <c r="CF15" s="546"/>
      <c r="CG15" s="546"/>
      <c r="CH15" s="546"/>
      <c r="CI15" s="546"/>
      <c r="CJ15" s="546"/>
      <c r="CK15" s="546"/>
      <c r="CL15" s="547"/>
      <c r="CM15" s="548" t="s">
        <v>188</v>
      </c>
      <c r="CN15" s="425"/>
      <c r="CO15" s="425"/>
      <c r="CP15" s="425"/>
      <c r="CQ15" s="425"/>
      <c r="CR15" s="425"/>
      <c r="CS15" s="425"/>
      <c r="CT15" s="549"/>
      <c r="CU15" s="595" t="s">
        <v>188</v>
      </c>
      <c r="CV15" s="595"/>
      <c r="CW15" s="595"/>
      <c r="CX15" s="595"/>
      <c r="CY15" s="553" t="s">
        <v>188</v>
      </c>
      <c r="CZ15" s="425"/>
      <c r="DA15" s="425"/>
      <c r="DB15" s="425"/>
      <c r="DC15" s="425"/>
      <c r="DD15" s="425"/>
      <c r="DE15" s="425"/>
      <c r="DF15" s="425"/>
      <c r="DG15" s="425"/>
      <c r="DH15" s="425"/>
      <c r="DI15" s="425"/>
      <c r="DJ15" s="425"/>
      <c r="DK15" s="549"/>
      <c r="DL15" s="553" t="s">
        <v>188</v>
      </c>
      <c r="DM15" s="425"/>
      <c r="DN15" s="425"/>
      <c r="DO15" s="425"/>
      <c r="DP15" s="425"/>
      <c r="DQ15" s="425"/>
      <c r="DR15" s="425"/>
      <c r="DS15" s="425"/>
      <c r="DT15" s="425"/>
      <c r="DU15" s="425"/>
      <c r="DV15" s="425"/>
      <c r="DW15" s="425"/>
      <c r="DX15" s="603"/>
    </row>
    <row r="16" spans="2:138" ht="11.25" customHeight="1" x14ac:dyDescent="0.2">
      <c r="B16" s="545" t="s">
        <v>279</v>
      </c>
      <c r="C16" s="546"/>
      <c r="D16" s="546"/>
      <c r="E16" s="546"/>
      <c r="F16" s="546"/>
      <c r="G16" s="546"/>
      <c r="H16" s="546"/>
      <c r="I16" s="546"/>
      <c r="J16" s="546"/>
      <c r="K16" s="546"/>
      <c r="L16" s="546"/>
      <c r="M16" s="546"/>
      <c r="N16" s="546"/>
      <c r="O16" s="546"/>
      <c r="P16" s="546"/>
      <c r="Q16" s="547"/>
      <c r="R16" s="548">
        <v>168546269</v>
      </c>
      <c r="S16" s="425"/>
      <c r="T16" s="425"/>
      <c r="U16" s="425"/>
      <c r="V16" s="425"/>
      <c r="W16" s="425"/>
      <c r="X16" s="425"/>
      <c r="Y16" s="549"/>
      <c r="Z16" s="550">
        <v>37.799999999999997</v>
      </c>
      <c r="AA16" s="330"/>
      <c r="AB16" s="330"/>
      <c r="AC16" s="602"/>
      <c r="AD16" s="553">
        <v>168546269</v>
      </c>
      <c r="AE16" s="425"/>
      <c r="AF16" s="425"/>
      <c r="AG16" s="425"/>
      <c r="AH16" s="425"/>
      <c r="AI16" s="425"/>
      <c r="AJ16" s="425"/>
      <c r="AK16" s="549"/>
      <c r="AL16" s="550">
        <v>67.5</v>
      </c>
      <c r="AM16" s="330"/>
      <c r="AN16" s="330"/>
      <c r="AO16" s="597"/>
      <c r="AP16" s="545" t="s">
        <v>333</v>
      </c>
      <c r="AQ16" s="546"/>
      <c r="AR16" s="546"/>
      <c r="AS16" s="546"/>
      <c r="AT16" s="546"/>
      <c r="AU16" s="546"/>
      <c r="AV16" s="546"/>
      <c r="AW16" s="546"/>
      <c r="AX16" s="546"/>
      <c r="AY16" s="546"/>
      <c r="AZ16" s="546"/>
      <c r="BA16" s="546"/>
      <c r="BB16" s="546"/>
      <c r="BC16" s="547"/>
      <c r="BD16" s="548">
        <v>837569</v>
      </c>
      <c r="BE16" s="425"/>
      <c r="BF16" s="425"/>
      <c r="BG16" s="425"/>
      <c r="BH16" s="425"/>
      <c r="BI16" s="425"/>
      <c r="BJ16" s="425"/>
      <c r="BK16" s="549"/>
      <c r="BL16" s="595">
        <v>1</v>
      </c>
      <c r="BM16" s="595"/>
      <c r="BN16" s="595"/>
      <c r="BO16" s="595"/>
      <c r="BP16" s="596" t="s">
        <v>188</v>
      </c>
      <c r="BQ16" s="596"/>
      <c r="BR16" s="596"/>
      <c r="BS16" s="596"/>
      <c r="BT16" s="596"/>
      <c r="BU16" s="596"/>
      <c r="BV16" s="596"/>
      <c r="BW16" s="598"/>
      <c r="BY16" s="545" t="s">
        <v>334</v>
      </c>
      <c r="BZ16" s="546"/>
      <c r="CA16" s="546"/>
      <c r="CB16" s="546"/>
      <c r="CC16" s="546"/>
      <c r="CD16" s="546"/>
      <c r="CE16" s="546"/>
      <c r="CF16" s="546"/>
      <c r="CG16" s="546"/>
      <c r="CH16" s="546"/>
      <c r="CI16" s="546"/>
      <c r="CJ16" s="546"/>
      <c r="CK16" s="546"/>
      <c r="CL16" s="547"/>
      <c r="CM16" s="548">
        <v>98104075</v>
      </c>
      <c r="CN16" s="425"/>
      <c r="CO16" s="425"/>
      <c r="CP16" s="425"/>
      <c r="CQ16" s="425"/>
      <c r="CR16" s="425"/>
      <c r="CS16" s="425"/>
      <c r="CT16" s="549"/>
      <c r="CU16" s="595">
        <v>22.5</v>
      </c>
      <c r="CV16" s="595"/>
      <c r="CW16" s="595"/>
      <c r="CX16" s="595"/>
      <c r="CY16" s="553">
        <v>7529927</v>
      </c>
      <c r="CZ16" s="425"/>
      <c r="DA16" s="425"/>
      <c r="DB16" s="425"/>
      <c r="DC16" s="425"/>
      <c r="DD16" s="425"/>
      <c r="DE16" s="425"/>
      <c r="DF16" s="425"/>
      <c r="DG16" s="425"/>
      <c r="DH16" s="425"/>
      <c r="DI16" s="425"/>
      <c r="DJ16" s="425"/>
      <c r="DK16" s="549"/>
      <c r="DL16" s="553">
        <v>72492352</v>
      </c>
      <c r="DM16" s="425"/>
      <c r="DN16" s="425"/>
      <c r="DO16" s="425"/>
      <c r="DP16" s="425"/>
      <c r="DQ16" s="425"/>
      <c r="DR16" s="425"/>
      <c r="DS16" s="425"/>
      <c r="DT16" s="425"/>
      <c r="DU16" s="425"/>
      <c r="DV16" s="425"/>
      <c r="DW16" s="425"/>
      <c r="DX16" s="603"/>
    </row>
    <row r="17" spans="2:128" ht="11.25" customHeight="1" x14ac:dyDescent="0.2">
      <c r="B17" s="545" t="s">
        <v>276</v>
      </c>
      <c r="C17" s="546"/>
      <c r="D17" s="546"/>
      <c r="E17" s="546"/>
      <c r="F17" s="546"/>
      <c r="G17" s="546"/>
      <c r="H17" s="546"/>
      <c r="I17" s="546"/>
      <c r="J17" s="546"/>
      <c r="K17" s="546"/>
      <c r="L17" s="546"/>
      <c r="M17" s="546"/>
      <c r="N17" s="546"/>
      <c r="O17" s="546"/>
      <c r="P17" s="546"/>
      <c r="Q17" s="547"/>
      <c r="R17" s="548">
        <v>4241424</v>
      </c>
      <c r="S17" s="425"/>
      <c r="T17" s="425"/>
      <c r="U17" s="425"/>
      <c r="V17" s="425"/>
      <c r="W17" s="425"/>
      <c r="X17" s="425"/>
      <c r="Y17" s="549"/>
      <c r="Z17" s="550">
        <v>1</v>
      </c>
      <c r="AA17" s="330"/>
      <c r="AB17" s="330"/>
      <c r="AC17" s="602"/>
      <c r="AD17" s="553" t="s">
        <v>188</v>
      </c>
      <c r="AE17" s="425"/>
      <c r="AF17" s="425"/>
      <c r="AG17" s="425"/>
      <c r="AH17" s="425"/>
      <c r="AI17" s="425"/>
      <c r="AJ17" s="425"/>
      <c r="AK17" s="549"/>
      <c r="AL17" s="550" t="s">
        <v>188</v>
      </c>
      <c r="AM17" s="330"/>
      <c r="AN17" s="330"/>
      <c r="AO17" s="597"/>
      <c r="AP17" s="545" t="s">
        <v>335</v>
      </c>
      <c r="AQ17" s="546"/>
      <c r="AR17" s="546"/>
      <c r="AS17" s="546"/>
      <c r="AT17" s="546"/>
      <c r="AU17" s="546"/>
      <c r="AV17" s="546"/>
      <c r="AW17" s="546"/>
      <c r="AX17" s="546"/>
      <c r="AY17" s="546"/>
      <c r="AZ17" s="546"/>
      <c r="BA17" s="546"/>
      <c r="BB17" s="546"/>
      <c r="BC17" s="547"/>
      <c r="BD17" s="548">
        <v>12334312</v>
      </c>
      <c r="BE17" s="425"/>
      <c r="BF17" s="425"/>
      <c r="BG17" s="425"/>
      <c r="BH17" s="425"/>
      <c r="BI17" s="425"/>
      <c r="BJ17" s="425"/>
      <c r="BK17" s="549"/>
      <c r="BL17" s="595">
        <v>15.3</v>
      </c>
      <c r="BM17" s="595"/>
      <c r="BN17" s="595"/>
      <c r="BO17" s="595"/>
      <c r="BP17" s="596" t="s">
        <v>188</v>
      </c>
      <c r="BQ17" s="596"/>
      <c r="BR17" s="596"/>
      <c r="BS17" s="596"/>
      <c r="BT17" s="596"/>
      <c r="BU17" s="596"/>
      <c r="BV17" s="596"/>
      <c r="BW17" s="598"/>
      <c r="BY17" s="545" t="s">
        <v>336</v>
      </c>
      <c r="BZ17" s="546"/>
      <c r="CA17" s="546"/>
      <c r="CB17" s="546"/>
      <c r="CC17" s="546"/>
      <c r="CD17" s="546"/>
      <c r="CE17" s="546"/>
      <c r="CF17" s="546"/>
      <c r="CG17" s="546"/>
      <c r="CH17" s="546"/>
      <c r="CI17" s="546"/>
      <c r="CJ17" s="546"/>
      <c r="CK17" s="546"/>
      <c r="CL17" s="547"/>
      <c r="CM17" s="548">
        <v>10342302</v>
      </c>
      <c r="CN17" s="425"/>
      <c r="CO17" s="425"/>
      <c r="CP17" s="425"/>
      <c r="CQ17" s="425"/>
      <c r="CR17" s="425"/>
      <c r="CS17" s="425"/>
      <c r="CT17" s="549"/>
      <c r="CU17" s="595">
        <v>2.4</v>
      </c>
      <c r="CV17" s="595"/>
      <c r="CW17" s="595"/>
      <c r="CX17" s="595"/>
      <c r="CY17" s="553" t="s">
        <v>188</v>
      </c>
      <c r="CZ17" s="425"/>
      <c r="DA17" s="425"/>
      <c r="DB17" s="425"/>
      <c r="DC17" s="425"/>
      <c r="DD17" s="425"/>
      <c r="DE17" s="425"/>
      <c r="DF17" s="425"/>
      <c r="DG17" s="425"/>
      <c r="DH17" s="425"/>
      <c r="DI17" s="425"/>
      <c r="DJ17" s="425"/>
      <c r="DK17" s="549"/>
      <c r="DL17" s="553">
        <v>404870</v>
      </c>
      <c r="DM17" s="425"/>
      <c r="DN17" s="425"/>
      <c r="DO17" s="425"/>
      <c r="DP17" s="425"/>
      <c r="DQ17" s="425"/>
      <c r="DR17" s="425"/>
      <c r="DS17" s="425"/>
      <c r="DT17" s="425"/>
      <c r="DU17" s="425"/>
      <c r="DV17" s="425"/>
      <c r="DW17" s="425"/>
      <c r="DX17" s="603"/>
    </row>
    <row r="18" spans="2:128" ht="11.25" customHeight="1" x14ac:dyDescent="0.2">
      <c r="B18" s="545" t="s">
        <v>337</v>
      </c>
      <c r="C18" s="546"/>
      <c r="D18" s="546"/>
      <c r="E18" s="546"/>
      <c r="F18" s="546"/>
      <c r="G18" s="546"/>
      <c r="H18" s="546"/>
      <c r="I18" s="546"/>
      <c r="J18" s="546"/>
      <c r="K18" s="546"/>
      <c r="L18" s="546"/>
      <c r="M18" s="546"/>
      <c r="N18" s="546"/>
      <c r="O18" s="546"/>
      <c r="P18" s="546"/>
      <c r="Q18" s="547"/>
      <c r="R18" s="548">
        <v>6023</v>
      </c>
      <c r="S18" s="425"/>
      <c r="T18" s="425"/>
      <c r="U18" s="425"/>
      <c r="V18" s="425"/>
      <c r="W18" s="425"/>
      <c r="X18" s="425"/>
      <c r="Y18" s="549"/>
      <c r="Z18" s="550">
        <v>0</v>
      </c>
      <c r="AA18" s="330"/>
      <c r="AB18" s="330"/>
      <c r="AC18" s="602"/>
      <c r="AD18" s="553" t="s">
        <v>188</v>
      </c>
      <c r="AE18" s="425"/>
      <c r="AF18" s="425"/>
      <c r="AG18" s="425"/>
      <c r="AH18" s="425"/>
      <c r="AI18" s="425"/>
      <c r="AJ18" s="425"/>
      <c r="AK18" s="549"/>
      <c r="AL18" s="550" t="s">
        <v>188</v>
      </c>
      <c r="AM18" s="330"/>
      <c r="AN18" s="330"/>
      <c r="AO18" s="597"/>
      <c r="AP18" s="545" t="s">
        <v>338</v>
      </c>
      <c r="AQ18" s="546"/>
      <c r="AR18" s="546"/>
      <c r="AS18" s="546"/>
      <c r="AT18" s="546"/>
      <c r="AU18" s="546"/>
      <c r="AV18" s="546"/>
      <c r="AW18" s="546"/>
      <c r="AX18" s="546"/>
      <c r="AY18" s="546"/>
      <c r="AZ18" s="546"/>
      <c r="BA18" s="546"/>
      <c r="BB18" s="546"/>
      <c r="BC18" s="547"/>
      <c r="BD18" s="548">
        <v>27475834</v>
      </c>
      <c r="BE18" s="425"/>
      <c r="BF18" s="425"/>
      <c r="BG18" s="425"/>
      <c r="BH18" s="425"/>
      <c r="BI18" s="425"/>
      <c r="BJ18" s="425"/>
      <c r="BK18" s="549"/>
      <c r="BL18" s="595">
        <v>34.200000000000003</v>
      </c>
      <c r="BM18" s="595"/>
      <c r="BN18" s="595"/>
      <c r="BO18" s="595"/>
      <c r="BP18" s="596" t="s">
        <v>188</v>
      </c>
      <c r="BQ18" s="596"/>
      <c r="BR18" s="596"/>
      <c r="BS18" s="596"/>
      <c r="BT18" s="596"/>
      <c r="BU18" s="596"/>
      <c r="BV18" s="596"/>
      <c r="BW18" s="598"/>
      <c r="BY18" s="545" t="s">
        <v>339</v>
      </c>
      <c r="BZ18" s="546"/>
      <c r="CA18" s="546"/>
      <c r="CB18" s="546"/>
      <c r="CC18" s="546"/>
      <c r="CD18" s="546"/>
      <c r="CE18" s="546"/>
      <c r="CF18" s="546"/>
      <c r="CG18" s="546"/>
      <c r="CH18" s="546"/>
      <c r="CI18" s="546"/>
      <c r="CJ18" s="546"/>
      <c r="CK18" s="546"/>
      <c r="CL18" s="547"/>
      <c r="CM18" s="548">
        <v>71956484</v>
      </c>
      <c r="CN18" s="425"/>
      <c r="CO18" s="425"/>
      <c r="CP18" s="425"/>
      <c r="CQ18" s="425"/>
      <c r="CR18" s="425"/>
      <c r="CS18" s="425"/>
      <c r="CT18" s="549"/>
      <c r="CU18" s="595">
        <v>16.5</v>
      </c>
      <c r="CV18" s="595"/>
      <c r="CW18" s="595"/>
      <c r="CX18" s="595"/>
      <c r="CY18" s="553" t="s">
        <v>188</v>
      </c>
      <c r="CZ18" s="425"/>
      <c r="DA18" s="425"/>
      <c r="DB18" s="425"/>
      <c r="DC18" s="425"/>
      <c r="DD18" s="425"/>
      <c r="DE18" s="425"/>
      <c r="DF18" s="425"/>
      <c r="DG18" s="425"/>
      <c r="DH18" s="425"/>
      <c r="DI18" s="425"/>
      <c r="DJ18" s="425"/>
      <c r="DK18" s="549"/>
      <c r="DL18" s="553">
        <v>69173362</v>
      </c>
      <c r="DM18" s="425"/>
      <c r="DN18" s="425"/>
      <c r="DO18" s="425"/>
      <c r="DP18" s="425"/>
      <c r="DQ18" s="425"/>
      <c r="DR18" s="425"/>
      <c r="DS18" s="425"/>
      <c r="DT18" s="425"/>
      <c r="DU18" s="425"/>
      <c r="DV18" s="425"/>
      <c r="DW18" s="425"/>
      <c r="DX18" s="603"/>
    </row>
    <row r="19" spans="2:128" ht="11.25" customHeight="1" x14ac:dyDescent="0.2">
      <c r="B19" s="545" t="s">
        <v>79</v>
      </c>
      <c r="C19" s="546"/>
      <c r="D19" s="546"/>
      <c r="E19" s="546"/>
      <c r="F19" s="546"/>
      <c r="G19" s="546"/>
      <c r="H19" s="546"/>
      <c r="I19" s="546"/>
      <c r="J19" s="546"/>
      <c r="K19" s="546"/>
      <c r="L19" s="546"/>
      <c r="M19" s="546"/>
      <c r="N19" s="546"/>
      <c r="O19" s="546"/>
      <c r="P19" s="546"/>
      <c r="Q19" s="547"/>
      <c r="R19" s="548">
        <v>267234464</v>
      </c>
      <c r="S19" s="425"/>
      <c r="T19" s="425"/>
      <c r="U19" s="425"/>
      <c r="V19" s="425"/>
      <c r="W19" s="425"/>
      <c r="X19" s="425"/>
      <c r="Y19" s="549"/>
      <c r="Z19" s="550">
        <v>60</v>
      </c>
      <c r="AA19" s="330"/>
      <c r="AB19" s="330"/>
      <c r="AC19" s="602"/>
      <c r="AD19" s="553">
        <v>247307414</v>
      </c>
      <c r="AE19" s="425"/>
      <c r="AF19" s="425"/>
      <c r="AG19" s="425"/>
      <c r="AH19" s="425"/>
      <c r="AI19" s="425"/>
      <c r="AJ19" s="425"/>
      <c r="AK19" s="549"/>
      <c r="AL19" s="550">
        <v>99</v>
      </c>
      <c r="AM19" s="330"/>
      <c r="AN19" s="330"/>
      <c r="AO19" s="597"/>
      <c r="AP19" s="545" t="s">
        <v>258</v>
      </c>
      <c r="AQ19" s="546"/>
      <c r="AR19" s="546"/>
      <c r="AS19" s="546"/>
      <c r="AT19" s="546"/>
      <c r="AU19" s="546"/>
      <c r="AV19" s="546"/>
      <c r="AW19" s="546"/>
      <c r="AX19" s="546"/>
      <c r="AY19" s="546"/>
      <c r="AZ19" s="546"/>
      <c r="BA19" s="546"/>
      <c r="BB19" s="546"/>
      <c r="BC19" s="547"/>
      <c r="BD19" s="548">
        <v>1204627</v>
      </c>
      <c r="BE19" s="425"/>
      <c r="BF19" s="425"/>
      <c r="BG19" s="425"/>
      <c r="BH19" s="425"/>
      <c r="BI19" s="425"/>
      <c r="BJ19" s="425"/>
      <c r="BK19" s="549"/>
      <c r="BL19" s="595">
        <v>1.5</v>
      </c>
      <c r="BM19" s="595"/>
      <c r="BN19" s="595"/>
      <c r="BO19" s="595"/>
      <c r="BP19" s="596" t="s">
        <v>188</v>
      </c>
      <c r="BQ19" s="596"/>
      <c r="BR19" s="596"/>
      <c r="BS19" s="596"/>
      <c r="BT19" s="596"/>
      <c r="BU19" s="596"/>
      <c r="BV19" s="596"/>
      <c r="BW19" s="598"/>
      <c r="BY19" s="545" t="s">
        <v>340</v>
      </c>
      <c r="BZ19" s="546"/>
      <c r="CA19" s="546"/>
      <c r="CB19" s="546"/>
      <c r="CC19" s="546"/>
      <c r="CD19" s="546"/>
      <c r="CE19" s="546"/>
      <c r="CF19" s="546"/>
      <c r="CG19" s="546"/>
      <c r="CH19" s="546"/>
      <c r="CI19" s="546"/>
      <c r="CJ19" s="546"/>
      <c r="CK19" s="546"/>
      <c r="CL19" s="547"/>
      <c r="CM19" s="548">
        <v>2993</v>
      </c>
      <c r="CN19" s="425"/>
      <c r="CO19" s="425"/>
      <c r="CP19" s="425"/>
      <c r="CQ19" s="425"/>
      <c r="CR19" s="425"/>
      <c r="CS19" s="425"/>
      <c r="CT19" s="549"/>
      <c r="CU19" s="595">
        <v>0</v>
      </c>
      <c r="CV19" s="595"/>
      <c r="CW19" s="595"/>
      <c r="CX19" s="595"/>
      <c r="CY19" s="553" t="s">
        <v>188</v>
      </c>
      <c r="CZ19" s="425"/>
      <c r="DA19" s="425"/>
      <c r="DB19" s="425"/>
      <c r="DC19" s="425"/>
      <c r="DD19" s="425"/>
      <c r="DE19" s="425"/>
      <c r="DF19" s="425"/>
      <c r="DG19" s="425"/>
      <c r="DH19" s="425"/>
      <c r="DI19" s="425"/>
      <c r="DJ19" s="425"/>
      <c r="DK19" s="549"/>
      <c r="DL19" s="553">
        <v>2993</v>
      </c>
      <c r="DM19" s="425"/>
      <c r="DN19" s="425"/>
      <c r="DO19" s="425"/>
      <c r="DP19" s="425"/>
      <c r="DQ19" s="425"/>
      <c r="DR19" s="425"/>
      <c r="DS19" s="425"/>
      <c r="DT19" s="425"/>
      <c r="DU19" s="425"/>
      <c r="DV19" s="425"/>
      <c r="DW19" s="425"/>
      <c r="DX19" s="603"/>
    </row>
    <row r="20" spans="2:128" ht="11.25" customHeight="1" x14ac:dyDescent="0.2">
      <c r="B20" s="545" t="s">
        <v>341</v>
      </c>
      <c r="C20" s="546"/>
      <c r="D20" s="546"/>
      <c r="E20" s="546"/>
      <c r="F20" s="546"/>
      <c r="G20" s="546"/>
      <c r="H20" s="546"/>
      <c r="I20" s="546"/>
      <c r="J20" s="546"/>
      <c r="K20" s="546"/>
      <c r="L20" s="546"/>
      <c r="M20" s="546"/>
      <c r="N20" s="546"/>
      <c r="O20" s="546"/>
      <c r="P20" s="546"/>
      <c r="Q20" s="547"/>
      <c r="R20" s="548">
        <v>182626</v>
      </c>
      <c r="S20" s="425"/>
      <c r="T20" s="425"/>
      <c r="U20" s="425"/>
      <c r="V20" s="425"/>
      <c r="W20" s="425"/>
      <c r="X20" s="425"/>
      <c r="Y20" s="549"/>
      <c r="Z20" s="550">
        <v>0</v>
      </c>
      <c r="AA20" s="330"/>
      <c r="AB20" s="330"/>
      <c r="AC20" s="602"/>
      <c r="AD20" s="553">
        <v>182626</v>
      </c>
      <c r="AE20" s="425"/>
      <c r="AF20" s="425"/>
      <c r="AG20" s="425"/>
      <c r="AH20" s="425"/>
      <c r="AI20" s="425"/>
      <c r="AJ20" s="425"/>
      <c r="AK20" s="549"/>
      <c r="AL20" s="550">
        <v>0.1</v>
      </c>
      <c r="AM20" s="330"/>
      <c r="AN20" s="330"/>
      <c r="AO20" s="597"/>
      <c r="AP20" s="604" t="s">
        <v>198</v>
      </c>
      <c r="AQ20" s="605"/>
      <c r="AR20" s="605"/>
      <c r="AS20" s="605"/>
      <c r="AT20" s="605"/>
      <c r="AU20" s="605"/>
      <c r="AV20" s="605"/>
      <c r="AW20" s="605"/>
      <c r="AX20" s="605"/>
      <c r="AY20" s="605"/>
      <c r="AZ20" s="605"/>
      <c r="BA20" s="605"/>
      <c r="BB20" s="605"/>
      <c r="BC20" s="606"/>
      <c r="BD20" s="548">
        <v>806432</v>
      </c>
      <c r="BE20" s="425"/>
      <c r="BF20" s="425"/>
      <c r="BG20" s="425"/>
      <c r="BH20" s="425"/>
      <c r="BI20" s="425"/>
      <c r="BJ20" s="425"/>
      <c r="BK20" s="549"/>
      <c r="BL20" s="595">
        <v>1</v>
      </c>
      <c r="BM20" s="595"/>
      <c r="BN20" s="595"/>
      <c r="BO20" s="595"/>
      <c r="BP20" s="596" t="s">
        <v>188</v>
      </c>
      <c r="BQ20" s="596"/>
      <c r="BR20" s="596"/>
      <c r="BS20" s="596"/>
      <c r="BT20" s="596"/>
      <c r="BU20" s="596"/>
      <c r="BV20" s="596"/>
      <c r="BW20" s="598"/>
      <c r="BY20" s="604" t="s">
        <v>343</v>
      </c>
      <c r="BZ20" s="605"/>
      <c r="CA20" s="605"/>
      <c r="CB20" s="605"/>
      <c r="CC20" s="605"/>
      <c r="CD20" s="605"/>
      <c r="CE20" s="605"/>
      <c r="CF20" s="605"/>
      <c r="CG20" s="605"/>
      <c r="CH20" s="605"/>
      <c r="CI20" s="605"/>
      <c r="CJ20" s="605"/>
      <c r="CK20" s="605"/>
      <c r="CL20" s="606"/>
      <c r="CM20" s="548" t="s">
        <v>188</v>
      </c>
      <c r="CN20" s="425"/>
      <c r="CO20" s="425"/>
      <c r="CP20" s="425"/>
      <c r="CQ20" s="425"/>
      <c r="CR20" s="425"/>
      <c r="CS20" s="425"/>
      <c r="CT20" s="549"/>
      <c r="CU20" s="595" t="s">
        <v>188</v>
      </c>
      <c r="CV20" s="595"/>
      <c r="CW20" s="595"/>
      <c r="CX20" s="595"/>
      <c r="CY20" s="553" t="s">
        <v>188</v>
      </c>
      <c r="CZ20" s="425"/>
      <c r="DA20" s="425"/>
      <c r="DB20" s="425"/>
      <c r="DC20" s="425"/>
      <c r="DD20" s="425"/>
      <c r="DE20" s="425"/>
      <c r="DF20" s="425"/>
      <c r="DG20" s="425"/>
      <c r="DH20" s="425"/>
      <c r="DI20" s="425"/>
      <c r="DJ20" s="425"/>
      <c r="DK20" s="549"/>
      <c r="DL20" s="553" t="s">
        <v>188</v>
      </c>
      <c r="DM20" s="425"/>
      <c r="DN20" s="425"/>
      <c r="DO20" s="425"/>
      <c r="DP20" s="425"/>
      <c r="DQ20" s="425"/>
      <c r="DR20" s="425"/>
      <c r="DS20" s="425"/>
      <c r="DT20" s="425"/>
      <c r="DU20" s="425"/>
      <c r="DV20" s="425"/>
      <c r="DW20" s="425"/>
      <c r="DX20" s="603"/>
    </row>
    <row r="21" spans="2:128" ht="11.25" customHeight="1" x14ac:dyDescent="0.2">
      <c r="B21" s="545" t="s">
        <v>346</v>
      </c>
      <c r="C21" s="546"/>
      <c r="D21" s="546"/>
      <c r="E21" s="546"/>
      <c r="F21" s="546"/>
      <c r="G21" s="546"/>
      <c r="H21" s="546"/>
      <c r="I21" s="546"/>
      <c r="J21" s="546"/>
      <c r="K21" s="546"/>
      <c r="L21" s="546"/>
      <c r="M21" s="546"/>
      <c r="N21" s="546"/>
      <c r="O21" s="546"/>
      <c r="P21" s="546"/>
      <c r="Q21" s="547"/>
      <c r="R21" s="548">
        <v>3197371</v>
      </c>
      <c r="S21" s="425"/>
      <c r="T21" s="425"/>
      <c r="U21" s="425"/>
      <c r="V21" s="425"/>
      <c r="W21" s="425"/>
      <c r="X21" s="425"/>
      <c r="Y21" s="549"/>
      <c r="Z21" s="550">
        <v>0.7</v>
      </c>
      <c r="AA21" s="330"/>
      <c r="AB21" s="330"/>
      <c r="AC21" s="602"/>
      <c r="AD21" s="553" t="s">
        <v>188</v>
      </c>
      <c r="AE21" s="425"/>
      <c r="AF21" s="425"/>
      <c r="AG21" s="425"/>
      <c r="AH21" s="425"/>
      <c r="AI21" s="425"/>
      <c r="AJ21" s="425"/>
      <c r="AK21" s="549"/>
      <c r="AL21" s="550" t="s">
        <v>188</v>
      </c>
      <c r="AM21" s="330"/>
      <c r="AN21" s="330"/>
      <c r="AO21" s="597"/>
      <c r="AP21" s="604" t="s">
        <v>347</v>
      </c>
      <c r="AQ21" s="605"/>
      <c r="AR21" s="605"/>
      <c r="AS21" s="605"/>
      <c r="AT21" s="605"/>
      <c r="AU21" s="605"/>
      <c r="AV21" s="605"/>
      <c r="AW21" s="605"/>
      <c r="AX21" s="605"/>
      <c r="AY21" s="605"/>
      <c r="AZ21" s="605"/>
      <c r="BA21" s="605"/>
      <c r="BB21" s="605"/>
      <c r="BC21" s="606"/>
      <c r="BD21" s="548">
        <v>227857</v>
      </c>
      <c r="BE21" s="425"/>
      <c r="BF21" s="425"/>
      <c r="BG21" s="425"/>
      <c r="BH21" s="425"/>
      <c r="BI21" s="425"/>
      <c r="BJ21" s="425"/>
      <c r="BK21" s="549"/>
      <c r="BL21" s="595">
        <v>0.3</v>
      </c>
      <c r="BM21" s="595"/>
      <c r="BN21" s="595"/>
      <c r="BO21" s="595"/>
      <c r="BP21" s="596" t="s">
        <v>188</v>
      </c>
      <c r="BQ21" s="596"/>
      <c r="BR21" s="596"/>
      <c r="BS21" s="596"/>
      <c r="BT21" s="596"/>
      <c r="BU21" s="596"/>
      <c r="BV21" s="596"/>
      <c r="BW21" s="598"/>
      <c r="BY21" s="604" t="s">
        <v>24</v>
      </c>
      <c r="BZ21" s="605"/>
      <c r="CA21" s="605"/>
      <c r="CB21" s="605"/>
      <c r="CC21" s="605"/>
      <c r="CD21" s="605"/>
      <c r="CE21" s="605"/>
      <c r="CF21" s="605"/>
      <c r="CG21" s="605"/>
      <c r="CH21" s="605"/>
      <c r="CI21" s="605"/>
      <c r="CJ21" s="605"/>
      <c r="CK21" s="605"/>
      <c r="CL21" s="606"/>
      <c r="CM21" s="548">
        <v>270042</v>
      </c>
      <c r="CN21" s="425"/>
      <c r="CO21" s="425"/>
      <c r="CP21" s="425"/>
      <c r="CQ21" s="425"/>
      <c r="CR21" s="425"/>
      <c r="CS21" s="425"/>
      <c r="CT21" s="549"/>
      <c r="CU21" s="595">
        <v>0.1</v>
      </c>
      <c r="CV21" s="595"/>
      <c r="CW21" s="595"/>
      <c r="CX21" s="595"/>
      <c r="CY21" s="553" t="s">
        <v>188</v>
      </c>
      <c r="CZ21" s="425"/>
      <c r="DA21" s="425"/>
      <c r="DB21" s="425"/>
      <c r="DC21" s="425"/>
      <c r="DD21" s="425"/>
      <c r="DE21" s="425"/>
      <c r="DF21" s="425"/>
      <c r="DG21" s="425"/>
      <c r="DH21" s="425"/>
      <c r="DI21" s="425"/>
      <c r="DJ21" s="425"/>
      <c r="DK21" s="549"/>
      <c r="DL21" s="553">
        <v>270042</v>
      </c>
      <c r="DM21" s="425"/>
      <c r="DN21" s="425"/>
      <c r="DO21" s="425"/>
      <c r="DP21" s="425"/>
      <c r="DQ21" s="425"/>
      <c r="DR21" s="425"/>
      <c r="DS21" s="425"/>
      <c r="DT21" s="425"/>
      <c r="DU21" s="425"/>
      <c r="DV21" s="425"/>
      <c r="DW21" s="425"/>
      <c r="DX21" s="603"/>
    </row>
    <row r="22" spans="2:128" ht="11.25" customHeight="1" x14ac:dyDescent="0.2">
      <c r="B22" s="545" t="s">
        <v>292</v>
      </c>
      <c r="C22" s="546"/>
      <c r="D22" s="546"/>
      <c r="E22" s="546"/>
      <c r="F22" s="546"/>
      <c r="G22" s="546"/>
      <c r="H22" s="546"/>
      <c r="I22" s="546"/>
      <c r="J22" s="546"/>
      <c r="K22" s="546"/>
      <c r="L22" s="546"/>
      <c r="M22" s="546"/>
      <c r="N22" s="546"/>
      <c r="O22" s="546"/>
      <c r="P22" s="546"/>
      <c r="Q22" s="547"/>
      <c r="R22" s="548">
        <v>4156566</v>
      </c>
      <c r="S22" s="425"/>
      <c r="T22" s="425"/>
      <c r="U22" s="425"/>
      <c r="V22" s="425"/>
      <c r="W22" s="425"/>
      <c r="X22" s="425"/>
      <c r="Y22" s="549"/>
      <c r="Z22" s="550">
        <v>0.9</v>
      </c>
      <c r="AA22" s="330"/>
      <c r="AB22" s="330"/>
      <c r="AC22" s="602"/>
      <c r="AD22" s="553">
        <v>1269150</v>
      </c>
      <c r="AE22" s="425"/>
      <c r="AF22" s="425"/>
      <c r="AG22" s="425"/>
      <c r="AH22" s="425"/>
      <c r="AI22" s="425"/>
      <c r="AJ22" s="425"/>
      <c r="AK22" s="549"/>
      <c r="AL22" s="550">
        <v>0.5</v>
      </c>
      <c r="AM22" s="330"/>
      <c r="AN22" s="330"/>
      <c r="AO22" s="597"/>
      <c r="AP22" s="604" t="s">
        <v>348</v>
      </c>
      <c r="AQ22" s="605"/>
      <c r="AR22" s="605"/>
      <c r="AS22" s="605"/>
      <c r="AT22" s="605"/>
      <c r="AU22" s="605"/>
      <c r="AV22" s="605"/>
      <c r="AW22" s="605"/>
      <c r="AX22" s="605"/>
      <c r="AY22" s="605"/>
      <c r="AZ22" s="605"/>
      <c r="BA22" s="605"/>
      <c r="BB22" s="605"/>
      <c r="BC22" s="606"/>
      <c r="BD22" s="548">
        <v>897943</v>
      </c>
      <c r="BE22" s="425"/>
      <c r="BF22" s="425"/>
      <c r="BG22" s="425"/>
      <c r="BH22" s="425"/>
      <c r="BI22" s="425"/>
      <c r="BJ22" s="425"/>
      <c r="BK22" s="549"/>
      <c r="BL22" s="595">
        <v>1.1000000000000001</v>
      </c>
      <c r="BM22" s="595"/>
      <c r="BN22" s="595"/>
      <c r="BO22" s="595"/>
      <c r="BP22" s="596" t="s">
        <v>188</v>
      </c>
      <c r="BQ22" s="596"/>
      <c r="BR22" s="596"/>
      <c r="BS22" s="596"/>
      <c r="BT22" s="596"/>
      <c r="BU22" s="596"/>
      <c r="BV22" s="596"/>
      <c r="BW22" s="598"/>
      <c r="BY22" s="604" t="s">
        <v>224</v>
      </c>
      <c r="BZ22" s="605"/>
      <c r="CA22" s="605"/>
      <c r="CB22" s="605"/>
      <c r="CC22" s="605"/>
      <c r="CD22" s="605"/>
      <c r="CE22" s="605"/>
      <c r="CF22" s="605"/>
      <c r="CG22" s="605"/>
      <c r="CH22" s="605"/>
      <c r="CI22" s="605"/>
      <c r="CJ22" s="605"/>
      <c r="CK22" s="605"/>
      <c r="CL22" s="606"/>
      <c r="CM22" s="548">
        <v>260105</v>
      </c>
      <c r="CN22" s="425"/>
      <c r="CO22" s="425"/>
      <c r="CP22" s="425"/>
      <c r="CQ22" s="425"/>
      <c r="CR22" s="425"/>
      <c r="CS22" s="425"/>
      <c r="CT22" s="549"/>
      <c r="CU22" s="595">
        <v>0.1</v>
      </c>
      <c r="CV22" s="595"/>
      <c r="CW22" s="595"/>
      <c r="CX22" s="595"/>
      <c r="CY22" s="553" t="s">
        <v>188</v>
      </c>
      <c r="CZ22" s="425"/>
      <c r="DA22" s="425"/>
      <c r="DB22" s="425"/>
      <c r="DC22" s="425"/>
      <c r="DD22" s="425"/>
      <c r="DE22" s="425"/>
      <c r="DF22" s="425"/>
      <c r="DG22" s="425"/>
      <c r="DH22" s="425"/>
      <c r="DI22" s="425"/>
      <c r="DJ22" s="425"/>
      <c r="DK22" s="549"/>
      <c r="DL22" s="553">
        <v>260105</v>
      </c>
      <c r="DM22" s="425"/>
      <c r="DN22" s="425"/>
      <c r="DO22" s="425"/>
      <c r="DP22" s="425"/>
      <c r="DQ22" s="425"/>
      <c r="DR22" s="425"/>
      <c r="DS22" s="425"/>
      <c r="DT22" s="425"/>
      <c r="DU22" s="425"/>
      <c r="DV22" s="425"/>
      <c r="DW22" s="425"/>
      <c r="DX22" s="603"/>
    </row>
    <row r="23" spans="2:128" ht="11.25" customHeight="1" x14ac:dyDescent="0.2">
      <c r="B23" s="545" t="s">
        <v>16</v>
      </c>
      <c r="C23" s="546"/>
      <c r="D23" s="546"/>
      <c r="E23" s="546"/>
      <c r="F23" s="546"/>
      <c r="G23" s="546"/>
      <c r="H23" s="546"/>
      <c r="I23" s="546"/>
      <c r="J23" s="546"/>
      <c r="K23" s="546"/>
      <c r="L23" s="546"/>
      <c r="M23" s="546"/>
      <c r="N23" s="546"/>
      <c r="O23" s="546"/>
      <c r="P23" s="546"/>
      <c r="Q23" s="547"/>
      <c r="R23" s="548">
        <v>1159523</v>
      </c>
      <c r="S23" s="425"/>
      <c r="T23" s="425"/>
      <c r="U23" s="425"/>
      <c r="V23" s="425"/>
      <c r="W23" s="425"/>
      <c r="X23" s="425"/>
      <c r="Y23" s="549"/>
      <c r="Z23" s="550">
        <v>0.3</v>
      </c>
      <c r="AA23" s="330"/>
      <c r="AB23" s="330"/>
      <c r="AC23" s="602"/>
      <c r="AD23" s="553" t="s">
        <v>188</v>
      </c>
      <c r="AE23" s="425"/>
      <c r="AF23" s="425"/>
      <c r="AG23" s="425"/>
      <c r="AH23" s="425"/>
      <c r="AI23" s="425"/>
      <c r="AJ23" s="425"/>
      <c r="AK23" s="549"/>
      <c r="AL23" s="550" t="s">
        <v>188</v>
      </c>
      <c r="AM23" s="330"/>
      <c r="AN23" s="330"/>
      <c r="AO23" s="597"/>
      <c r="AP23" s="604" t="s">
        <v>220</v>
      </c>
      <c r="AQ23" s="605"/>
      <c r="AR23" s="605"/>
      <c r="AS23" s="605"/>
      <c r="AT23" s="605"/>
      <c r="AU23" s="605"/>
      <c r="AV23" s="605"/>
      <c r="AW23" s="605"/>
      <c r="AX23" s="605"/>
      <c r="AY23" s="605"/>
      <c r="AZ23" s="605"/>
      <c r="BA23" s="605"/>
      <c r="BB23" s="605"/>
      <c r="BC23" s="606"/>
      <c r="BD23" s="548">
        <v>4692004</v>
      </c>
      <c r="BE23" s="425"/>
      <c r="BF23" s="425"/>
      <c r="BG23" s="425"/>
      <c r="BH23" s="425"/>
      <c r="BI23" s="425"/>
      <c r="BJ23" s="425"/>
      <c r="BK23" s="549"/>
      <c r="BL23" s="595">
        <v>5.8</v>
      </c>
      <c r="BM23" s="595"/>
      <c r="BN23" s="595"/>
      <c r="BO23" s="595"/>
      <c r="BP23" s="596" t="s">
        <v>188</v>
      </c>
      <c r="BQ23" s="596"/>
      <c r="BR23" s="596"/>
      <c r="BS23" s="596"/>
      <c r="BT23" s="596"/>
      <c r="BU23" s="596"/>
      <c r="BV23" s="596"/>
      <c r="BW23" s="598"/>
      <c r="BY23" s="604" t="s">
        <v>115</v>
      </c>
      <c r="BZ23" s="605"/>
      <c r="CA23" s="605"/>
      <c r="CB23" s="605"/>
      <c r="CC23" s="605"/>
      <c r="CD23" s="605"/>
      <c r="CE23" s="605"/>
      <c r="CF23" s="605"/>
      <c r="CG23" s="605"/>
      <c r="CH23" s="605"/>
      <c r="CI23" s="605"/>
      <c r="CJ23" s="605"/>
      <c r="CK23" s="605"/>
      <c r="CL23" s="606"/>
      <c r="CM23" s="548">
        <v>234857</v>
      </c>
      <c r="CN23" s="425"/>
      <c r="CO23" s="425"/>
      <c r="CP23" s="425"/>
      <c r="CQ23" s="425"/>
      <c r="CR23" s="425"/>
      <c r="CS23" s="425"/>
      <c r="CT23" s="549"/>
      <c r="CU23" s="595">
        <v>0.1</v>
      </c>
      <c r="CV23" s="595"/>
      <c r="CW23" s="595"/>
      <c r="CX23" s="595"/>
      <c r="CY23" s="553" t="s">
        <v>188</v>
      </c>
      <c r="CZ23" s="425"/>
      <c r="DA23" s="425"/>
      <c r="DB23" s="425"/>
      <c r="DC23" s="425"/>
      <c r="DD23" s="425"/>
      <c r="DE23" s="425"/>
      <c r="DF23" s="425"/>
      <c r="DG23" s="425"/>
      <c r="DH23" s="425"/>
      <c r="DI23" s="425"/>
      <c r="DJ23" s="425"/>
      <c r="DK23" s="549"/>
      <c r="DL23" s="553">
        <v>234857</v>
      </c>
      <c r="DM23" s="425"/>
      <c r="DN23" s="425"/>
      <c r="DO23" s="425"/>
      <c r="DP23" s="425"/>
      <c r="DQ23" s="425"/>
      <c r="DR23" s="425"/>
      <c r="DS23" s="425"/>
      <c r="DT23" s="425"/>
      <c r="DU23" s="425"/>
      <c r="DV23" s="425"/>
      <c r="DW23" s="425"/>
      <c r="DX23" s="603"/>
    </row>
    <row r="24" spans="2:128" ht="11.25" customHeight="1" x14ac:dyDescent="0.2">
      <c r="B24" s="545" t="s">
        <v>319</v>
      </c>
      <c r="C24" s="546"/>
      <c r="D24" s="546"/>
      <c r="E24" s="546"/>
      <c r="F24" s="546"/>
      <c r="G24" s="546"/>
      <c r="H24" s="546"/>
      <c r="I24" s="546"/>
      <c r="J24" s="546"/>
      <c r="K24" s="546"/>
      <c r="L24" s="546"/>
      <c r="M24" s="546"/>
      <c r="N24" s="546"/>
      <c r="O24" s="546"/>
      <c r="P24" s="546"/>
      <c r="Q24" s="547"/>
      <c r="R24" s="548">
        <v>65650794</v>
      </c>
      <c r="S24" s="425"/>
      <c r="T24" s="425"/>
      <c r="U24" s="425"/>
      <c r="V24" s="425"/>
      <c r="W24" s="425"/>
      <c r="X24" s="425"/>
      <c r="Y24" s="549"/>
      <c r="Z24" s="550">
        <v>14.7</v>
      </c>
      <c r="AA24" s="330"/>
      <c r="AB24" s="330"/>
      <c r="AC24" s="602"/>
      <c r="AD24" s="553" t="s">
        <v>188</v>
      </c>
      <c r="AE24" s="425"/>
      <c r="AF24" s="425"/>
      <c r="AG24" s="425"/>
      <c r="AH24" s="425"/>
      <c r="AI24" s="425"/>
      <c r="AJ24" s="425"/>
      <c r="AK24" s="549"/>
      <c r="AL24" s="550" t="s">
        <v>188</v>
      </c>
      <c r="AM24" s="330"/>
      <c r="AN24" s="330"/>
      <c r="AO24" s="597"/>
      <c r="AP24" s="604" t="s">
        <v>349</v>
      </c>
      <c r="AQ24" s="605"/>
      <c r="AR24" s="605"/>
      <c r="AS24" s="605"/>
      <c r="AT24" s="605"/>
      <c r="AU24" s="605"/>
      <c r="AV24" s="605"/>
      <c r="AW24" s="605"/>
      <c r="AX24" s="605"/>
      <c r="AY24" s="605"/>
      <c r="AZ24" s="605"/>
      <c r="BA24" s="605"/>
      <c r="BB24" s="605"/>
      <c r="BC24" s="606"/>
      <c r="BD24" s="548">
        <v>7838656</v>
      </c>
      <c r="BE24" s="425"/>
      <c r="BF24" s="425"/>
      <c r="BG24" s="425"/>
      <c r="BH24" s="425"/>
      <c r="BI24" s="425"/>
      <c r="BJ24" s="425"/>
      <c r="BK24" s="549"/>
      <c r="BL24" s="595">
        <v>9.6999999999999993</v>
      </c>
      <c r="BM24" s="595"/>
      <c r="BN24" s="595"/>
      <c r="BO24" s="595"/>
      <c r="BP24" s="596" t="s">
        <v>188</v>
      </c>
      <c r="BQ24" s="596"/>
      <c r="BR24" s="596"/>
      <c r="BS24" s="596"/>
      <c r="BT24" s="596"/>
      <c r="BU24" s="596"/>
      <c r="BV24" s="596"/>
      <c r="BW24" s="598"/>
      <c r="BY24" s="604" t="s">
        <v>129</v>
      </c>
      <c r="BZ24" s="605"/>
      <c r="CA24" s="605"/>
      <c r="CB24" s="605"/>
      <c r="CC24" s="605"/>
      <c r="CD24" s="605"/>
      <c r="CE24" s="605"/>
      <c r="CF24" s="605"/>
      <c r="CG24" s="605"/>
      <c r="CH24" s="605"/>
      <c r="CI24" s="605"/>
      <c r="CJ24" s="605"/>
      <c r="CK24" s="605"/>
      <c r="CL24" s="606"/>
      <c r="CM24" s="548" t="s">
        <v>188</v>
      </c>
      <c r="CN24" s="425"/>
      <c r="CO24" s="425"/>
      <c r="CP24" s="425"/>
      <c r="CQ24" s="425"/>
      <c r="CR24" s="425"/>
      <c r="CS24" s="425"/>
      <c r="CT24" s="549"/>
      <c r="CU24" s="595" t="s">
        <v>188</v>
      </c>
      <c r="CV24" s="595"/>
      <c r="CW24" s="595"/>
      <c r="CX24" s="595"/>
      <c r="CY24" s="553" t="s">
        <v>188</v>
      </c>
      <c r="CZ24" s="425"/>
      <c r="DA24" s="425"/>
      <c r="DB24" s="425"/>
      <c r="DC24" s="425"/>
      <c r="DD24" s="425"/>
      <c r="DE24" s="425"/>
      <c r="DF24" s="425"/>
      <c r="DG24" s="425"/>
      <c r="DH24" s="425"/>
      <c r="DI24" s="425"/>
      <c r="DJ24" s="425"/>
      <c r="DK24" s="549"/>
      <c r="DL24" s="553" t="s">
        <v>188</v>
      </c>
      <c r="DM24" s="425"/>
      <c r="DN24" s="425"/>
      <c r="DO24" s="425"/>
      <c r="DP24" s="425"/>
      <c r="DQ24" s="425"/>
      <c r="DR24" s="425"/>
      <c r="DS24" s="425"/>
      <c r="DT24" s="425"/>
      <c r="DU24" s="425"/>
      <c r="DV24" s="425"/>
      <c r="DW24" s="425"/>
      <c r="DX24" s="603"/>
    </row>
    <row r="25" spans="2:128" ht="11.25" customHeight="1" x14ac:dyDescent="0.2">
      <c r="B25" s="545" t="s">
        <v>174</v>
      </c>
      <c r="C25" s="546"/>
      <c r="D25" s="546"/>
      <c r="E25" s="546"/>
      <c r="F25" s="546"/>
      <c r="G25" s="546"/>
      <c r="H25" s="546"/>
      <c r="I25" s="546"/>
      <c r="J25" s="546"/>
      <c r="K25" s="546"/>
      <c r="L25" s="546"/>
      <c r="M25" s="546"/>
      <c r="N25" s="546"/>
      <c r="O25" s="546"/>
      <c r="P25" s="546"/>
      <c r="Q25" s="547"/>
      <c r="R25" s="548" t="s">
        <v>188</v>
      </c>
      <c r="S25" s="425"/>
      <c r="T25" s="425"/>
      <c r="U25" s="425"/>
      <c r="V25" s="425"/>
      <c r="W25" s="425"/>
      <c r="X25" s="425"/>
      <c r="Y25" s="549"/>
      <c r="Z25" s="550" t="s">
        <v>188</v>
      </c>
      <c r="AA25" s="330"/>
      <c r="AB25" s="330"/>
      <c r="AC25" s="602"/>
      <c r="AD25" s="553" t="s">
        <v>188</v>
      </c>
      <c r="AE25" s="425"/>
      <c r="AF25" s="425"/>
      <c r="AG25" s="425"/>
      <c r="AH25" s="425"/>
      <c r="AI25" s="425"/>
      <c r="AJ25" s="425"/>
      <c r="AK25" s="549"/>
      <c r="AL25" s="550" t="s">
        <v>188</v>
      </c>
      <c r="AM25" s="330"/>
      <c r="AN25" s="330"/>
      <c r="AO25" s="597"/>
      <c r="AP25" s="604" t="s">
        <v>70</v>
      </c>
      <c r="AQ25" s="605"/>
      <c r="AR25" s="605"/>
      <c r="AS25" s="605"/>
      <c r="AT25" s="605"/>
      <c r="AU25" s="605"/>
      <c r="AV25" s="605"/>
      <c r="AW25" s="605"/>
      <c r="AX25" s="605"/>
      <c r="AY25" s="605"/>
      <c r="AZ25" s="605"/>
      <c r="BA25" s="605"/>
      <c r="BB25" s="605"/>
      <c r="BC25" s="606"/>
      <c r="BD25" s="548">
        <v>7102</v>
      </c>
      <c r="BE25" s="425"/>
      <c r="BF25" s="425"/>
      <c r="BG25" s="425"/>
      <c r="BH25" s="425"/>
      <c r="BI25" s="425"/>
      <c r="BJ25" s="425"/>
      <c r="BK25" s="549"/>
      <c r="BL25" s="595">
        <v>0</v>
      </c>
      <c r="BM25" s="595"/>
      <c r="BN25" s="595"/>
      <c r="BO25" s="595"/>
      <c r="BP25" s="596" t="s">
        <v>188</v>
      </c>
      <c r="BQ25" s="596"/>
      <c r="BR25" s="596"/>
      <c r="BS25" s="596"/>
      <c r="BT25" s="596"/>
      <c r="BU25" s="596"/>
      <c r="BV25" s="596"/>
      <c r="BW25" s="598"/>
      <c r="BY25" s="604" t="s">
        <v>350</v>
      </c>
      <c r="BZ25" s="605"/>
      <c r="CA25" s="605"/>
      <c r="CB25" s="605"/>
      <c r="CC25" s="605"/>
      <c r="CD25" s="605"/>
      <c r="CE25" s="605"/>
      <c r="CF25" s="605"/>
      <c r="CG25" s="605"/>
      <c r="CH25" s="605"/>
      <c r="CI25" s="605"/>
      <c r="CJ25" s="605"/>
      <c r="CK25" s="605"/>
      <c r="CL25" s="606"/>
      <c r="CM25" s="548" t="s">
        <v>188</v>
      </c>
      <c r="CN25" s="425"/>
      <c r="CO25" s="425"/>
      <c r="CP25" s="425"/>
      <c r="CQ25" s="425"/>
      <c r="CR25" s="425"/>
      <c r="CS25" s="425"/>
      <c r="CT25" s="549"/>
      <c r="CU25" s="595" t="s">
        <v>188</v>
      </c>
      <c r="CV25" s="595"/>
      <c r="CW25" s="595"/>
      <c r="CX25" s="595"/>
      <c r="CY25" s="553" t="s">
        <v>188</v>
      </c>
      <c r="CZ25" s="425"/>
      <c r="DA25" s="425"/>
      <c r="DB25" s="425"/>
      <c r="DC25" s="425"/>
      <c r="DD25" s="425"/>
      <c r="DE25" s="425"/>
      <c r="DF25" s="425"/>
      <c r="DG25" s="425"/>
      <c r="DH25" s="425"/>
      <c r="DI25" s="425"/>
      <c r="DJ25" s="425"/>
      <c r="DK25" s="549"/>
      <c r="DL25" s="553" t="s">
        <v>188</v>
      </c>
      <c r="DM25" s="425"/>
      <c r="DN25" s="425"/>
      <c r="DO25" s="425"/>
      <c r="DP25" s="425"/>
      <c r="DQ25" s="425"/>
      <c r="DR25" s="425"/>
      <c r="DS25" s="425"/>
      <c r="DT25" s="425"/>
      <c r="DU25" s="425"/>
      <c r="DV25" s="425"/>
      <c r="DW25" s="425"/>
      <c r="DX25" s="603"/>
    </row>
    <row r="26" spans="2:128" ht="11.25" customHeight="1" x14ac:dyDescent="0.2">
      <c r="B26" s="545" t="s">
        <v>233</v>
      </c>
      <c r="C26" s="546"/>
      <c r="D26" s="546"/>
      <c r="E26" s="546"/>
      <c r="F26" s="546"/>
      <c r="G26" s="546"/>
      <c r="H26" s="546"/>
      <c r="I26" s="546"/>
      <c r="J26" s="546"/>
      <c r="K26" s="546"/>
      <c r="L26" s="546"/>
      <c r="M26" s="546"/>
      <c r="N26" s="546"/>
      <c r="O26" s="546"/>
      <c r="P26" s="546"/>
      <c r="Q26" s="547"/>
      <c r="R26" s="548">
        <v>1172508</v>
      </c>
      <c r="S26" s="425"/>
      <c r="T26" s="425"/>
      <c r="U26" s="425"/>
      <c r="V26" s="425"/>
      <c r="W26" s="425"/>
      <c r="X26" s="425"/>
      <c r="Y26" s="549"/>
      <c r="Z26" s="550">
        <v>0.3</v>
      </c>
      <c r="AA26" s="330"/>
      <c r="AB26" s="330"/>
      <c r="AC26" s="602"/>
      <c r="AD26" s="553">
        <v>191251</v>
      </c>
      <c r="AE26" s="425"/>
      <c r="AF26" s="425"/>
      <c r="AG26" s="425"/>
      <c r="AH26" s="425"/>
      <c r="AI26" s="425"/>
      <c r="AJ26" s="425"/>
      <c r="AK26" s="549"/>
      <c r="AL26" s="550">
        <v>0.1</v>
      </c>
      <c r="AM26" s="330"/>
      <c r="AN26" s="330"/>
      <c r="AO26" s="597"/>
      <c r="AP26" s="604" t="s">
        <v>351</v>
      </c>
      <c r="AQ26" s="605"/>
      <c r="AR26" s="605"/>
      <c r="AS26" s="605"/>
      <c r="AT26" s="605"/>
      <c r="AU26" s="605"/>
      <c r="AV26" s="605"/>
      <c r="AW26" s="605"/>
      <c r="AX26" s="605"/>
      <c r="AY26" s="605"/>
      <c r="AZ26" s="605"/>
      <c r="BA26" s="605"/>
      <c r="BB26" s="605"/>
      <c r="BC26" s="606"/>
      <c r="BD26" s="548" t="s">
        <v>188</v>
      </c>
      <c r="BE26" s="425"/>
      <c r="BF26" s="425"/>
      <c r="BG26" s="425"/>
      <c r="BH26" s="425"/>
      <c r="BI26" s="425"/>
      <c r="BJ26" s="425"/>
      <c r="BK26" s="549"/>
      <c r="BL26" s="595" t="s">
        <v>188</v>
      </c>
      <c r="BM26" s="595"/>
      <c r="BN26" s="595"/>
      <c r="BO26" s="595"/>
      <c r="BP26" s="596" t="s">
        <v>188</v>
      </c>
      <c r="BQ26" s="596"/>
      <c r="BR26" s="596"/>
      <c r="BS26" s="596"/>
      <c r="BT26" s="596"/>
      <c r="BU26" s="596"/>
      <c r="BV26" s="596"/>
      <c r="BW26" s="598"/>
      <c r="BY26" s="604" t="s">
        <v>354</v>
      </c>
      <c r="BZ26" s="605"/>
      <c r="CA26" s="605"/>
      <c r="CB26" s="605"/>
      <c r="CC26" s="605"/>
      <c r="CD26" s="605"/>
      <c r="CE26" s="605"/>
      <c r="CF26" s="605"/>
      <c r="CG26" s="605"/>
      <c r="CH26" s="605"/>
      <c r="CI26" s="605"/>
      <c r="CJ26" s="605"/>
      <c r="CK26" s="605"/>
      <c r="CL26" s="606"/>
      <c r="CM26" s="548">
        <v>13706664</v>
      </c>
      <c r="CN26" s="425"/>
      <c r="CO26" s="425"/>
      <c r="CP26" s="425"/>
      <c r="CQ26" s="425"/>
      <c r="CR26" s="425"/>
      <c r="CS26" s="425"/>
      <c r="CT26" s="549"/>
      <c r="CU26" s="595">
        <v>3.1</v>
      </c>
      <c r="CV26" s="595"/>
      <c r="CW26" s="595"/>
      <c r="CX26" s="595"/>
      <c r="CY26" s="553" t="s">
        <v>188</v>
      </c>
      <c r="CZ26" s="425"/>
      <c r="DA26" s="425"/>
      <c r="DB26" s="425"/>
      <c r="DC26" s="425"/>
      <c r="DD26" s="425"/>
      <c r="DE26" s="425"/>
      <c r="DF26" s="425"/>
      <c r="DG26" s="425"/>
      <c r="DH26" s="425"/>
      <c r="DI26" s="425"/>
      <c r="DJ26" s="425"/>
      <c r="DK26" s="549"/>
      <c r="DL26" s="553">
        <v>13706664</v>
      </c>
      <c r="DM26" s="425"/>
      <c r="DN26" s="425"/>
      <c r="DO26" s="425"/>
      <c r="DP26" s="425"/>
      <c r="DQ26" s="425"/>
      <c r="DR26" s="425"/>
      <c r="DS26" s="425"/>
      <c r="DT26" s="425"/>
      <c r="DU26" s="425"/>
      <c r="DV26" s="425"/>
      <c r="DW26" s="425"/>
      <c r="DX26" s="603"/>
    </row>
    <row r="27" spans="2:128" ht="11.25" customHeight="1" x14ac:dyDescent="0.2">
      <c r="B27" s="545" t="s">
        <v>154</v>
      </c>
      <c r="C27" s="546"/>
      <c r="D27" s="546"/>
      <c r="E27" s="546"/>
      <c r="F27" s="546"/>
      <c r="G27" s="546"/>
      <c r="H27" s="546"/>
      <c r="I27" s="546"/>
      <c r="J27" s="546"/>
      <c r="K27" s="546"/>
      <c r="L27" s="546"/>
      <c r="M27" s="546"/>
      <c r="N27" s="546"/>
      <c r="O27" s="546"/>
      <c r="P27" s="546"/>
      <c r="Q27" s="547"/>
      <c r="R27" s="548">
        <v>91512</v>
      </c>
      <c r="S27" s="425"/>
      <c r="T27" s="425"/>
      <c r="U27" s="425"/>
      <c r="V27" s="425"/>
      <c r="W27" s="425"/>
      <c r="X27" s="425"/>
      <c r="Y27" s="549"/>
      <c r="Z27" s="550">
        <v>0</v>
      </c>
      <c r="AA27" s="330"/>
      <c r="AB27" s="330"/>
      <c r="AC27" s="602"/>
      <c r="AD27" s="553" t="s">
        <v>188</v>
      </c>
      <c r="AE27" s="425"/>
      <c r="AF27" s="425"/>
      <c r="AG27" s="425"/>
      <c r="AH27" s="425"/>
      <c r="AI27" s="425"/>
      <c r="AJ27" s="425"/>
      <c r="AK27" s="549"/>
      <c r="AL27" s="550" t="s">
        <v>188</v>
      </c>
      <c r="AM27" s="330"/>
      <c r="AN27" s="330"/>
      <c r="AO27" s="597"/>
      <c r="AP27" s="604" t="s">
        <v>356</v>
      </c>
      <c r="AQ27" s="605"/>
      <c r="AR27" s="605"/>
      <c r="AS27" s="605"/>
      <c r="AT27" s="605"/>
      <c r="AU27" s="605"/>
      <c r="AV27" s="605"/>
      <c r="AW27" s="605"/>
      <c r="AX27" s="605"/>
      <c r="AY27" s="605"/>
      <c r="AZ27" s="605"/>
      <c r="BA27" s="605"/>
      <c r="BB27" s="605"/>
      <c r="BC27" s="606"/>
      <c r="BD27" s="548" t="s">
        <v>188</v>
      </c>
      <c r="BE27" s="425"/>
      <c r="BF27" s="425"/>
      <c r="BG27" s="425"/>
      <c r="BH27" s="425"/>
      <c r="BI27" s="425"/>
      <c r="BJ27" s="425"/>
      <c r="BK27" s="549"/>
      <c r="BL27" s="595" t="s">
        <v>188</v>
      </c>
      <c r="BM27" s="595"/>
      <c r="BN27" s="595"/>
      <c r="BO27" s="595"/>
      <c r="BP27" s="596" t="s">
        <v>188</v>
      </c>
      <c r="BQ27" s="596"/>
      <c r="BR27" s="596"/>
      <c r="BS27" s="596"/>
      <c r="BT27" s="596"/>
      <c r="BU27" s="596"/>
      <c r="BV27" s="596"/>
      <c r="BW27" s="598"/>
      <c r="BY27" s="604" t="s">
        <v>357</v>
      </c>
      <c r="BZ27" s="605"/>
      <c r="CA27" s="605"/>
      <c r="CB27" s="605"/>
      <c r="CC27" s="605"/>
      <c r="CD27" s="605"/>
      <c r="CE27" s="605"/>
      <c r="CF27" s="605"/>
      <c r="CG27" s="605"/>
      <c r="CH27" s="605"/>
      <c r="CI27" s="605"/>
      <c r="CJ27" s="605"/>
      <c r="CK27" s="605"/>
      <c r="CL27" s="606"/>
      <c r="CM27" s="548">
        <v>158940</v>
      </c>
      <c r="CN27" s="425"/>
      <c r="CO27" s="425"/>
      <c r="CP27" s="425"/>
      <c r="CQ27" s="425"/>
      <c r="CR27" s="425"/>
      <c r="CS27" s="425"/>
      <c r="CT27" s="549"/>
      <c r="CU27" s="595">
        <v>0</v>
      </c>
      <c r="CV27" s="595"/>
      <c r="CW27" s="595"/>
      <c r="CX27" s="595"/>
      <c r="CY27" s="553" t="s">
        <v>188</v>
      </c>
      <c r="CZ27" s="425"/>
      <c r="DA27" s="425"/>
      <c r="DB27" s="425"/>
      <c r="DC27" s="425"/>
      <c r="DD27" s="425"/>
      <c r="DE27" s="425"/>
      <c r="DF27" s="425"/>
      <c r="DG27" s="425"/>
      <c r="DH27" s="425"/>
      <c r="DI27" s="425"/>
      <c r="DJ27" s="425"/>
      <c r="DK27" s="549"/>
      <c r="DL27" s="553">
        <v>158940</v>
      </c>
      <c r="DM27" s="425"/>
      <c r="DN27" s="425"/>
      <c r="DO27" s="425"/>
      <c r="DP27" s="425"/>
      <c r="DQ27" s="425"/>
      <c r="DR27" s="425"/>
      <c r="DS27" s="425"/>
      <c r="DT27" s="425"/>
      <c r="DU27" s="425"/>
      <c r="DV27" s="425"/>
      <c r="DW27" s="425"/>
      <c r="DX27" s="603"/>
    </row>
    <row r="28" spans="2:128" ht="11.25" customHeight="1" x14ac:dyDescent="0.2">
      <c r="B28" s="545" t="s">
        <v>361</v>
      </c>
      <c r="C28" s="546"/>
      <c r="D28" s="546"/>
      <c r="E28" s="546"/>
      <c r="F28" s="546"/>
      <c r="G28" s="546"/>
      <c r="H28" s="546"/>
      <c r="I28" s="546"/>
      <c r="J28" s="546"/>
      <c r="K28" s="546"/>
      <c r="L28" s="546"/>
      <c r="M28" s="546"/>
      <c r="N28" s="546"/>
      <c r="O28" s="546"/>
      <c r="P28" s="546"/>
      <c r="Q28" s="547"/>
      <c r="R28" s="548">
        <v>8375979</v>
      </c>
      <c r="S28" s="425"/>
      <c r="T28" s="425"/>
      <c r="U28" s="425"/>
      <c r="V28" s="425"/>
      <c r="W28" s="425"/>
      <c r="X28" s="425"/>
      <c r="Y28" s="549"/>
      <c r="Z28" s="550">
        <v>1.9</v>
      </c>
      <c r="AA28" s="330"/>
      <c r="AB28" s="330"/>
      <c r="AC28" s="602"/>
      <c r="AD28" s="553" t="s">
        <v>188</v>
      </c>
      <c r="AE28" s="425"/>
      <c r="AF28" s="425"/>
      <c r="AG28" s="425"/>
      <c r="AH28" s="425"/>
      <c r="AI28" s="425"/>
      <c r="AJ28" s="425"/>
      <c r="AK28" s="549"/>
      <c r="AL28" s="550" t="s">
        <v>188</v>
      </c>
      <c r="AM28" s="330"/>
      <c r="AN28" s="330"/>
      <c r="AO28" s="597"/>
      <c r="AP28" s="604" t="s">
        <v>247</v>
      </c>
      <c r="AQ28" s="605"/>
      <c r="AR28" s="605"/>
      <c r="AS28" s="605"/>
      <c r="AT28" s="605"/>
      <c r="AU28" s="605"/>
      <c r="AV28" s="605"/>
      <c r="AW28" s="605"/>
      <c r="AX28" s="605"/>
      <c r="AY28" s="605"/>
      <c r="AZ28" s="605"/>
      <c r="BA28" s="605"/>
      <c r="BB28" s="605"/>
      <c r="BC28" s="606"/>
      <c r="BD28" s="548">
        <v>21541</v>
      </c>
      <c r="BE28" s="425"/>
      <c r="BF28" s="425"/>
      <c r="BG28" s="425"/>
      <c r="BH28" s="425"/>
      <c r="BI28" s="425"/>
      <c r="BJ28" s="425"/>
      <c r="BK28" s="549"/>
      <c r="BL28" s="595">
        <v>0</v>
      </c>
      <c r="BM28" s="595"/>
      <c r="BN28" s="595"/>
      <c r="BO28" s="595"/>
      <c r="BP28" s="596" t="s">
        <v>188</v>
      </c>
      <c r="BQ28" s="596"/>
      <c r="BR28" s="596"/>
      <c r="BS28" s="596"/>
      <c r="BT28" s="596"/>
      <c r="BU28" s="596"/>
      <c r="BV28" s="596"/>
      <c r="BW28" s="598"/>
      <c r="BY28" s="604" t="s">
        <v>363</v>
      </c>
      <c r="BZ28" s="605"/>
      <c r="CA28" s="605"/>
      <c r="CB28" s="605"/>
      <c r="CC28" s="605"/>
      <c r="CD28" s="605"/>
      <c r="CE28" s="605"/>
      <c r="CF28" s="605"/>
      <c r="CG28" s="605"/>
      <c r="CH28" s="605"/>
      <c r="CI28" s="605"/>
      <c r="CJ28" s="605"/>
      <c r="CK28" s="605"/>
      <c r="CL28" s="606"/>
      <c r="CM28" s="548" t="s">
        <v>188</v>
      </c>
      <c r="CN28" s="425"/>
      <c r="CO28" s="425"/>
      <c r="CP28" s="425"/>
      <c r="CQ28" s="425"/>
      <c r="CR28" s="425"/>
      <c r="CS28" s="425"/>
      <c r="CT28" s="549"/>
      <c r="CU28" s="595" t="s">
        <v>188</v>
      </c>
      <c r="CV28" s="595"/>
      <c r="CW28" s="595"/>
      <c r="CX28" s="595"/>
      <c r="CY28" s="553" t="s">
        <v>188</v>
      </c>
      <c r="CZ28" s="425"/>
      <c r="DA28" s="425"/>
      <c r="DB28" s="425"/>
      <c r="DC28" s="425"/>
      <c r="DD28" s="425"/>
      <c r="DE28" s="425"/>
      <c r="DF28" s="425"/>
      <c r="DG28" s="425"/>
      <c r="DH28" s="425"/>
      <c r="DI28" s="425"/>
      <c r="DJ28" s="425"/>
      <c r="DK28" s="549"/>
      <c r="DL28" s="553" t="s">
        <v>188</v>
      </c>
      <c r="DM28" s="425"/>
      <c r="DN28" s="425"/>
      <c r="DO28" s="425"/>
      <c r="DP28" s="425"/>
      <c r="DQ28" s="425"/>
      <c r="DR28" s="425"/>
      <c r="DS28" s="425"/>
      <c r="DT28" s="425"/>
      <c r="DU28" s="425"/>
      <c r="DV28" s="425"/>
      <c r="DW28" s="425"/>
      <c r="DX28" s="603"/>
    </row>
    <row r="29" spans="2:128" ht="11.25" customHeight="1" x14ac:dyDescent="0.2">
      <c r="B29" s="545" t="s">
        <v>364</v>
      </c>
      <c r="C29" s="546"/>
      <c r="D29" s="546"/>
      <c r="E29" s="546"/>
      <c r="F29" s="546"/>
      <c r="G29" s="546"/>
      <c r="H29" s="546"/>
      <c r="I29" s="546"/>
      <c r="J29" s="546"/>
      <c r="K29" s="546"/>
      <c r="L29" s="546"/>
      <c r="M29" s="546"/>
      <c r="N29" s="546"/>
      <c r="O29" s="546"/>
      <c r="P29" s="546"/>
      <c r="Q29" s="547"/>
      <c r="R29" s="548">
        <v>10671685</v>
      </c>
      <c r="S29" s="425"/>
      <c r="T29" s="425"/>
      <c r="U29" s="425"/>
      <c r="V29" s="425"/>
      <c r="W29" s="425"/>
      <c r="X29" s="425"/>
      <c r="Y29" s="549"/>
      <c r="Z29" s="550">
        <v>2.4</v>
      </c>
      <c r="AA29" s="330"/>
      <c r="AB29" s="330"/>
      <c r="AC29" s="602"/>
      <c r="AD29" s="553" t="s">
        <v>188</v>
      </c>
      <c r="AE29" s="425"/>
      <c r="AF29" s="425"/>
      <c r="AG29" s="425"/>
      <c r="AH29" s="425"/>
      <c r="AI29" s="425"/>
      <c r="AJ29" s="425"/>
      <c r="AK29" s="549"/>
      <c r="AL29" s="550" t="s">
        <v>188</v>
      </c>
      <c r="AM29" s="330"/>
      <c r="AN29" s="330"/>
      <c r="AO29" s="597"/>
      <c r="AP29" s="604" t="s">
        <v>367</v>
      </c>
      <c r="AQ29" s="605"/>
      <c r="AR29" s="605"/>
      <c r="AS29" s="605"/>
      <c r="AT29" s="605"/>
      <c r="AU29" s="605"/>
      <c r="AV29" s="605"/>
      <c r="AW29" s="605"/>
      <c r="AX29" s="605"/>
      <c r="AY29" s="605"/>
      <c r="AZ29" s="605"/>
      <c r="BA29" s="605"/>
      <c r="BB29" s="605"/>
      <c r="BC29" s="606"/>
      <c r="BD29" s="548">
        <v>21541</v>
      </c>
      <c r="BE29" s="425"/>
      <c r="BF29" s="425"/>
      <c r="BG29" s="425"/>
      <c r="BH29" s="425"/>
      <c r="BI29" s="425"/>
      <c r="BJ29" s="425"/>
      <c r="BK29" s="549"/>
      <c r="BL29" s="595">
        <v>0</v>
      </c>
      <c r="BM29" s="595"/>
      <c r="BN29" s="595"/>
      <c r="BO29" s="595"/>
      <c r="BP29" s="596" t="s">
        <v>188</v>
      </c>
      <c r="BQ29" s="596"/>
      <c r="BR29" s="596"/>
      <c r="BS29" s="596"/>
      <c r="BT29" s="596"/>
      <c r="BU29" s="596"/>
      <c r="BV29" s="596"/>
      <c r="BW29" s="598"/>
      <c r="BY29" s="604" t="s">
        <v>118</v>
      </c>
      <c r="BZ29" s="605"/>
      <c r="CA29" s="605"/>
      <c r="CB29" s="605"/>
      <c r="CC29" s="605"/>
      <c r="CD29" s="605"/>
      <c r="CE29" s="605"/>
      <c r="CF29" s="605"/>
      <c r="CG29" s="605"/>
      <c r="CH29" s="605"/>
      <c r="CI29" s="605"/>
      <c r="CJ29" s="605"/>
      <c r="CK29" s="605"/>
      <c r="CL29" s="606"/>
      <c r="CM29" s="548">
        <v>603494</v>
      </c>
      <c r="CN29" s="425"/>
      <c r="CO29" s="425"/>
      <c r="CP29" s="425"/>
      <c r="CQ29" s="425"/>
      <c r="CR29" s="425"/>
      <c r="CS29" s="425"/>
      <c r="CT29" s="549"/>
      <c r="CU29" s="595">
        <v>0.1</v>
      </c>
      <c r="CV29" s="595"/>
      <c r="CW29" s="595"/>
      <c r="CX29" s="595"/>
      <c r="CY29" s="553" t="s">
        <v>188</v>
      </c>
      <c r="CZ29" s="425"/>
      <c r="DA29" s="425"/>
      <c r="DB29" s="425"/>
      <c r="DC29" s="425"/>
      <c r="DD29" s="425"/>
      <c r="DE29" s="425"/>
      <c r="DF29" s="425"/>
      <c r="DG29" s="425"/>
      <c r="DH29" s="425"/>
      <c r="DI29" s="425"/>
      <c r="DJ29" s="425"/>
      <c r="DK29" s="549"/>
      <c r="DL29" s="553">
        <v>603494</v>
      </c>
      <c r="DM29" s="425"/>
      <c r="DN29" s="425"/>
      <c r="DO29" s="425"/>
      <c r="DP29" s="425"/>
      <c r="DQ29" s="425"/>
      <c r="DR29" s="425"/>
      <c r="DS29" s="425"/>
      <c r="DT29" s="425"/>
      <c r="DU29" s="425"/>
      <c r="DV29" s="425"/>
      <c r="DW29" s="425"/>
      <c r="DX29" s="603"/>
    </row>
    <row r="30" spans="2:128" ht="11.25" customHeight="1" x14ac:dyDescent="0.2">
      <c r="B30" s="545" t="s">
        <v>368</v>
      </c>
      <c r="C30" s="546"/>
      <c r="D30" s="546"/>
      <c r="E30" s="546"/>
      <c r="F30" s="546"/>
      <c r="G30" s="546"/>
      <c r="H30" s="546"/>
      <c r="I30" s="546"/>
      <c r="J30" s="546"/>
      <c r="K30" s="546"/>
      <c r="L30" s="546"/>
      <c r="M30" s="546"/>
      <c r="N30" s="546"/>
      <c r="O30" s="546"/>
      <c r="P30" s="546"/>
      <c r="Q30" s="547"/>
      <c r="R30" s="548">
        <v>10719594</v>
      </c>
      <c r="S30" s="425"/>
      <c r="T30" s="425"/>
      <c r="U30" s="425"/>
      <c r="V30" s="425"/>
      <c r="W30" s="425"/>
      <c r="X30" s="425"/>
      <c r="Y30" s="549"/>
      <c r="Z30" s="550">
        <v>2.4</v>
      </c>
      <c r="AA30" s="330"/>
      <c r="AB30" s="330"/>
      <c r="AC30" s="602"/>
      <c r="AD30" s="553">
        <v>862232</v>
      </c>
      <c r="AE30" s="425"/>
      <c r="AF30" s="425"/>
      <c r="AG30" s="425"/>
      <c r="AH30" s="425"/>
      <c r="AI30" s="425"/>
      <c r="AJ30" s="425"/>
      <c r="AK30" s="549"/>
      <c r="AL30" s="550">
        <v>0.3</v>
      </c>
      <c r="AM30" s="330"/>
      <c r="AN30" s="330"/>
      <c r="AO30" s="597"/>
      <c r="AP30" s="604" t="s">
        <v>372</v>
      </c>
      <c r="AQ30" s="605"/>
      <c r="AR30" s="605"/>
      <c r="AS30" s="605"/>
      <c r="AT30" s="605"/>
      <c r="AU30" s="605"/>
      <c r="AV30" s="605"/>
      <c r="AW30" s="605"/>
      <c r="AX30" s="605"/>
      <c r="AY30" s="605"/>
      <c r="AZ30" s="605"/>
      <c r="BA30" s="605"/>
      <c r="BB30" s="605"/>
      <c r="BC30" s="606"/>
      <c r="BD30" s="548">
        <v>21541</v>
      </c>
      <c r="BE30" s="425"/>
      <c r="BF30" s="425"/>
      <c r="BG30" s="425"/>
      <c r="BH30" s="425"/>
      <c r="BI30" s="425"/>
      <c r="BJ30" s="425"/>
      <c r="BK30" s="549"/>
      <c r="BL30" s="595">
        <v>0</v>
      </c>
      <c r="BM30" s="595"/>
      <c r="BN30" s="595"/>
      <c r="BO30" s="595"/>
      <c r="BP30" s="596" t="s">
        <v>188</v>
      </c>
      <c r="BQ30" s="596"/>
      <c r="BR30" s="596"/>
      <c r="BS30" s="596"/>
      <c r="BT30" s="596"/>
      <c r="BU30" s="596"/>
      <c r="BV30" s="596"/>
      <c r="BW30" s="598"/>
      <c r="BY30" s="604" t="s">
        <v>230</v>
      </c>
      <c r="BZ30" s="607"/>
      <c r="CA30" s="607"/>
      <c r="CB30" s="607"/>
      <c r="CC30" s="607"/>
      <c r="CD30" s="607"/>
      <c r="CE30" s="607"/>
      <c r="CF30" s="607"/>
      <c r="CG30" s="607"/>
      <c r="CH30" s="607"/>
      <c r="CI30" s="607"/>
      <c r="CJ30" s="607"/>
      <c r="CK30" s="607"/>
      <c r="CL30" s="606"/>
      <c r="CM30" s="548" t="s">
        <v>188</v>
      </c>
      <c r="CN30" s="425"/>
      <c r="CO30" s="425"/>
      <c r="CP30" s="425"/>
      <c r="CQ30" s="425"/>
      <c r="CR30" s="425"/>
      <c r="CS30" s="425"/>
      <c r="CT30" s="549"/>
      <c r="CU30" s="595" t="s">
        <v>188</v>
      </c>
      <c r="CV30" s="595"/>
      <c r="CW30" s="595"/>
      <c r="CX30" s="595"/>
      <c r="CY30" s="553" t="s">
        <v>188</v>
      </c>
      <c r="CZ30" s="425"/>
      <c r="DA30" s="425"/>
      <c r="DB30" s="425"/>
      <c r="DC30" s="425"/>
      <c r="DD30" s="425"/>
      <c r="DE30" s="425"/>
      <c r="DF30" s="425"/>
      <c r="DG30" s="425"/>
      <c r="DH30" s="425"/>
      <c r="DI30" s="425"/>
      <c r="DJ30" s="425"/>
      <c r="DK30" s="549"/>
      <c r="DL30" s="553" t="s">
        <v>188</v>
      </c>
      <c r="DM30" s="425"/>
      <c r="DN30" s="425"/>
      <c r="DO30" s="425"/>
      <c r="DP30" s="425"/>
      <c r="DQ30" s="425"/>
      <c r="DR30" s="425"/>
      <c r="DS30" s="425"/>
      <c r="DT30" s="425"/>
      <c r="DU30" s="425"/>
      <c r="DV30" s="425"/>
      <c r="DW30" s="425"/>
      <c r="DX30" s="603"/>
    </row>
    <row r="31" spans="2:128" ht="11.25" customHeight="1" x14ac:dyDescent="0.2">
      <c r="B31" s="545" t="s">
        <v>373</v>
      </c>
      <c r="C31" s="546"/>
      <c r="D31" s="546"/>
      <c r="E31" s="546"/>
      <c r="F31" s="546"/>
      <c r="G31" s="546"/>
      <c r="H31" s="546"/>
      <c r="I31" s="546"/>
      <c r="J31" s="546"/>
      <c r="K31" s="546"/>
      <c r="L31" s="546"/>
      <c r="M31" s="546"/>
      <c r="N31" s="546"/>
      <c r="O31" s="546"/>
      <c r="P31" s="546"/>
      <c r="Q31" s="547"/>
      <c r="R31" s="548">
        <v>72722200</v>
      </c>
      <c r="S31" s="425"/>
      <c r="T31" s="425"/>
      <c r="U31" s="425"/>
      <c r="V31" s="425"/>
      <c r="W31" s="425"/>
      <c r="X31" s="425"/>
      <c r="Y31" s="549"/>
      <c r="Z31" s="550">
        <v>16.3</v>
      </c>
      <c r="AA31" s="330"/>
      <c r="AB31" s="330"/>
      <c r="AC31" s="602"/>
      <c r="AD31" s="553" t="s">
        <v>188</v>
      </c>
      <c r="AE31" s="425"/>
      <c r="AF31" s="425"/>
      <c r="AG31" s="425"/>
      <c r="AH31" s="425"/>
      <c r="AI31" s="425"/>
      <c r="AJ31" s="425"/>
      <c r="AK31" s="549"/>
      <c r="AL31" s="550" t="s">
        <v>188</v>
      </c>
      <c r="AM31" s="330"/>
      <c r="AN31" s="330"/>
      <c r="AO31" s="597"/>
      <c r="AP31" s="604" t="s">
        <v>374</v>
      </c>
      <c r="AQ31" s="605"/>
      <c r="AR31" s="605"/>
      <c r="AS31" s="605"/>
      <c r="AT31" s="605"/>
      <c r="AU31" s="605"/>
      <c r="AV31" s="605"/>
      <c r="AW31" s="605"/>
      <c r="AX31" s="605"/>
      <c r="AY31" s="605"/>
      <c r="AZ31" s="605"/>
      <c r="BA31" s="605"/>
      <c r="BB31" s="605"/>
      <c r="BC31" s="606"/>
      <c r="BD31" s="548" t="s">
        <v>188</v>
      </c>
      <c r="BE31" s="425"/>
      <c r="BF31" s="425"/>
      <c r="BG31" s="425"/>
      <c r="BH31" s="425"/>
      <c r="BI31" s="425"/>
      <c r="BJ31" s="425"/>
      <c r="BK31" s="549"/>
      <c r="BL31" s="595" t="s">
        <v>188</v>
      </c>
      <c r="BM31" s="595"/>
      <c r="BN31" s="595"/>
      <c r="BO31" s="595"/>
      <c r="BP31" s="596" t="s">
        <v>188</v>
      </c>
      <c r="BQ31" s="596"/>
      <c r="BR31" s="596"/>
      <c r="BS31" s="596"/>
      <c r="BT31" s="596"/>
      <c r="BU31" s="596"/>
      <c r="BV31" s="596"/>
      <c r="BW31" s="598"/>
      <c r="BY31" s="545" t="s">
        <v>264</v>
      </c>
      <c r="BZ31" s="546"/>
      <c r="CA31" s="546"/>
      <c r="CB31" s="546"/>
      <c r="CC31" s="546"/>
      <c r="CD31" s="546"/>
      <c r="CE31" s="546"/>
      <c r="CF31" s="546"/>
      <c r="CG31" s="546"/>
      <c r="CH31" s="546"/>
      <c r="CI31" s="546"/>
      <c r="CJ31" s="546"/>
      <c r="CK31" s="546"/>
      <c r="CL31" s="547"/>
      <c r="CM31" s="548" t="s">
        <v>188</v>
      </c>
      <c r="CN31" s="425"/>
      <c r="CO31" s="425"/>
      <c r="CP31" s="425"/>
      <c r="CQ31" s="425"/>
      <c r="CR31" s="425"/>
      <c r="CS31" s="425"/>
      <c r="CT31" s="549"/>
      <c r="CU31" s="595" t="s">
        <v>188</v>
      </c>
      <c r="CV31" s="595"/>
      <c r="CW31" s="595"/>
      <c r="CX31" s="595"/>
      <c r="CY31" s="553" t="s">
        <v>188</v>
      </c>
      <c r="CZ31" s="425"/>
      <c r="DA31" s="425"/>
      <c r="DB31" s="425"/>
      <c r="DC31" s="425"/>
      <c r="DD31" s="425"/>
      <c r="DE31" s="425"/>
      <c r="DF31" s="425"/>
      <c r="DG31" s="425"/>
      <c r="DH31" s="425"/>
      <c r="DI31" s="425"/>
      <c r="DJ31" s="425"/>
      <c r="DK31" s="549"/>
      <c r="DL31" s="553" t="s">
        <v>188</v>
      </c>
      <c r="DM31" s="425"/>
      <c r="DN31" s="425"/>
      <c r="DO31" s="425"/>
      <c r="DP31" s="425"/>
      <c r="DQ31" s="425"/>
      <c r="DR31" s="425"/>
      <c r="DS31" s="425"/>
      <c r="DT31" s="425"/>
      <c r="DU31" s="425"/>
      <c r="DV31" s="425"/>
      <c r="DW31" s="425"/>
      <c r="DX31" s="603"/>
    </row>
    <row r="32" spans="2:128" ht="11.25" customHeight="1" x14ac:dyDescent="0.2">
      <c r="B32" s="545" t="s">
        <v>375</v>
      </c>
      <c r="C32" s="546"/>
      <c r="D32" s="546"/>
      <c r="E32" s="546"/>
      <c r="F32" s="546"/>
      <c r="G32" s="546"/>
      <c r="H32" s="546"/>
      <c r="I32" s="546"/>
      <c r="J32" s="546"/>
      <c r="K32" s="546"/>
      <c r="L32" s="546"/>
      <c r="M32" s="546"/>
      <c r="N32" s="546"/>
      <c r="O32" s="546"/>
      <c r="P32" s="546"/>
      <c r="Q32" s="547"/>
      <c r="R32" s="548" t="s">
        <v>188</v>
      </c>
      <c r="S32" s="425"/>
      <c r="T32" s="425"/>
      <c r="U32" s="425"/>
      <c r="V32" s="425"/>
      <c r="W32" s="425"/>
      <c r="X32" s="425"/>
      <c r="Y32" s="549"/>
      <c r="Z32" s="550" t="s">
        <v>188</v>
      </c>
      <c r="AA32" s="330"/>
      <c r="AB32" s="330"/>
      <c r="AC32" s="602"/>
      <c r="AD32" s="553" t="s">
        <v>188</v>
      </c>
      <c r="AE32" s="425"/>
      <c r="AF32" s="425"/>
      <c r="AG32" s="425"/>
      <c r="AH32" s="425"/>
      <c r="AI32" s="425"/>
      <c r="AJ32" s="425"/>
      <c r="AK32" s="549"/>
      <c r="AL32" s="550" t="s">
        <v>188</v>
      </c>
      <c r="AM32" s="330"/>
      <c r="AN32" s="330"/>
      <c r="AO32" s="597"/>
      <c r="AP32" s="604" t="s">
        <v>378</v>
      </c>
      <c r="AQ32" s="605"/>
      <c r="AR32" s="605"/>
      <c r="AS32" s="605"/>
      <c r="AT32" s="605"/>
      <c r="AU32" s="605"/>
      <c r="AV32" s="605"/>
      <c r="AW32" s="605"/>
      <c r="AX32" s="605"/>
      <c r="AY32" s="605"/>
      <c r="AZ32" s="605"/>
      <c r="BA32" s="605"/>
      <c r="BB32" s="605"/>
      <c r="BC32" s="606"/>
      <c r="BD32" s="548" t="s">
        <v>188</v>
      </c>
      <c r="BE32" s="425"/>
      <c r="BF32" s="425"/>
      <c r="BG32" s="425"/>
      <c r="BH32" s="425"/>
      <c r="BI32" s="425"/>
      <c r="BJ32" s="425"/>
      <c r="BK32" s="549"/>
      <c r="BL32" s="595" t="s">
        <v>188</v>
      </c>
      <c r="BM32" s="595"/>
      <c r="BN32" s="595"/>
      <c r="BO32" s="595"/>
      <c r="BP32" s="596" t="s">
        <v>188</v>
      </c>
      <c r="BQ32" s="596"/>
      <c r="BR32" s="596"/>
      <c r="BS32" s="596"/>
      <c r="BT32" s="596"/>
      <c r="BU32" s="596"/>
      <c r="BV32" s="596"/>
      <c r="BW32" s="598"/>
      <c r="BY32" s="519" t="s">
        <v>180</v>
      </c>
      <c r="BZ32" s="520"/>
      <c r="CA32" s="520"/>
      <c r="CB32" s="520"/>
      <c r="CC32" s="520"/>
      <c r="CD32" s="520"/>
      <c r="CE32" s="520"/>
      <c r="CF32" s="520"/>
      <c r="CG32" s="520"/>
      <c r="CH32" s="520"/>
      <c r="CI32" s="520"/>
      <c r="CJ32" s="520"/>
      <c r="CK32" s="520"/>
      <c r="CL32" s="521"/>
      <c r="CM32" s="548">
        <v>435224218</v>
      </c>
      <c r="CN32" s="425"/>
      <c r="CO32" s="425"/>
      <c r="CP32" s="425"/>
      <c r="CQ32" s="425"/>
      <c r="CR32" s="425"/>
      <c r="CS32" s="425"/>
      <c r="CT32" s="549"/>
      <c r="CU32" s="595">
        <v>100</v>
      </c>
      <c r="CV32" s="595"/>
      <c r="CW32" s="595"/>
      <c r="CX32" s="595"/>
      <c r="CY32" s="553">
        <v>93339378</v>
      </c>
      <c r="CZ32" s="425"/>
      <c r="DA32" s="425"/>
      <c r="DB32" s="425"/>
      <c r="DC32" s="425"/>
      <c r="DD32" s="425"/>
      <c r="DE32" s="425"/>
      <c r="DF32" s="425"/>
      <c r="DG32" s="425"/>
      <c r="DH32" s="425"/>
      <c r="DI32" s="425"/>
      <c r="DJ32" s="425"/>
      <c r="DK32" s="549"/>
      <c r="DL32" s="553">
        <v>296382671</v>
      </c>
      <c r="DM32" s="425"/>
      <c r="DN32" s="425"/>
      <c r="DO32" s="425"/>
      <c r="DP32" s="425"/>
      <c r="DQ32" s="425"/>
      <c r="DR32" s="425"/>
      <c r="DS32" s="425"/>
      <c r="DT32" s="425"/>
      <c r="DU32" s="425"/>
      <c r="DV32" s="425"/>
      <c r="DW32" s="425"/>
      <c r="DX32" s="603"/>
    </row>
    <row r="33" spans="2:128" ht="11.25" customHeight="1" x14ac:dyDescent="0.2">
      <c r="B33" s="545" t="s">
        <v>379</v>
      </c>
      <c r="C33" s="546"/>
      <c r="D33" s="546"/>
      <c r="E33" s="546"/>
      <c r="F33" s="546"/>
      <c r="G33" s="546"/>
      <c r="H33" s="546"/>
      <c r="I33" s="546"/>
      <c r="J33" s="546"/>
      <c r="K33" s="546"/>
      <c r="L33" s="546"/>
      <c r="M33" s="546"/>
      <c r="N33" s="546"/>
      <c r="O33" s="546"/>
      <c r="P33" s="546"/>
      <c r="Q33" s="547"/>
      <c r="R33" s="548">
        <v>19020200</v>
      </c>
      <c r="S33" s="425"/>
      <c r="T33" s="425"/>
      <c r="U33" s="425"/>
      <c r="V33" s="425"/>
      <c r="W33" s="425"/>
      <c r="X33" s="425"/>
      <c r="Y33" s="549"/>
      <c r="Z33" s="550">
        <v>4.3</v>
      </c>
      <c r="AA33" s="330"/>
      <c r="AB33" s="330"/>
      <c r="AC33" s="602"/>
      <c r="AD33" s="553" t="s">
        <v>188</v>
      </c>
      <c r="AE33" s="425"/>
      <c r="AF33" s="425"/>
      <c r="AG33" s="425"/>
      <c r="AH33" s="425"/>
      <c r="AI33" s="425"/>
      <c r="AJ33" s="425"/>
      <c r="AK33" s="549"/>
      <c r="AL33" s="550" t="s">
        <v>188</v>
      </c>
      <c r="AM33" s="330"/>
      <c r="AN33" s="330"/>
      <c r="AO33" s="597"/>
      <c r="AP33" s="545" t="s">
        <v>243</v>
      </c>
      <c r="AQ33" s="546"/>
      <c r="AR33" s="546"/>
      <c r="AS33" s="546"/>
      <c r="AT33" s="546"/>
      <c r="AU33" s="546"/>
      <c r="AV33" s="546"/>
      <c r="AW33" s="546"/>
      <c r="AX33" s="546"/>
      <c r="AY33" s="546"/>
      <c r="AZ33" s="546"/>
      <c r="BA33" s="546"/>
      <c r="BB33" s="546"/>
      <c r="BC33" s="547"/>
      <c r="BD33" s="548">
        <v>80438865</v>
      </c>
      <c r="BE33" s="425"/>
      <c r="BF33" s="425"/>
      <c r="BG33" s="425"/>
      <c r="BH33" s="425"/>
      <c r="BI33" s="425"/>
      <c r="BJ33" s="425"/>
      <c r="BK33" s="549"/>
      <c r="BL33" s="595">
        <v>100</v>
      </c>
      <c r="BM33" s="595"/>
      <c r="BN33" s="595"/>
      <c r="BO33" s="595"/>
      <c r="BP33" s="596">
        <v>445501</v>
      </c>
      <c r="BQ33" s="596"/>
      <c r="BR33" s="596"/>
      <c r="BS33" s="596"/>
      <c r="BT33" s="596"/>
      <c r="BU33" s="596"/>
      <c r="BV33" s="596"/>
      <c r="BW33" s="598"/>
      <c r="BY33" s="584" t="s">
        <v>381</v>
      </c>
      <c r="BZ33" s="585"/>
      <c r="CA33" s="585"/>
      <c r="CB33" s="585"/>
      <c r="CC33" s="585"/>
      <c r="CD33" s="585"/>
      <c r="CE33" s="585"/>
      <c r="CF33" s="585"/>
      <c r="CG33" s="585"/>
      <c r="CH33" s="585"/>
      <c r="CI33" s="585"/>
      <c r="CJ33" s="585"/>
      <c r="CK33" s="585"/>
      <c r="CL33" s="585"/>
      <c r="CM33" s="585"/>
      <c r="CN33" s="585"/>
      <c r="CO33" s="585"/>
      <c r="CP33" s="585"/>
      <c r="CQ33" s="585"/>
      <c r="CR33" s="585"/>
      <c r="CS33" s="585"/>
      <c r="CT33" s="585"/>
      <c r="CU33" s="585"/>
      <c r="CV33" s="585"/>
      <c r="CW33" s="585"/>
      <c r="CX33" s="585"/>
      <c r="CY33" s="585"/>
      <c r="CZ33" s="585"/>
      <c r="DA33" s="585"/>
      <c r="DB33" s="585"/>
      <c r="DC33" s="585"/>
      <c r="DD33" s="585"/>
      <c r="DE33" s="585"/>
      <c r="DF33" s="585"/>
      <c r="DG33" s="585"/>
      <c r="DH33" s="585"/>
      <c r="DI33" s="585"/>
      <c r="DJ33" s="585"/>
      <c r="DK33" s="585"/>
      <c r="DL33" s="585"/>
      <c r="DM33" s="585"/>
      <c r="DN33" s="585"/>
      <c r="DO33" s="585"/>
      <c r="DP33" s="585"/>
      <c r="DQ33" s="585"/>
      <c r="DR33" s="585"/>
      <c r="DS33" s="585"/>
      <c r="DT33" s="585"/>
      <c r="DU33" s="585"/>
      <c r="DV33" s="585"/>
      <c r="DW33" s="585"/>
      <c r="DX33" s="586"/>
    </row>
    <row r="34" spans="2:128" ht="11.25" customHeight="1" x14ac:dyDescent="0.2">
      <c r="B34" s="519" t="s">
        <v>380</v>
      </c>
      <c r="C34" s="520"/>
      <c r="D34" s="520"/>
      <c r="E34" s="520"/>
      <c r="F34" s="520"/>
      <c r="G34" s="520"/>
      <c r="H34" s="520"/>
      <c r="I34" s="520"/>
      <c r="J34" s="520"/>
      <c r="K34" s="520"/>
      <c r="L34" s="520"/>
      <c r="M34" s="520"/>
      <c r="N34" s="520"/>
      <c r="O34" s="520"/>
      <c r="P34" s="520"/>
      <c r="Q34" s="521"/>
      <c r="R34" s="548">
        <v>445334822</v>
      </c>
      <c r="S34" s="425"/>
      <c r="T34" s="425"/>
      <c r="U34" s="425"/>
      <c r="V34" s="425"/>
      <c r="W34" s="425"/>
      <c r="X34" s="425"/>
      <c r="Y34" s="549"/>
      <c r="Z34" s="595">
        <v>100</v>
      </c>
      <c r="AA34" s="595"/>
      <c r="AB34" s="595"/>
      <c r="AC34" s="595"/>
      <c r="AD34" s="596">
        <v>249812673</v>
      </c>
      <c r="AE34" s="596"/>
      <c r="AF34" s="596"/>
      <c r="AG34" s="596"/>
      <c r="AH34" s="596"/>
      <c r="AI34" s="596"/>
      <c r="AJ34" s="596"/>
      <c r="AK34" s="596"/>
      <c r="AL34" s="550">
        <v>100</v>
      </c>
      <c r="AM34" s="330"/>
      <c r="AN34" s="330"/>
      <c r="AO34" s="597"/>
      <c r="AP34" s="519"/>
      <c r="AQ34" s="520"/>
      <c r="AR34" s="520"/>
      <c r="AS34" s="520"/>
      <c r="AT34" s="520"/>
      <c r="AU34" s="520"/>
      <c r="AV34" s="520"/>
      <c r="AW34" s="520"/>
      <c r="AX34" s="520"/>
      <c r="AY34" s="520"/>
      <c r="AZ34" s="520"/>
      <c r="BA34" s="520"/>
      <c r="BB34" s="520"/>
      <c r="BC34" s="521"/>
      <c r="BD34" s="548"/>
      <c r="BE34" s="425"/>
      <c r="BF34" s="425"/>
      <c r="BG34" s="425"/>
      <c r="BH34" s="425"/>
      <c r="BI34" s="425"/>
      <c r="BJ34" s="425"/>
      <c r="BK34" s="549"/>
      <c r="BL34" s="595"/>
      <c r="BM34" s="595"/>
      <c r="BN34" s="595"/>
      <c r="BO34" s="595"/>
      <c r="BP34" s="596"/>
      <c r="BQ34" s="596"/>
      <c r="BR34" s="596"/>
      <c r="BS34" s="596"/>
      <c r="BT34" s="596"/>
      <c r="BU34" s="596"/>
      <c r="BV34" s="596"/>
      <c r="BW34" s="598"/>
      <c r="BY34" s="584" t="s">
        <v>296</v>
      </c>
      <c r="BZ34" s="585"/>
      <c r="CA34" s="585"/>
      <c r="CB34" s="585"/>
      <c r="CC34" s="585"/>
      <c r="CD34" s="585"/>
      <c r="CE34" s="585"/>
      <c r="CF34" s="585"/>
      <c r="CG34" s="585"/>
      <c r="CH34" s="585"/>
      <c r="CI34" s="585"/>
      <c r="CJ34" s="585"/>
      <c r="CK34" s="585"/>
      <c r="CL34" s="586"/>
      <c r="CM34" s="584" t="s">
        <v>365</v>
      </c>
      <c r="CN34" s="585"/>
      <c r="CO34" s="585"/>
      <c r="CP34" s="585"/>
      <c r="CQ34" s="585"/>
      <c r="CR34" s="585"/>
      <c r="CS34" s="585"/>
      <c r="CT34" s="586"/>
      <c r="CU34" s="584" t="s">
        <v>383</v>
      </c>
      <c r="CV34" s="585"/>
      <c r="CW34" s="585"/>
      <c r="CX34" s="586"/>
      <c r="CY34" s="584" t="s">
        <v>385</v>
      </c>
      <c r="CZ34" s="585"/>
      <c r="DA34" s="585"/>
      <c r="DB34" s="585"/>
      <c r="DC34" s="585"/>
      <c r="DD34" s="585"/>
      <c r="DE34" s="585"/>
      <c r="DF34" s="586"/>
      <c r="DG34" s="599" t="s">
        <v>386</v>
      </c>
      <c r="DH34" s="600"/>
      <c r="DI34" s="600"/>
      <c r="DJ34" s="600"/>
      <c r="DK34" s="600"/>
      <c r="DL34" s="600"/>
      <c r="DM34" s="600"/>
      <c r="DN34" s="600"/>
      <c r="DO34" s="600"/>
      <c r="DP34" s="600"/>
      <c r="DQ34" s="601"/>
      <c r="DR34" s="584" t="s">
        <v>387</v>
      </c>
      <c r="DS34" s="585"/>
      <c r="DT34" s="585"/>
      <c r="DU34" s="585"/>
      <c r="DV34" s="585"/>
      <c r="DW34" s="585"/>
      <c r="DX34" s="586"/>
    </row>
    <row r="35" spans="2:128" ht="11.25" customHeight="1" x14ac:dyDescent="0.2">
      <c r="B35" s="52"/>
      <c r="C35" s="52"/>
      <c r="D35" s="52"/>
      <c r="E35" s="52"/>
      <c r="F35" s="52"/>
      <c r="G35" s="52"/>
      <c r="H35" s="52"/>
      <c r="I35" s="52"/>
      <c r="J35" s="52"/>
      <c r="K35" s="52"/>
      <c r="L35" s="52"/>
      <c r="M35" s="52"/>
      <c r="N35" s="52"/>
      <c r="O35" s="52"/>
      <c r="P35" s="52"/>
      <c r="Q35" s="52"/>
      <c r="R35" s="57"/>
      <c r="S35" s="57"/>
      <c r="T35" s="57"/>
      <c r="U35" s="57"/>
      <c r="V35" s="57"/>
      <c r="W35" s="57"/>
      <c r="X35" s="57"/>
      <c r="Y35" s="57"/>
      <c r="Z35" s="59"/>
      <c r="AA35" s="59"/>
      <c r="AB35" s="59"/>
      <c r="AC35" s="59"/>
      <c r="AD35" s="57"/>
      <c r="AE35" s="57"/>
      <c r="AF35" s="57"/>
      <c r="AG35" s="57"/>
      <c r="AH35" s="57"/>
      <c r="AI35" s="57"/>
      <c r="AJ35" s="57"/>
      <c r="AK35" s="57"/>
      <c r="AL35" s="59"/>
      <c r="AM35" s="59"/>
      <c r="AN35" s="59"/>
      <c r="AO35" s="59"/>
      <c r="AP35" s="62"/>
      <c r="AQ35" s="14"/>
      <c r="AR35" s="14"/>
      <c r="AS35" s="14"/>
      <c r="AT35" s="14"/>
      <c r="AU35" s="14"/>
      <c r="AV35" s="14"/>
      <c r="AW35" s="14"/>
      <c r="AX35" s="14"/>
      <c r="AY35" s="62"/>
      <c r="AZ35" s="57"/>
      <c r="BA35" s="57"/>
      <c r="BB35" s="57"/>
      <c r="BC35" s="57"/>
      <c r="BD35" s="62"/>
      <c r="BE35" s="62"/>
      <c r="BF35" s="62"/>
      <c r="BG35" s="62"/>
      <c r="BH35" s="62"/>
      <c r="BI35" s="62"/>
      <c r="BJ35" s="62"/>
      <c r="BK35" s="62"/>
      <c r="BL35" s="62"/>
      <c r="BM35" s="62"/>
      <c r="BN35" s="62"/>
      <c r="BO35" s="62"/>
      <c r="BP35" s="62"/>
      <c r="BQ35" s="62"/>
      <c r="BR35" s="62"/>
      <c r="BS35" s="57"/>
      <c r="BT35" s="57"/>
      <c r="BU35" s="57"/>
      <c r="BV35" s="57"/>
      <c r="BW35" s="57"/>
      <c r="BY35" s="578" t="s">
        <v>109</v>
      </c>
      <c r="BZ35" s="579"/>
      <c r="CA35" s="579"/>
      <c r="CB35" s="579"/>
      <c r="CC35" s="579"/>
      <c r="CD35" s="579"/>
      <c r="CE35" s="579"/>
      <c r="CF35" s="579"/>
      <c r="CG35" s="579"/>
      <c r="CH35" s="579"/>
      <c r="CI35" s="579"/>
      <c r="CJ35" s="579"/>
      <c r="CK35" s="579"/>
      <c r="CL35" s="580"/>
      <c r="CM35" s="587">
        <v>199479645</v>
      </c>
      <c r="CN35" s="588"/>
      <c r="CO35" s="588"/>
      <c r="CP35" s="588"/>
      <c r="CQ35" s="588"/>
      <c r="CR35" s="588"/>
      <c r="CS35" s="588"/>
      <c r="CT35" s="589"/>
      <c r="CU35" s="590">
        <v>45.8</v>
      </c>
      <c r="CV35" s="591"/>
      <c r="CW35" s="591"/>
      <c r="CX35" s="592"/>
      <c r="CY35" s="593">
        <v>171968636</v>
      </c>
      <c r="CZ35" s="588"/>
      <c r="DA35" s="588"/>
      <c r="DB35" s="588"/>
      <c r="DC35" s="588"/>
      <c r="DD35" s="588"/>
      <c r="DE35" s="588"/>
      <c r="DF35" s="589"/>
      <c r="DG35" s="593">
        <v>170203788</v>
      </c>
      <c r="DH35" s="588"/>
      <c r="DI35" s="588"/>
      <c r="DJ35" s="588"/>
      <c r="DK35" s="588"/>
      <c r="DL35" s="588"/>
      <c r="DM35" s="588"/>
      <c r="DN35" s="588"/>
      <c r="DO35" s="588"/>
      <c r="DP35" s="588"/>
      <c r="DQ35" s="589"/>
      <c r="DR35" s="590">
        <v>63.3</v>
      </c>
      <c r="DS35" s="591"/>
      <c r="DT35" s="591"/>
      <c r="DU35" s="591"/>
      <c r="DV35" s="591"/>
      <c r="DW35" s="591"/>
      <c r="DX35" s="594"/>
    </row>
    <row r="36" spans="2:128" ht="11.25" customHeight="1" x14ac:dyDescent="0.2">
      <c r="B36" s="18"/>
      <c r="C36" s="18"/>
      <c r="D36" s="18"/>
      <c r="E36" s="18"/>
      <c r="F36" s="18"/>
      <c r="G36" s="18"/>
      <c r="H36" s="18"/>
      <c r="I36" s="18"/>
      <c r="J36" s="18"/>
      <c r="K36" s="18"/>
      <c r="L36" s="18"/>
      <c r="M36" s="18"/>
      <c r="N36" s="18"/>
      <c r="O36" s="18"/>
      <c r="P36" s="18"/>
      <c r="Q36" s="18"/>
      <c r="R36" s="58"/>
      <c r="S36" s="58"/>
      <c r="T36" s="58"/>
      <c r="U36" s="58"/>
      <c r="V36" s="58"/>
      <c r="W36" s="58"/>
      <c r="X36" s="58"/>
      <c r="Y36" s="58"/>
      <c r="Z36" s="60"/>
      <c r="AA36" s="60"/>
      <c r="AB36" s="60"/>
      <c r="AC36" s="60"/>
      <c r="AD36" s="58"/>
      <c r="AE36" s="58"/>
      <c r="AF36" s="58"/>
      <c r="AG36" s="58"/>
      <c r="AH36" s="58"/>
      <c r="AI36" s="58"/>
      <c r="AJ36" s="58"/>
      <c r="AK36" s="58"/>
      <c r="AL36" s="60"/>
      <c r="AM36" s="60"/>
      <c r="AN36" s="60"/>
      <c r="AO36" s="60"/>
      <c r="AP36" s="22"/>
      <c r="AQ36" s="13"/>
      <c r="AR36" s="13"/>
      <c r="AS36" s="13"/>
      <c r="AT36" s="13"/>
      <c r="AU36" s="13"/>
      <c r="AV36" s="13"/>
      <c r="AW36" s="13"/>
      <c r="AX36" s="13"/>
      <c r="AY36" s="22"/>
      <c r="AZ36" s="58"/>
      <c r="BA36" s="58"/>
      <c r="BB36" s="58"/>
      <c r="BC36" s="58"/>
      <c r="BD36" s="22"/>
      <c r="BE36" s="22"/>
      <c r="BF36" s="22"/>
      <c r="BG36" s="22"/>
      <c r="BH36" s="22"/>
      <c r="BI36" s="22"/>
      <c r="BJ36" s="22"/>
      <c r="BK36" s="22"/>
      <c r="BL36" s="22"/>
      <c r="BM36" s="22"/>
      <c r="BN36" s="22"/>
      <c r="BO36" s="22"/>
      <c r="BP36" s="22"/>
      <c r="BQ36" s="22"/>
      <c r="BR36" s="22"/>
      <c r="BS36" s="58"/>
      <c r="BT36" s="58"/>
      <c r="BU36" s="58"/>
      <c r="BV36" s="58"/>
      <c r="BW36" s="58"/>
      <c r="BY36" s="545" t="s">
        <v>185</v>
      </c>
      <c r="BZ36" s="546"/>
      <c r="CA36" s="546"/>
      <c r="CB36" s="546"/>
      <c r="CC36" s="546"/>
      <c r="CD36" s="546"/>
      <c r="CE36" s="546"/>
      <c r="CF36" s="546"/>
      <c r="CG36" s="546"/>
      <c r="CH36" s="546"/>
      <c r="CI36" s="546"/>
      <c r="CJ36" s="546"/>
      <c r="CK36" s="546"/>
      <c r="CL36" s="547"/>
      <c r="CM36" s="548">
        <v>114530533</v>
      </c>
      <c r="CN36" s="554"/>
      <c r="CO36" s="554"/>
      <c r="CP36" s="554"/>
      <c r="CQ36" s="554"/>
      <c r="CR36" s="554"/>
      <c r="CS36" s="554"/>
      <c r="CT36" s="555"/>
      <c r="CU36" s="550">
        <v>26.3</v>
      </c>
      <c r="CV36" s="551"/>
      <c r="CW36" s="551"/>
      <c r="CX36" s="552"/>
      <c r="CY36" s="553">
        <v>97487906</v>
      </c>
      <c r="CZ36" s="554"/>
      <c r="DA36" s="554"/>
      <c r="DB36" s="554"/>
      <c r="DC36" s="554"/>
      <c r="DD36" s="554"/>
      <c r="DE36" s="554"/>
      <c r="DF36" s="555"/>
      <c r="DG36" s="553">
        <v>95760790</v>
      </c>
      <c r="DH36" s="554"/>
      <c r="DI36" s="554"/>
      <c r="DJ36" s="554"/>
      <c r="DK36" s="554"/>
      <c r="DL36" s="554"/>
      <c r="DM36" s="554"/>
      <c r="DN36" s="554"/>
      <c r="DO36" s="554"/>
      <c r="DP36" s="554"/>
      <c r="DQ36" s="555"/>
      <c r="DR36" s="550">
        <v>35.6</v>
      </c>
      <c r="DS36" s="551"/>
      <c r="DT36" s="551"/>
      <c r="DU36" s="551"/>
      <c r="DV36" s="551"/>
      <c r="DW36" s="551"/>
      <c r="DX36" s="563"/>
    </row>
    <row r="37" spans="2:128" ht="11.25" customHeight="1" x14ac:dyDescent="0.2">
      <c r="B37" s="18"/>
      <c r="C37" s="18"/>
      <c r="D37" s="18"/>
      <c r="E37" s="18"/>
      <c r="F37" s="18"/>
      <c r="G37" s="18"/>
      <c r="H37" s="18"/>
      <c r="I37" s="18"/>
      <c r="J37" s="18"/>
      <c r="K37" s="18"/>
      <c r="L37" s="18"/>
      <c r="M37" s="18"/>
      <c r="N37" s="18"/>
      <c r="O37" s="18"/>
      <c r="P37" s="18"/>
      <c r="Q37" s="22"/>
      <c r="R37" s="58"/>
      <c r="S37" s="58"/>
      <c r="T37" s="58"/>
      <c r="U37" s="58"/>
      <c r="V37" s="58"/>
      <c r="W37" s="58"/>
      <c r="X37" s="58"/>
      <c r="Y37" s="58"/>
      <c r="Z37" s="60"/>
      <c r="AA37" s="60"/>
      <c r="AB37" s="60"/>
      <c r="AC37" s="60"/>
      <c r="AD37" s="58"/>
      <c r="AE37" s="58"/>
      <c r="AF37" s="58"/>
      <c r="AG37" s="58"/>
      <c r="AH37" s="58"/>
      <c r="AI37" s="58"/>
      <c r="AJ37" s="58"/>
      <c r="AK37" s="58"/>
      <c r="AL37" s="60"/>
      <c r="AM37" s="60"/>
      <c r="AN37" s="60"/>
      <c r="AO37" s="60"/>
      <c r="AP37" s="584" t="s">
        <v>296</v>
      </c>
      <c r="AQ37" s="585"/>
      <c r="AR37" s="585"/>
      <c r="AS37" s="585"/>
      <c r="AT37" s="585"/>
      <c r="AU37" s="585"/>
      <c r="AV37" s="585"/>
      <c r="AW37" s="585"/>
      <c r="AX37" s="585"/>
      <c r="AY37" s="585"/>
      <c r="AZ37" s="585"/>
      <c r="BA37" s="585"/>
      <c r="BB37" s="585"/>
      <c r="BC37" s="586"/>
      <c r="BD37" s="584" t="s">
        <v>388</v>
      </c>
      <c r="BE37" s="585"/>
      <c r="BF37" s="585"/>
      <c r="BG37" s="585"/>
      <c r="BH37" s="585"/>
      <c r="BI37" s="585"/>
      <c r="BJ37" s="585"/>
      <c r="BK37" s="585"/>
      <c r="BL37" s="585"/>
      <c r="BM37" s="586"/>
      <c r="BN37" s="584" t="s">
        <v>294</v>
      </c>
      <c r="BO37" s="585"/>
      <c r="BP37" s="585"/>
      <c r="BQ37" s="585"/>
      <c r="BR37" s="585"/>
      <c r="BS37" s="585"/>
      <c r="BT37" s="585"/>
      <c r="BU37" s="585"/>
      <c r="BV37" s="585"/>
      <c r="BW37" s="586"/>
      <c r="BY37" s="545" t="s">
        <v>106</v>
      </c>
      <c r="BZ37" s="546"/>
      <c r="CA37" s="546"/>
      <c r="CB37" s="546"/>
      <c r="CC37" s="546"/>
      <c r="CD37" s="546"/>
      <c r="CE37" s="546"/>
      <c r="CF37" s="546"/>
      <c r="CG37" s="546"/>
      <c r="CH37" s="546"/>
      <c r="CI37" s="546"/>
      <c r="CJ37" s="546"/>
      <c r="CK37" s="546"/>
      <c r="CL37" s="547"/>
      <c r="CM37" s="548">
        <v>82343683</v>
      </c>
      <c r="CN37" s="425"/>
      <c r="CO37" s="425"/>
      <c r="CP37" s="425"/>
      <c r="CQ37" s="425"/>
      <c r="CR37" s="425"/>
      <c r="CS37" s="425"/>
      <c r="CT37" s="549"/>
      <c r="CU37" s="550">
        <v>18.899999999999999</v>
      </c>
      <c r="CV37" s="551"/>
      <c r="CW37" s="551"/>
      <c r="CX37" s="552"/>
      <c r="CY37" s="553">
        <v>68937974</v>
      </c>
      <c r="CZ37" s="554"/>
      <c r="DA37" s="554"/>
      <c r="DB37" s="554"/>
      <c r="DC37" s="554"/>
      <c r="DD37" s="554"/>
      <c r="DE37" s="554"/>
      <c r="DF37" s="555"/>
      <c r="DG37" s="553">
        <v>68934215</v>
      </c>
      <c r="DH37" s="554"/>
      <c r="DI37" s="554"/>
      <c r="DJ37" s="554"/>
      <c r="DK37" s="554"/>
      <c r="DL37" s="554"/>
      <c r="DM37" s="554"/>
      <c r="DN37" s="554"/>
      <c r="DO37" s="554"/>
      <c r="DP37" s="554"/>
      <c r="DQ37" s="555"/>
      <c r="DR37" s="550">
        <v>25.6</v>
      </c>
      <c r="DS37" s="551"/>
      <c r="DT37" s="551"/>
      <c r="DU37" s="551"/>
      <c r="DV37" s="551"/>
      <c r="DW37" s="551"/>
      <c r="DX37" s="563"/>
    </row>
    <row r="38" spans="2:128" ht="11.25" customHeight="1" x14ac:dyDescent="0.2">
      <c r="B38" s="18"/>
      <c r="C38" s="18"/>
      <c r="D38" s="18"/>
      <c r="E38" s="18"/>
      <c r="F38" s="18"/>
      <c r="G38" s="18"/>
      <c r="H38" s="18"/>
      <c r="I38" s="18"/>
      <c r="J38" s="18"/>
      <c r="K38" s="18"/>
      <c r="L38" s="18"/>
      <c r="M38" s="18"/>
      <c r="N38" s="18"/>
      <c r="O38" s="18"/>
      <c r="P38" s="18"/>
      <c r="Q38" s="22"/>
      <c r="R38" s="58"/>
      <c r="S38" s="58"/>
      <c r="T38" s="58"/>
      <c r="U38" s="58"/>
      <c r="V38" s="58"/>
      <c r="W38" s="58"/>
      <c r="X38" s="58"/>
      <c r="Y38" s="58"/>
      <c r="Z38" s="60"/>
      <c r="AA38" s="60"/>
      <c r="AB38" s="60"/>
      <c r="AC38" s="60"/>
      <c r="AD38" s="58"/>
      <c r="AE38" s="58"/>
      <c r="AF38" s="58"/>
      <c r="AG38" s="58"/>
      <c r="AH38" s="58"/>
      <c r="AI38" s="58"/>
      <c r="AJ38" s="58"/>
      <c r="AK38" s="58"/>
      <c r="AL38" s="60"/>
      <c r="AM38" s="60"/>
      <c r="AN38" s="60"/>
      <c r="AO38" s="60"/>
      <c r="AP38" s="374" t="s">
        <v>4</v>
      </c>
      <c r="AQ38" s="375"/>
      <c r="AR38" s="375"/>
      <c r="AS38" s="375"/>
      <c r="AT38" s="539" t="s">
        <v>391</v>
      </c>
      <c r="AU38" s="52"/>
      <c r="AV38" s="52"/>
      <c r="AW38" s="52"/>
      <c r="AX38" s="578" t="s">
        <v>243</v>
      </c>
      <c r="AY38" s="579"/>
      <c r="AZ38" s="579"/>
      <c r="BA38" s="579"/>
      <c r="BB38" s="579"/>
      <c r="BC38" s="580"/>
      <c r="BD38" s="581">
        <v>99.5</v>
      </c>
      <c r="BE38" s="582"/>
      <c r="BF38" s="582"/>
      <c r="BG38" s="582"/>
      <c r="BH38" s="582"/>
      <c r="BI38" s="582">
        <v>99</v>
      </c>
      <c r="BJ38" s="582"/>
      <c r="BK38" s="582"/>
      <c r="BL38" s="582"/>
      <c r="BM38" s="583"/>
      <c r="BN38" s="581">
        <v>99.4</v>
      </c>
      <c r="BO38" s="582"/>
      <c r="BP38" s="582"/>
      <c r="BQ38" s="582"/>
      <c r="BR38" s="582"/>
      <c r="BS38" s="582">
        <v>98.8</v>
      </c>
      <c r="BT38" s="582"/>
      <c r="BU38" s="582"/>
      <c r="BV38" s="582"/>
      <c r="BW38" s="583"/>
      <c r="BY38" s="545" t="s">
        <v>212</v>
      </c>
      <c r="BZ38" s="546"/>
      <c r="CA38" s="546"/>
      <c r="CB38" s="546"/>
      <c r="CC38" s="546"/>
      <c r="CD38" s="546"/>
      <c r="CE38" s="546"/>
      <c r="CF38" s="546"/>
      <c r="CG38" s="546"/>
      <c r="CH38" s="546"/>
      <c r="CI38" s="546"/>
      <c r="CJ38" s="546"/>
      <c r="CK38" s="546"/>
      <c r="CL38" s="547"/>
      <c r="CM38" s="548">
        <v>13062962</v>
      </c>
      <c r="CN38" s="554"/>
      <c r="CO38" s="554"/>
      <c r="CP38" s="554"/>
      <c r="CQ38" s="554"/>
      <c r="CR38" s="554"/>
      <c r="CS38" s="554"/>
      <c r="CT38" s="555"/>
      <c r="CU38" s="550">
        <v>3</v>
      </c>
      <c r="CV38" s="551"/>
      <c r="CW38" s="551"/>
      <c r="CX38" s="552"/>
      <c r="CY38" s="553">
        <v>5377702</v>
      </c>
      <c r="CZ38" s="554"/>
      <c r="DA38" s="554"/>
      <c r="DB38" s="554"/>
      <c r="DC38" s="554"/>
      <c r="DD38" s="554"/>
      <c r="DE38" s="554"/>
      <c r="DF38" s="555"/>
      <c r="DG38" s="553">
        <v>5339970</v>
      </c>
      <c r="DH38" s="554"/>
      <c r="DI38" s="554"/>
      <c r="DJ38" s="554"/>
      <c r="DK38" s="554"/>
      <c r="DL38" s="554"/>
      <c r="DM38" s="554"/>
      <c r="DN38" s="554"/>
      <c r="DO38" s="554"/>
      <c r="DP38" s="554"/>
      <c r="DQ38" s="555"/>
      <c r="DR38" s="550">
        <v>2</v>
      </c>
      <c r="DS38" s="551"/>
      <c r="DT38" s="551"/>
      <c r="DU38" s="551"/>
      <c r="DV38" s="551"/>
      <c r="DW38" s="551"/>
      <c r="DX38" s="563"/>
    </row>
    <row r="39" spans="2:128" ht="11.25" customHeight="1" x14ac:dyDescent="0.2">
      <c r="AP39" s="537"/>
      <c r="AQ39" s="538"/>
      <c r="AR39" s="538"/>
      <c r="AS39" s="538"/>
      <c r="AT39" s="540"/>
      <c r="AU39" s="18" t="s">
        <v>239</v>
      </c>
      <c r="AV39" s="18"/>
      <c r="AW39" s="18"/>
      <c r="AX39" s="545" t="s">
        <v>371</v>
      </c>
      <c r="AY39" s="546"/>
      <c r="AZ39" s="546"/>
      <c r="BA39" s="546"/>
      <c r="BB39" s="546"/>
      <c r="BC39" s="547"/>
      <c r="BD39" s="576">
        <v>99.1</v>
      </c>
      <c r="BE39" s="564"/>
      <c r="BF39" s="564"/>
      <c r="BG39" s="564"/>
      <c r="BH39" s="564"/>
      <c r="BI39" s="564">
        <v>97.8</v>
      </c>
      <c r="BJ39" s="564"/>
      <c r="BK39" s="564"/>
      <c r="BL39" s="564"/>
      <c r="BM39" s="577"/>
      <c r="BN39" s="576">
        <v>99.1</v>
      </c>
      <c r="BO39" s="564"/>
      <c r="BP39" s="564"/>
      <c r="BQ39" s="564"/>
      <c r="BR39" s="564"/>
      <c r="BS39" s="564">
        <v>97.6</v>
      </c>
      <c r="BT39" s="564"/>
      <c r="BU39" s="564"/>
      <c r="BV39" s="564"/>
      <c r="BW39" s="577"/>
      <c r="BY39" s="545" t="s">
        <v>110</v>
      </c>
      <c r="BZ39" s="546"/>
      <c r="CA39" s="546"/>
      <c r="CB39" s="546"/>
      <c r="CC39" s="546"/>
      <c r="CD39" s="546"/>
      <c r="CE39" s="546"/>
      <c r="CF39" s="546"/>
      <c r="CG39" s="546"/>
      <c r="CH39" s="546"/>
      <c r="CI39" s="546"/>
      <c r="CJ39" s="546"/>
      <c r="CK39" s="546"/>
      <c r="CL39" s="547"/>
      <c r="CM39" s="548">
        <v>71886150</v>
      </c>
      <c r="CN39" s="425"/>
      <c r="CO39" s="425"/>
      <c r="CP39" s="425"/>
      <c r="CQ39" s="425"/>
      <c r="CR39" s="425"/>
      <c r="CS39" s="425"/>
      <c r="CT39" s="549"/>
      <c r="CU39" s="550">
        <v>16.5</v>
      </c>
      <c r="CV39" s="551"/>
      <c r="CW39" s="551"/>
      <c r="CX39" s="552"/>
      <c r="CY39" s="553">
        <v>69103028</v>
      </c>
      <c r="CZ39" s="554"/>
      <c r="DA39" s="554"/>
      <c r="DB39" s="554"/>
      <c r="DC39" s="554"/>
      <c r="DD39" s="554"/>
      <c r="DE39" s="554"/>
      <c r="DF39" s="555"/>
      <c r="DG39" s="553">
        <v>69103028</v>
      </c>
      <c r="DH39" s="554"/>
      <c r="DI39" s="554"/>
      <c r="DJ39" s="554"/>
      <c r="DK39" s="554"/>
      <c r="DL39" s="554"/>
      <c r="DM39" s="554"/>
      <c r="DN39" s="554"/>
      <c r="DO39" s="554"/>
      <c r="DP39" s="554"/>
      <c r="DQ39" s="555"/>
      <c r="DR39" s="550">
        <v>25.7</v>
      </c>
      <c r="DS39" s="551"/>
      <c r="DT39" s="551"/>
      <c r="DU39" s="551"/>
      <c r="DV39" s="551"/>
      <c r="DW39" s="551"/>
      <c r="DX39" s="563"/>
    </row>
    <row r="40" spans="2:128" ht="11.25" customHeight="1" x14ac:dyDescent="0.2">
      <c r="B40" s="18"/>
      <c r="C40" s="18"/>
      <c r="D40" s="18"/>
      <c r="E40" s="18"/>
      <c r="F40" s="18"/>
      <c r="G40" s="18"/>
      <c r="H40" s="18"/>
      <c r="I40" s="18"/>
      <c r="J40" s="18"/>
      <c r="K40" s="18"/>
      <c r="L40" s="18"/>
      <c r="M40" s="18"/>
      <c r="N40" s="18"/>
      <c r="O40" s="18"/>
      <c r="P40" s="18"/>
      <c r="Q40" s="18"/>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395"/>
      <c r="AQ40" s="396"/>
      <c r="AR40" s="396"/>
      <c r="AS40" s="396"/>
      <c r="AT40" s="541"/>
      <c r="AU40" s="55"/>
      <c r="AV40" s="55"/>
      <c r="AW40" s="55"/>
      <c r="AX40" s="519" t="s">
        <v>394</v>
      </c>
      <c r="AY40" s="520"/>
      <c r="AZ40" s="520"/>
      <c r="BA40" s="520"/>
      <c r="BB40" s="520"/>
      <c r="BC40" s="521"/>
      <c r="BD40" s="573">
        <v>99.9</v>
      </c>
      <c r="BE40" s="574"/>
      <c r="BF40" s="574"/>
      <c r="BG40" s="574"/>
      <c r="BH40" s="574"/>
      <c r="BI40" s="574">
        <v>99.8</v>
      </c>
      <c r="BJ40" s="574"/>
      <c r="BK40" s="574"/>
      <c r="BL40" s="574"/>
      <c r="BM40" s="575"/>
      <c r="BN40" s="573">
        <v>99.9</v>
      </c>
      <c r="BO40" s="574"/>
      <c r="BP40" s="574"/>
      <c r="BQ40" s="574"/>
      <c r="BR40" s="574"/>
      <c r="BS40" s="574">
        <v>99.9</v>
      </c>
      <c r="BT40" s="574"/>
      <c r="BU40" s="574"/>
      <c r="BV40" s="574"/>
      <c r="BW40" s="575"/>
      <c r="BY40" s="542" t="s">
        <v>396</v>
      </c>
      <c r="BZ40" s="447"/>
      <c r="CA40" s="545" t="s">
        <v>20</v>
      </c>
      <c r="CB40" s="546"/>
      <c r="CC40" s="546"/>
      <c r="CD40" s="546"/>
      <c r="CE40" s="546"/>
      <c r="CF40" s="546"/>
      <c r="CG40" s="546"/>
      <c r="CH40" s="546"/>
      <c r="CI40" s="546"/>
      <c r="CJ40" s="546"/>
      <c r="CK40" s="546"/>
      <c r="CL40" s="547"/>
      <c r="CM40" s="548">
        <v>71886089</v>
      </c>
      <c r="CN40" s="554"/>
      <c r="CO40" s="554"/>
      <c r="CP40" s="554"/>
      <c r="CQ40" s="554"/>
      <c r="CR40" s="554"/>
      <c r="CS40" s="554"/>
      <c r="CT40" s="555"/>
      <c r="CU40" s="550">
        <v>16.5</v>
      </c>
      <c r="CV40" s="551"/>
      <c r="CW40" s="551"/>
      <c r="CX40" s="552"/>
      <c r="CY40" s="553">
        <v>69102967</v>
      </c>
      <c r="CZ40" s="554"/>
      <c r="DA40" s="554"/>
      <c r="DB40" s="554"/>
      <c r="DC40" s="554"/>
      <c r="DD40" s="554"/>
      <c r="DE40" s="554"/>
      <c r="DF40" s="555"/>
      <c r="DG40" s="553">
        <v>69102967</v>
      </c>
      <c r="DH40" s="554"/>
      <c r="DI40" s="554"/>
      <c r="DJ40" s="554"/>
      <c r="DK40" s="554"/>
      <c r="DL40" s="554"/>
      <c r="DM40" s="554"/>
      <c r="DN40" s="554"/>
      <c r="DO40" s="554"/>
      <c r="DP40" s="554"/>
      <c r="DQ40" s="555"/>
      <c r="DR40" s="550">
        <v>25.7</v>
      </c>
      <c r="DS40" s="551"/>
      <c r="DT40" s="551"/>
      <c r="DU40" s="551"/>
      <c r="DV40" s="551"/>
      <c r="DW40" s="551"/>
      <c r="DX40" s="563"/>
    </row>
    <row r="41" spans="2:128" ht="11.25" customHeight="1" x14ac:dyDescent="0.2">
      <c r="B41" s="18"/>
      <c r="C41" s="18"/>
      <c r="D41" s="18"/>
      <c r="E41" s="18"/>
      <c r="F41" s="18"/>
      <c r="G41" s="18"/>
      <c r="H41" s="18"/>
      <c r="I41" s="18"/>
      <c r="J41" s="18"/>
      <c r="K41" s="18"/>
      <c r="L41" s="18"/>
      <c r="M41" s="18"/>
      <c r="N41" s="18"/>
      <c r="O41" s="18"/>
      <c r="P41" s="18"/>
      <c r="Q41" s="18"/>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364" t="s">
        <v>397</v>
      </c>
      <c r="AQ41" s="365"/>
      <c r="AR41" s="365"/>
      <c r="AS41" s="365"/>
      <c r="AT41" s="365"/>
      <c r="AU41" s="365"/>
      <c r="AV41" s="365"/>
      <c r="AW41" s="366"/>
      <c r="AX41" s="569" t="s">
        <v>398</v>
      </c>
      <c r="AY41" s="569"/>
      <c r="AZ41" s="569"/>
      <c r="BA41" s="569"/>
      <c r="BB41" s="569"/>
      <c r="BC41" s="569"/>
      <c r="BD41" s="570">
        <v>1702000</v>
      </c>
      <c r="BE41" s="571"/>
      <c r="BF41" s="571"/>
      <c r="BG41" s="571"/>
      <c r="BH41" s="571"/>
      <c r="BI41" s="571"/>
      <c r="BJ41" s="571"/>
      <c r="BK41" s="571"/>
      <c r="BL41" s="571"/>
      <c r="BM41" s="572"/>
      <c r="BN41" s="570" t="s">
        <v>188</v>
      </c>
      <c r="BO41" s="571"/>
      <c r="BP41" s="571"/>
      <c r="BQ41" s="571"/>
      <c r="BR41" s="571"/>
      <c r="BS41" s="571"/>
      <c r="BT41" s="571"/>
      <c r="BU41" s="571"/>
      <c r="BV41" s="571"/>
      <c r="BW41" s="572"/>
      <c r="BY41" s="543"/>
      <c r="BZ41" s="450"/>
      <c r="CA41" s="545" t="s">
        <v>399</v>
      </c>
      <c r="CB41" s="546"/>
      <c r="CC41" s="546"/>
      <c r="CD41" s="546"/>
      <c r="CE41" s="546"/>
      <c r="CF41" s="546"/>
      <c r="CG41" s="546"/>
      <c r="CH41" s="546"/>
      <c r="CI41" s="546"/>
      <c r="CJ41" s="546"/>
      <c r="CK41" s="546"/>
      <c r="CL41" s="547"/>
      <c r="CM41" s="548">
        <v>66069505</v>
      </c>
      <c r="CN41" s="425"/>
      <c r="CO41" s="425"/>
      <c r="CP41" s="425"/>
      <c r="CQ41" s="425"/>
      <c r="CR41" s="425"/>
      <c r="CS41" s="425"/>
      <c r="CT41" s="549"/>
      <c r="CU41" s="550">
        <v>15.2</v>
      </c>
      <c r="CV41" s="551"/>
      <c r="CW41" s="551"/>
      <c r="CX41" s="552"/>
      <c r="CY41" s="553">
        <v>63331214</v>
      </c>
      <c r="CZ41" s="554"/>
      <c r="DA41" s="554"/>
      <c r="DB41" s="554"/>
      <c r="DC41" s="554"/>
      <c r="DD41" s="554"/>
      <c r="DE41" s="554"/>
      <c r="DF41" s="555"/>
      <c r="DG41" s="553">
        <v>63331214</v>
      </c>
      <c r="DH41" s="554"/>
      <c r="DI41" s="554"/>
      <c r="DJ41" s="554"/>
      <c r="DK41" s="554"/>
      <c r="DL41" s="554"/>
      <c r="DM41" s="554"/>
      <c r="DN41" s="554"/>
      <c r="DO41" s="554"/>
      <c r="DP41" s="554"/>
      <c r="DQ41" s="555"/>
      <c r="DR41" s="550">
        <v>23.6</v>
      </c>
      <c r="DS41" s="551"/>
      <c r="DT41" s="551"/>
      <c r="DU41" s="551"/>
      <c r="DV41" s="551"/>
      <c r="DW41" s="551"/>
      <c r="DX41" s="563"/>
    </row>
    <row r="42" spans="2:128" ht="11.25" customHeight="1" x14ac:dyDescent="0.2">
      <c r="B42" s="18"/>
      <c r="C42" s="18"/>
      <c r="D42" s="18"/>
      <c r="E42" s="18"/>
      <c r="F42" s="18"/>
      <c r="G42" s="18"/>
      <c r="H42" s="18"/>
      <c r="I42" s="18"/>
      <c r="J42" s="18"/>
      <c r="K42" s="18"/>
      <c r="L42" s="18"/>
      <c r="M42" s="18"/>
      <c r="N42" s="18"/>
      <c r="O42" s="18"/>
      <c r="P42" s="18"/>
      <c r="Q42" s="22"/>
      <c r="R42" s="58"/>
      <c r="S42" s="58"/>
      <c r="T42" s="58"/>
      <c r="U42" s="58"/>
      <c r="V42" s="58"/>
      <c r="W42" s="58"/>
      <c r="X42" s="58"/>
      <c r="Y42" s="58"/>
      <c r="Z42" s="60"/>
      <c r="AA42" s="60"/>
      <c r="AB42" s="60"/>
      <c r="AC42" s="60"/>
      <c r="AD42" s="58"/>
      <c r="AE42" s="58"/>
      <c r="AF42" s="58"/>
      <c r="AG42" s="58"/>
      <c r="AH42" s="58"/>
      <c r="AI42" s="58"/>
      <c r="AJ42" s="58"/>
      <c r="AK42" s="58"/>
      <c r="AL42" s="60"/>
      <c r="AM42" s="60"/>
      <c r="AN42" s="60"/>
      <c r="AO42" s="60"/>
      <c r="AP42" s="362" t="s">
        <v>400</v>
      </c>
      <c r="AQ42" s="367"/>
      <c r="AR42" s="367"/>
      <c r="AS42" s="367"/>
      <c r="AT42" s="367"/>
      <c r="AU42" s="367"/>
      <c r="AV42" s="367"/>
      <c r="AW42" s="368"/>
      <c r="AX42" s="565" t="s">
        <v>402</v>
      </c>
      <c r="AY42" s="565"/>
      <c r="AZ42" s="565"/>
      <c r="BA42" s="565"/>
      <c r="BB42" s="565"/>
      <c r="BC42" s="565"/>
      <c r="BD42" s="566">
        <v>1702000</v>
      </c>
      <c r="BE42" s="567"/>
      <c r="BF42" s="567"/>
      <c r="BG42" s="567"/>
      <c r="BH42" s="567"/>
      <c r="BI42" s="567"/>
      <c r="BJ42" s="567"/>
      <c r="BK42" s="567"/>
      <c r="BL42" s="567"/>
      <c r="BM42" s="568"/>
      <c r="BN42" s="566" t="s">
        <v>188</v>
      </c>
      <c r="BO42" s="567"/>
      <c r="BP42" s="567"/>
      <c r="BQ42" s="567"/>
      <c r="BR42" s="567"/>
      <c r="BS42" s="567"/>
      <c r="BT42" s="567"/>
      <c r="BU42" s="567"/>
      <c r="BV42" s="567"/>
      <c r="BW42" s="568"/>
      <c r="BY42" s="543"/>
      <c r="BZ42" s="450"/>
      <c r="CA42" s="545" t="s">
        <v>295</v>
      </c>
      <c r="CB42" s="546"/>
      <c r="CC42" s="546"/>
      <c r="CD42" s="546"/>
      <c r="CE42" s="546"/>
      <c r="CF42" s="546"/>
      <c r="CG42" s="546"/>
      <c r="CH42" s="546"/>
      <c r="CI42" s="546"/>
      <c r="CJ42" s="546"/>
      <c r="CK42" s="546"/>
      <c r="CL42" s="547"/>
      <c r="CM42" s="548">
        <v>5816584</v>
      </c>
      <c r="CN42" s="554"/>
      <c r="CO42" s="554"/>
      <c r="CP42" s="554"/>
      <c r="CQ42" s="554"/>
      <c r="CR42" s="554"/>
      <c r="CS42" s="554"/>
      <c r="CT42" s="555"/>
      <c r="CU42" s="550">
        <v>1.3</v>
      </c>
      <c r="CV42" s="551"/>
      <c r="CW42" s="551"/>
      <c r="CX42" s="552"/>
      <c r="CY42" s="553">
        <v>5771753</v>
      </c>
      <c r="CZ42" s="554"/>
      <c r="DA42" s="554"/>
      <c r="DB42" s="554"/>
      <c r="DC42" s="554"/>
      <c r="DD42" s="554"/>
      <c r="DE42" s="554"/>
      <c r="DF42" s="555"/>
      <c r="DG42" s="553">
        <v>5771753</v>
      </c>
      <c r="DH42" s="554"/>
      <c r="DI42" s="554"/>
      <c r="DJ42" s="554"/>
      <c r="DK42" s="554"/>
      <c r="DL42" s="554"/>
      <c r="DM42" s="554"/>
      <c r="DN42" s="554"/>
      <c r="DO42" s="554"/>
      <c r="DP42" s="554"/>
      <c r="DQ42" s="555"/>
      <c r="DR42" s="550">
        <v>2.1</v>
      </c>
      <c r="DS42" s="551"/>
      <c r="DT42" s="551"/>
      <c r="DU42" s="551"/>
      <c r="DV42" s="551"/>
      <c r="DW42" s="551"/>
      <c r="DX42" s="563"/>
    </row>
    <row r="43" spans="2:128" ht="11.25" customHeight="1" x14ac:dyDescent="0.2">
      <c r="B43" s="18"/>
      <c r="C43" s="18"/>
      <c r="D43" s="18"/>
      <c r="E43" s="18"/>
      <c r="F43" s="18"/>
      <c r="G43" s="18"/>
      <c r="H43" s="18"/>
      <c r="I43" s="18"/>
      <c r="J43" s="18"/>
      <c r="K43" s="18"/>
      <c r="L43" s="18"/>
      <c r="M43" s="18"/>
      <c r="N43" s="18"/>
      <c r="O43" s="18"/>
      <c r="P43" s="18"/>
      <c r="Q43" s="18"/>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538"/>
      <c r="AQ43" s="538"/>
      <c r="AR43" s="538"/>
      <c r="AS43" s="538"/>
      <c r="AT43" s="18"/>
      <c r="AU43" s="18"/>
      <c r="AV43" s="18"/>
      <c r="AW43" s="18"/>
      <c r="AX43" s="18"/>
      <c r="AY43" s="18"/>
      <c r="AZ43" s="18"/>
      <c r="BA43" s="18"/>
      <c r="BB43" s="18"/>
      <c r="BC43" s="18"/>
      <c r="BD43" s="564"/>
      <c r="BE43" s="564"/>
      <c r="BF43" s="564"/>
      <c r="BG43" s="564"/>
      <c r="BH43" s="564"/>
      <c r="BI43" s="564"/>
      <c r="BJ43" s="564"/>
      <c r="BK43" s="564"/>
      <c r="BL43" s="564"/>
      <c r="BM43" s="564"/>
      <c r="BN43" s="564"/>
      <c r="BO43" s="564"/>
      <c r="BP43" s="564"/>
      <c r="BQ43" s="564"/>
      <c r="BR43" s="564"/>
      <c r="BS43" s="564"/>
      <c r="BT43" s="564"/>
      <c r="BU43" s="564"/>
      <c r="BV43" s="564"/>
      <c r="BW43" s="564"/>
      <c r="BY43" s="544"/>
      <c r="BZ43" s="453"/>
      <c r="CA43" s="545" t="s">
        <v>404</v>
      </c>
      <c r="CB43" s="546"/>
      <c r="CC43" s="546"/>
      <c r="CD43" s="546"/>
      <c r="CE43" s="546"/>
      <c r="CF43" s="546"/>
      <c r="CG43" s="546"/>
      <c r="CH43" s="546"/>
      <c r="CI43" s="546"/>
      <c r="CJ43" s="546"/>
      <c r="CK43" s="546"/>
      <c r="CL43" s="547"/>
      <c r="CM43" s="548">
        <v>61</v>
      </c>
      <c r="CN43" s="425"/>
      <c r="CO43" s="425"/>
      <c r="CP43" s="425"/>
      <c r="CQ43" s="425"/>
      <c r="CR43" s="425"/>
      <c r="CS43" s="425"/>
      <c r="CT43" s="549"/>
      <c r="CU43" s="550">
        <v>0</v>
      </c>
      <c r="CV43" s="551"/>
      <c r="CW43" s="551"/>
      <c r="CX43" s="552"/>
      <c r="CY43" s="553">
        <v>61</v>
      </c>
      <c r="CZ43" s="554"/>
      <c r="DA43" s="554"/>
      <c r="DB43" s="554"/>
      <c r="DC43" s="554"/>
      <c r="DD43" s="554"/>
      <c r="DE43" s="554"/>
      <c r="DF43" s="555"/>
      <c r="DG43" s="553">
        <v>61</v>
      </c>
      <c r="DH43" s="554"/>
      <c r="DI43" s="554"/>
      <c r="DJ43" s="554"/>
      <c r="DK43" s="554"/>
      <c r="DL43" s="554"/>
      <c r="DM43" s="554"/>
      <c r="DN43" s="554"/>
      <c r="DO43" s="554"/>
      <c r="DP43" s="554"/>
      <c r="DQ43" s="555"/>
      <c r="DR43" s="550">
        <v>0</v>
      </c>
      <c r="DS43" s="551"/>
      <c r="DT43" s="551"/>
      <c r="DU43" s="551"/>
      <c r="DV43" s="551"/>
      <c r="DW43" s="551"/>
      <c r="DX43" s="563"/>
    </row>
    <row r="44" spans="2:128" ht="11.25" customHeight="1" x14ac:dyDescent="0.2">
      <c r="B44" s="53"/>
      <c r="C44" s="18"/>
      <c r="D44" s="18"/>
      <c r="E44" s="18"/>
      <c r="F44" s="18"/>
      <c r="G44" s="18"/>
      <c r="H44" s="18"/>
      <c r="I44" s="18"/>
      <c r="J44" s="18"/>
      <c r="K44" s="18"/>
      <c r="L44" s="18"/>
      <c r="M44" s="18"/>
      <c r="N44" s="18"/>
      <c r="O44" s="18"/>
      <c r="P44" s="18"/>
      <c r="Q44" s="18"/>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538"/>
      <c r="AQ44" s="538"/>
      <c r="AR44" s="538"/>
      <c r="AS44" s="538"/>
      <c r="AT44" s="18"/>
      <c r="AU44" s="18"/>
      <c r="AV44" s="18"/>
      <c r="AW44" s="18"/>
      <c r="AX44" s="18"/>
      <c r="AY44" s="18"/>
      <c r="AZ44" s="18"/>
      <c r="BA44" s="18"/>
      <c r="BB44" s="18"/>
      <c r="BC44" s="18"/>
      <c r="BD44" s="564"/>
      <c r="BE44" s="564"/>
      <c r="BF44" s="564"/>
      <c r="BG44" s="564"/>
      <c r="BH44" s="564"/>
      <c r="BI44" s="564"/>
      <c r="BJ44" s="564"/>
      <c r="BK44" s="564"/>
      <c r="BL44" s="564"/>
      <c r="BM44" s="564"/>
      <c r="BN44" s="564"/>
      <c r="BO44" s="564"/>
      <c r="BP44" s="564"/>
      <c r="BQ44" s="564"/>
      <c r="BR44" s="564"/>
      <c r="BS44" s="564"/>
      <c r="BT44" s="564"/>
      <c r="BU44" s="564"/>
      <c r="BV44" s="564"/>
      <c r="BW44" s="564"/>
      <c r="BY44" s="545" t="s">
        <v>369</v>
      </c>
      <c r="BZ44" s="546"/>
      <c r="CA44" s="546"/>
      <c r="CB44" s="546"/>
      <c r="CC44" s="546"/>
      <c r="CD44" s="546"/>
      <c r="CE44" s="546"/>
      <c r="CF44" s="546"/>
      <c r="CG44" s="546"/>
      <c r="CH44" s="546"/>
      <c r="CI44" s="546"/>
      <c r="CJ44" s="546"/>
      <c r="CK44" s="546"/>
      <c r="CL44" s="547"/>
      <c r="CM44" s="548">
        <v>132062893</v>
      </c>
      <c r="CN44" s="554"/>
      <c r="CO44" s="554"/>
      <c r="CP44" s="554"/>
      <c r="CQ44" s="554"/>
      <c r="CR44" s="554"/>
      <c r="CS44" s="554"/>
      <c r="CT44" s="555"/>
      <c r="CU44" s="550">
        <v>30.3</v>
      </c>
      <c r="CV44" s="551"/>
      <c r="CW44" s="551"/>
      <c r="CX44" s="552"/>
      <c r="CY44" s="553">
        <v>116271967</v>
      </c>
      <c r="CZ44" s="554"/>
      <c r="DA44" s="554"/>
      <c r="DB44" s="554"/>
      <c r="DC44" s="554"/>
      <c r="DD44" s="554"/>
      <c r="DE44" s="554"/>
      <c r="DF44" s="555"/>
      <c r="DG44" s="553">
        <v>90295760</v>
      </c>
      <c r="DH44" s="554"/>
      <c r="DI44" s="554"/>
      <c r="DJ44" s="554"/>
      <c r="DK44" s="554"/>
      <c r="DL44" s="554"/>
      <c r="DM44" s="554"/>
      <c r="DN44" s="554"/>
      <c r="DO44" s="554"/>
      <c r="DP44" s="554"/>
      <c r="DQ44" s="555"/>
      <c r="DR44" s="550">
        <v>33.6</v>
      </c>
      <c r="DS44" s="551"/>
      <c r="DT44" s="551"/>
      <c r="DU44" s="551"/>
      <c r="DV44" s="551"/>
      <c r="DW44" s="551"/>
      <c r="DX44" s="563"/>
    </row>
    <row r="45" spans="2:128" ht="11.25" customHeight="1" x14ac:dyDescent="0.2">
      <c r="B45" s="18" t="s">
        <v>50</v>
      </c>
      <c r="C45" s="18"/>
      <c r="F45" s="18"/>
      <c r="G45" s="18"/>
      <c r="H45" s="18"/>
      <c r="I45" s="18"/>
      <c r="J45" s="18"/>
      <c r="K45" s="18"/>
      <c r="L45" s="18"/>
      <c r="M45" s="18"/>
      <c r="N45" s="18"/>
      <c r="O45" s="18"/>
      <c r="P45" s="18"/>
      <c r="Q45" s="18"/>
      <c r="R45" s="58"/>
      <c r="S45" s="58"/>
      <c r="T45" s="58"/>
      <c r="U45" s="58"/>
      <c r="V45" s="58"/>
      <c r="W45" s="58"/>
      <c r="X45" s="58"/>
      <c r="Y45" s="58"/>
      <c r="Z45" s="60"/>
      <c r="AA45" s="60"/>
      <c r="AB45" s="60"/>
      <c r="AC45" s="60"/>
      <c r="AD45" s="58"/>
      <c r="AE45" s="58"/>
      <c r="AF45" s="58"/>
      <c r="AG45" s="58"/>
      <c r="AH45" s="58"/>
      <c r="AI45" s="58"/>
      <c r="AJ45" s="58"/>
      <c r="AK45" s="58"/>
      <c r="AL45" s="60"/>
      <c r="AM45" s="60"/>
      <c r="AN45" s="60"/>
      <c r="AO45" s="60"/>
      <c r="AP45" s="22"/>
      <c r="AQ45" s="13"/>
      <c r="AR45" s="13"/>
      <c r="AS45" s="13"/>
      <c r="AT45" s="13"/>
      <c r="AU45" s="13"/>
      <c r="AV45" s="13"/>
      <c r="AW45" s="13"/>
      <c r="AX45" s="13"/>
      <c r="AY45" s="22"/>
      <c r="AZ45" s="58"/>
      <c r="BA45" s="58"/>
      <c r="BB45" s="58"/>
      <c r="BC45" s="58"/>
      <c r="BD45" s="22"/>
      <c r="BE45" s="22"/>
      <c r="BF45" s="22"/>
      <c r="BG45" s="22"/>
      <c r="BH45" s="22"/>
      <c r="BI45" s="22"/>
      <c r="BJ45" s="22"/>
      <c r="BK45" s="22"/>
      <c r="BL45" s="22"/>
      <c r="BM45" s="22"/>
      <c r="BN45" s="22"/>
      <c r="BO45" s="22"/>
      <c r="BP45" s="22"/>
      <c r="BQ45" s="22"/>
      <c r="BR45" s="22"/>
      <c r="BS45" s="58"/>
      <c r="BT45" s="58"/>
      <c r="BU45" s="58"/>
      <c r="BV45" s="58"/>
      <c r="BW45" s="58"/>
      <c r="BY45" s="545" t="s">
        <v>405</v>
      </c>
      <c r="BZ45" s="546"/>
      <c r="CA45" s="546"/>
      <c r="CB45" s="546"/>
      <c r="CC45" s="546"/>
      <c r="CD45" s="546"/>
      <c r="CE45" s="546"/>
      <c r="CF45" s="546"/>
      <c r="CG45" s="546"/>
      <c r="CH45" s="546"/>
      <c r="CI45" s="546"/>
      <c r="CJ45" s="546"/>
      <c r="CK45" s="546"/>
      <c r="CL45" s="547"/>
      <c r="CM45" s="548">
        <v>21385588</v>
      </c>
      <c r="CN45" s="425"/>
      <c r="CO45" s="425"/>
      <c r="CP45" s="425"/>
      <c r="CQ45" s="425"/>
      <c r="CR45" s="425"/>
      <c r="CS45" s="425"/>
      <c r="CT45" s="549"/>
      <c r="CU45" s="550">
        <v>4.9000000000000004</v>
      </c>
      <c r="CV45" s="551"/>
      <c r="CW45" s="551"/>
      <c r="CX45" s="552"/>
      <c r="CY45" s="553">
        <v>16475853</v>
      </c>
      <c r="CZ45" s="554"/>
      <c r="DA45" s="554"/>
      <c r="DB45" s="554"/>
      <c r="DC45" s="554"/>
      <c r="DD45" s="554"/>
      <c r="DE45" s="554"/>
      <c r="DF45" s="555"/>
      <c r="DG45" s="553">
        <v>14495727</v>
      </c>
      <c r="DH45" s="554"/>
      <c r="DI45" s="554"/>
      <c r="DJ45" s="554"/>
      <c r="DK45" s="554"/>
      <c r="DL45" s="554"/>
      <c r="DM45" s="554"/>
      <c r="DN45" s="554"/>
      <c r="DO45" s="554"/>
      <c r="DP45" s="554"/>
      <c r="DQ45" s="555"/>
      <c r="DR45" s="550">
        <v>5.4</v>
      </c>
      <c r="DS45" s="551"/>
      <c r="DT45" s="551"/>
      <c r="DU45" s="551"/>
      <c r="DV45" s="551"/>
      <c r="DW45" s="551"/>
      <c r="DX45" s="563"/>
    </row>
    <row r="46" spans="2:128" ht="11.25" customHeight="1" x14ac:dyDescent="0.2">
      <c r="B46" s="53" t="s">
        <v>410</v>
      </c>
      <c r="C46" s="18"/>
      <c r="D46" s="18"/>
      <c r="E46" s="18"/>
      <c r="F46" s="18"/>
      <c r="G46" s="18"/>
      <c r="H46" s="18"/>
      <c r="I46" s="18"/>
      <c r="J46" s="18"/>
      <c r="K46" s="18"/>
      <c r="L46" s="18"/>
      <c r="M46" s="18"/>
      <c r="N46" s="18"/>
      <c r="O46" s="18"/>
      <c r="P46" s="18"/>
      <c r="Q46" s="18"/>
      <c r="R46" s="58"/>
      <c r="S46" s="58"/>
      <c r="T46" s="58"/>
      <c r="U46" s="58"/>
      <c r="V46" s="58"/>
      <c r="W46" s="58"/>
      <c r="X46" s="58"/>
      <c r="Y46" s="58"/>
      <c r="Z46" s="60"/>
      <c r="AA46" s="60"/>
      <c r="AB46" s="60"/>
      <c r="AC46" s="60"/>
      <c r="AD46" s="58"/>
      <c r="AE46" s="58"/>
      <c r="AF46" s="58"/>
      <c r="AG46" s="58"/>
      <c r="AH46" s="58"/>
      <c r="AI46" s="58"/>
      <c r="AJ46" s="58"/>
      <c r="AK46" s="58"/>
      <c r="AL46" s="60"/>
      <c r="AM46" s="60"/>
      <c r="AN46" s="60"/>
      <c r="AO46" s="60"/>
      <c r="AP46" s="22"/>
      <c r="AQ46" s="13"/>
      <c r="AR46" s="13"/>
      <c r="AS46" s="13"/>
      <c r="AT46" s="13"/>
      <c r="AU46" s="13"/>
      <c r="AV46" s="13"/>
      <c r="AW46" s="13"/>
      <c r="AX46" s="13"/>
      <c r="AY46" s="22"/>
      <c r="AZ46" s="58"/>
      <c r="BA46" s="58"/>
      <c r="BB46" s="58"/>
      <c r="BC46" s="58"/>
      <c r="BD46" s="22"/>
      <c r="BE46" s="22"/>
      <c r="BF46" s="22"/>
      <c r="BG46" s="22"/>
      <c r="BH46" s="22"/>
      <c r="BI46" s="22"/>
      <c r="BJ46" s="22"/>
      <c r="BK46" s="22"/>
      <c r="BL46" s="22"/>
      <c r="BM46" s="22"/>
      <c r="BN46" s="22"/>
      <c r="BO46" s="22"/>
      <c r="BP46" s="22"/>
      <c r="BQ46" s="22"/>
      <c r="BR46" s="22"/>
      <c r="BS46" s="58"/>
      <c r="BT46" s="58"/>
      <c r="BU46" s="58"/>
      <c r="BV46" s="58"/>
      <c r="BW46" s="58"/>
      <c r="BY46" s="545" t="s">
        <v>408</v>
      </c>
      <c r="BZ46" s="546"/>
      <c r="CA46" s="546"/>
      <c r="CB46" s="546"/>
      <c r="CC46" s="546"/>
      <c r="CD46" s="546"/>
      <c r="CE46" s="546"/>
      <c r="CF46" s="546"/>
      <c r="CG46" s="546"/>
      <c r="CH46" s="546"/>
      <c r="CI46" s="546"/>
      <c r="CJ46" s="546"/>
      <c r="CK46" s="546"/>
      <c r="CL46" s="547"/>
      <c r="CM46" s="548">
        <v>6368763</v>
      </c>
      <c r="CN46" s="554"/>
      <c r="CO46" s="554"/>
      <c r="CP46" s="554"/>
      <c r="CQ46" s="554"/>
      <c r="CR46" s="554"/>
      <c r="CS46" s="554"/>
      <c r="CT46" s="555"/>
      <c r="CU46" s="550">
        <v>1.5</v>
      </c>
      <c r="CV46" s="551"/>
      <c r="CW46" s="551"/>
      <c r="CX46" s="552"/>
      <c r="CY46" s="553">
        <v>5802271</v>
      </c>
      <c r="CZ46" s="554"/>
      <c r="DA46" s="554"/>
      <c r="DB46" s="554"/>
      <c r="DC46" s="554"/>
      <c r="DD46" s="554"/>
      <c r="DE46" s="554"/>
      <c r="DF46" s="555"/>
      <c r="DG46" s="553">
        <v>5802271</v>
      </c>
      <c r="DH46" s="554"/>
      <c r="DI46" s="554"/>
      <c r="DJ46" s="554"/>
      <c r="DK46" s="554"/>
      <c r="DL46" s="554"/>
      <c r="DM46" s="554"/>
      <c r="DN46" s="554"/>
      <c r="DO46" s="554"/>
      <c r="DP46" s="554"/>
      <c r="DQ46" s="555"/>
      <c r="DR46" s="550">
        <v>2.2000000000000002</v>
      </c>
      <c r="DS46" s="551"/>
      <c r="DT46" s="551"/>
      <c r="DU46" s="551"/>
      <c r="DV46" s="551"/>
      <c r="DW46" s="551"/>
      <c r="DX46" s="563"/>
    </row>
    <row r="47" spans="2:128" ht="11.25" customHeight="1" x14ac:dyDescent="0.2">
      <c r="B47" s="54" t="s">
        <v>231</v>
      </c>
      <c r="D47" s="18"/>
      <c r="E47" s="18"/>
      <c r="F47" s="18"/>
      <c r="G47" s="18"/>
      <c r="H47" s="18"/>
      <c r="I47" s="18"/>
      <c r="J47" s="18"/>
      <c r="K47" s="18"/>
      <c r="L47" s="18"/>
      <c r="M47" s="18"/>
      <c r="N47" s="18"/>
      <c r="O47" s="18"/>
      <c r="P47" s="18"/>
      <c r="Q47" s="18"/>
      <c r="R47" s="58"/>
      <c r="S47" s="58"/>
      <c r="T47" s="58"/>
      <c r="U47" s="58"/>
      <c r="V47" s="58"/>
      <c r="W47" s="58"/>
      <c r="X47" s="58"/>
      <c r="Y47" s="58"/>
      <c r="Z47" s="60"/>
      <c r="AA47" s="60"/>
      <c r="AB47" s="60"/>
      <c r="AC47" s="60"/>
      <c r="AD47" s="58"/>
      <c r="AE47" s="58"/>
      <c r="AF47" s="58"/>
      <c r="AG47" s="58"/>
      <c r="AH47" s="58"/>
      <c r="AI47" s="58"/>
      <c r="AJ47" s="58"/>
      <c r="AK47" s="58"/>
      <c r="AL47" s="60"/>
      <c r="AM47" s="60"/>
      <c r="AN47" s="60"/>
      <c r="AO47" s="60"/>
      <c r="AP47" s="22"/>
      <c r="AQ47" s="13"/>
      <c r="AR47" s="13"/>
      <c r="AS47" s="13"/>
      <c r="AT47" s="13"/>
      <c r="AU47" s="13"/>
      <c r="AV47" s="13"/>
      <c r="AW47" s="13"/>
      <c r="AX47" s="13"/>
      <c r="AY47" s="22"/>
      <c r="AZ47" s="58"/>
      <c r="BA47" s="58"/>
      <c r="BB47" s="58"/>
      <c r="BC47" s="58"/>
      <c r="BD47" s="22"/>
      <c r="BE47" s="22"/>
      <c r="BF47" s="22"/>
      <c r="BG47" s="22"/>
      <c r="BH47" s="22"/>
      <c r="BI47" s="22"/>
      <c r="BJ47" s="22"/>
      <c r="BK47" s="22"/>
      <c r="BL47" s="22"/>
      <c r="BM47" s="22"/>
      <c r="BN47" s="22"/>
      <c r="BO47" s="22"/>
      <c r="BP47" s="22"/>
      <c r="BQ47" s="22"/>
      <c r="BR47" s="22"/>
      <c r="BS47" s="58"/>
      <c r="BT47" s="58"/>
      <c r="BU47" s="58"/>
      <c r="BV47" s="58"/>
      <c r="BW47" s="58"/>
      <c r="BY47" s="545" t="s">
        <v>412</v>
      </c>
      <c r="BZ47" s="546"/>
      <c r="CA47" s="546"/>
      <c r="CB47" s="546"/>
      <c r="CC47" s="546"/>
      <c r="CD47" s="546"/>
      <c r="CE47" s="546"/>
      <c r="CF47" s="546"/>
      <c r="CG47" s="546"/>
      <c r="CH47" s="546"/>
      <c r="CI47" s="546"/>
      <c r="CJ47" s="546"/>
      <c r="CK47" s="546"/>
      <c r="CL47" s="547"/>
      <c r="CM47" s="548">
        <v>91819645</v>
      </c>
      <c r="CN47" s="425"/>
      <c r="CO47" s="425"/>
      <c r="CP47" s="425"/>
      <c r="CQ47" s="425"/>
      <c r="CR47" s="425"/>
      <c r="CS47" s="425"/>
      <c r="CT47" s="549"/>
      <c r="CU47" s="550">
        <v>21.1</v>
      </c>
      <c r="CV47" s="551"/>
      <c r="CW47" s="551"/>
      <c r="CX47" s="552"/>
      <c r="CY47" s="553">
        <v>83478724</v>
      </c>
      <c r="CZ47" s="554"/>
      <c r="DA47" s="554"/>
      <c r="DB47" s="554"/>
      <c r="DC47" s="554"/>
      <c r="DD47" s="554"/>
      <c r="DE47" s="554"/>
      <c r="DF47" s="555"/>
      <c r="DG47" s="553">
        <v>63596677</v>
      </c>
      <c r="DH47" s="554"/>
      <c r="DI47" s="554"/>
      <c r="DJ47" s="554"/>
      <c r="DK47" s="554"/>
      <c r="DL47" s="554"/>
      <c r="DM47" s="554"/>
      <c r="DN47" s="554"/>
      <c r="DO47" s="554"/>
      <c r="DP47" s="554"/>
      <c r="DQ47" s="555"/>
      <c r="DR47" s="550">
        <v>23.7</v>
      </c>
      <c r="DS47" s="551"/>
      <c r="DT47" s="551"/>
      <c r="DU47" s="551"/>
      <c r="DV47" s="551"/>
      <c r="DW47" s="551"/>
      <c r="DX47" s="563"/>
    </row>
    <row r="48" spans="2:128" ht="11.25" customHeight="1" x14ac:dyDescent="0.2">
      <c r="AP48" s="538"/>
      <c r="AQ48" s="538"/>
      <c r="AR48" s="538"/>
      <c r="AS48" s="538"/>
      <c r="AT48" s="18"/>
      <c r="AU48" s="18"/>
      <c r="AV48" s="18"/>
      <c r="AW48" s="18"/>
      <c r="AX48" s="18"/>
      <c r="AY48" s="18"/>
      <c r="AZ48" s="18"/>
      <c r="BA48" s="18"/>
      <c r="BB48" s="18"/>
      <c r="BC48" s="18"/>
      <c r="BD48" s="564"/>
      <c r="BE48" s="564"/>
      <c r="BF48" s="564"/>
      <c r="BG48" s="564"/>
      <c r="BH48" s="564"/>
      <c r="BI48" s="564"/>
      <c r="BJ48" s="564"/>
      <c r="BK48" s="564"/>
      <c r="BL48" s="564"/>
      <c r="BM48" s="564"/>
      <c r="BN48" s="564"/>
      <c r="BO48" s="564"/>
      <c r="BP48" s="564"/>
      <c r="BQ48" s="564"/>
      <c r="BR48" s="564"/>
      <c r="BS48" s="564"/>
      <c r="BT48" s="564"/>
      <c r="BU48" s="564"/>
      <c r="BV48" s="564"/>
      <c r="BW48" s="564"/>
      <c r="BY48" s="545" t="s">
        <v>413</v>
      </c>
      <c r="BZ48" s="546"/>
      <c r="CA48" s="546"/>
      <c r="CB48" s="546"/>
      <c r="CC48" s="546"/>
      <c r="CD48" s="546"/>
      <c r="CE48" s="546"/>
      <c r="CF48" s="546"/>
      <c r="CG48" s="546"/>
      <c r="CH48" s="546"/>
      <c r="CI48" s="546"/>
      <c r="CJ48" s="546"/>
      <c r="CK48" s="546"/>
      <c r="CL48" s="547"/>
      <c r="CM48" s="548">
        <v>5558104</v>
      </c>
      <c r="CN48" s="554"/>
      <c r="CO48" s="554"/>
      <c r="CP48" s="554"/>
      <c r="CQ48" s="554"/>
      <c r="CR48" s="554"/>
      <c r="CS48" s="554"/>
      <c r="CT48" s="555"/>
      <c r="CU48" s="550">
        <v>1.3</v>
      </c>
      <c r="CV48" s="551"/>
      <c r="CW48" s="551"/>
      <c r="CX48" s="552"/>
      <c r="CY48" s="553">
        <v>5558104</v>
      </c>
      <c r="CZ48" s="554"/>
      <c r="DA48" s="554"/>
      <c r="DB48" s="554"/>
      <c r="DC48" s="554"/>
      <c r="DD48" s="554"/>
      <c r="DE48" s="554"/>
      <c r="DF48" s="555"/>
      <c r="DG48" s="553">
        <v>5081100</v>
      </c>
      <c r="DH48" s="554"/>
      <c r="DI48" s="554"/>
      <c r="DJ48" s="554"/>
      <c r="DK48" s="554"/>
      <c r="DL48" s="554"/>
      <c r="DM48" s="554"/>
      <c r="DN48" s="554"/>
      <c r="DO48" s="554"/>
      <c r="DP48" s="554"/>
      <c r="DQ48" s="555"/>
      <c r="DR48" s="550">
        <v>1.9</v>
      </c>
      <c r="DS48" s="551"/>
      <c r="DT48" s="551"/>
      <c r="DU48" s="551"/>
      <c r="DV48" s="551"/>
      <c r="DW48" s="551"/>
      <c r="DX48" s="563"/>
    </row>
    <row r="49" spans="2:128" ht="11.25" customHeight="1" x14ac:dyDescent="0.2">
      <c r="B49" s="18"/>
      <c r="C49" s="18"/>
      <c r="D49" s="18"/>
      <c r="E49" s="18"/>
      <c r="F49" s="18"/>
      <c r="G49" s="18"/>
      <c r="H49" s="18"/>
      <c r="I49" s="18"/>
      <c r="J49" s="18"/>
      <c r="K49" s="18"/>
      <c r="L49" s="18"/>
      <c r="M49" s="18"/>
      <c r="N49" s="18"/>
      <c r="O49" s="18"/>
      <c r="P49" s="18"/>
      <c r="Q49" s="18"/>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538"/>
      <c r="AQ49" s="538"/>
      <c r="AR49" s="538"/>
      <c r="AS49" s="538"/>
      <c r="AT49" s="18"/>
      <c r="AU49" s="18"/>
      <c r="AV49" s="18"/>
      <c r="AW49" s="18"/>
      <c r="AX49" s="18"/>
      <c r="AY49" s="18"/>
      <c r="AZ49" s="18"/>
      <c r="BA49" s="18"/>
      <c r="BB49" s="18"/>
      <c r="BC49" s="18"/>
      <c r="BD49" s="564"/>
      <c r="BE49" s="564"/>
      <c r="BF49" s="564"/>
      <c r="BG49" s="564"/>
      <c r="BH49" s="564"/>
      <c r="BI49" s="564"/>
      <c r="BJ49" s="564"/>
      <c r="BK49" s="564"/>
      <c r="BL49" s="564"/>
      <c r="BM49" s="564"/>
      <c r="BN49" s="564"/>
      <c r="BO49" s="564"/>
      <c r="BP49" s="564"/>
      <c r="BQ49" s="564"/>
      <c r="BR49" s="564"/>
      <c r="BS49" s="564"/>
      <c r="BT49" s="564"/>
      <c r="BU49" s="564"/>
      <c r="BV49" s="564"/>
      <c r="BW49" s="564"/>
      <c r="BY49" s="545" t="s">
        <v>417</v>
      </c>
      <c r="BZ49" s="546"/>
      <c r="CA49" s="546"/>
      <c r="CB49" s="546"/>
      <c r="CC49" s="546"/>
      <c r="CD49" s="546"/>
      <c r="CE49" s="546"/>
      <c r="CF49" s="546"/>
      <c r="CG49" s="546"/>
      <c r="CH49" s="546"/>
      <c r="CI49" s="546"/>
      <c r="CJ49" s="546"/>
      <c r="CK49" s="546"/>
      <c r="CL49" s="547"/>
      <c r="CM49" s="548">
        <v>4874203</v>
      </c>
      <c r="CN49" s="425"/>
      <c r="CO49" s="425"/>
      <c r="CP49" s="425"/>
      <c r="CQ49" s="425"/>
      <c r="CR49" s="425"/>
      <c r="CS49" s="425"/>
      <c r="CT49" s="549"/>
      <c r="CU49" s="550">
        <v>1.1000000000000001</v>
      </c>
      <c r="CV49" s="551"/>
      <c r="CW49" s="551"/>
      <c r="CX49" s="552"/>
      <c r="CY49" s="553">
        <v>3594323</v>
      </c>
      <c r="CZ49" s="554"/>
      <c r="DA49" s="554"/>
      <c r="DB49" s="554"/>
      <c r="DC49" s="554"/>
      <c r="DD49" s="554"/>
      <c r="DE49" s="554"/>
      <c r="DF49" s="555"/>
      <c r="DG49" s="553" t="s">
        <v>188</v>
      </c>
      <c r="DH49" s="554"/>
      <c r="DI49" s="554"/>
      <c r="DJ49" s="554"/>
      <c r="DK49" s="554"/>
      <c r="DL49" s="554"/>
      <c r="DM49" s="554"/>
      <c r="DN49" s="554"/>
      <c r="DO49" s="554"/>
      <c r="DP49" s="554"/>
      <c r="DQ49" s="555"/>
      <c r="DR49" s="550" t="s">
        <v>188</v>
      </c>
      <c r="DS49" s="551"/>
      <c r="DT49" s="551"/>
      <c r="DU49" s="551"/>
      <c r="DV49" s="551"/>
      <c r="DW49" s="551"/>
      <c r="DX49" s="563"/>
    </row>
    <row r="50" spans="2:128" ht="11.25" customHeight="1" x14ac:dyDescent="0.2">
      <c r="B50" s="18"/>
      <c r="C50" s="18"/>
      <c r="D50" s="18"/>
      <c r="E50" s="18"/>
      <c r="F50" s="18"/>
      <c r="G50" s="18"/>
      <c r="H50" s="18"/>
      <c r="I50" s="18"/>
      <c r="J50" s="18"/>
      <c r="K50" s="18"/>
      <c r="L50" s="18"/>
      <c r="M50" s="18"/>
      <c r="N50" s="18"/>
      <c r="O50" s="18"/>
      <c r="P50" s="18"/>
      <c r="Q50" s="18"/>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538"/>
      <c r="AQ50" s="538"/>
      <c r="AR50" s="538"/>
      <c r="AS50" s="538"/>
      <c r="AT50" s="18"/>
      <c r="AU50" s="18"/>
      <c r="AV50" s="18"/>
      <c r="AW50" s="18"/>
      <c r="AX50" s="18"/>
      <c r="AY50" s="18"/>
      <c r="AZ50" s="18"/>
      <c r="BA50" s="18"/>
      <c r="BB50" s="18"/>
      <c r="BC50" s="18"/>
      <c r="BD50" s="564"/>
      <c r="BE50" s="564"/>
      <c r="BF50" s="564"/>
      <c r="BG50" s="564"/>
      <c r="BH50" s="564"/>
      <c r="BI50" s="564"/>
      <c r="BJ50" s="564"/>
      <c r="BK50" s="564"/>
      <c r="BL50" s="564"/>
      <c r="BM50" s="564"/>
      <c r="BN50" s="564"/>
      <c r="BO50" s="564"/>
      <c r="BP50" s="564"/>
      <c r="BQ50" s="564"/>
      <c r="BR50" s="564"/>
      <c r="BS50" s="564"/>
      <c r="BT50" s="564"/>
      <c r="BU50" s="564"/>
      <c r="BV50" s="564"/>
      <c r="BW50" s="564"/>
      <c r="BY50" s="545" t="s">
        <v>142</v>
      </c>
      <c r="BZ50" s="546"/>
      <c r="CA50" s="546"/>
      <c r="CB50" s="546"/>
      <c r="CC50" s="546"/>
      <c r="CD50" s="546"/>
      <c r="CE50" s="546"/>
      <c r="CF50" s="546"/>
      <c r="CG50" s="546"/>
      <c r="CH50" s="546"/>
      <c r="CI50" s="546"/>
      <c r="CJ50" s="546"/>
      <c r="CK50" s="546"/>
      <c r="CL50" s="547"/>
      <c r="CM50" s="548">
        <v>8510</v>
      </c>
      <c r="CN50" s="554"/>
      <c r="CO50" s="554"/>
      <c r="CP50" s="554"/>
      <c r="CQ50" s="554"/>
      <c r="CR50" s="554"/>
      <c r="CS50" s="554"/>
      <c r="CT50" s="555"/>
      <c r="CU50" s="550">
        <v>0</v>
      </c>
      <c r="CV50" s="551"/>
      <c r="CW50" s="551"/>
      <c r="CX50" s="552"/>
      <c r="CY50" s="553">
        <v>8510</v>
      </c>
      <c r="CZ50" s="554"/>
      <c r="DA50" s="554"/>
      <c r="DB50" s="554"/>
      <c r="DC50" s="554"/>
      <c r="DD50" s="554"/>
      <c r="DE50" s="554"/>
      <c r="DF50" s="555"/>
      <c r="DG50" s="553" t="s">
        <v>188</v>
      </c>
      <c r="DH50" s="554"/>
      <c r="DI50" s="554"/>
      <c r="DJ50" s="554"/>
      <c r="DK50" s="554"/>
      <c r="DL50" s="554"/>
      <c r="DM50" s="554"/>
      <c r="DN50" s="554"/>
      <c r="DO50" s="554"/>
      <c r="DP50" s="554"/>
      <c r="DQ50" s="555"/>
      <c r="DR50" s="550" t="s">
        <v>188</v>
      </c>
      <c r="DS50" s="551"/>
      <c r="DT50" s="551"/>
      <c r="DU50" s="551"/>
      <c r="DV50" s="551"/>
      <c r="DW50" s="551"/>
      <c r="DX50" s="563"/>
    </row>
    <row r="51" spans="2:128" ht="11.25" customHeight="1" x14ac:dyDescent="0.2">
      <c r="B51" s="18"/>
      <c r="C51" s="18"/>
      <c r="D51" s="18"/>
      <c r="E51" s="18"/>
      <c r="F51" s="18"/>
      <c r="G51" s="18"/>
      <c r="H51" s="18"/>
      <c r="I51" s="18"/>
      <c r="J51" s="18"/>
      <c r="K51" s="18"/>
      <c r="L51" s="18"/>
      <c r="M51" s="18"/>
      <c r="N51" s="18"/>
      <c r="O51" s="18"/>
      <c r="P51" s="18"/>
      <c r="Q51" s="18"/>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8"/>
      <c r="AS51" s="18"/>
      <c r="AT51" s="18"/>
      <c r="AU51" s="18"/>
      <c r="AV51" s="18"/>
      <c r="AW51" s="18"/>
      <c r="AX51" s="18"/>
      <c r="AY51" s="18"/>
      <c r="AZ51" s="18"/>
      <c r="BA51" s="18"/>
      <c r="BB51" s="18"/>
      <c r="BC51" s="18"/>
      <c r="BD51" s="13"/>
      <c r="BE51" s="13"/>
      <c r="BF51" s="13"/>
      <c r="BG51" s="13"/>
      <c r="BH51" s="13"/>
      <c r="BI51" s="13"/>
      <c r="BJ51" s="13"/>
      <c r="BK51" s="13"/>
      <c r="BL51" s="13"/>
      <c r="BM51" s="13"/>
      <c r="BN51" s="13"/>
      <c r="BO51" s="13"/>
      <c r="BP51" s="13"/>
      <c r="BQ51" s="13"/>
      <c r="BR51" s="13"/>
      <c r="BS51" s="13"/>
      <c r="BT51" s="13"/>
      <c r="BU51" s="13"/>
      <c r="BV51" s="13"/>
      <c r="BW51" s="13"/>
      <c r="BY51" s="545" t="s">
        <v>418</v>
      </c>
      <c r="BZ51" s="546"/>
      <c r="CA51" s="546"/>
      <c r="CB51" s="546"/>
      <c r="CC51" s="546"/>
      <c r="CD51" s="546"/>
      <c r="CE51" s="546"/>
      <c r="CF51" s="546"/>
      <c r="CG51" s="546"/>
      <c r="CH51" s="546"/>
      <c r="CI51" s="546"/>
      <c r="CJ51" s="546"/>
      <c r="CK51" s="546"/>
      <c r="CL51" s="547"/>
      <c r="CM51" s="548">
        <v>2048080</v>
      </c>
      <c r="CN51" s="425"/>
      <c r="CO51" s="425"/>
      <c r="CP51" s="425"/>
      <c r="CQ51" s="425"/>
      <c r="CR51" s="425"/>
      <c r="CS51" s="425"/>
      <c r="CT51" s="549"/>
      <c r="CU51" s="550">
        <v>0.5</v>
      </c>
      <c r="CV51" s="551"/>
      <c r="CW51" s="551"/>
      <c r="CX51" s="552"/>
      <c r="CY51" s="553">
        <v>1354182</v>
      </c>
      <c r="CZ51" s="554"/>
      <c r="DA51" s="554"/>
      <c r="DB51" s="554"/>
      <c r="DC51" s="554"/>
      <c r="DD51" s="554"/>
      <c r="DE51" s="554"/>
      <c r="DF51" s="555"/>
      <c r="DG51" s="553">
        <v>1319985</v>
      </c>
      <c r="DH51" s="554"/>
      <c r="DI51" s="554"/>
      <c r="DJ51" s="554"/>
      <c r="DK51" s="554"/>
      <c r="DL51" s="554"/>
      <c r="DM51" s="554"/>
      <c r="DN51" s="554"/>
      <c r="DO51" s="554"/>
      <c r="DP51" s="554"/>
      <c r="DQ51" s="555"/>
      <c r="DR51" s="550">
        <v>0.5</v>
      </c>
      <c r="DS51" s="551"/>
      <c r="DT51" s="551"/>
      <c r="DU51" s="551"/>
      <c r="DV51" s="551"/>
      <c r="DW51" s="551"/>
      <c r="DX51" s="563"/>
    </row>
    <row r="52" spans="2:128" ht="11.25" customHeight="1" x14ac:dyDescent="0.2">
      <c r="B52" s="53"/>
      <c r="C52" s="18"/>
      <c r="D52" s="18"/>
      <c r="E52" s="18"/>
      <c r="F52" s="18"/>
      <c r="G52" s="18"/>
      <c r="H52" s="18"/>
      <c r="I52" s="18"/>
      <c r="J52" s="18"/>
      <c r="K52" s="18"/>
      <c r="L52" s="18"/>
      <c r="M52" s="18"/>
      <c r="N52" s="18"/>
      <c r="O52" s="18"/>
      <c r="P52" s="18"/>
      <c r="Q52" s="18"/>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381"/>
      <c r="BS52" s="381"/>
      <c r="BT52" s="381"/>
      <c r="BU52" s="381"/>
      <c r="BV52" s="381"/>
      <c r="BW52" s="381"/>
      <c r="BY52" s="545" t="s">
        <v>419</v>
      </c>
      <c r="BZ52" s="546"/>
      <c r="CA52" s="546"/>
      <c r="CB52" s="546"/>
      <c r="CC52" s="546"/>
      <c r="CD52" s="546"/>
      <c r="CE52" s="546"/>
      <c r="CF52" s="546"/>
      <c r="CG52" s="546"/>
      <c r="CH52" s="546"/>
      <c r="CI52" s="546"/>
      <c r="CJ52" s="546"/>
      <c r="CK52" s="546"/>
      <c r="CL52" s="547"/>
      <c r="CM52" s="548" t="s">
        <v>188</v>
      </c>
      <c r="CN52" s="554"/>
      <c r="CO52" s="554"/>
      <c r="CP52" s="554"/>
      <c r="CQ52" s="554"/>
      <c r="CR52" s="554"/>
      <c r="CS52" s="554"/>
      <c r="CT52" s="555"/>
      <c r="CU52" s="550" t="s">
        <v>188</v>
      </c>
      <c r="CV52" s="551"/>
      <c r="CW52" s="551"/>
      <c r="CX52" s="552"/>
      <c r="CY52" s="553" t="s">
        <v>188</v>
      </c>
      <c r="CZ52" s="554"/>
      <c r="DA52" s="554"/>
      <c r="DB52" s="554"/>
      <c r="DC52" s="554"/>
      <c r="DD52" s="554"/>
      <c r="DE52" s="554"/>
      <c r="DF52" s="555"/>
      <c r="DG52" s="553" t="s">
        <v>188</v>
      </c>
      <c r="DH52" s="554"/>
      <c r="DI52" s="554"/>
      <c r="DJ52" s="554"/>
      <c r="DK52" s="554"/>
      <c r="DL52" s="554"/>
      <c r="DM52" s="554"/>
      <c r="DN52" s="554"/>
      <c r="DO52" s="554"/>
      <c r="DP52" s="554"/>
      <c r="DQ52" s="555"/>
      <c r="DR52" s="550" t="s">
        <v>188</v>
      </c>
      <c r="DS52" s="551"/>
      <c r="DT52" s="551"/>
      <c r="DU52" s="551"/>
      <c r="DV52" s="551"/>
      <c r="DW52" s="551"/>
      <c r="DX52" s="563"/>
    </row>
    <row r="53" spans="2:128" ht="11.25" customHeight="1" x14ac:dyDescent="0.2">
      <c r="B53" s="54"/>
      <c r="AP53" s="13"/>
      <c r="AQ53" s="18"/>
      <c r="AR53" s="18"/>
      <c r="AS53" s="18"/>
      <c r="AT53" s="18"/>
      <c r="AU53" s="18"/>
      <c r="AV53" s="18"/>
      <c r="AW53" s="18"/>
      <c r="AX53" s="18"/>
      <c r="AY53" s="18"/>
      <c r="AZ53" s="562"/>
      <c r="BA53" s="562"/>
      <c r="BB53" s="562"/>
      <c r="BC53" s="562"/>
      <c r="BD53" s="18"/>
      <c r="BE53" s="18"/>
      <c r="BF53" s="18"/>
      <c r="BG53" s="18"/>
      <c r="BH53" s="18"/>
      <c r="BI53" s="18"/>
      <c r="BJ53" s="18"/>
      <c r="BK53" s="18"/>
      <c r="BL53" s="18"/>
      <c r="BM53" s="18"/>
      <c r="BN53" s="18"/>
      <c r="BO53" s="18"/>
      <c r="BP53" s="18"/>
      <c r="BQ53" s="18"/>
      <c r="BR53" s="18"/>
      <c r="BS53" s="562"/>
      <c r="BT53" s="562"/>
      <c r="BU53" s="562"/>
      <c r="BV53" s="562"/>
      <c r="BW53" s="562"/>
      <c r="BY53" s="545" t="s">
        <v>246</v>
      </c>
      <c r="BZ53" s="546"/>
      <c r="CA53" s="546"/>
      <c r="CB53" s="546"/>
      <c r="CC53" s="546"/>
      <c r="CD53" s="546"/>
      <c r="CE53" s="546"/>
      <c r="CF53" s="546"/>
      <c r="CG53" s="546"/>
      <c r="CH53" s="546"/>
      <c r="CI53" s="546"/>
      <c r="CJ53" s="546"/>
      <c r="CK53" s="546"/>
      <c r="CL53" s="547"/>
      <c r="CM53" s="548">
        <v>103681680</v>
      </c>
      <c r="CN53" s="425"/>
      <c r="CO53" s="425"/>
      <c r="CP53" s="425"/>
      <c r="CQ53" s="425"/>
      <c r="CR53" s="425"/>
      <c r="CS53" s="425"/>
      <c r="CT53" s="549"/>
      <c r="CU53" s="550">
        <v>23.8</v>
      </c>
      <c r="CV53" s="551"/>
      <c r="CW53" s="551"/>
      <c r="CX53" s="552"/>
      <c r="CY53" s="553">
        <v>8142068</v>
      </c>
      <c r="CZ53" s="554"/>
      <c r="DA53" s="554"/>
      <c r="DB53" s="554"/>
      <c r="DC53" s="554"/>
      <c r="DD53" s="554"/>
      <c r="DE53" s="554"/>
      <c r="DF53" s="555"/>
      <c r="DG53" s="556"/>
      <c r="DH53" s="557"/>
      <c r="DI53" s="557"/>
      <c r="DJ53" s="557"/>
      <c r="DK53" s="557"/>
      <c r="DL53" s="557"/>
      <c r="DM53" s="557"/>
      <c r="DN53" s="557"/>
      <c r="DO53" s="557"/>
      <c r="DP53" s="557"/>
      <c r="DQ53" s="558"/>
      <c r="DR53" s="559"/>
      <c r="DS53" s="560"/>
      <c r="DT53" s="560"/>
      <c r="DU53" s="560"/>
      <c r="DV53" s="560"/>
      <c r="DW53" s="560"/>
      <c r="DX53" s="561"/>
    </row>
    <row r="54" spans="2:128" ht="11.25" customHeight="1" x14ac:dyDescent="0.2">
      <c r="AP54" s="18"/>
      <c r="AQ54" s="13"/>
      <c r="AR54" s="13"/>
      <c r="AS54" s="13"/>
      <c r="AT54" s="13"/>
      <c r="AU54" s="13"/>
      <c r="AV54" s="13"/>
      <c r="AW54" s="13"/>
      <c r="AX54" s="13"/>
      <c r="AY54" s="18"/>
      <c r="AZ54" s="562"/>
      <c r="BA54" s="562"/>
      <c r="BB54" s="562"/>
      <c r="BC54" s="562"/>
      <c r="BD54" s="18"/>
      <c r="BE54" s="18"/>
      <c r="BF54" s="18"/>
      <c r="BG54" s="18"/>
      <c r="BH54" s="18"/>
      <c r="BI54" s="18"/>
      <c r="BJ54" s="18"/>
      <c r="BK54" s="18"/>
      <c r="BL54" s="18"/>
      <c r="BM54" s="18"/>
      <c r="BN54" s="18"/>
      <c r="BO54" s="18"/>
      <c r="BP54" s="18"/>
      <c r="BQ54" s="18"/>
      <c r="BR54" s="18"/>
      <c r="BS54" s="562"/>
      <c r="BT54" s="562"/>
      <c r="BU54" s="562"/>
      <c r="BV54" s="562"/>
      <c r="BW54" s="562"/>
      <c r="BY54" s="545" t="s">
        <v>83</v>
      </c>
      <c r="BZ54" s="546"/>
      <c r="CA54" s="546"/>
      <c r="CB54" s="546"/>
      <c r="CC54" s="546"/>
      <c r="CD54" s="546"/>
      <c r="CE54" s="546"/>
      <c r="CF54" s="546"/>
      <c r="CG54" s="546"/>
      <c r="CH54" s="546"/>
      <c r="CI54" s="546"/>
      <c r="CJ54" s="546"/>
      <c r="CK54" s="546"/>
      <c r="CL54" s="547"/>
      <c r="CM54" s="548">
        <v>2592358</v>
      </c>
      <c r="CN54" s="425"/>
      <c r="CO54" s="425"/>
      <c r="CP54" s="425"/>
      <c r="CQ54" s="425"/>
      <c r="CR54" s="425"/>
      <c r="CS54" s="425"/>
      <c r="CT54" s="549"/>
      <c r="CU54" s="550">
        <v>0.6</v>
      </c>
      <c r="CV54" s="551"/>
      <c r="CW54" s="551"/>
      <c r="CX54" s="552"/>
      <c r="CY54" s="553">
        <v>1148768</v>
      </c>
      <c r="CZ54" s="554"/>
      <c r="DA54" s="554"/>
      <c r="DB54" s="554"/>
      <c r="DC54" s="554"/>
      <c r="DD54" s="554"/>
      <c r="DE54" s="554"/>
      <c r="DF54" s="555"/>
      <c r="DG54" s="556"/>
      <c r="DH54" s="557"/>
      <c r="DI54" s="557"/>
      <c r="DJ54" s="557"/>
      <c r="DK54" s="557"/>
      <c r="DL54" s="557"/>
      <c r="DM54" s="557"/>
      <c r="DN54" s="557"/>
      <c r="DO54" s="557"/>
      <c r="DP54" s="557"/>
      <c r="DQ54" s="558"/>
      <c r="DR54" s="559"/>
      <c r="DS54" s="560"/>
      <c r="DT54" s="560"/>
      <c r="DU54" s="560"/>
      <c r="DV54" s="560"/>
      <c r="DW54" s="560"/>
      <c r="DX54" s="561"/>
    </row>
    <row r="55" spans="2:128" ht="11.25" customHeight="1" x14ac:dyDescent="0.2">
      <c r="AP55" s="18"/>
      <c r="AQ55" s="13"/>
      <c r="AR55" s="13"/>
      <c r="AS55" s="13"/>
      <c r="AT55" s="13"/>
      <c r="AU55" s="13"/>
      <c r="AV55" s="13"/>
      <c r="AW55" s="13"/>
      <c r="AX55" s="13"/>
      <c r="AY55" s="18"/>
      <c r="AZ55" s="562"/>
      <c r="BA55" s="562"/>
      <c r="BB55" s="562"/>
      <c r="BC55" s="562"/>
      <c r="BD55" s="18"/>
      <c r="BE55" s="18"/>
      <c r="BF55" s="18"/>
      <c r="BG55" s="18"/>
      <c r="BH55" s="18"/>
      <c r="BI55" s="18"/>
      <c r="BJ55" s="18"/>
      <c r="BK55" s="18"/>
      <c r="BL55" s="18"/>
      <c r="BM55" s="18"/>
      <c r="BN55" s="18"/>
      <c r="BO55" s="18"/>
      <c r="BP55" s="18"/>
      <c r="BQ55" s="18"/>
      <c r="BR55" s="18"/>
      <c r="BS55" s="562"/>
      <c r="BT55" s="562"/>
      <c r="BU55" s="562"/>
      <c r="BV55" s="562"/>
      <c r="BW55" s="562"/>
      <c r="BY55" s="542" t="s">
        <v>396</v>
      </c>
      <c r="BZ55" s="447"/>
      <c r="CA55" s="545" t="s">
        <v>411</v>
      </c>
      <c r="CB55" s="546"/>
      <c r="CC55" s="546"/>
      <c r="CD55" s="546"/>
      <c r="CE55" s="546"/>
      <c r="CF55" s="546"/>
      <c r="CG55" s="546"/>
      <c r="CH55" s="546"/>
      <c r="CI55" s="546"/>
      <c r="CJ55" s="546"/>
      <c r="CK55" s="546"/>
      <c r="CL55" s="547"/>
      <c r="CM55" s="548">
        <v>93339378</v>
      </c>
      <c r="CN55" s="425"/>
      <c r="CO55" s="425"/>
      <c r="CP55" s="425"/>
      <c r="CQ55" s="425"/>
      <c r="CR55" s="425"/>
      <c r="CS55" s="425"/>
      <c r="CT55" s="549"/>
      <c r="CU55" s="550">
        <v>21.4</v>
      </c>
      <c r="CV55" s="551"/>
      <c r="CW55" s="551"/>
      <c r="CX55" s="552"/>
      <c r="CY55" s="553">
        <v>7737198</v>
      </c>
      <c r="CZ55" s="554"/>
      <c r="DA55" s="554"/>
      <c r="DB55" s="554"/>
      <c r="DC55" s="554"/>
      <c r="DD55" s="554"/>
      <c r="DE55" s="554"/>
      <c r="DF55" s="555"/>
      <c r="DG55" s="556"/>
      <c r="DH55" s="557"/>
      <c r="DI55" s="557"/>
      <c r="DJ55" s="557"/>
      <c r="DK55" s="557"/>
      <c r="DL55" s="557"/>
      <c r="DM55" s="557"/>
      <c r="DN55" s="557"/>
      <c r="DO55" s="557"/>
      <c r="DP55" s="557"/>
      <c r="DQ55" s="558"/>
      <c r="DR55" s="559"/>
      <c r="DS55" s="560"/>
      <c r="DT55" s="560"/>
      <c r="DU55" s="560"/>
      <c r="DV55" s="560"/>
      <c r="DW55" s="560"/>
      <c r="DX55" s="561"/>
    </row>
    <row r="56" spans="2:128" ht="11.25" customHeight="1" x14ac:dyDescent="0.2">
      <c r="AP56" s="18"/>
      <c r="AQ56" s="13"/>
      <c r="AR56" s="13"/>
      <c r="AS56" s="13"/>
      <c r="AT56" s="13"/>
      <c r="AU56" s="13"/>
      <c r="AV56" s="13"/>
      <c r="AW56" s="13"/>
      <c r="AX56" s="13"/>
      <c r="AY56" s="18"/>
      <c r="AZ56" s="58"/>
      <c r="BA56" s="58"/>
      <c r="BB56" s="58"/>
      <c r="BC56" s="58"/>
      <c r="BD56" s="18"/>
      <c r="BE56" s="18"/>
      <c r="BF56" s="18"/>
      <c r="BG56" s="18"/>
      <c r="BH56" s="18"/>
      <c r="BI56" s="18"/>
      <c r="BJ56" s="18"/>
      <c r="BK56" s="18"/>
      <c r="BL56" s="18"/>
      <c r="BM56" s="18"/>
      <c r="BN56" s="18"/>
      <c r="BO56" s="18"/>
      <c r="BP56" s="18"/>
      <c r="BQ56" s="18"/>
      <c r="BR56" s="18"/>
      <c r="BS56" s="58"/>
      <c r="BT56" s="58"/>
      <c r="BU56" s="58"/>
      <c r="BV56" s="58"/>
      <c r="BW56" s="58"/>
      <c r="BY56" s="543"/>
      <c r="BZ56" s="450"/>
      <c r="CA56" s="545" t="s">
        <v>420</v>
      </c>
      <c r="CB56" s="546"/>
      <c r="CC56" s="546"/>
      <c r="CD56" s="546"/>
      <c r="CE56" s="546"/>
      <c r="CF56" s="546"/>
      <c r="CG56" s="546"/>
      <c r="CH56" s="546"/>
      <c r="CI56" s="546"/>
      <c r="CJ56" s="546"/>
      <c r="CK56" s="546"/>
      <c r="CL56" s="547"/>
      <c r="CM56" s="548">
        <v>55226373</v>
      </c>
      <c r="CN56" s="425"/>
      <c r="CO56" s="425"/>
      <c r="CP56" s="425"/>
      <c r="CQ56" s="425"/>
      <c r="CR56" s="425"/>
      <c r="CS56" s="425"/>
      <c r="CT56" s="549"/>
      <c r="CU56" s="550">
        <v>12.7</v>
      </c>
      <c r="CV56" s="551"/>
      <c r="CW56" s="551"/>
      <c r="CX56" s="552"/>
      <c r="CY56" s="553">
        <v>1244570</v>
      </c>
      <c r="CZ56" s="554"/>
      <c r="DA56" s="554"/>
      <c r="DB56" s="554"/>
      <c r="DC56" s="554"/>
      <c r="DD56" s="554"/>
      <c r="DE56" s="554"/>
      <c r="DF56" s="555"/>
      <c r="DG56" s="556"/>
      <c r="DH56" s="557"/>
      <c r="DI56" s="557"/>
      <c r="DJ56" s="557"/>
      <c r="DK56" s="557"/>
      <c r="DL56" s="557"/>
      <c r="DM56" s="557"/>
      <c r="DN56" s="557"/>
      <c r="DO56" s="557"/>
      <c r="DP56" s="557"/>
      <c r="DQ56" s="558"/>
      <c r="DR56" s="559"/>
      <c r="DS56" s="560"/>
      <c r="DT56" s="560"/>
      <c r="DU56" s="560"/>
      <c r="DV56" s="560"/>
      <c r="DW56" s="560"/>
      <c r="DX56" s="561"/>
    </row>
    <row r="57" spans="2:128" ht="11.25" customHeight="1" x14ac:dyDescent="0.2">
      <c r="AP57" s="18"/>
      <c r="AQ57" s="13"/>
      <c r="AR57" s="13"/>
      <c r="AS57" s="13"/>
      <c r="AT57" s="13"/>
      <c r="AU57" s="13"/>
      <c r="AV57" s="13"/>
      <c r="AW57" s="13"/>
      <c r="AX57" s="13"/>
      <c r="AY57" s="18"/>
      <c r="AZ57" s="58"/>
      <c r="BA57" s="58"/>
      <c r="BB57" s="58"/>
      <c r="BC57" s="58"/>
      <c r="BD57" s="28"/>
      <c r="BE57" s="28"/>
      <c r="BF57" s="28"/>
      <c r="BG57" s="28"/>
      <c r="BH57" s="28"/>
      <c r="BI57" s="28"/>
      <c r="BJ57" s="18"/>
      <c r="BK57" s="18"/>
      <c r="BL57" s="18"/>
      <c r="BM57" s="18"/>
      <c r="BN57" s="18"/>
      <c r="BO57" s="18"/>
      <c r="BP57" s="18"/>
      <c r="BQ57" s="18"/>
      <c r="BR57" s="18"/>
      <c r="BS57" s="58"/>
      <c r="BT57" s="58"/>
      <c r="BU57" s="58"/>
      <c r="BV57" s="58"/>
      <c r="BW57" s="58"/>
      <c r="BY57" s="543"/>
      <c r="BZ57" s="450"/>
      <c r="CA57" s="545" t="s">
        <v>421</v>
      </c>
      <c r="CB57" s="546"/>
      <c r="CC57" s="546"/>
      <c r="CD57" s="546"/>
      <c r="CE57" s="546"/>
      <c r="CF57" s="546"/>
      <c r="CG57" s="546"/>
      <c r="CH57" s="546"/>
      <c r="CI57" s="546"/>
      <c r="CJ57" s="546"/>
      <c r="CK57" s="546"/>
      <c r="CL57" s="547"/>
      <c r="CM57" s="548">
        <v>28531040</v>
      </c>
      <c r="CN57" s="425"/>
      <c r="CO57" s="425"/>
      <c r="CP57" s="425"/>
      <c r="CQ57" s="425"/>
      <c r="CR57" s="425"/>
      <c r="CS57" s="425"/>
      <c r="CT57" s="549"/>
      <c r="CU57" s="550">
        <v>6.6</v>
      </c>
      <c r="CV57" s="551"/>
      <c r="CW57" s="551"/>
      <c r="CX57" s="552"/>
      <c r="CY57" s="553">
        <v>6455250</v>
      </c>
      <c r="CZ57" s="554"/>
      <c r="DA57" s="554"/>
      <c r="DB57" s="554"/>
      <c r="DC57" s="554"/>
      <c r="DD57" s="554"/>
      <c r="DE57" s="554"/>
      <c r="DF57" s="555"/>
      <c r="DG57" s="556"/>
      <c r="DH57" s="557"/>
      <c r="DI57" s="557"/>
      <c r="DJ57" s="557"/>
      <c r="DK57" s="557"/>
      <c r="DL57" s="557"/>
      <c r="DM57" s="557"/>
      <c r="DN57" s="557"/>
      <c r="DO57" s="557"/>
      <c r="DP57" s="557"/>
      <c r="DQ57" s="558"/>
      <c r="DR57" s="559"/>
      <c r="DS57" s="560"/>
      <c r="DT57" s="560"/>
      <c r="DU57" s="560"/>
      <c r="DV57" s="560"/>
      <c r="DW57" s="560"/>
      <c r="DX57" s="561"/>
    </row>
    <row r="58" spans="2:128" ht="11.25" customHeight="1" x14ac:dyDescent="0.2">
      <c r="AP58" s="18"/>
      <c r="AQ58" s="18"/>
      <c r="AR58" s="18"/>
      <c r="AS58" s="18"/>
      <c r="AT58" s="18"/>
      <c r="AU58" s="18"/>
      <c r="AV58" s="18"/>
      <c r="AW58" s="18"/>
      <c r="AX58" s="18"/>
      <c r="AY58" s="18"/>
      <c r="AZ58" s="58"/>
      <c r="BA58" s="58"/>
      <c r="BB58" s="58"/>
      <c r="BC58" s="58"/>
      <c r="BD58" s="28"/>
      <c r="BE58" s="28"/>
      <c r="BF58" s="28"/>
      <c r="BG58" s="28"/>
      <c r="BH58" s="28"/>
      <c r="BI58" s="28"/>
      <c r="BJ58" s="18"/>
      <c r="BK58" s="18"/>
      <c r="BL58" s="18"/>
      <c r="BM58" s="18"/>
      <c r="BN58" s="18"/>
      <c r="BO58" s="18"/>
      <c r="BP58" s="18"/>
      <c r="BQ58" s="18"/>
      <c r="BR58" s="18"/>
      <c r="BS58" s="58"/>
      <c r="BT58" s="58"/>
      <c r="BU58" s="58"/>
      <c r="BV58" s="58"/>
      <c r="BW58" s="58"/>
      <c r="BY58" s="543"/>
      <c r="BZ58" s="450"/>
      <c r="CA58" s="545" t="s">
        <v>423</v>
      </c>
      <c r="CB58" s="546"/>
      <c r="CC58" s="546"/>
      <c r="CD58" s="546"/>
      <c r="CE58" s="546"/>
      <c r="CF58" s="546"/>
      <c r="CG58" s="546"/>
      <c r="CH58" s="546"/>
      <c r="CI58" s="546"/>
      <c r="CJ58" s="546"/>
      <c r="CK58" s="546"/>
      <c r="CL58" s="547"/>
      <c r="CM58" s="548">
        <v>10342302</v>
      </c>
      <c r="CN58" s="425"/>
      <c r="CO58" s="425"/>
      <c r="CP58" s="425"/>
      <c r="CQ58" s="425"/>
      <c r="CR58" s="425"/>
      <c r="CS58" s="425"/>
      <c r="CT58" s="549"/>
      <c r="CU58" s="550">
        <v>2.4</v>
      </c>
      <c r="CV58" s="551"/>
      <c r="CW58" s="551"/>
      <c r="CX58" s="552"/>
      <c r="CY58" s="553">
        <v>404870</v>
      </c>
      <c r="CZ58" s="554"/>
      <c r="DA58" s="554"/>
      <c r="DB58" s="554"/>
      <c r="DC58" s="554"/>
      <c r="DD58" s="554"/>
      <c r="DE58" s="554"/>
      <c r="DF58" s="555"/>
      <c r="DG58" s="556"/>
      <c r="DH58" s="557"/>
      <c r="DI58" s="557"/>
      <c r="DJ58" s="557"/>
      <c r="DK58" s="557"/>
      <c r="DL58" s="557"/>
      <c r="DM58" s="557"/>
      <c r="DN58" s="557"/>
      <c r="DO58" s="557"/>
      <c r="DP58" s="557"/>
      <c r="DQ58" s="558"/>
      <c r="DR58" s="559"/>
      <c r="DS58" s="560"/>
      <c r="DT58" s="560"/>
      <c r="DU58" s="560"/>
      <c r="DV58" s="560"/>
      <c r="DW58" s="560"/>
      <c r="DX58" s="561"/>
    </row>
    <row r="59" spans="2:128" ht="11.25" customHeight="1" x14ac:dyDescent="0.2">
      <c r="AP59" s="18"/>
      <c r="AQ59" s="18"/>
      <c r="AR59" s="18"/>
      <c r="AS59" s="18"/>
      <c r="AT59" s="18"/>
      <c r="AU59" s="18"/>
      <c r="AV59" s="18"/>
      <c r="AW59" s="18"/>
      <c r="AX59" s="18"/>
      <c r="AY59" s="18"/>
      <c r="AZ59" s="58"/>
      <c r="BA59" s="58"/>
      <c r="BB59" s="58"/>
      <c r="BC59" s="58"/>
      <c r="BD59" s="28"/>
      <c r="BE59" s="28"/>
      <c r="BF59" s="28"/>
      <c r="BG59" s="28"/>
      <c r="BH59" s="28"/>
      <c r="BI59" s="28"/>
      <c r="BJ59" s="18"/>
      <c r="BK59" s="18"/>
      <c r="BL59" s="18"/>
      <c r="BM59" s="18"/>
      <c r="BN59" s="18"/>
      <c r="BO59" s="18"/>
      <c r="BP59" s="18"/>
      <c r="BQ59" s="18"/>
      <c r="BR59" s="18"/>
      <c r="BS59" s="58"/>
      <c r="BT59" s="58"/>
      <c r="BU59" s="58"/>
      <c r="BV59" s="58"/>
      <c r="BW59" s="58"/>
      <c r="BY59" s="544"/>
      <c r="BZ59" s="453"/>
      <c r="CA59" s="545" t="s">
        <v>424</v>
      </c>
      <c r="CB59" s="546"/>
      <c r="CC59" s="546"/>
      <c r="CD59" s="546"/>
      <c r="CE59" s="546"/>
      <c r="CF59" s="546"/>
      <c r="CG59" s="546"/>
      <c r="CH59" s="546"/>
      <c r="CI59" s="546"/>
      <c r="CJ59" s="546"/>
      <c r="CK59" s="546"/>
      <c r="CL59" s="547"/>
      <c r="CM59" s="548" t="s">
        <v>188</v>
      </c>
      <c r="CN59" s="425"/>
      <c r="CO59" s="425"/>
      <c r="CP59" s="425"/>
      <c r="CQ59" s="425"/>
      <c r="CR59" s="425"/>
      <c r="CS59" s="425"/>
      <c r="CT59" s="549"/>
      <c r="CU59" s="550" t="s">
        <v>188</v>
      </c>
      <c r="CV59" s="551"/>
      <c r="CW59" s="551"/>
      <c r="CX59" s="552"/>
      <c r="CY59" s="553" t="s">
        <v>188</v>
      </c>
      <c r="CZ59" s="554"/>
      <c r="DA59" s="554"/>
      <c r="DB59" s="554"/>
      <c r="DC59" s="554"/>
      <c r="DD59" s="554"/>
      <c r="DE59" s="554"/>
      <c r="DF59" s="555"/>
      <c r="DG59" s="556"/>
      <c r="DH59" s="557"/>
      <c r="DI59" s="557"/>
      <c r="DJ59" s="557"/>
      <c r="DK59" s="557"/>
      <c r="DL59" s="557"/>
      <c r="DM59" s="557"/>
      <c r="DN59" s="557"/>
      <c r="DO59" s="557"/>
      <c r="DP59" s="557"/>
      <c r="DQ59" s="558"/>
      <c r="DR59" s="559"/>
      <c r="DS59" s="560"/>
      <c r="DT59" s="560"/>
      <c r="DU59" s="560"/>
      <c r="DV59" s="560"/>
      <c r="DW59" s="560"/>
      <c r="DX59" s="561"/>
    </row>
    <row r="60" spans="2:128" ht="11.25" customHeight="1" x14ac:dyDescent="0.2">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Y60" s="519" t="s">
        <v>180</v>
      </c>
      <c r="BZ60" s="520"/>
      <c r="CA60" s="520"/>
      <c r="CB60" s="520"/>
      <c r="CC60" s="520"/>
      <c r="CD60" s="520"/>
      <c r="CE60" s="520"/>
      <c r="CF60" s="520"/>
      <c r="CG60" s="520"/>
      <c r="CH60" s="520"/>
      <c r="CI60" s="520"/>
      <c r="CJ60" s="520"/>
      <c r="CK60" s="520"/>
      <c r="CL60" s="521"/>
      <c r="CM60" s="522">
        <v>435224218</v>
      </c>
      <c r="CN60" s="523"/>
      <c r="CO60" s="523"/>
      <c r="CP60" s="523"/>
      <c r="CQ60" s="523"/>
      <c r="CR60" s="523"/>
      <c r="CS60" s="523"/>
      <c r="CT60" s="524"/>
      <c r="CU60" s="525">
        <v>100</v>
      </c>
      <c r="CV60" s="526"/>
      <c r="CW60" s="526"/>
      <c r="CX60" s="527"/>
      <c r="CY60" s="528">
        <v>296382671</v>
      </c>
      <c r="CZ60" s="529"/>
      <c r="DA60" s="529"/>
      <c r="DB60" s="529"/>
      <c r="DC60" s="529"/>
      <c r="DD60" s="529"/>
      <c r="DE60" s="529"/>
      <c r="DF60" s="530"/>
      <c r="DG60" s="531"/>
      <c r="DH60" s="532"/>
      <c r="DI60" s="532"/>
      <c r="DJ60" s="532"/>
      <c r="DK60" s="532"/>
      <c r="DL60" s="532"/>
      <c r="DM60" s="532"/>
      <c r="DN60" s="532"/>
      <c r="DO60" s="532"/>
      <c r="DP60" s="532"/>
      <c r="DQ60" s="533"/>
      <c r="DR60" s="534"/>
      <c r="DS60" s="535"/>
      <c r="DT60" s="535"/>
      <c r="DU60" s="535"/>
      <c r="DV60" s="535"/>
      <c r="DW60" s="535"/>
      <c r="DX60" s="536"/>
    </row>
    <row r="61" spans="2:128" ht="11.25" customHeight="1" x14ac:dyDescent="0.2">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row>
    <row r="62" spans="2:128" ht="11.25" customHeight="1" x14ac:dyDescent="0.2">
      <c r="AP62" s="28"/>
      <c r="AQ62" s="28"/>
      <c r="AR62" s="28"/>
      <c r="AS62" s="28"/>
      <c r="AT62" s="63"/>
      <c r="AU62" s="18"/>
      <c r="AV62" s="18"/>
      <c r="AW62" s="18"/>
      <c r="AX62" s="18"/>
      <c r="AY62" s="18"/>
      <c r="AZ62" s="18"/>
      <c r="BA62" s="18"/>
      <c r="BB62" s="18"/>
      <c r="BC62" s="18"/>
      <c r="BD62" s="60"/>
      <c r="BE62" s="60"/>
      <c r="BF62" s="60"/>
      <c r="BG62" s="60"/>
      <c r="BH62" s="60"/>
      <c r="BI62" s="60"/>
      <c r="BJ62" s="60"/>
      <c r="BK62" s="60"/>
      <c r="BL62" s="60"/>
      <c r="BM62" s="60"/>
      <c r="BN62" s="60"/>
      <c r="BO62" s="60"/>
      <c r="BP62" s="60"/>
      <c r="BQ62" s="60"/>
      <c r="BR62" s="60"/>
      <c r="BS62" s="60"/>
      <c r="BT62" s="60"/>
      <c r="BU62" s="60"/>
      <c r="BV62" s="60"/>
      <c r="BW62" s="60"/>
    </row>
    <row r="63" spans="2:128" ht="11.25" customHeight="1" x14ac:dyDescent="0.2">
      <c r="AP63" s="28"/>
      <c r="AQ63" s="28"/>
      <c r="AR63" s="28"/>
      <c r="AS63" s="28"/>
      <c r="AT63" s="63"/>
      <c r="AU63" s="18"/>
      <c r="AV63" s="18"/>
      <c r="AW63" s="18"/>
      <c r="AX63" s="18"/>
      <c r="AY63" s="18"/>
      <c r="AZ63" s="18"/>
      <c r="BA63" s="18"/>
      <c r="BB63" s="18"/>
      <c r="BC63" s="18"/>
      <c r="BD63" s="60"/>
      <c r="BE63" s="60"/>
      <c r="BF63" s="60"/>
      <c r="BG63" s="60"/>
      <c r="BH63" s="60"/>
      <c r="BI63" s="60"/>
      <c r="BJ63" s="60"/>
      <c r="BK63" s="60"/>
      <c r="BL63" s="60"/>
      <c r="BM63" s="60"/>
      <c r="BN63" s="60"/>
      <c r="BO63" s="60"/>
      <c r="BP63" s="60"/>
      <c r="BQ63" s="60"/>
      <c r="BR63" s="60"/>
      <c r="BS63" s="60"/>
      <c r="BT63" s="60"/>
      <c r="BU63" s="60"/>
      <c r="BV63" s="60"/>
      <c r="BW63" s="60"/>
    </row>
    <row r="64" spans="2:128" ht="11.25" customHeight="1" x14ac:dyDescent="0.2">
      <c r="AP64" s="28"/>
      <c r="AQ64" s="28"/>
      <c r="AR64" s="28"/>
      <c r="AS64" s="28"/>
      <c r="AT64" s="63"/>
      <c r="AU64" s="18"/>
      <c r="AV64" s="18"/>
      <c r="AW64" s="18"/>
      <c r="AX64" s="18"/>
      <c r="AY64" s="18"/>
      <c r="AZ64" s="18"/>
      <c r="BA64" s="18"/>
      <c r="BB64" s="18"/>
      <c r="BC64" s="18"/>
      <c r="BD64" s="60"/>
      <c r="BE64" s="60"/>
      <c r="BF64" s="60"/>
      <c r="BG64" s="60"/>
      <c r="BH64" s="60"/>
      <c r="BI64" s="60"/>
      <c r="BJ64" s="60"/>
      <c r="BK64" s="60"/>
      <c r="BL64" s="60"/>
      <c r="BM64" s="60"/>
      <c r="BN64" s="60"/>
      <c r="BO64" s="60"/>
      <c r="BP64" s="60"/>
      <c r="BQ64" s="60"/>
      <c r="BR64" s="60"/>
      <c r="BS64" s="60"/>
      <c r="BT64" s="60"/>
      <c r="BU64" s="60"/>
      <c r="BV64" s="60"/>
      <c r="BW64" s="6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mQbiN0n8hEFN+kE08Ye5w3riKGAc7DHAGj00jhjNHxGYdckjlicErPolh4aSLbNXUyyCRVrvVBsBIKGDxjLA0g==" saltValue="1OAPcCYnk4hZYRb0OxyE6A=="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AP5:BC5"/>
    <mergeCell ref="BD5:BK5"/>
    <mergeCell ref="BL5:BO5"/>
    <mergeCell ref="BP5:BW5"/>
    <mergeCell ref="B6:Q6"/>
    <mergeCell ref="R6:Y6"/>
    <mergeCell ref="Z6:AC6"/>
    <mergeCell ref="AD6:AK6"/>
    <mergeCell ref="AL6:AO6"/>
    <mergeCell ref="AP6:BC6"/>
    <mergeCell ref="BD6:BK6"/>
    <mergeCell ref="BL6:BO6"/>
    <mergeCell ref="BP6:BW6"/>
    <mergeCell ref="AP7:BC7"/>
    <mergeCell ref="BD7:BK7"/>
    <mergeCell ref="BL7:BO7"/>
    <mergeCell ref="BP7:BW7"/>
    <mergeCell ref="BY5:CL5"/>
    <mergeCell ref="CM5:CT5"/>
    <mergeCell ref="CU5:CX5"/>
    <mergeCell ref="CY5:DK5"/>
    <mergeCell ref="DL5:DX5"/>
    <mergeCell ref="BY6:CL6"/>
    <mergeCell ref="CM6:CT6"/>
    <mergeCell ref="CU6:CX6"/>
    <mergeCell ref="CY6:DK6"/>
    <mergeCell ref="DL6:DX6"/>
    <mergeCell ref="BY7:CL7"/>
    <mergeCell ref="CM7:CT7"/>
    <mergeCell ref="CU7:CX7"/>
    <mergeCell ref="CY7:DK7"/>
    <mergeCell ref="DL7:DX7"/>
    <mergeCell ref="B8:Q8"/>
    <mergeCell ref="R8:Y8"/>
    <mergeCell ref="Z8:AC8"/>
    <mergeCell ref="AD8:AK8"/>
    <mergeCell ref="AL8:AO8"/>
    <mergeCell ref="AP8:BC8"/>
    <mergeCell ref="BD8:BK8"/>
    <mergeCell ref="BL8:BO8"/>
    <mergeCell ref="BP8:BW8"/>
    <mergeCell ref="BY8:CL8"/>
    <mergeCell ref="CM8:CT8"/>
    <mergeCell ref="CU8:CX8"/>
    <mergeCell ref="CY8:DK8"/>
    <mergeCell ref="DL8:DX8"/>
    <mergeCell ref="B7:Q7"/>
    <mergeCell ref="R7:Y7"/>
    <mergeCell ref="Z7:AC7"/>
    <mergeCell ref="AD7:AK7"/>
    <mergeCell ref="AL7:AO7"/>
    <mergeCell ref="B9:Q9"/>
    <mergeCell ref="R9:Y9"/>
    <mergeCell ref="Z9:AC9"/>
    <mergeCell ref="AD9:AK9"/>
    <mergeCell ref="AL9:AO9"/>
    <mergeCell ref="AP9:BC9"/>
    <mergeCell ref="BD9:BK9"/>
    <mergeCell ref="BL9:BO9"/>
    <mergeCell ref="BP9:BW9"/>
    <mergeCell ref="B10:Q10"/>
    <mergeCell ref="R10:Y10"/>
    <mergeCell ref="Z10:AC10"/>
    <mergeCell ref="AD10:AK10"/>
    <mergeCell ref="AL10:AO10"/>
    <mergeCell ref="AP10:BC10"/>
    <mergeCell ref="BD10:BK10"/>
    <mergeCell ref="BL10:BO10"/>
    <mergeCell ref="BP10:BW10"/>
    <mergeCell ref="AP11:BC11"/>
    <mergeCell ref="BD11:BK11"/>
    <mergeCell ref="BL11:BO11"/>
    <mergeCell ref="BP11:BW11"/>
    <mergeCell ref="BY9:CL9"/>
    <mergeCell ref="CM9:CT9"/>
    <mergeCell ref="CU9:CX9"/>
    <mergeCell ref="CY9:DK9"/>
    <mergeCell ref="DL9:DX9"/>
    <mergeCell ref="BY10:CL10"/>
    <mergeCell ref="CM10:CT10"/>
    <mergeCell ref="CU10:CX10"/>
    <mergeCell ref="CY10:DK10"/>
    <mergeCell ref="DL10:DX10"/>
    <mergeCell ref="BY11:CL11"/>
    <mergeCell ref="CM11:CT11"/>
    <mergeCell ref="CU11:CX11"/>
    <mergeCell ref="CY11:DK11"/>
    <mergeCell ref="DL11:DX11"/>
    <mergeCell ref="B12:Q12"/>
    <mergeCell ref="R12:Y12"/>
    <mergeCell ref="Z12:AC12"/>
    <mergeCell ref="AD12:AK12"/>
    <mergeCell ref="AL12:AO12"/>
    <mergeCell ref="AP12:BC12"/>
    <mergeCell ref="BD12:BK12"/>
    <mergeCell ref="BL12:BO12"/>
    <mergeCell ref="BP12:BW12"/>
    <mergeCell ref="BY12:CL12"/>
    <mergeCell ref="CM12:CT12"/>
    <mergeCell ref="CU12:CX12"/>
    <mergeCell ref="CY12:DK12"/>
    <mergeCell ref="DL12:DX12"/>
    <mergeCell ref="B11:Q11"/>
    <mergeCell ref="R11:Y11"/>
    <mergeCell ref="Z11:AC11"/>
    <mergeCell ref="AD11:AK11"/>
    <mergeCell ref="AL11:AO11"/>
    <mergeCell ref="B13:Q13"/>
    <mergeCell ref="R13:Y13"/>
    <mergeCell ref="Z13:AC13"/>
    <mergeCell ref="AD13:AK13"/>
    <mergeCell ref="AL13:AO13"/>
    <mergeCell ref="AP13:BC13"/>
    <mergeCell ref="BD13:BK13"/>
    <mergeCell ref="BL13:BO13"/>
    <mergeCell ref="BP13:BW13"/>
    <mergeCell ref="B14:Q14"/>
    <mergeCell ref="R14:Y14"/>
    <mergeCell ref="Z14:AC14"/>
    <mergeCell ref="AD14:AK14"/>
    <mergeCell ref="AL14:AO14"/>
    <mergeCell ref="AP14:BC14"/>
    <mergeCell ref="BD14:BK14"/>
    <mergeCell ref="BL14:BO14"/>
    <mergeCell ref="BP14:BW14"/>
    <mergeCell ref="AP15:BC15"/>
    <mergeCell ref="BD15:BK15"/>
    <mergeCell ref="BL15:BO15"/>
    <mergeCell ref="BP15:BW15"/>
    <mergeCell ref="BY13:CL13"/>
    <mergeCell ref="CM13:CT13"/>
    <mergeCell ref="CU13:CX13"/>
    <mergeCell ref="CY13:DK13"/>
    <mergeCell ref="DL13:DX13"/>
    <mergeCell ref="BY14:CL14"/>
    <mergeCell ref="CM14:CT14"/>
    <mergeCell ref="CU14:CX14"/>
    <mergeCell ref="CY14:DK14"/>
    <mergeCell ref="DL14:DX14"/>
    <mergeCell ref="BY15:CL15"/>
    <mergeCell ref="CM15:CT15"/>
    <mergeCell ref="CU15:CX15"/>
    <mergeCell ref="CY15:DK15"/>
    <mergeCell ref="DL15:DX15"/>
    <mergeCell ref="B16:Q16"/>
    <mergeCell ref="R16:Y16"/>
    <mergeCell ref="Z16:AC16"/>
    <mergeCell ref="AD16:AK16"/>
    <mergeCell ref="AL16:AO16"/>
    <mergeCell ref="AP16:BC16"/>
    <mergeCell ref="BD16:BK16"/>
    <mergeCell ref="BL16:BO16"/>
    <mergeCell ref="BP16:BW16"/>
    <mergeCell ref="BY16:CL16"/>
    <mergeCell ref="CM16:CT16"/>
    <mergeCell ref="CU16:CX16"/>
    <mergeCell ref="CY16:DK16"/>
    <mergeCell ref="DL16:DX16"/>
    <mergeCell ref="B15:Q15"/>
    <mergeCell ref="R15:Y15"/>
    <mergeCell ref="Z15:AC15"/>
    <mergeCell ref="AD15:AK15"/>
    <mergeCell ref="AL15:AO15"/>
    <mergeCell ref="B17:Q17"/>
    <mergeCell ref="R17:Y17"/>
    <mergeCell ref="Z17:AC17"/>
    <mergeCell ref="AD17:AK17"/>
    <mergeCell ref="AL17:AO17"/>
    <mergeCell ref="AP17:BC17"/>
    <mergeCell ref="BD17:BK17"/>
    <mergeCell ref="BL17:BO17"/>
    <mergeCell ref="BP17:BW17"/>
    <mergeCell ref="B18:Q18"/>
    <mergeCell ref="R18:Y18"/>
    <mergeCell ref="Z18:AC18"/>
    <mergeCell ref="AD18:AK18"/>
    <mergeCell ref="AL18:AO18"/>
    <mergeCell ref="AP18:BC18"/>
    <mergeCell ref="BD18:BK18"/>
    <mergeCell ref="BL18:BO18"/>
    <mergeCell ref="BP18:BW18"/>
    <mergeCell ref="AP19:BC19"/>
    <mergeCell ref="BD19:BK19"/>
    <mergeCell ref="BL19:BO19"/>
    <mergeCell ref="BP19:BW19"/>
    <mergeCell ref="BY17:CL17"/>
    <mergeCell ref="CM17:CT17"/>
    <mergeCell ref="CU17:CX17"/>
    <mergeCell ref="CY17:DK17"/>
    <mergeCell ref="DL17:DX17"/>
    <mergeCell ref="BY18:CL18"/>
    <mergeCell ref="CM18:CT18"/>
    <mergeCell ref="CU18:CX18"/>
    <mergeCell ref="CY18:DK18"/>
    <mergeCell ref="DL18:DX18"/>
    <mergeCell ref="BY19:CL19"/>
    <mergeCell ref="CM19:CT19"/>
    <mergeCell ref="CU19:CX19"/>
    <mergeCell ref="CY19:DK19"/>
    <mergeCell ref="DL19:DX19"/>
    <mergeCell ref="B20:Q20"/>
    <mergeCell ref="R20:Y20"/>
    <mergeCell ref="Z20:AC20"/>
    <mergeCell ref="AD20:AK20"/>
    <mergeCell ref="AL20:AO20"/>
    <mergeCell ref="AP20:BC20"/>
    <mergeCell ref="BD20:BK20"/>
    <mergeCell ref="BL20:BO20"/>
    <mergeCell ref="BP20:BW20"/>
    <mergeCell ref="BY20:CL20"/>
    <mergeCell ref="CM20:CT20"/>
    <mergeCell ref="CU20:CX20"/>
    <mergeCell ref="CY20:DK20"/>
    <mergeCell ref="DL20:DX20"/>
    <mergeCell ref="B19:Q19"/>
    <mergeCell ref="R19:Y19"/>
    <mergeCell ref="Z19:AC19"/>
    <mergeCell ref="AD19:AK19"/>
    <mergeCell ref="AL19:AO19"/>
    <mergeCell ref="B21:Q21"/>
    <mergeCell ref="R21:Y21"/>
    <mergeCell ref="Z21:AC21"/>
    <mergeCell ref="AD21:AK21"/>
    <mergeCell ref="AL21:AO21"/>
    <mergeCell ref="AP21:BC21"/>
    <mergeCell ref="BD21:BK21"/>
    <mergeCell ref="BL21:BO21"/>
    <mergeCell ref="BP21:BW21"/>
    <mergeCell ref="B22:Q22"/>
    <mergeCell ref="R22:Y22"/>
    <mergeCell ref="Z22:AC22"/>
    <mergeCell ref="AD22:AK22"/>
    <mergeCell ref="AL22:AO22"/>
    <mergeCell ref="AP22:BC22"/>
    <mergeCell ref="BD22:BK22"/>
    <mergeCell ref="BL22:BO22"/>
    <mergeCell ref="BP22:BW22"/>
    <mergeCell ref="AP23:BC23"/>
    <mergeCell ref="BD23:BK23"/>
    <mergeCell ref="BL23:BO23"/>
    <mergeCell ref="BP23:BW23"/>
    <mergeCell ref="BY21:CL21"/>
    <mergeCell ref="CM21:CT21"/>
    <mergeCell ref="CU21:CX21"/>
    <mergeCell ref="CY21:DK21"/>
    <mergeCell ref="DL21:DX21"/>
    <mergeCell ref="BY22:CL22"/>
    <mergeCell ref="CM22:CT22"/>
    <mergeCell ref="CU22:CX22"/>
    <mergeCell ref="CY22:DK22"/>
    <mergeCell ref="DL22:DX22"/>
    <mergeCell ref="BY23:CL23"/>
    <mergeCell ref="CM23:CT23"/>
    <mergeCell ref="CU23:CX23"/>
    <mergeCell ref="CY23:DK23"/>
    <mergeCell ref="DL23:DX23"/>
    <mergeCell ref="B24:Q24"/>
    <mergeCell ref="R24:Y24"/>
    <mergeCell ref="Z24:AC24"/>
    <mergeCell ref="AD24:AK24"/>
    <mergeCell ref="AL24:AO24"/>
    <mergeCell ref="AP24:BC24"/>
    <mergeCell ref="BD24:BK24"/>
    <mergeCell ref="BL24:BO24"/>
    <mergeCell ref="BP24:BW24"/>
    <mergeCell ref="BY24:CL24"/>
    <mergeCell ref="CM24:CT24"/>
    <mergeCell ref="CU24:CX24"/>
    <mergeCell ref="CY24:DK24"/>
    <mergeCell ref="DL24:DX24"/>
    <mergeCell ref="B23:Q23"/>
    <mergeCell ref="R23:Y23"/>
    <mergeCell ref="Z23:AC23"/>
    <mergeCell ref="AD23:AK23"/>
    <mergeCell ref="AL23:AO23"/>
    <mergeCell ref="B25:Q25"/>
    <mergeCell ref="R25:Y25"/>
    <mergeCell ref="Z25:AC25"/>
    <mergeCell ref="AD25:AK25"/>
    <mergeCell ref="AL25:AO25"/>
    <mergeCell ref="AP25:BC25"/>
    <mergeCell ref="BD25:BK25"/>
    <mergeCell ref="BL25:BO25"/>
    <mergeCell ref="BP25:BW25"/>
    <mergeCell ref="B26:Q26"/>
    <mergeCell ref="R26:Y26"/>
    <mergeCell ref="Z26:AC26"/>
    <mergeCell ref="AD26:AK26"/>
    <mergeCell ref="AL26:AO26"/>
    <mergeCell ref="AP26:BC26"/>
    <mergeCell ref="BD26:BK26"/>
    <mergeCell ref="BL26:BO26"/>
    <mergeCell ref="BP26:BW26"/>
    <mergeCell ref="AP27:BC27"/>
    <mergeCell ref="BD27:BK27"/>
    <mergeCell ref="BL27:BO27"/>
    <mergeCell ref="BP27:BW27"/>
    <mergeCell ref="BY25:CL25"/>
    <mergeCell ref="CM25:CT25"/>
    <mergeCell ref="CU25:CX25"/>
    <mergeCell ref="CY25:DK25"/>
    <mergeCell ref="DL25:DX25"/>
    <mergeCell ref="BY26:CL26"/>
    <mergeCell ref="CM26:CT26"/>
    <mergeCell ref="CU26:CX26"/>
    <mergeCell ref="CY26:DK26"/>
    <mergeCell ref="DL26:DX26"/>
    <mergeCell ref="BY27:CL27"/>
    <mergeCell ref="CM27:CT27"/>
    <mergeCell ref="CU27:CX27"/>
    <mergeCell ref="CY27:DK27"/>
    <mergeCell ref="DL27:DX27"/>
    <mergeCell ref="B28:Q28"/>
    <mergeCell ref="R28:Y28"/>
    <mergeCell ref="Z28:AC28"/>
    <mergeCell ref="AD28:AK28"/>
    <mergeCell ref="AL28:AO28"/>
    <mergeCell ref="AP28:BC28"/>
    <mergeCell ref="BD28:BK28"/>
    <mergeCell ref="BL28:BO28"/>
    <mergeCell ref="BP28:BW28"/>
    <mergeCell ref="BY28:CL28"/>
    <mergeCell ref="CM28:CT28"/>
    <mergeCell ref="CU28:CX28"/>
    <mergeCell ref="CY28:DK28"/>
    <mergeCell ref="DL28:DX28"/>
    <mergeCell ref="B27:Q27"/>
    <mergeCell ref="R27:Y27"/>
    <mergeCell ref="Z27:AC27"/>
    <mergeCell ref="AD27:AK27"/>
    <mergeCell ref="AL27:AO27"/>
    <mergeCell ref="DL29:DX29"/>
    <mergeCell ref="B30:Q30"/>
    <mergeCell ref="R30:Y30"/>
    <mergeCell ref="Z30:AC30"/>
    <mergeCell ref="AD30:AK30"/>
    <mergeCell ref="AL30:AO30"/>
    <mergeCell ref="AP30:BC30"/>
    <mergeCell ref="BD30:BK30"/>
    <mergeCell ref="BL30:BO30"/>
    <mergeCell ref="BP30:BW30"/>
    <mergeCell ref="BY30:CL30"/>
    <mergeCell ref="CM30:CT30"/>
    <mergeCell ref="CU30:CX30"/>
    <mergeCell ref="CY30:DK30"/>
    <mergeCell ref="DL30:DX30"/>
    <mergeCell ref="B29:Q29"/>
    <mergeCell ref="R29:Y29"/>
    <mergeCell ref="Z29:AC29"/>
    <mergeCell ref="AD29:AK29"/>
    <mergeCell ref="AL29:AO29"/>
    <mergeCell ref="AP29:BC29"/>
    <mergeCell ref="BD29:BK29"/>
    <mergeCell ref="BL29:BO29"/>
    <mergeCell ref="BP29:BW29"/>
    <mergeCell ref="AL31:AO31"/>
    <mergeCell ref="AP31:BC31"/>
    <mergeCell ref="BD31:BK31"/>
    <mergeCell ref="BL31:BO31"/>
    <mergeCell ref="BP31:BW31"/>
    <mergeCell ref="BY29:CL29"/>
    <mergeCell ref="CM29:CT29"/>
    <mergeCell ref="CU29:CX29"/>
    <mergeCell ref="CY29:DK29"/>
    <mergeCell ref="BP33:BW33"/>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Y32:CL32"/>
    <mergeCell ref="CM32:CT32"/>
    <mergeCell ref="CU32:CX32"/>
    <mergeCell ref="CY32:DK32"/>
    <mergeCell ref="DL32:DX32"/>
    <mergeCell ref="B31:Q31"/>
    <mergeCell ref="R31:Y31"/>
    <mergeCell ref="Z31:AC31"/>
    <mergeCell ref="AD31:AK31"/>
    <mergeCell ref="BY33:DX33"/>
    <mergeCell ref="B34:Q34"/>
    <mergeCell ref="R34:Y34"/>
    <mergeCell ref="Z34:AC34"/>
    <mergeCell ref="AD34:AK34"/>
    <mergeCell ref="AL34:AO34"/>
    <mergeCell ref="AP34:BC34"/>
    <mergeCell ref="BD34:BK34"/>
    <mergeCell ref="BL34:BO34"/>
    <mergeCell ref="BP34:BW34"/>
    <mergeCell ref="BY34:CL34"/>
    <mergeCell ref="CM34:CT34"/>
    <mergeCell ref="CU34:CX34"/>
    <mergeCell ref="CY34:DF34"/>
    <mergeCell ref="DG34:DQ34"/>
    <mergeCell ref="DR34:DX34"/>
    <mergeCell ref="B33:Q33"/>
    <mergeCell ref="R33:Y33"/>
    <mergeCell ref="Z33:AC33"/>
    <mergeCell ref="AD33:AK33"/>
    <mergeCell ref="AL33:AO33"/>
    <mergeCell ref="AP33:BC33"/>
    <mergeCell ref="BD33:BK33"/>
    <mergeCell ref="BL33:BO33"/>
    <mergeCell ref="BY35:CL35"/>
    <mergeCell ref="CM35:CT35"/>
    <mergeCell ref="CU35:CX35"/>
    <mergeCell ref="CY35:DF35"/>
    <mergeCell ref="DG35:DQ35"/>
    <mergeCell ref="DR35:DX35"/>
    <mergeCell ref="BY36:CL36"/>
    <mergeCell ref="CM36:CT36"/>
    <mergeCell ref="CU36:CX36"/>
    <mergeCell ref="CY36:DF36"/>
    <mergeCell ref="DG36:DQ36"/>
    <mergeCell ref="DR36:DX36"/>
    <mergeCell ref="AP37:BC37"/>
    <mergeCell ref="BD37:BM37"/>
    <mergeCell ref="BN37:BW37"/>
    <mergeCell ref="BY37:CL37"/>
    <mergeCell ref="CM37:CT37"/>
    <mergeCell ref="CU37:CX37"/>
    <mergeCell ref="CY37:DF37"/>
    <mergeCell ref="DG37:DQ37"/>
    <mergeCell ref="DR37:DX37"/>
    <mergeCell ref="DG38:DQ38"/>
    <mergeCell ref="DR38:DX38"/>
    <mergeCell ref="AX39:BC39"/>
    <mergeCell ref="BD39:BH39"/>
    <mergeCell ref="BI39:BM39"/>
    <mergeCell ref="BN39:BR39"/>
    <mergeCell ref="BS39:BW39"/>
    <mergeCell ref="BY39:CL39"/>
    <mergeCell ref="CM39:CT39"/>
    <mergeCell ref="CU39:CX39"/>
    <mergeCell ref="CY39:DF39"/>
    <mergeCell ref="DG39:DQ39"/>
    <mergeCell ref="DR39:DX39"/>
    <mergeCell ref="AX38:BC38"/>
    <mergeCell ref="BD38:BH38"/>
    <mergeCell ref="BI38:BM38"/>
    <mergeCell ref="BN38:BR38"/>
    <mergeCell ref="BS38:BW38"/>
    <mergeCell ref="BY38:CL38"/>
    <mergeCell ref="CM38:CT38"/>
    <mergeCell ref="CU38:CX38"/>
    <mergeCell ref="CY38:DF38"/>
    <mergeCell ref="DG40:DQ40"/>
    <mergeCell ref="DR40:DX40"/>
    <mergeCell ref="AP41:AW41"/>
    <mergeCell ref="AX41:BC41"/>
    <mergeCell ref="BD41:BM41"/>
    <mergeCell ref="BN41:BW41"/>
    <mergeCell ref="CA41:CL41"/>
    <mergeCell ref="CM41:CT41"/>
    <mergeCell ref="CU41:CX41"/>
    <mergeCell ref="CY41:DF41"/>
    <mergeCell ref="DG41:DQ41"/>
    <mergeCell ref="DR41:DX41"/>
    <mergeCell ref="AX40:BC40"/>
    <mergeCell ref="BD40:BH40"/>
    <mergeCell ref="BI40:BM40"/>
    <mergeCell ref="BN40:BR40"/>
    <mergeCell ref="BS40:BW40"/>
    <mergeCell ref="CA40:CL40"/>
    <mergeCell ref="CM40:CT40"/>
    <mergeCell ref="CU40:CX40"/>
    <mergeCell ref="CY40:DF40"/>
    <mergeCell ref="AP42:AW42"/>
    <mergeCell ref="AX42:BC42"/>
    <mergeCell ref="BD42:BM42"/>
    <mergeCell ref="BN42:BW42"/>
    <mergeCell ref="CA42:CL42"/>
    <mergeCell ref="CM42:CT42"/>
    <mergeCell ref="CU42:CX42"/>
    <mergeCell ref="CY42:DF42"/>
    <mergeCell ref="DG42:DQ42"/>
    <mergeCell ref="DR42:DX42"/>
    <mergeCell ref="BD43:BM43"/>
    <mergeCell ref="BN43:BW43"/>
    <mergeCell ref="CA43:CL43"/>
    <mergeCell ref="CM43:CT43"/>
    <mergeCell ref="CU43:CX43"/>
    <mergeCell ref="CY43:DF43"/>
    <mergeCell ref="DG43:DQ43"/>
    <mergeCell ref="DR43:DX43"/>
    <mergeCell ref="BD44:BM44"/>
    <mergeCell ref="BN44:BW44"/>
    <mergeCell ref="BY44:CL44"/>
    <mergeCell ref="CM44:CT44"/>
    <mergeCell ref="CU44:CX44"/>
    <mergeCell ref="CY44:DF44"/>
    <mergeCell ref="DG44:DQ44"/>
    <mergeCell ref="DR44:DX44"/>
    <mergeCell ref="BY45:CL45"/>
    <mergeCell ref="CM45:CT45"/>
    <mergeCell ref="CU45:CX45"/>
    <mergeCell ref="CY45:DF45"/>
    <mergeCell ref="DG45:DQ45"/>
    <mergeCell ref="DR45:DX45"/>
    <mergeCell ref="BY46:CL46"/>
    <mergeCell ref="CM46:CT46"/>
    <mergeCell ref="CU46:CX46"/>
    <mergeCell ref="CY46:DF46"/>
    <mergeCell ref="DG46:DQ46"/>
    <mergeCell ref="DR46:DX46"/>
    <mergeCell ref="BY47:CL47"/>
    <mergeCell ref="CM47:CT47"/>
    <mergeCell ref="CU47:CX47"/>
    <mergeCell ref="CY47:DF47"/>
    <mergeCell ref="DG47:DQ47"/>
    <mergeCell ref="DR47:DX47"/>
    <mergeCell ref="BD48:BM48"/>
    <mergeCell ref="BN48:BW48"/>
    <mergeCell ref="BY48:CL48"/>
    <mergeCell ref="CM48:CT48"/>
    <mergeCell ref="CU48:CX48"/>
    <mergeCell ref="CY48:DF48"/>
    <mergeCell ref="DG48:DQ48"/>
    <mergeCell ref="DR48:DX48"/>
    <mergeCell ref="BD49:BM49"/>
    <mergeCell ref="BN49:BW49"/>
    <mergeCell ref="BY49:CL49"/>
    <mergeCell ref="CM49:CT49"/>
    <mergeCell ref="CU49:CX49"/>
    <mergeCell ref="CY49:DF49"/>
    <mergeCell ref="DG49:DQ49"/>
    <mergeCell ref="DR49:DX49"/>
    <mergeCell ref="BD50:BM50"/>
    <mergeCell ref="BN50:BW50"/>
    <mergeCell ref="BY50:CL50"/>
    <mergeCell ref="CM50:CT50"/>
    <mergeCell ref="CU50:CX50"/>
    <mergeCell ref="CY50:DF50"/>
    <mergeCell ref="DG50:DQ50"/>
    <mergeCell ref="DR50:DX50"/>
    <mergeCell ref="BY51:CL51"/>
    <mergeCell ref="CM51:CT51"/>
    <mergeCell ref="CU51:CX51"/>
    <mergeCell ref="CY51:DF51"/>
    <mergeCell ref="DG51:DQ51"/>
    <mergeCell ref="DR51:DX51"/>
    <mergeCell ref="AQ52:BC52"/>
    <mergeCell ref="BD52:BW52"/>
    <mergeCell ref="BY52:CL52"/>
    <mergeCell ref="CM52:CT52"/>
    <mergeCell ref="CU52:CX52"/>
    <mergeCell ref="CY52:DF52"/>
    <mergeCell ref="DG52:DQ52"/>
    <mergeCell ref="DR52:DX52"/>
    <mergeCell ref="AZ53:BC53"/>
    <mergeCell ref="BS53:BW53"/>
    <mergeCell ref="BY53:CL53"/>
    <mergeCell ref="CM53:CT53"/>
    <mergeCell ref="CU53:CX53"/>
    <mergeCell ref="CY53:DF53"/>
    <mergeCell ref="DG53:DQ53"/>
    <mergeCell ref="DR53:DX53"/>
    <mergeCell ref="AZ54:BC54"/>
    <mergeCell ref="BS54:BW54"/>
    <mergeCell ref="BY54:CL54"/>
    <mergeCell ref="CM54:CT54"/>
    <mergeCell ref="CU54:CX54"/>
    <mergeCell ref="CY54:DF54"/>
    <mergeCell ref="DG54:DQ54"/>
    <mergeCell ref="DR54:DX54"/>
    <mergeCell ref="AZ55:BC55"/>
    <mergeCell ref="BS55:BW55"/>
    <mergeCell ref="CA55:CL55"/>
    <mergeCell ref="CM55:CT55"/>
    <mergeCell ref="CU55:CX55"/>
    <mergeCell ref="CY55:DF55"/>
    <mergeCell ref="DG55:DQ55"/>
    <mergeCell ref="DR55:DX55"/>
    <mergeCell ref="CA56:CL56"/>
    <mergeCell ref="CM56:CT56"/>
    <mergeCell ref="CU56:CX56"/>
    <mergeCell ref="CY56:DF56"/>
    <mergeCell ref="DG56:DQ56"/>
    <mergeCell ref="DR56:DX56"/>
    <mergeCell ref="CA57:CL57"/>
    <mergeCell ref="CM57:CT57"/>
    <mergeCell ref="CU57:CX57"/>
    <mergeCell ref="CY57:DF57"/>
    <mergeCell ref="DG57:DQ57"/>
    <mergeCell ref="DR57:DX57"/>
    <mergeCell ref="BY60:CL60"/>
    <mergeCell ref="CM60:CT60"/>
    <mergeCell ref="CU60:CX60"/>
    <mergeCell ref="CY60:DF60"/>
    <mergeCell ref="DG60:DQ60"/>
    <mergeCell ref="DR60:DX60"/>
    <mergeCell ref="AP38:AS40"/>
    <mergeCell ref="AT38:AT40"/>
    <mergeCell ref="BY40:BZ43"/>
    <mergeCell ref="AP43:AS44"/>
    <mergeCell ref="AP48:AS50"/>
    <mergeCell ref="BY55:BZ59"/>
    <mergeCell ref="CA58:CL58"/>
    <mergeCell ref="CM58:CT58"/>
    <mergeCell ref="CU58:CX58"/>
    <mergeCell ref="CY58:DF58"/>
    <mergeCell ref="DG58:DQ58"/>
    <mergeCell ref="DR58:DX58"/>
    <mergeCell ref="CA59:CL59"/>
    <mergeCell ref="CM59:CT59"/>
    <mergeCell ref="CU59:CX59"/>
    <mergeCell ref="CY59:DF59"/>
    <mergeCell ref="DG59:DQ59"/>
    <mergeCell ref="DR59:DX59"/>
  </mergeCells>
  <phoneticPr fontId="4"/>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 zeroHeight="1" x14ac:dyDescent="0.2"/>
  <cols>
    <col min="1" max="130" width="2.81640625" style="64" customWidth="1"/>
    <col min="131" max="131" width="1.6328125" style="64" customWidth="1"/>
    <col min="132" max="132" width="9" style="64" hidden="1" customWidth="1"/>
    <col min="133" max="16384" width="9" style="64" hidden="1"/>
  </cols>
  <sheetData>
    <row r="1" spans="1:131" s="65" customFormat="1" ht="11.25" customHeight="1" x14ac:dyDescent="0.2">
      <c r="A1" s="69"/>
      <c r="B1" s="69"/>
      <c r="C1" s="69"/>
      <c r="D1" s="69"/>
      <c r="E1" s="69"/>
      <c r="F1" s="69"/>
      <c r="G1" s="69"/>
      <c r="H1" s="69"/>
      <c r="I1" s="69"/>
      <c r="J1" s="69"/>
      <c r="K1" s="69"/>
      <c r="L1" s="69"/>
      <c r="M1" s="69"/>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105"/>
      <c r="DQ1" s="106"/>
      <c r="DR1" s="106"/>
      <c r="DS1" s="106"/>
      <c r="DT1" s="106"/>
      <c r="DU1" s="106"/>
      <c r="DV1" s="106"/>
      <c r="DW1" s="106"/>
      <c r="DX1" s="106"/>
      <c r="DY1" s="106"/>
      <c r="DZ1" s="106"/>
      <c r="EA1" s="68"/>
    </row>
    <row r="2" spans="1:131" s="66" customFormat="1" ht="26.25" customHeight="1" x14ac:dyDescent="0.2">
      <c r="A2" s="70" t="s">
        <v>312</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957" t="s">
        <v>74</v>
      </c>
      <c r="DK2" s="958"/>
      <c r="DL2" s="958"/>
      <c r="DM2" s="958"/>
      <c r="DN2" s="958"/>
      <c r="DO2" s="959"/>
      <c r="DP2" s="83"/>
      <c r="DQ2" s="957" t="s">
        <v>135</v>
      </c>
      <c r="DR2" s="958"/>
      <c r="DS2" s="958"/>
      <c r="DT2" s="958"/>
      <c r="DU2" s="958"/>
      <c r="DV2" s="958"/>
      <c r="DW2" s="958"/>
      <c r="DX2" s="958"/>
      <c r="DY2" s="958"/>
      <c r="DZ2" s="959"/>
      <c r="EA2" s="107"/>
    </row>
    <row r="3" spans="1:131" s="65" customFormat="1" ht="11.25" customHeight="1" x14ac:dyDescent="0.2">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68"/>
    </row>
    <row r="4" spans="1:131" s="67" customFormat="1" ht="26.25" customHeight="1" x14ac:dyDescent="0.2">
      <c r="A4" s="940" t="s">
        <v>425</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77"/>
      <c r="BA4" s="77"/>
      <c r="BB4" s="77"/>
      <c r="BC4" s="77"/>
      <c r="BD4" s="77"/>
      <c r="BE4" s="95"/>
      <c r="BF4" s="95"/>
      <c r="BG4" s="95"/>
      <c r="BH4" s="95"/>
      <c r="BI4" s="95"/>
      <c r="BJ4" s="95"/>
      <c r="BK4" s="95"/>
      <c r="BL4" s="95"/>
      <c r="BM4" s="95"/>
      <c r="BN4" s="95"/>
      <c r="BO4" s="95"/>
      <c r="BP4" s="95"/>
      <c r="BQ4" s="77" t="s">
        <v>392</v>
      </c>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95"/>
    </row>
    <row r="5" spans="1:131" s="67" customFormat="1" ht="26.25" customHeight="1" x14ac:dyDescent="0.2">
      <c r="A5" s="622" t="s">
        <v>426</v>
      </c>
      <c r="B5" s="623"/>
      <c r="C5" s="623"/>
      <c r="D5" s="623"/>
      <c r="E5" s="623"/>
      <c r="F5" s="623"/>
      <c r="G5" s="623"/>
      <c r="H5" s="623"/>
      <c r="I5" s="623"/>
      <c r="J5" s="623"/>
      <c r="K5" s="623"/>
      <c r="L5" s="623"/>
      <c r="M5" s="623"/>
      <c r="N5" s="623"/>
      <c r="O5" s="623"/>
      <c r="P5" s="624"/>
      <c r="Q5" s="614" t="s">
        <v>427</v>
      </c>
      <c r="R5" s="615"/>
      <c r="S5" s="615"/>
      <c r="T5" s="615"/>
      <c r="U5" s="616"/>
      <c r="V5" s="614" t="s">
        <v>428</v>
      </c>
      <c r="W5" s="615"/>
      <c r="X5" s="615"/>
      <c r="Y5" s="615"/>
      <c r="Z5" s="616"/>
      <c r="AA5" s="614" t="s">
        <v>329</v>
      </c>
      <c r="AB5" s="615"/>
      <c r="AC5" s="615"/>
      <c r="AD5" s="615"/>
      <c r="AE5" s="615"/>
      <c r="AF5" s="698" t="s">
        <v>166</v>
      </c>
      <c r="AG5" s="615"/>
      <c r="AH5" s="615"/>
      <c r="AI5" s="615"/>
      <c r="AJ5" s="620"/>
      <c r="AK5" s="615" t="s">
        <v>217</v>
      </c>
      <c r="AL5" s="615"/>
      <c r="AM5" s="615"/>
      <c r="AN5" s="615"/>
      <c r="AO5" s="616"/>
      <c r="AP5" s="614" t="s">
        <v>429</v>
      </c>
      <c r="AQ5" s="615"/>
      <c r="AR5" s="615"/>
      <c r="AS5" s="615"/>
      <c r="AT5" s="616"/>
      <c r="AU5" s="614" t="s">
        <v>431</v>
      </c>
      <c r="AV5" s="615"/>
      <c r="AW5" s="615"/>
      <c r="AX5" s="615"/>
      <c r="AY5" s="620"/>
      <c r="AZ5" s="86"/>
      <c r="BA5" s="86"/>
      <c r="BB5" s="86"/>
      <c r="BC5" s="86"/>
      <c r="BD5" s="86"/>
      <c r="BE5" s="98"/>
      <c r="BF5" s="98"/>
      <c r="BG5" s="98"/>
      <c r="BH5" s="98"/>
      <c r="BI5" s="98"/>
      <c r="BJ5" s="98"/>
      <c r="BK5" s="98"/>
      <c r="BL5" s="98"/>
      <c r="BM5" s="98"/>
      <c r="BN5" s="98"/>
      <c r="BO5" s="98"/>
      <c r="BP5" s="98"/>
      <c r="BQ5" s="622" t="s">
        <v>432</v>
      </c>
      <c r="BR5" s="623"/>
      <c r="BS5" s="623"/>
      <c r="BT5" s="623"/>
      <c r="BU5" s="623"/>
      <c r="BV5" s="623"/>
      <c r="BW5" s="623"/>
      <c r="BX5" s="623"/>
      <c r="BY5" s="623"/>
      <c r="BZ5" s="623"/>
      <c r="CA5" s="623"/>
      <c r="CB5" s="623"/>
      <c r="CC5" s="623"/>
      <c r="CD5" s="623"/>
      <c r="CE5" s="623"/>
      <c r="CF5" s="623"/>
      <c r="CG5" s="624"/>
      <c r="CH5" s="614" t="s">
        <v>433</v>
      </c>
      <c r="CI5" s="615"/>
      <c r="CJ5" s="615"/>
      <c r="CK5" s="615"/>
      <c r="CL5" s="616"/>
      <c r="CM5" s="614" t="s">
        <v>299</v>
      </c>
      <c r="CN5" s="615"/>
      <c r="CO5" s="615"/>
      <c r="CP5" s="615"/>
      <c r="CQ5" s="616"/>
      <c r="CR5" s="614" t="s">
        <v>196</v>
      </c>
      <c r="CS5" s="615"/>
      <c r="CT5" s="615"/>
      <c r="CU5" s="615"/>
      <c r="CV5" s="616"/>
      <c r="CW5" s="614" t="s">
        <v>26</v>
      </c>
      <c r="CX5" s="615"/>
      <c r="CY5" s="615"/>
      <c r="CZ5" s="615"/>
      <c r="DA5" s="616"/>
      <c r="DB5" s="614" t="s">
        <v>435</v>
      </c>
      <c r="DC5" s="615"/>
      <c r="DD5" s="615"/>
      <c r="DE5" s="615"/>
      <c r="DF5" s="616"/>
      <c r="DG5" s="969" t="s">
        <v>147</v>
      </c>
      <c r="DH5" s="970"/>
      <c r="DI5" s="970"/>
      <c r="DJ5" s="970"/>
      <c r="DK5" s="971"/>
      <c r="DL5" s="969" t="s">
        <v>437</v>
      </c>
      <c r="DM5" s="970"/>
      <c r="DN5" s="970"/>
      <c r="DO5" s="970"/>
      <c r="DP5" s="971"/>
      <c r="DQ5" s="614" t="s">
        <v>439</v>
      </c>
      <c r="DR5" s="615"/>
      <c r="DS5" s="615"/>
      <c r="DT5" s="615"/>
      <c r="DU5" s="616"/>
      <c r="DV5" s="614" t="s">
        <v>431</v>
      </c>
      <c r="DW5" s="615"/>
      <c r="DX5" s="615"/>
      <c r="DY5" s="615"/>
      <c r="DZ5" s="620"/>
      <c r="EA5" s="95"/>
    </row>
    <row r="6" spans="1:131" s="67" customFormat="1" ht="26.25" customHeight="1" x14ac:dyDescent="0.2">
      <c r="A6" s="625"/>
      <c r="B6" s="626"/>
      <c r="C6" s="626"/>
      <c r="D6" s="626"/>
      <c r="E6" s="626"/>
      <c r="F6" s="626"/>
      <c r="G6" s="626"/>
      <c r="H6" s="626"/>
      <c r="I6" s="626"/>
      <c r="J6" s="626"/>
      <c r="K6" s="626"/>
      <c r="L6" s="626"/>
      <c r="M6" s="626"/>
      <c r="N6" s="626"/>
      <c r="O6" s="626"/>
      <c r="P6" s="627"/>
      <c r="Q6" s="617"/>
      <c r="R6" s="618"/>
      <c r="S6" s="618"/>
      <c r="T6" s="618"/>
      <c r="U6" s="619"/>
      <c r="V6" s="617"/>
      <c r="W6" s="618"/>
      <c r="X6" s="618"/>
      <c r="Y6" s="618"/>
      <c r="Z6" s="619"/>
      <c r="AA6" s="617"/>
      <c r="AB6" s="618"/>
      <c r="AC6" s="618"/>
      <c r="AD6" s="618"/>
      <c r="AE6" s="618"/>
      <c r="AF6" s="699"/>
      <c r="AG6" s="618"/>
      <c r="AH6" s="618"/>
      <c r="AI6" s="618"/>
      <c r="AJ6" s="621"/>
      <c r="AK6" s="618"/>
      <c r="AL6" s="618"/>
      <c r="AM6" s="618"/>
      <c r="AN6" s="618"/>
      <c r="AO6" s="619"/>
      <c r="AP6" s="617"/>
      <c r="AQ6" s="618"/>
      <c r="AR6" s="618"/>
      <c r="AS6" s="618"/>
      <c r="AT6" s="619"/>
      <c r="AU6" s="617"/>
      <c r="AV6" s="618"/>
      <c r="AW6" s="618"/>
      <c r="AX6" s="618"/>
      <c r="AY6" s="621"/>
      <c r="AZ6" s="77"/>
      <c r="BA6" s="77"/>
      <c r="BB6" s="77"/>
      <c r="BC6" s="77"/>
      <c r="BD6" s="77"/>
      <c r="BE6" s="95"/>
      <c r="BF6" s="95"/>
      <c r="BG6" s="95"/>
      <c r="BH6" s="95"/>
      <c r="BI6" s="95"/>
      <c r="BJ6" s="95"/>
      <c r="BK6" s="95"/>
      <c r="BL6" s="95"/>
      <c r="BM6" s="95"/>
      <c r="BN6" s="95"/>
      <c r="BO6" s="95"/>
      <c r="BP6" s="95"/>
      <c r="BQ6" s="625"/>
      <c r="BR6" s="626"/>
      <c r="BS6" s="626"/>
      <c r="BT6" s="626"/>
      <c r="BU6" s="626"/>
      <c r="BV6" s="626"/>
      <c r="BW6" s="626"/>
      <c r="BX6" s="626"/>
      <c r="BY6" s="626"/>
      <c r="BZ6" s="626"/>
      <c r="CA6" s="626"/>
      <c r="CB6" s="626"/>
      <c r="CC6" s="626"/>
      <c r="CD6" s="626"/>
      <c r="CE6" s="626"/>
      <c r="CF6" s="626"/>
      <c r="CG6" s="627"/>
      <c r="CH6" s="617"/>
      <c r="CI6" s="618"/>
      <c r="CJ6" s="618"/>
      <c r="CK6" s="618"/>
      <c r="CL6" s="619"/>
      <c r="CM6" s="617"/>
      <c r="CN6" s="618"/>
      <c r="CO6" s="618"/>
      <c r="CP6" s="618"/>
      <c r="CQ6" s="619"/>
      <c r="CR6" s="617"/>
      <c r="CS6" s="618"/>
      <c r="CT6" s="618"/>
      <c r="CU6" s="618"/>
      <c r="CV6" s="619"/>
      <c r="CW6" s="617"/>
      <c r="CX6" s="618"/>
      <c r="CY6" s="618"/>
      <c r="CZ6" s="618"/>
      <c r="DA6" s="619"/>
      <c r="DB6" s="617"/>
      <c r="DC6" s="618"/>
      <c r="DD6" s="618"/>
      <c r="DE6" s="618"/>
      <c r="DF6" s="619"/>
      <c r="DG6" s="972"/>
      <c r="DH6" s="973"/>
      <c r="DI6" s="973"/>
      <c r="DJ6" s="973"/>
      <c r="DK6" s="974"/>
      <c r="DL6" s="972"/>
      <c r="DM6" s="973"/>
      <c r="DN6" s="973"/>
      <c r="DO6" s="973"/>
      <c r="DP6" s="974"/>
      <c r="DQ6" s="617"/>
      <c r="DR6" s="618"/>
      <c r="DS6" s="618"/>
      <c r="DT6" s="618"/>
      <c r="DU6" s="619"/>
      <c r="DV6" s="617"/>
      <c r="DW6" s="618"/>
      <c r="DX6" s="618"/>
      <c r="DY6" s="618"/>
      <c r="DZ6" s="621"/>
      <c r="EA6" s="95"/>
    </row>
    <row r="7" spans="1:131" s="67" customFormat="1" ht="26.25" customHeight="1" x14ac:dyDescent="0.2">
      <c r="A7" s="72">
        <v>1</v>
      </c>
      <c r="B7" s="899" t="s">
        <v>440</v>
      </c>
      <c r="C7" s="900"/>
      <c r="D7" s="900"/>
      <c r="E7" s="900"/>
      <c r="F7" s="900"/>
      <c r="G7" s="900"/>
      <c r="H7" s="900"/>
      <c r="I7" s="900"/>
      <c r="J7" s="900"/>
      <c r="K7" s="900"/>
      <c r="L7" s="900"/>
      <c r="M7" s="900"/>
      <c r="N7" s="900"/>
      <c r="O7" s="900"/>
      <c r="P7" s="901"/>
      <c r="Q7" s="902">
        <v>458080</v>
      </c>
      <c r="R7" s="903"/>
      <c r="S7" s="903"/>
      <c r="T7" s="903"/>
      <c r="U7" s="903"/>
      <c r="V7" s="903">
        <v>449928</v>
      </c>
      <c r="W7" s="903"/>
      <c r="X7" s="903"/>
      <c r="Y7" s="903"/>
      <c r="Z7" s="903"/>
      <c r="AA7" s="903">
        <v>8151</v>
      </c>
      <c r="AB7" s="903"/>
      <c r="AC7" s="903"/>
      <c r="AD7" s="903"/>
      <c r="AE7" s="960"/>
      <c r="AF7" s="961">
        <v>1291</v>
      </c>
      <c r="AG7" s="962"/>
      <c r="AH7" s="962"/>
      <c r="AI7" s="962"/>
      <c r="AJ7" s="963"/>
      <c r="AK7" s="964" t="s">
        <v>188</v>
      </c>
      <c r="AL7" s="903"/>
      <c r="AM7" s="903"/>
      <c r="AN7" s="903"/>
      <c r="AO7" s="903"/>
      <c r="AP7" s="903">
        <v>867691</v>
      </c>
      <c r="AQ7" s="903"/>
      <c r="AR7" s="903"/>
      <c r="AS7" s="903"/>
      <c r="AT7" s="903"/>
      <c r="AU7" s="904"/>
      <c r="AV7" s="904"/>
      <c r="AW7" s="904"/>
      <c r="AX7" s="904"/>
      <c r="AY7" s="905"/>
      <c r="AZ7" s="77"/>
      <c r="BA7" s="77"/>
      <c r="BB7" s="77"/>
      <c r="BC7" s="77"/>
      <c r="BD7" s="77"/>
      <c r="BE7" s="95"/>
      <c r="BF7" s="95"/>
      <c r="BG7" s="95"/>
      <c r="BH7" s="95"/>
      <c r="BI7" s="95"/>
      <c r="BJ7" s="95"/>
      <c r="BK7" s="95"/>
      <c r="BL7" s="95"/>
      <c r="BM7" s="95"/>
      <c r="BN7" s="95"/>
      <c r="BO7" s="95"/>
      <c r="BP7" s="95"/>
      <c r="BQ7" s="72">
        <v>1</v>
      </c>
      <c r="BR7" s="100" t="s">
        <v>537</v>
      </c>
      <c r="BS7" s="899" t="s">
        <v>538</v>
      </c>
      <c r="BT7" s="900"/>
      <c r="BU7" s="900"/>
      <c r="BV7" s="900"/>
      <c r="BW7" s="900"/>
      <c r="BX7" s="900"/>
      <c r="BY7" s="900"/>
      <c r="BZ7" s="900"/>
      <c r="CA7" s="900"/>
      <c r="CB7" s="900"/>
      <c r="CC7" s="900"/>
      <c r="CD7" s="900"/>
      <c r="CE7" s="900"/>
      <c r="CF7" s="900"/>
      <c r="CG7" s="901"/>
      <c r="CH7" s="965">
        <v>127</v>
      </c>
      <c r="CI7" s="966"/>
      <c r="CJ7" s="966"/>
      <c r="CK7" s="966"/>
      <c r="CL7" s="967"/>
      <c r="CM7" s="965">
        <v>13854</v>
      </c>
      <c r="CN7" s="966"/>
      <c r="CO7" s="966"/>
      <c r="CP7" s="966"/>
      <c r="CQ7" s="967"/>
      <c r="CR7" s="965">
        <v>16185</v>
      </c>
      <c r="CS7" s="966"/>
      <c r="CT7" s="966"/>
      <c r="CU7" s="966"/>
      <c r="CV7" s="967"/>
      <c r="CW7" s="965">
        <v>4543</v>
      </c>
      <c r="CX7" s="966"/>
      <c r="CY7" s="966"/>
      <c r="CZ7" s="966"/>
      <c r="DA7" s="967"/>
      <c r="DB7" s="965"/>
      <c r="DC7" s="966"/>
      <c r="DD7" s="966"/>
      <c r="DE7" s="966"/>
      <c r="DF7" s="967"/>
      <c r="DG7" s="965"/>
      <c r="DH7" s="966"/>
      <c r="DI7" s="966"/>
      <c r="DJ7" s="966"/>
      <c r="DK7" s="967"/>
      <c r="DL7" s="965"/>
      <c r="DM7" s="966"/>
      <c r="DN7" s="966"/>
      <c r="DO7" s="966"/>
      <c r="DP7" s="967"/>
      <c r="DQ7" s="965"/>
      <c r="DR7" s="966"/>
      <c r="DS7" s="966"/>
      <c r="DT7" s="966"/>
      <c r="DU7" s="967"/>
      <c r="DV7" s="899"/>
      <c r="DW7" s="900"/>
      <c r="DX7" s="900"/>
      <c r="DY7" s="900"/>
      <c r="DZ7" s="968"/>
      <c r="EA7" s="95"/>
    </row>
    <row r="8" spans="1:131" s="67" customFormat="1" ht="26.25" customHeight="1" x14ac:dyDescent="0.2">
      <c r="A8" s="73">
        <v>2</v>
      </c>
      <c r="B8" s="888" t="s">
        <v>442</v>
      </c>
      <c r="C8" s="889"/>
      <c r="D8" s="889"/>
      <c r="E8" s="889"/>
      <c r="F8" s="889"/>
      <c r="G8" s="889"/>
      <c r="H8" s="889"/>
      <c r="I8" s="889"/>
      <c r="J8" s="889"/>
      <c r="K8" s="889"/>
      <c r="L8" s="889"/>
      <c r="M8" s="889"/>
      <c r="N8" s="889"/>
      <c r="O8" s="889"/>
      <c r="P8" s="890"/>
      <c r="Q8" s="891">
        <v>99205</v>
      </c>
      <c r="R8" s="892"/>
      <c r="S8" s="892"/>
      <c r="T8" s="892"/>
      <c r="U8" s="892"/>
      <c r="V8" s="892">
        <v>99205</v>
      </c>
      <c r="W8" s="892"/>
      <c r="X8" s="892"/>
      <c r="Y8" s="892"/>
      <c r="Z8" s="892"/>
      <c r="AA8" s="892" t="s">
        <v>188</v>
      </c>
      <c r="AB8" s="892"/>
      <c r="AC8" s="892"/>
      <c r="AD8" s="892"/>
      <c r="AE8" s="898"/>
      <c r="AF8" s="955" t="s">
        <v>188</v>
      </c>
      <c r="AG8" s="896"/>
      <c r="AH8" s="896"/>
      <c r="AI8" s="896"/>
      <c r="AJ8" s="956"/>
      <c r="AK8" s="897">
        <v>99205</v>
      </c>
      <c r="AL8" s="892"/>
      <c r="AM8" s="892"/>
      <c r="AN8" s="892"/>
      <c r="AO8" s="892"/>
      <c r="AP8" s="892" t="s">
        <v>188</v>
      </c>
      <c r="AQ8" s="892"/>
      <c r="AR8" s="892"/>
      <c r="AS8" s="892"/>
      <c r="AT8" s="892"/>
      <c r="AU8" s="893"/>
      <c r="AV8" s="893"/>
      <c r="AW8" s="893"/>
      <c r="AX8" s="893"/>
      <c r="AY8" s="894"/>
      <c r="AZ8" s="77"/>
      <c r="BA8" s="77"/>
      <c r="BB8" s="77"/>
      <c r="BC8" s="77"/>
      <c r="BD8" s="77"/>
      <c r="BE8" s="95"/>
      <c r="BF8" s="95"/>
      <c r="BG8" s="95"/>
      <c r="BH8" s="95"/>
      <c r="BI8" s="95"/>
      <c r="BJ8" s="95"/>
      <c r="BK8" s="95"/>
      <c r="BL8" s="95"/>
      <c r="BM8" s="95"/>
      <c r="BN8" s="95"/>
      <c r="BO8" s="95"/>
      <c r="BP8" s="95"/>
      <c r="BQ8" s="73">
        <v>2</v>
      </c>
      <c r="BR8" s="101" t="s">
        <v>537</v>
      </c>
      <c r="BS8" s="888" t="s">
        <v>209</v>
      </c>
      <c r="BT8" s="889"/>
      <c r="BU8" s="889"/>
      <c r="BV8" s="889"/>
      <c r="BW8" s="889"/>
      <c r="BX8" s="889"/>
      <c r="BY8" s="889"/>
      <c r="BZ8" s="889"/>
      <c r="CA8" s="889"/>
      <c r="CB8" s="889"/>
      <c r="CC8" s="889"/>
      <c r="CD8" s="889"/>
      <c r="CE8" s="889"/>
      <c r="CF8" s="889"/>
      <c r="CG8" s="890"/>
      <c r="CH8" s="895">
        <v>24</v>
      </c>
      <c r="CI8" s="896"/>
      <c r="CJ8" s="896"/>
      <c r="CK8" s="896"/>
      <c r="CL8" s="906"/>
      <c r="CM8" s="895">
        <v>2188</v>
      </c>
      <c r="CN8" s="896"/>
      <c r="CO8" s="896"/>
      <c r="CP8" s="896"/>
      <c r="CQ8" s="906"/>
      <c r="CR8" s="895">
        <v>41</v>
      </c>
      <c r="CS8" s="896"/>
      <c r="CT8" s="896"/>
      <c r="CU8" s="896"/>
      <c r="CV8" s="906"/>
      <c r="CW8" s="895">
        <v>483</v>
      </c>
      <c r="CX8" s="896"/>
      <c r="CY8" s="896"/>
      <c r="CZ8" s="896"/>
      <c r="DA8" s="906"/>
      <c r="DB8" s="895">
        <v>8460</v>
      </c>
      <c r="DC8" s="896"/>
      <c r="DD8" s="896"/>
      <c r="DE8" s="896"/>
      <c r="DF8" s="906"/>
      <c r="DG8" s="895"/>
      <c r="DH8" s="896"/>
      <c r="DI8" s="896"/>
      <c r="DJ8" s="896"/>
      <c r="DK8" s="906"/>
      <c r="DL8" s="895"/>
      <c r="DM8" s="896"/>
      <c r="DN8" s="896"/>
      <c r="DO8" s="896"/>
      <c r="DP8" s="906"/>
      <c r="DQ8" s="895"/>
      <c r="DR8" s="896"/>
      <c r="DS8" s="896"/>
      <c r="DT8" s="896"/>
      <c r="DU8" s="906"/>
      <c r="DV8" s="888"/>
      <c r="DW8" s="889"/>
      <c r="DX8" s="889"/>
      <c r="DY8" s="889"/>
      <c r="DZ8" s="907"/>
      <c r="EA8" s="95"/>
    </row>
    <row r="9" spans="1:131" s="67" customFormat="1" ht="26.25" customHeight="1" x14ac:dyDescent="0.2">
      <c r="A9" s="73">
        <v>3</v>
      </c>
      <c r="B9" s="888" t="s">
        <v>352</v>
      </c>
      <c r="C9" s="889"/>
      <c r="D9" s="889"/>
      <c r="E9" s="889"/>
      <c r="F9" s="889"/>
      <c r="G9" s="889"/>
      <c r="H9" s="889"/>
      <c r="I9" s="889"/>
      <c r="J9" s="889"/>
      <c r="K9" s="889"/>
      <c r="L9" s="889"/>
      <c r="M9" s="889"/>
      <c r="N9" s="889"/>
      <c r="O9" s="889"/>
      <c r="P9" s="890"/>
      <c r="Q9" s="891">
        <v>1295</v>
      </c>
      <c r="R9" s="892"/>
      <c r="S9" s="892"/>
      <c r="T9" s="892"/>
      <c r="U9" s="892"/>
      <c r="V9" s="892">
        <v>1295</v>
      </c>
      <c r="W9" s="892"/>
      <c r="X9" s="892"/>
      <c r="Y9" s="892"/>
      <c r="Z9" s="892"/>
      <c r="AA9" s="892" t="s">
        <v>188</v>
      </c>
      <c r="AB9" s="892"/>
      <c r="AC9" s="892"/>
      <c r="AD9" s="892"/>
      <c r="AE9" s="898"/>
      <c r="AF9" s="955" t="s">
        <v>188</v>
      </c>
      <c r="AG9" s="896"/>
      <c r="AH9" s="896"/>
      <c r="AI9" s="896"/>
      <c r="AJ9" s="956"/>
      <c r="AK9" s="897">
        <v>1295</v>
      </c>
      <c r="AL9" s="892"/>
      <c r="AM9" s="892"/>
      <c r="AN9" s="892"/>
      <c r="AO9" s="892"/>
      <c r="AP9" s="892" t="s">
        <v>188</v>
      </c>
      <c r="AQ9" s="892"/>
      <c r="AR9" s="892"/>
      <c r="AS9" s="892"/>
      <c r="AT9" s="892"/>
      <c r="AU9" s="893"/>
      <c r="AV9" s="893"/>
      <c r="AW9" s="893"/>
      <c r="AX9" s="893"/>
      <c r="AY9" s="894"/>
      <c r="AZ9" s="77"/>
      <c r="BA9" s="77"/>
      <c r="BB9" s="77"/>
      <c r="BC9" s="77"/>
      <c r="BD9" s="77"/>
      <c r="BE9" s="95"/>
      <c r="BF9" s="95"/>
      <c r="BG9" s="95"/>
      <c r="BH9" s="95"/>
      <c r="BI9" s="95"/>
      <c r="BJ9" s="95"/>
      <c r="BK9" s="95"/>
      <c r="BL9" s="95"/>
      <c r="BM9" s="95"/>
      <c r="BN9" s="95"/>
      <c r="BO9" s="95"/>
      <c r="BP9" s="95"/>
      <c r="BQ9" s="73">
        <v>3</v>
      </c>
      <c r="BR9" s="101" t="s">
        <v>537</v>
      </c>
      <c r="BS9" s="888" t="s">
        <v>476</v>
      </c>
      <c r="BT9" s="889"/>
      <c r="BU9" s="889"/>
      <c r="BV9" s="889"/>
      <c r="BW9" s="889"/>
      <c r="BX9" s="889"/>
      <c r="BY9" s="889"/>
      <c r="BZ9" s="889"/>
      <c r="CA9" s="889"/>
      <c r="CB9" s="889"/>
      <c r="CC9" s="889"/>
      <c r="CD9" s="889"/>
      <c r="CE9" s="889"/>
      <c r="CF9" s="889"/>
      <c r="CG9" s="890"/>
      <c r="CH9" s="895">
        <v>-22</v>
      </c>
      <c r="CI9" s="896"/>
      <c r="CJ9" s="896"/>
      <c r="CK9" s="896"/>
      <c r="CL9" s="906"/>
      <c r="CM9" s="895">
        <v>-1781</v>
      </c>
      <c r="CN9" s="896"/>
      <c r="CO9" s="896"/>
      <c r="CP9" s="896"/>
      <c r="CQ9" s="906"/>
      <c r="CR9" s="895">
        <v>30</v>
      </c>
      <c r="CS9" s="896"/>
      <c r="CT9" s="896"/>
      <c r="CU9" s="896"/>
      <c r="CV9" s="906"/>
      <c r="CW9" s="895">
        <v>333</v>
      </c>
      <c r="CX9" s="896"/>
      <c r="CY9" s="896"/>
      <c r="CZ9" s="896"/>
      <c r="DA9" s="906"/>
      <c r="DB9" s="895">
        <v>22468</v>
      </c>
      <c r="DC9" s="896"/>
      <c r="DD9" s="896"/>
      <c r="DE9" s="896"/>
      <c r="DF9" s="906"/>
      <c r="DG9" s="895"/>
      <c r="DH9" s="896"/>
      <c r="DI9" s="896"/>
      <c r="DJ9" s="896"/>
      <c r="DK9" s="906"/>
      <c r="DL9" s="895">
        <v>4983</v>
      </c>
      <c r="DM9" s="896"/>
      <c r="DN9" s="896"/>
      <c r="DO9" s="896"/>
      <c r="DP9" s="906"/>
      <c r="DQ9" s="895">
        <v>4983</v>
      </c>
      <c r="DR9" s="896"/>
      <c r="DS9" s="896"/>
      <c r="DT9" s="896"/>
      <c r="DU9" s="906"/>
      <c r="DV9" s="888"/>
      <c r="DW9" s="889"/>
      <c r="DX9" s="889"/>
      <c r="DY9" s="889"/>
      <c r="DZ9" s="907"/>
      <c r="EA9" s="95"/>
    </row>
    <row r="10" spans="1:131" s="67" customFormat="1" ht="26.25" customHeight="1" x14ac:dyDescent="0.2">
      <c r="A10" s="73">
        <v>4</v>
      </c>
      <c r="B10" s="888" t="s">
        <v>443</v>
      </c>
      <c r="C10" s="889"/>
      <c r="D10" s="889"/>
      <c r="E10" s="889"/>
      <c r="F10" s="889"/>
      <c r="G10" s="889"/>
      <c r="H10" s="889"/>
      <c r="I10" s="889"/>
      <c r="J10" s="889"/>
      <c r="K10" s="889"/>
      <c r="L10" s="889"/>
      <c r="M10" s="889"/>
      <c r="N10" s="889"/>
      <c r="O10" s="889"/>
      <c r="P10" s="890"/>
      <c r="Q10" s="891">
        <v>889</v>
      </c>
      <c r="R10" s="892"/>
      <c r="S10" s="892"/>
      <c r="T10" s="892"/>
      <c r="U10" s="892"/>
      <c r="V10" s="892">
        <v>886</v>
      </c>
      <c r="W10" s="892"/>
      <c r="X10" s="892"/>
      <c r="Y10" s="892"/>
      <c r="Z10" s="892"/>
      <c r="AA10" s="892">
        <v>3</v>
      </c>
      <c r="AB10" s="892"/>
      <c r="AC10" s="892"/>
      <c r="AD10" s="892"/>
      <c r="AE10" s="898"/>
      <c r="AF10" s="955" t="s">
        <v>188</v>
      </c>
      <c r="AG10" s="896"/>
      <c r="AH10" s="896"/>
      <c r="AI10" s="896"/>
      <c r="AJ10" s="956"/>
      <c r="AK10" s="897">
        <v>887</v>
      </c>
      <c r="AL10" s="892"/>
      <c r="AM10" s="892"/>
      <c r="AN10" s="892"/>
      <c r="AO10" s="892"/>
      <c r="AP10" s="892" t="s">
        <v>188</v>
      </c>
      <c r="AQ10" s="892"/>
      <c r="AR10" s="892"/>
      <c r="AS10" s="892"/>
      <c r="AT10" s="892"/>
      <c r="AU10" s="893"/>
      <c r="AV10" s="893"/>
      <c r="AW10" s="893"/>
      <c r="AX10" s="893"/>
      <c r="AY10" s="894"/>
      <c r="AZ10" s="77"/>
      <c r="BA10" s="77"/>
      <c r="BB10" s="77"/>
      <c r="BC10" s="77"/>
      <c r="BD10" s="77"/>
      <c r="BE10" s="95"/>
      <c r="BF10" s="95"/>
      <c r="BG10" s="95"/>
      <c r="BH10" s="95"/>
      <c r="BI10" s="95"/>
      <c r="BJ10" s="95"/>
      <c r="BK10" s="95"/>
      <c r="BL10" s="95"/>
      <c r="BM10" s="95"/>
      <c r="BN10" s="95"/>
      <c r="BO10" s="95"/>
      <c r="BP10" s="95"/>
      <c r="BQ10" s="73">
        <v>4</v>
      </c>
      <c r="BR10" s="101" t="s">
        <v>537</v>
      </c>
      <c r="BS10" s="888" t="s">
        <v>539</v>
      </c>
      <c r="BT10" s="889"/>
      <c r="BU10" s="889"/>
      <c r="BV10" s="889"/>
      <c r="BW10" s="889"/>
      <c r="BX10" s="889"/>
      <c r="BY10" s="889"/>
      <c r="BZ10" s="889"/>
      <c r="CA10" s="889"/>
      <c r="CB10" s="889"/>
      <c r="CC10" s="889"/>
      <c r="CD10" s="889"/>
      <c r="CE10" s="889"/>
      <c r="CF10" s="889"/>
      <c r="CG10" s="890"/>
      <c r="CH10" s="895">
        <v>-26</v>
      </c>
      <c r="CI10" s="896"/>
      <c r="CJ10" s="896"/>
      <c r="CK10" s="896"/>
      <c r="CL10" s="906"/>
      <c r="CM10" s="895">
        <v>230</v>
      </c>
      <c r="CN10" s="896"/>
      <c r="CO10" s="896"/>
      <c r="CP10" s="896"/>
      <c r="CQ10" s="906"/>
      <c r="CR10" s="895">
        <v>10</v>
      </c>
      <c r="CS10" s="896"/>
      <c r="CT10" s="896"/>
      <c r="CU10" s="896"/>
      <c r="CV10" s="906"/>
      <c r="CW10" s="895"/>
      <c r="CX10" s="896"/>
      <c r="CY10" s="896"/>
      <c r="CZ10" s="896"/>
      <c r="DA10" s="906"/>
      <c r="DB10" s="895"/>
      <c r="DC10" s="896"/>
      <c r="DD10" s="896"/>
      <c r="DE10" s="896"/>
      <c r="DF10" s="906"/>
      <c r="DG10" s="895">
        <v>3322</v>
      </c>
      <c r="DH10" s="896"/>
      <c r="DI10" s="896"/>
      <c r="DJ10" s="896"/>
      <c r="DK10" s="906"/>
      <c r="DL10" s="895"/>
      <c r="DM10" s="896"/>
      <c r="DN10" s="896"/>
      <c r="DO10" s="896"/>
      <c r="DP10" s="906"/>
      <c r="DQ10" s="895"/>
      <c r="DR10" s="896"/>
      <c r="DS10" s="896"/>
      <c r="DT10" s="896"/>
      <c r="DU10" s="906"/>
      <c r="DV10" s="888"/>
      <c r="DW10" s="889"/>
      <c r="DX10" s="889"/>
      <c r="DY10" s="889"/>
      <c r="DZ10" s="907"/>
      <c r="EA10" s="95"/>
    </row>
    <row r="11" spans="1:131" s="67" customFormat="1" ht="26.25" customHeight="1" x14ac:dyDescent="0.2">
      <c r="A11" s="73">
        <v>5</v>
      </c>
      <c r="B11" s="888" t="s">
        <v>444</v>
      </c>
      <c r="C11" s="889"/>
      <c r="D11" s="889"/>
      <c r="E11" s="889"/>
      <c r="F11" s="889"/>
      <c r="G11" s="889"/>
      <c r="H11" s="889"/>
      <c r="I11" s="889"/>
      <c r="J11" s="889"/>
      <c r="K11" s="889"/>
      <c r="L11" s="889"/>
      <c r="M11" s="889"/>
      <c r="N11" s="889"/>
      <c r="O11" s="889"/>
      <c r="P11" s="890"/>
      <c r="Q11" s="891">
        <v>3814</v>
      </c>
      <c r="R11" s="892"/>
      <c r="S11" s="892"/>
      <c r="T11" s="892"/>
      <c r="U11" s="892"/>
      <c r="V11" s="892">
        <v>3814</v>
      </c>
      <c r="W11" s="892"/>
      <c r="X11" s="892"/>
      <c r="Y11" s="892"/>
      <c r="Z11" s="892"/>
      <c r="AA11" s="892" t="s">
        <v>188</v>
      </c>
      <c r="AB11" s="892"/>
      <c r="AC11" s="892"/>
      <c r="AD11" s="892"/>
      <c r="AE11" s="898"/>
      <c r="AF11" s="955" t="s">
        <v>188</v>
      </c>
      <c r="AG11" s="896"/>
      <c r="AH11" s="896"/>
      <c r="AI11" s="896"/>
      <c r="AJ11" s="956"/>
      <c r="AK11" s="897">
        <v>3814</v>
      </c>
      <c r="AL11" s="892"/>
      <c r="AM11" s="892"/>
      <c r="AN11" s="892"/>
      <c r="AO11" s="892"/>
      <c r="AP11" s="892" t="s">
        <v>188</v>
      </c>
      <c r="AQ11" s="892"/>
      <c r="AR11" s="892"/>
      <c r="AS11" s="892"/>
      <c r="AT11" s="892"/>
      <c r="AU11" s="893"/>
      <c r="AV11" s="893"/>
      <c r="AW11" s="893"/>
      <c r="AX11" s="893"/>
      <c r="AY11" s="894"/>
      <c r="AZ11" s="77"/>
      <c r="BA11" s="77"/>
      <c r="BB11" s="77"/>
      <c r="BC11" s="77"/>
      <c r="BD11" s="77"/>
      <c r="BE11" s="95"/>
      <c r="BF11" s="95"/>
      <c r="BG11" s="95"/>
      <c r="BH11" s="95"/>
      <c r="BI11" s="95"/>
      <c r="BJ11" s="95"/>
      <c r="BK11" s="95"/>
      <c r="BL11" s="95"/>
      <c r="BM11" s="95"/>
      <c r="BN11" s="95"/>
      <c r="BO11" s="95"/>
      <c r="BP11" s="95"/>
      <c r="BQ11" s="73">
        <v>5</v>
      </c>
      <c r="BR11" s="101"/>
      <c r="BS11" s="888" t="s">
        <v>540</v>
      </c>
      <c r="BT11" s="889"/>
      <c r="BU11" s="889"/>
      <c r="BV11" s="889"/>
      <c r="BW11" s="889"/>
      <c r="BX11" s="889"/>
      <c r="BY11" s="889"/>
      <c r="BZ11" s="889"/>
      <c r="CA11" s="889"/>
      <c r="CB11" s="889"/>
      <c r="CC11" s="889"/>
      <c r="CD11" s="889"/>
      <c r="CE11" s="889"/>
      <c r="CF11" s="889"/>
      <c r="CG11" s="890"/>
      <c r="CH11" s="895">
        <v>0</v>
      </c>
      <c r="CI11" s="896"/>
      <c r="CJ11" s="896"/>
      <c r="CK11" s="896"/>
      <c r="CL11" s="906"/>
      <c r="CM11" s="895">
        <v>21</v>
      </c>
      <c r="CN11" s="896"/>
      <c r="CO11" s="896"/>
      <c r="CP11" s="896"/>
      <c r="CQ11" s="906"/>
      <c r="CR11" s="895">
        <v>11</v>
      </c>
      <c r="CS11" s="896"/>
      <c r="CT11" s="896"/>
      <c r="CU11" s="896"/>
      <c r="CV11" s="906"/>
      <c r="CW11" s="895"/>
      <c r="CX11" s="896"/>
      <c r="CY11" s="896"/>
      <c r="CZ11" s="896"/>
      <c r="DA11" s="906"/>
      <c r="DB11" s="895"/>
      <c r="DC11" s="896"/>
      <c r="DD11" s="896"/>
      <c r="DE11" s="896"/>
      <c r="DF11" s="906"/>
      <c r="DG11" s="895"/>
      <c r="DH11" s="896"/>
      <c r="DI11" s="896"/>
      <c r="DJ11" s="896"/>
      <c r="DK11" s="906"/>
      <c r="DL11" s="895"/>
      <c r="DM11" s="896"/>
      <c r="DN11" s="896"/>
      <c r="DO11" s="896"/>
      <c r="DP11" s="906"/>
      <c r="DQ11" s="895"/>
      <c r="DR11" s="896"/>
      <c r="DS11" s="896"/>
      <c r="DT11" s="896"/>
      <c r="DU11" s="906"/>
      <c r="DV11" s="888"/>
      <c r="DW11" s="889"/>
      <c r="DX11" s="889"/>
      <c r="DY11" s="889"/>
      <c r="DZ11" s="907"/>
      <c r="EA11" s="95"/>
    </row>
    <row r="12" spans="1:131" s="67" customFormat="1" ht="26.25" customHeight="1" x14ac:dyDescent="0.2">
      <c r="A12" s="73">
        <v>6</v>
      </c>
      <c r="B12" s="888" t="s">
        <v>140</v>
      </c>
      <c r="C12" s="889"/>
      <c r="D12" s="889"/>
      <c r="E12" s="889"/>
      <c r="F12" s="889"/>
      <c r="G12" s="889"/>
      <c r="H12" s="889"/>
      <c r="I12" s="889"/>
      <c r="J12" s="889"/>
      <c r="K12" s="889"/>
      <c r="L12" s="889"/>
      <c r="M12" s="889"/>
      <c r="N12" s="889"/>
      <c r="O12" s="889"/>
      <c r="P12" s="890"/>
      <c r="Q12" s="891">
        <v>93194</v>
      </c>
      <c r="R12" s="892"/>
      <c r="S12" s="892"/>
      <c r="T12" s="892"/>
      <c r="U12" s="892"/>
      <c r="V12" s="892">
        <v>93194</v>
      </c>
      <c r="W12" s="892"/>
      <c r="X12" s="892"/>
      <c r="Y12" s="892"/>
      <c r="Z12" s="892"/>
      <c r="AA12" s="892" t="s">
        <v>188</v>
      </c>
      <c r="AB12" s="892"/>
      <c r="AC12" s="892"/>
      <c r="AD12" s="892"/>
      <c r="AE12" s="898"/>
      <c r="AF12" s="955" t="s">
        <v>188</v>
      </c>
      <c r="AG12" s="896"/>
      <c r="AH12" s="896"/>
      <c r="AI12" s="896"/>
      <c r="AJ12" s="956"/>
      <c r="AK12" s="897">
        <v>66977</v>
      </c>
      <c r="AL12" s="892"/>
      <c r="AM12" s="892"/>
      <c r="AN12" s="892"/>
      <c r="AO12" s="892"/>
      <c r="AP12" s="892" t="s">
        <v>188</v>
      </c>
      <c r="AQ12" s="892"/>
      <c r="AR12" s="892"/>
      <c r="AS12" s="892"/>
      <c r="AT12" s="892"/>
      <c r="AU12" s="893"/>
      <c r="AV12" s="893"/>
      <c r="AW12" s="893"/>
      <c r="AX12" s="893"/>
      <c r="AY12" s="894"/>
      <c r="AZ12" s="77"/>
      <c r="BA12" s="77"/>
      <c r="BB12" s="77"/>
      <c r="BC12" s="77"/>
      <c r="BD12" s="77"/>
      <c r="BE12" s="95"/>
      <c r="BF12" s="95"/>
      <c r="BG12" s="95"/>
      <c r="BH12" s="95"/>
      <c r="BI12" s="95"/>
      <c r="BJ12" s="95"/>
      <c r="BK12" s="95"/>
      <c r="BL12" s="95"/>
      <c r="BM12" s="95"/>
      <c r="BN12" s="95"/>
      <c r="BO12" s="95"/>
      <c r="BP12" s="95"/>
      <c r="BQ12" s="73">
        <v>6</v>
      </c>
      <c r="BR12" s="101"/>
      <c r="BS12" s="888" t="s">
        <v>541</v>
      </c>
      <c r="BT12" s="889"/>
      <c r="BU12" s="889"/>
      <c r="BV12" s="889"/>
      <c r="BW12" s="889"/>
      <c r="BX12" s="889"/>
      <c r="BY12" s="889"/>
      <c r="BZ12" s="889"/>
      <c r="CA12" s="889"/>
      <c r="CB12" s="889"/>
      <c r="CC12" s="889"/>
      <c r="CD12" s="889"/>
      <c r="CE12" s="889"/>
      <c r="CF12" s="889"/>
      <c r="CG12" s="890"/>
      <c r="CH12" s="895">
        <v>193</v>
      </c>
      <c r="CI12" s="896"/>
      <c r="CJ12" s="896"/>
      <c r="CK12" s="896"/>
      <c r="CL12" s="906"/>
      <c r="CM12" s="895">
        <v>3556</v>
      </c>
      <c r="CN12" s="896"/>
      <c r="CO12" s="896"/>
      <c r="CP12" s="896"/>
      <c r="CQ12" s="906"/>
      <c r="CR12" s="895">
        <v>310</v>
      </c>
      <c r="CS12" s="896"/>
      <c r="CT12" s="896"/>
      <c r="CU12" s="896"/>
      <c r="CV12" s="906"/>
      <c r="CW12" s="895">
        <v>40</v>
      </c>
      <c r="CX12" s="896"/>
      <c r="CY12" s="896"/>
      <c r="CZ12" s="896"/>
      <c r="DA12" s="906"/>
      <c r="DB12" s="895"/>
      <c r="DC12" s="896"/>
      <c r="DD12" s="896"/>
      <c r="DE12" s="896"/>
      <c r="DF12" s="906"/>
      <c r="DG12" s="895"/>
      <c r="DH12" s="896"/>
      <c r="DI12" s="896"/>
      <c r="DJ12" s="896"/>
      <c r="DK12" s="906"/>
      <c r="DL12" s="895"/>
      <c r="DM12" s="896"/>
      <c r="DN12" s="896"/>
      <c r="DO12" s="896"/>
      <c r="DP12" s="906"/>
      <c r="DQ12" s="895"/>
      <c r="DR12" s="896"/>
      <c r="DS12" s="896"/>
      <c r="DT12" s="896"/>
      <c r="DU12" s="906"/>
      <c r="DV12" s="888"/>
      <c r="DW12" s="889"/>
      <c r="DX12" s="889"/>
      <c r="DY12" s="889"/>
      <c r="DZ12" s="907"/>
      <c r="EA12" s="95"/>
    </row>
    <row r="13" spans="1:131" s="67" customFormat="1" ht="26.25" customHeight="1" x14ac:dyDescent="0.2">
      <c r="A13" s="73">
        <v>7</v>
      </c>
      <c r="B13" s="888" t="s">
        <v>446</v>
      </c>
      <c r="C13" s="889"/>
      <c r="D13" s="889"/>
      <c r="E13" s="889"/>
      <c r="F13" s="889"/>
      <c r="G13" s="889"/>
      <c r="H13" s="889"/>
      <c r="I13" s="889"/>
      <c r="J13" s="889"/>
      <c r="K13" s="889"/>
      <c r="L13" s="889"/>
      <c r="M13" s="889"/>
      <c r="N13" s="889"/>
      <c r="O13" s="889"/>
      <c r="P13" s="890"/>
      <c r="Q13" s="891">
        <v>2854</v>
      </c>
      <c r="R13" s="892"/>
      <c r="S13" s="892"/>
      <c r="T13" s="892"/>
      <c r="U13" s="892"/>
      <c r="V13" s="892">
        <v>2842</v>
      </c>
      <c r="W13" s="892"/>
      <c r="X13" s="892"/>
      <c r="Y13" s="892"/>
      <c r="Z13" s="892"/>
      <c r="AA13" s="892">
        <v>12</v>
      </c>
      <c r="AB13" s="892"/>
      <c r="AC13" s="892"/>
      <c r="AD13" s="892"/>
      <c r="AE13" s="898"/>
      <c r="AF13" s="955" t="s">
        <v>188</v>
      </c>
      <c r="AG13" s="896"/>
      <c r="AH13" s="896"/>
      <c r="AI13" s="896"/>
      <c r="AJ13" s="956"/>
      <c r="AK13" s="897" t="s">
        <v>188</v>
      </c>
      <c r="AL13" s="892"/>
      <c r="AM13" s="892"/>
      <c r="AN13" s="892"/>
      <c r="AO13" s="892"/>
      <c r="AP13" s="892" t="s">
        <v>188</v>
      </c>
      <c r="AQ13" s="892"/>
      <c r="AR13" s="892"/>
      <c r="AS13" s="892"/>
      <c r="AT13" s="892"/>
      <c r="AU13" s="893"/>
      <c r="AV13" s="893"/>
      <c r="AW13" s="893"/>
      <c r="AX13" s="893"/>
      <c r="AY13" s="894"/>
      <c r="AZ13" s="77"/>
      <c r="BA13" s="77"/>
      <c r="BB13" s="77"/>
      <c r="BC13" s="77"/>
      <c r="BD13" s="77"/>
      <c r="BE13" s="95"/>
      <c r="BF13" s="95"/>
      <c r="BG13" s="95"/>
      <c r="BH13" s="95"/>
      <c r="BI13" s="95"/>
      <c r="BJ13" s="95"/>
      <c r="BK13" s="95"/>
      <c r="BL13" s="95"/>
      <c r="BM13" s="95"/>
      <c r="BN13" s="95"/>
      <c r="BO13" s="95"/>
      <c r="BP13" s="95"/>
      <c r="BQ13" s="73">
        <v>7</v>
      </c>
      <c r="BR13" s="101"/>
      <c r="BS13" s="888" t="s">
        <v>498</v>
      </c>
      <c r="BT13" s="889"/>
      <c r="BU13" s="889"/>
      <c r="BV13" s="889"/>
      <c r="BW13" s="889"/>
      <c r="BX13" s="889"/>
      <c r="BY13" s="889"/>
      <c r="BZ13" s="889"/>
      <c r="CA13" s="889"/>
      <c r="CB13" s="889"/>
      <c r="CC13" s="889"/>
      <c r="CD13" s="889"/>
      <c r="CE13" s="889"/>
      <c r="CF13" s="889"/>
      <c r="CG13" s="890"/>
      <c r="CH13" s="895">
        <v>-432</v>
      </c>
      <c r="CI13" s="896"/>
      <c r="CJ13" s="896"/>
      <c r="CK13" s="896"/>
      <c r="CL13" s="906"/>
      <c r="CM13" s="895">
        <v>354</v>
      </c>
      <c r="CN13" s="896"/>
      <c r="CO13" s="896"/>
      <c r="CP13" s="896"/>
      <c r="CQ13" s="906"/>
      <c r="CR13" s="895">
        <v>245</v>
      </c>
      <c r="CS13" s="896"/>
      <c r="CT13" s="896"/>
      <c r="CU13" s="896"/>
      <c r="CV13" s="906"/>
      <c r="CW13" s="895">
        <v>115</v>
      </c>
      <c r="CX13" s="896"/>
      <c r="CY13" s="896"/>
      <c r="CZ13" s="896"/>
      <c r="DA13" s="906"/>
      <c r="DB13" s="895"/>
      <c r="DC13" s="896"/>
      <c r="DD13" s="896"/>
      <c r="DE13" s="896"/>
      <c r="DF13" s="906"/>
      <c r="DG13" s="895"/>
      <c r="DH13" s="896"/>
      <c r="DI13" s="896"/>
      <c r="DJ13" s="896"/>
      <c r="DK13" s="906"/>
      <c r="DL13" s="895"/>
      <c r="DM13" s="896"/>
      <c r="DN13" s="896"/>
      <c r="DO13" s="896"/>
      <c r="DP13" s="906"/>
      <c r="DQ13" s="895"/>
      <c r="DR13" s="896"/>
      <c r="DS13" s="896"/>
      <c r="DT13" s="896"/>
      <c r="DU13" s="906"/>
      <c r="DV13" s="888"/>
      <c r="DW13" s="889"/>
      <c r="DX13" s="889"/>
      <c r="DY13" s="889"/>
      <c r="DZ13" s="907"/>
      <c r="EA13" s="95"/>
    </row>
    <row r="14" spans="1:131" s="67" customFormat="1" ht="26.25" customHeight="1" x14ac:dyDescent="0.2">
      <c r="A14" s="73">
        <v>8</v>
      </c>
      <c r="B14" s="888" t="s">
        <v>447</v>
      </c>
      <c r="C14" s="889"/>
      <c r="D14" s="889"/>
      <c r="E14" s="889"/>
      <c r="F14" s="889"/>
      <c r="G14" s="889"/>
      <c r="H14" s="889"/>
      <c r="I14" s="889"/>
      <c r="J14" s="889"/>
      <c r="K14" s="889"/>
      <c r="L14" s="889"/>
      <c r="M14" s="889"/>
      <c r="N14" s="889"/>
      <c r="O14" s="889"/>
      <c r="P14" s="890"/>
      <c r="Q14" s="891">
        <v>90</v>
      </c>
      <c r="R14" s="892"/>
      <c r="S14" s="892"/>
      <c r="T14" s="892"/>
      <c r="U14" s="892"/>
      <c r="V14" s="892">
        <v>90</v>
      </c>
      <c r="W14" s="892"/>
      <c r="X14" s="892"/>
      <c r="Y14" s="892"/>
      <c r="Z14" s="892"/>
      <c r="AA14" s="892" t="s">
        <v>188</v>
      </c>
      <c r="AB14" s="892"/>
      <c r="AC14" s="892"/>
      <c r="AD14" s="892"/>
      <c r="AE14" s="898"/>
      <c r="AF14" s="955" t="s">
        <v>188</v>
      </c>
      <c r="AG14" s="896"/>
      <c r="AH14" s="896"/>
      <c r="AI14" s="896"/>
      <c r="AJ14" s="956"/>
      <c r="AK14" s="897">
        <v>22</v>
      </c>
      <c r="AL14" s="892"/>
      <c r="AM14" s="892"/>
      <c r="AN14" s="892"/>
      <c r="AO14" s="892"/>
      <c r="AP14" s="892" t="s">
        <v>188</v>
      </c>
      <c r="AQ14" s="892"/>
      <c r="AR14" s="892"/>
      <c r="AS14" s="892"/>
      <c r="AT14" s="892"/>
      <c r="AU14" s="893"/>
      <c r="AV14" s="893"/>
      <c r="AW14" s="893"/>
      <c r="AX14" s="893"/>
      <c r="AY14" s="894"/>
      <c r="AZ14" s="77"/>
      <c r="BA14" s="77"/>
      <c r="BB14" s="77"/>
      <c r="BC14" s="77"/>
      <c r="BD14" s="77"/>
      <c r="BE14" s="95"/>
      <c r="BF14" s="95"/>
      <c r="BG14" s="95"/>
      <c r="BH14" s="95"/>
      <c r="BI14" s="95"/>
      <c r="BJ14" s="95"/>
      <c r="BK14" s="95"/>
      <c r="BL14" s="95"/>
      <c r="BM14" s="95"/>
      <c r="BN14" s="95"/>
      <c r="BO14" s="95"/>
      <c r="BP14" s="95"/>
      <c r="BQ14" s="73">
        <v>8</v>
      </c>
      <c r="BR14" s="101"/>
      <c r="BS14" s="888" t="s">
        <v>445</v>
      </c>
      <c r="BT14" s="889"/>
      <c r="BU14" s="889"/>
      <c r="BV14" s="889"/>
      <c r="BW14" s="889"/>
      <c r="BX14" s="889"/>
      <c r="BY14" s="889"/>
      <c r="BZ14" s="889"/>
      <c r="CA14" s="889"/>
      <c r="CB14" s="889"/>
      <c r="CC14" s="889"/>
      <c r="CD14" s="889"/>
      <c r="CE14" s="889"/>
      <c r="CF14" s="889"/>
      <c r="CG14" s="890"/>
      <c r="CH14" s="895">
        <v>-38</v>
      </c>
      <c r="CI14" s="896"/>
      <c r="CJ14" s="896"/>
      <c r="CK14" s="896"/>
      <c r="CL14" s="906"/>
      <c r="CM14" s="895">
        <v>914</v>
      </c>
      <c r="CN14" s="896"/>
      <c r="CO14" s="896"/>
      <c r="CP14" s="896"/>
      <c r="CQ14" s="906"/>
      <c r="CR14" s="895">
        <v>250</v>
      </c>
      <c r="CS14" s="896"/>
      <c r="CT14" s="896"/>
      <c r="CU14" s="896"/>
      <c r="CV14" s="906"/>
      <c r="CW14" s="895"/>
      <c r="CX14" s="896"/>
      <c r="CY14" s="896"/>
      <c r="CZ14" s="896"/>
      <c r="DA14" s="906"/>
      <c r="DB14" s="895"/>
      <c r="DC14" s="896"/>
      <c r="DD14" s="896"/>
      <c r="DE14" s="896"/>
      <c r="DF14" s="906"/>
      <c r="DG14" s="895"/>
      <c r="DH14" s="896"/>
      <c r="DI14" s="896"/>
      <c r="DJ14" s="896"/>
      <c r="DK14" s="906"/>
      <c r="DL14" s="895"/>
      <c r="DM14" s="896"/>
      <c r="DN14" s="896"/>
      <c r="DO14" s="896"/>
      <c r="DP14" s="906"/>
      <c r="DQ14" s="895"/>
      <c r="DR14" s="896"/>
      <c r="DS14" s="896"/>
      <c r="DT14" s="896"/>
      <c r="DU14" s="906"/>
      <c r="DV14" s="888"/>
      <c r="DW14" s="889"/>
      <c r="DX14" s="889"/>
      <c r="DY14" s="889"/>
      <c r="DZ14" s="907"/>
      <c r="EA14" s="95"/>
    </row>
    <row r="15" spans="1:131" s="67" customFormat="1" ht="26.25" customHeight="1" x14ac:dyDescent="0.2">
      <c r="A15" s="73">
        <v>9</v>
      </c>
      <c r="B15" s="888" t="s">
        <v>448</v>
      </c>
      <c r="C15" s="889"/>
      <c r="D15" s="889"/>
      <c r="E15" s="889"/>
      <c r="F15" s="889"/>
      <c r="G15" s="889"/>
      <c r="H15" s="889"/>
      <c r="I15" s="889"/>
      <c r="J15" s="889"/>
      <c r="K15" s="889"/>
      <c r="L15" s="889"/>
      <c r="M15" s="889"/>
      <c r="N15" s="889"/>
      <c r="O15" s="889"/>
      <c r="P15" s="890"/>
      <c r="Q15" s="891">
        <v>145</v>
      </c>
      <c r="R15" s="892"/>
      <c r="S15" s="892"/>
      <c r="T15" s="892"/>
      <c r="U15" s="892"/>
      <c r="V15" s="892">
        <v>129</v>
      </c>
      <c r="W15" s="892"/>
      <c r="X15" s="892"/>
      <c r="Y15" s="892"/>
      <c r="Z15" s="892"/>
      <c r="AA15" s="892">
        <v>16</v>
      </c>
      <c r="AB15" s="892"/>
      <c r="AC15" s="892"/>
      <c r="AD15" s="892"/>
      <c r="AE15" s="898"/>
      <c r="AF15" s="955" t="s">
        <v>188</v>
      </c>
      <c r="AG15" s="896"/>
      <c r="AH15" s="896"/>
      <c r="AI15" s="896"/>
      <c r="AJ15" s="956"/>
      <c r="AK15" s="897">
        <v>13</v>
      </c>
      <c r="AL15" s="892"/>
      <c r="AM15" s="892"/>
      <c r="AN15" s="892"/>
      <c r="AO15" s="892"/>
      <c r="AP15" s="892" t="s">
        <v>188</v>
      </c>
      <c r="AQ15" s="892"/>
      <c r="AR15" s="892"/>
      <c r="AS15" s="892"/>
      <c r="AT15" s="892"/>
      <c r="AU15" s="893"/>
      <c r="AV15" s="893"/>
      <c r="AW15" s="893"/>
      <c r="AX15" s="893"/>
      <c r="AY15" s="894"/>
      <c r="AZ15" s="77"/>
      <c r="BA15" s="77"/>
      <c r="BB15" s="77"/>
      <c r="BC15" s="77"/>
      <c r="BD15" s="77"/>
      <c r="BE15" s="95"/>
      <c r="BF15" s="95"/>
      <c r="BG15" s="95"/>
      <c r="BH15" s="95"/>
      <c r="BI15" s="95"/>
      <c r="BJ15" s="95"/>
      <c r="BK15" s="95"/>
      <c r="BL15" s="95"/>
      <c r="BM15" s="95"/>
      <c r="BN15" s="95"/>
      <c r="BO15" s="95"/>
      <c r="BP15" s="95"/>
      <c r="BQ15" s="73">
        <v>9</v>
      </c>
      <c r="BR15" s="101"/>
      <c r="BS15" s="888" t="s">
        <v>542</v>
      </c>
      <c r="BT15" s="889"/>
      <c r="BU15" s="889"/>
      <c r="BV15" s="889"/>
      <c r="BW15" s="889"/>
      <c r="BX15" s="889"/>
      <c r="BY15" s="889"/>
      <c r="BZ15" s="889"/>
      <c r="CA15" s="889"/>
      <c r="CB15" s="889"/>
      <c r="CC15" s="889"/>
      <c r="CD15" s="889"/>
      <c r="CE15" s="889"/>
      <c r="CF15" s="889"/>
      <c r="CG15" s="890"/>
      <c r="CH15" s="895">
        <v>-34</v>
      </c>
      <c r="CI15" s="896"/>
      <c r="CJ15" s="896"/>
      <c r="CK15" s="896"/>
      <c r="CL15" s="906"/>
      <c r="CM15" s="895">
        <v>198</v>
      </c>
      <c r="CN15" s="896"/>
      <c r="CO15" s="896"/>
      <c r="CP15" s="896"/>
      <c r="CQ15" s="906"/>
      <c r="CR15" s="895">
        <v>70</v>
      </c>
      <c r="CS15" s="896"/>
      <c r="CT15" s="896"/>
      <c r="CU15" s="896"/>
      <c r="CV15" s="906"/>
      <c r="CW15" s="895">
        <v>12</v>
      </c>
      <c r="CX15" s="896"/>
      <c r="CY15" s="896"/>
      <c r="CZ15" s="896"/>
      <c r="DA15" s="906"/>
      <c r="DB15" s="895"/>
      <c r="DC15" s="896"/>
      <c r="DD15" s="896"/>
      <c r="DE15" s="896"/>
      <c r="DF15" s="906"/>
      <c r="DG15" s="895"/>
      <c r="DH15" s="896"/>
      <c r="DI15" s="896"/>
      <c r="DJ15" s="896"/>
      <c r="DK15" s="906"/>
      <c r="DL15" s="895"/>
      <c r="DM15" s="896"/>
      <c r="DN15" s="896"/>
      <c r="DO15" s="896"/>
      <c r="DP15" s="906"/>
      <c r="DQ15" s="895"/>
      <c r="DR15" s="896"/>
      <c r="DS15" s="896"/>
      <c r="DT15" s="896"/>
      <c r="DU15" s="906"/>
      <c r="DV15" s="888"/>
      <c r="DW15" s="889"/>
      <c r="DX15" s="889"/>
      <c r="DY15" s="889"/>
      <c r="DZ15" s="907"/>
      <c r="EA15" s="95"/>
    </row>
    <row r="16" spans="1:131" s="67" customFormat="1" ht="26.25" customHeight="1" x14ac:dyDescent="0.2">
      <c r="A16" s="73">
        <v>10</v>
      </c>
      <c r="B16" s="888" t="s">
        <v>449</v>
      </c>
      <c r="C16" s="889"/>
      <c r="D16" s="889"/>
      <c r="E16" s="889"/>
      <c r="F16" s="889"/>
      <c r="G16" s="889"/>
      <c r="H16" s="889"/>
      <c r="I16" s="889"/>
      <c r="J16" s="889"/>
      <c r="K16" s="889"/>
      <c r="L16" s="889"/>
      <c r="M16" s="889"/>
      <c r="N16" s="889"/>
      <c r="O16" s="889"/>
      <c r="P16" s="890"/>
      <c r="Q16" s="891">
        <v>2301</v>
      </c>
      <c r="R16" s="892"/>
      <c r="S16" s="892"/>
      <c r="T16" s="892"/>
      <c r="U16" s="892"/>
      <c r="V16" s="892">
        <v>2248</v>
      </c>
      <c r="W16" s="892"/>
      <c r="X16" s="892"/>
      <c r="Y16" s="892"/>
      <c r="Z16" s="892"/>
      <c r="AA16" s="892">
        <v>53</v>
      </c>
      <c r="AB16" s="892"/>
      <c r="AC16" s="892"/>
      <c r="AD16" s="892"/>
      <c r="AE16" s="898"/>
      <c r="AF16" s="955" t="s">
        <v>188</v>
      </c>
      <c r="AG16" s="896"/>
      <c r="AH16" s="896"/>
      <c r="AI16" s="896"/>
      <c r="AJ16" s="956"/>
      <c r="AK16" s="897">
        <v>2</v>
      </c>
      <c r="AL16" s="892"/>
      <c r="AM16" s="892"/>
      <c r="AN16" s="892"/>
      <c r="AO16" s="892"/>
      <c r="AP16" s="892">
        <v>10728</v>
      </c>
      <c r="AQ16" s="892"/>
      <c r="AR16" s="892"/>
      <c r="AS16" s="892"/>
      <c r="AT16" s="892"/>
      <c r="AU16" s="893"/>
      <c r="AV16" s="893"/>
      <c r="AW16" s="893"/>
      <c r="AX16" s="893"/>
      <c r="AY16" s="894"/>
      <c r="AZ16" s="77"/>
      <c r="BA16" s="77"/>
      <c r="BB16" s="77"/>
      <c r="BC16" s="77"/>
      <c r="BD16" s="77"/>
      <c r="BE16" s="95"/>
      <c r="BF16" s="95"/>
      <c r="BG16" s="95"/>
      <c r="BH16" s="95"/>
      <c r="BI16" s="95"/>
      <c r="BJ16" s="95"/>
      <c r="BK16" s="95"/>
      <c r="BL16" s="95"/>
      <c r="BM16" s="95"/>
      <c r="BN16" s="95"/>
      <c r="BO16" s="95"/>
      <c r="BP16" s="95"/>
      <c r="BQ16" s="73">
        <v>10</v>
      </c>
      <c r="BR16" s="101"/>
      <c r="BS16" s="888" t="s">
        <v>362</v>
      </c>
      <c r="BT16" s="889"/>
      <c r="BU16" s="889"/>
      <c r="BV16" s="889"/>
      <c r="BW16" s="889"/>
      <c r="BX16" s="889"/>
      <c r="BY16" s="889"/>
      <c r="BZ16" s="889"/>
      <c r="CA16" s="889"/>
      <c r="CB16" s="889"/>
      <c r="CC16" s="889"/>
      <c r="CD16" s="889"/>
      <c r="CE16" s="889"/>
      <c r="CF16" s="889"/>
      <c r="CG16" s="890"/>
      <c r="CH16" s="895">
        <v>-1</v>
      </c>
      <c r="CI16" s="896"/>
      <c r="CJ16" s="896"/>
      <c r="CK16" s="896"/>
      <c r="CL16" s="906"/>
      <c r="CM16" s="895">
        <v>64</v>
      </c>
      <c r="CN16" s="896"/>
      <c r="CO16" s="896"/>
      <c r="CP16" s="896"/>
      <c r="CQ16" s="906"/>
      <c r="CR16" s="895">
        <v>5</v>
      </c>
      <c r="CS16" s="896"/>
      <c r="CT16" s="896"/>
      <c r="CU16" s="896"/>
      <c r="CV16" s="906"/>
      <c r="CW16" s="895">
        <v>10</v>
      </c>
      <c r="CX16" s="896"/>
      <c r="CY16" s="896"/>
      <c r="CZ16" s="896"/>
      <c r="DA16" s="906"/>
      <c r="DB16" s="895"/>
      <c r="DC16" s="896"/>
      <c r="DD16" s="896"/>
      <c r="DE16" s="896"/>
      <c r="DF16" s="906"/>
      <c r="DG16" s="895"/>
      <c r="DH16" s="896"/>
      <c r="DI16" s="896"/>
      <c r="DJ16" s="896"/>
      <c r="DK16" s="906"/>
      <c r="DL16" s="895"/>
      <c r="DM16" s="896"/>
      <c r="DN16" s="896"/>
      <c r="DO16" s="896"/>
      <c r="DP16" s="906"/>
      <c r="DQ16" s="895"/>
      <c r="DR16" s="896"/>
      <c r="DS16" s="896"/>
      <c r="DT16" s="896"/>
      <c r="DU16" s="906"/>
      <c r="DV16" s="888"/>
      <c r="DW16" s="889"/>
      <c r="DX16" s="889"/>
      <c r="DY16" s="889"/>
      <c r="DZ16" s="907"/>
      <c r="EA16" s="95"/>
    </row>
    <row r="17" spans="1:131" s="67" customFormat="1" ht="26.25" customHeight="1" x14ac:dyDescent="0.2">
      <c r="A17" s="73">
        <v>11</v>
      </c>
      <c r="B17" s="888" t="s">
        <v>450</v>
      </c>
      <c r="C17" s="889"/>
      <c r="D17" s="889"/>
      <c r="E17" s="889"/>
      <c r="F17" s="889"/>
      <c r="G17" s="889"/>
      <c r="H17" s="889"/>
      <c r="I17" s="889"/>
      <c r="J17" s="889"/>
      <c r="K17" s="889"/>
      <c r="L17" s="889"/>
      <c r="M17" s="889"/>
      <c r="N17" s="889"/>
      <c r="O17" s="889"/>
      <c r="P17" s="890"/>
      <c r="Q17" s="891">
        <v>199</v>
      </c>
      <c r="R17" s="892"/>
      <c r="S17" s="892"/>
      <c r="T17" s="892"/>
      <c r="U17" s="892"/>
      <c r="V17" s="892">
        <v>62</v>
      </c>
      <c r="W17" s="892"/>
      <c r="X17" s="892"/>
      <c r="Y17" s="892"/>
      <c r="Z17" s="892"/>
      <c r="AA17" s="892">
        <v>137</v>
      </c>
      <c r="AB17" s="892"/>
      <c r="AC17" s="892"/>
      <c r="AD17" s="892"/>
      <c r="AE17" s="898"/>
      <c r="AF17" s="955">
        <v>11</v>
      </c>
      <c r="AG17" s="896"/>
      <c r="AH17" s="896"/>
      <c r="AI17" s="896"/>
      <c r="AJ17" s="956"/>
      <c r="AK17" s="897">
        <v>1</v>
      </c>
      <c r="AL17" s="892"/>
      <c r="AM17" s="892"/>
      <c r="AN17" s="892"/>
      <c r="AO17" s="892"/>
      <c r="AP17" s="892">
        <v>178</v>
      </c>
      <c r="AQ17" s="892"/>
      <c r="AR17" s="892"/>
      <c r="AS17" s="892"/>
      <c r="AT17" s="892"/>
      <c r="AU17" s="893"/>
      <c r="AV17" s="893"/>
      <c r="AW17" s="893"/>
      <c r="AX17" s="893"/>
      <c r="AY17" s="894"/>
      <c r="AZ17" s="77"/>
      <c r="BA17" s="77"/>
      <c r="BB17" s="77"/>
      <c r="BC17" s="77"/>
      <c r="BD17" s="77"/>
      <c r="BE17" s="95"/>
      <c r="BF17" s="95"/>
      <c r="BG17" s="95"/>
      <c r="BH17" s="95"/>
      <c r="BI17" s="95"/>
      <c r="BJ17" s="95"/>
      <c r="BK17" s="95"/>
      <c r="BL17" s="95"/>
      <c r="BM17" s="95"/>
      <c r="BN17" s="95"/>
      <c r="BO17" s="95"/>
      <c r="BP17" s="95"/>
      <c r="BQ17" s="73">
        <v>11</v>
      </c>
      <c r="BR17" s="101"/>
      <c r="BS17" s="888" t="s">
        <v>521</v>
      </c>
      <c r="BT17" s="889"/>
      <c r="BU17" s="889"/>
      <c r="BV17" s="889"/>
      <c r="BW17" s="889"/>
      <c r="BX17" s="889"/>
      <c r="BY17" s="889"/>
      <c r="BZ17" s="889"/>
      <c r="CA17" s="889"/>
      <c r="CB17" s="889"/>
      <c r="CC17" s="889"/>
      <c r="CD17" s="889"/>
      <c r="CE17" s="889"/>
      <c r="CF17" s="889"/>
      <c r="CG17" s="890"/>
      <c r="CH17" s="895">
        <v>2</v>
      </c>
      <c r="CI17" s="896"/>
      <c r="CJ17" s="896"/>
      <c r="CK17" s="896"/>
      <c r="CL17" s="906"/>
      <c r="CM17" s="895">
        <v>175</v>
      </c>
      <c r="CN17" s="896"/>
      <c r="CO17" s="896"/>
      <c r="CP17" s="896"/>
      <c r="CQ17" s="906"/>
      <c r="CR17" s="895">
        <v>10</v>
      </c>
      <c r="CS17" s="896"/>
      <c r="CT17" s="896"/>
      <c r="CU17" s="896"/>
      <c r="CV17" s="906"/>
      <c r="CW17" s="895"/>
      <c r="CX17" s="896"/>
      <c r="CY17" s="896"/>
      <c r="CZ17" s="896"/>
      <c r="DA17" s="906"/>
      <c r="DB17" s="895"/>
      <c r="DC17" s="896"/>
      <c r="DD17" s="896"/>
      <c r="DE17" s="896"/>
      <c r="DF17" s="906"/>
      <c r="DG17" s="895"/>
      <c r="DH17" s="896"/>
      <c r="DI17" s="896"/>
      <c r="DJ17" s="896"/>
      <c r="DK17" s="906"/>
      <c r="DL17" s="895"/>
      <c r="DM17" s="896"/>
      <c r="DN17" s="896"/>
      <c r="DO17" s="896"/>
      <c r="DP17" s="906"/>
      <c r="DQ17" s="895"/>
      <c r="DR17" s="896"/>
      <c r="DS17" s="896"/>
      <c r="DT17" s="896"/>
      <c r="DU17" s="906"/>
      <c r="DV17" s="888"/>
      <c r="DW17" s="889"/>
      <c r="DX17" s="889"/>
      <c r="DY17" s="889"/>
      <c r="DZ17" s="907"/>
      <c r="EA17" s="95"/>
    </row>
    <row r="18" spans="1:131" s="67" customFormat="1" ht="26.25" customHeight="1" x14ac:dyDescent="0.2">
      <c r="A18" s="73">
        <v>12</v>
      </c>
      <c r="B18" s="888" t="s">
        <v>451</v>
      </c>
      <c r="C18" s="889"/>
      <c r="D18" s="889"/>
      <c r="E18" s="889"/>
      <c r="F18" s="889"/>
      <c r="G18" s="889"/>
      <c r="H18" s="889"/>
      <c r="I18" s="889"/>
      <c r="J18" s="889"/>
      <c r="K18" s="889"/>
      <c r="L18" s="889"/>
      <c r="M18" s="889"/>
      <c r="N18" s="889"/>
      <c r="O18" s="889"/>
      <c r="P18" s="890"/>
      <c r="Q18" s="891">
        <v>269</v>
      </c>
      <c r="R18" s="892"/>
      <c r="S18" s="892"/>
      <c r="T18" s="892"/>
      <c r="U18" s="892"/>
      <c r="V18" s="892">
        <v>239</v>
      </c>
      <c r="W18" s="892"/>
      <c r="X18" s="892"/>
      <c r="Y18" s="892"/>
      <c r="Z18" s="892"/>
      <c r="AA18" s="892">
        <v>30</v>
      </c>
      <c r="AB18" s="892"/>
      <c r="AC18" s="892"/>
      <c r="AD18" s="892"/>
      <c r="AE18" s="898"/>
      <c r="AF18" s="955" t="s">
        <v>188</v>
      </c>
      <c r="AG18" s="896"/>
      <c r="AH18" s="896"/>
      <c r="AI18" s="896"/>
      <c r="AJ18" s="956"/>
      <c r="AK18" s="897">
        <v>152</v>
      </c>
      <c r="AL18" s="892"/>
      <c r="AM18" s="892"/>
      <c r="AN18" s="892"/>
      <c r="AO18" s="892"/>
      <c r="AP18" s="892">
        <v>1924</v>
      </c>
      <c r="AQ18" s="892"/>
      <c r="AR18" s="892"/>
      <c r="AS18" s="892"/>
      <c r="AT18" s="892"/>
      <c r="AU18" s="893"/>
      <c r="AV18" s="893"/>
      <c r="AW18" s="893"/>
      <c r="AX18" s="893"/>
      <c r="AY18" s="894"/>
      <c r="AZ18" s="77"/>
      <c r="BA18" s="77"/>
      <c r="BB18" s="77"/>
      <c r="BC18" s="77"/>
      <c r="BD18" s="77"/>
      <c r="BE18" s="95"/>
      <c r="BF18" s="95"/>
      <c r="BG18" s="95"/>
      <c r="BH18" s="95"/>
      <c r="BI18" s="95"/>
      <c r="BJ18" s="95"/>
      <c r="BK18" s="95"/>
      <c r="BL18" s="95"/>
      <c r="BM18" s="95"/>
      <c r="BN18" s="95"/>
      <c r="BO18" s="95"/>
      <c r="BP18" s="95"/>
      <c r="BQ18" s="73">
        <v>12</v>
      </c>
      <c r="BR18" s="101"/>
      <c r="BS18" s="888" t="s">
        <v>543</v>
      </c>
      <c r="BT18" s="889"/>
      <c r="BU18" s="889"/>
      <c r="BV18" s="889"/>
      <c r="BW18" s="889"/>
      <c r="BX18" s="889"/>
      <c r="BY18" s="889"/>
      <c r="BZ18" s="889"/>
      <c r="CA18" s="889"/>
      <c r="CB18" s="889"/>
      <c r="CC18" s="889"/>
      <c r="CD18" s="889"/>
      <c r="CE18" s="889"/>
      <c r="CF18" s="889"/>
      <c r="CG18" s="890"/>
      <c r="CH18" s="895">
        <v>-66</v>
      </c>
      <c r="CI18" s="896"/>
      <c r="CJ18" s="896"/>
      <c r="CK18" s="896"/>
      <c r="CL18" s="906"/>
      <c r="CM18" s="895">
        <v>3481</v>
      </c>
      <c r="CN18" s="896"/>
      <c r="CO18" s="896"/>
      <c r="CP18" s="896"/>
      <c r="CQ18" s="906"/>
      <c r="CR18" s="895">
        <v>22</v>
      </c>
      <c r="CS18" s="896"/>
      <c r="CT18" s="896"/>
      <c r="CU18" s="896"/>
      <c r="CV18" s="906"/>
      <c r="CW18" s="895"/>
      <c r="CX18" s="896"/>
      <c r="CY18" s="896"/>
      <c r="CZ18" s="896"/>
      <c r="DA18" s="906"/>
      <c r="DB18" s="895"/>
      <c r="DC18" s="896"/>
      <c r="DD18" s="896"/>
      <c r="DE18" s="896"/>
      <c r="DF18" s="906"/>
      <c r="DG18" s="895"/>
      <c r="DH18" s="896"/>
      <c r="DI18" s="896"/>
      <c r="DJ18" s="896"/>
      <c r="DK18" s="906"/>
      <c r="DL18" s="895"/>
      <c r="DM18" s="896"/>
      <c r="DN18" s="896"/>
      <c r="DO18" s="896"/>
      <c r="DP18" s="906"/>
      <c r="DQ18" s="895"/>
      <c r="DR18" s="896"/>
      <c r="DS18" s="896"/>
      <c r="DT18" s="896"/>
      <c r="DU18" s="906"/>
      <c r="DV18" s="888"/>
      <c r="DW18" s="889"/>
      <c r="DX18" s="889"/>
      <c r="DY18" s="889"/>
      <c r="DZ18" s="907"/>
      <c r="EA18" s="95"/>
    </row>
    <row r="19" spans="1:131" s="67" customFormat="1" ht="26.25" customHeight="1" x14ac:dyDescent="0.2">
      <c r="A19" s="73">
        <v>13</v>
      </c>
      <c r="B19" s="888" t="s">
        <v>313</v>
      </c>
      <c r="C19" s="889"/>
      <c r="D19" s="889"/>
      <c r="E19" s="889"/>
      <c r="F19" s="889"/>
      <c r="G19" s="889"/>
      <c r="H19" s="889"/>
      <c r="I19" s="889"/>
      <c r="J19" s="889"/>
      <c r="K19" s="889"/>
      <c r="L19" s="889"/>
      <c r="M19" s="889"/>
      <c r="N19" s="889"/>
      <c r="O19" s="889"/>
      <c r="P19" s="890"/>
      <c r="Q19" s="891">
        <v>1645</v>
      </c>
      <c r="R19" s="892"/>
      <c r="S19" s="892"/>
      <c r="T19" s="892"/>
      <c r="U19" s="892"/>
      <c r="V19" s="892">
        <v>1415</v>
      </c>
      <c r="W19" s="892"/>
      <c r="X19" s="892"/>
      <c r="Y19" s="892"/>
      <c r="Z19" s="892"/>
      <c r="AA19" s="892">
        <v>230</v>
      </c>
      <c r="AB19" s="892"/>
      <c r="AC19" s="892"/>
      <c r="AD19" s="892"/>
      <c r="AE19" s="898"/>
      <c r="AF19" s="955" t="s">
        <v>188</v>
      </c>
      <c r="AG19" s="896"/>
      <c r="AH19" s="896"/>
      <c r="AI19" s="896"/>
      <c r="AJ19" s="956"/>
      <c r="AK19" s="897">
        <v>325</v>
      </c>
      <c r="AL19" s="892"/>
      <c r="AM19" s="892"/>
      <c r="AN19" s="892"/>
      <c r="AO19" s="892"/>
      <c r="AP19" s="892">
        <v>325</v>
      </c>
      <c r="AQ19" s="892"/>
      <c r="AR19" s="892"/>
      <c r="AS19" s="892"/>
      <c r="AT19" s="892"/>
      <c r="AU19" s="893"/>
      <c r="AV19" s="893"/>
      <c r="AW19" s="893"/>
      <c r="AX19" s="893"/>
      <c r="AY19" s="894"/>
      <c r="AZ19" s="77"/>
      <c r="BA19" s="77"/>
      <c r="BB19" s="77"/>
      <c r="BC19" s="77"/>
      <c r="BD19" s="77"/>
      <c r="BE19" s="95"/>
      <c r="BF19" s="95"/>
      <c r="BG19" s="95"/>
      <c r="BH19" s="95"/>
      <c r="BI19" s="95"/>
      <c r="BJ19" s="95"/>
      <c r="BK19" s="95"/>
      <c r="BL19" s="95"/>
      <c r="BM19" s="95"/>
      <c r="BN19" s="95"/>
      <c r="BO19" s="95"/>
      <c r="BP19" s="95"/>
      <c r="BQ19" s="73">
        <v>13</v>
      </c>
      <c r="BR19" s="101"/>
      <c r="BS19" s="888" t="s">
        <v>268</v>
      </c>
      <c r="BT19" s="889"/>
      <c r="BU19" s="889"/>
      <c r="BV19" s="889"/>
      <c r="BW19" s="889"/>
      <c r="BX19" s="889"/>
      <c r="BY19" s="889"/>
      <c r="BZ19" s="889"/>
      <c r="CA19" s="889"/>
      <c r="CB19" s="889"/>
      <c r="CC19" s="889"/>
      <c r="CD19" s="889"/>
      <c r="CE19" s="889"/>
      <c r="CF19" s="889"/>
      <c r="CG19" s="890"/>
      <c r="CH19" s="895">
        <v>-20</v>
      </c>
      <c r="CI19" s="896"/>
      <c r="CJ19" s="896"/>
      <c r="CK19" s="896"/>
      <c r="CL19" s="906"/>
      <c r="CM19" s="895">
        <v>334</v>
      </c>
      <c r="CN19" s="896"/>
      <c r="CO19" s="896"/>
      <c r="CP19" s="896"/>
      <c r="CQ19" s="906"/>
      <c r="CR19" s="895">
        <v>5</v>
      </c>
      <c r="CS19" s="896"/>
      <c r="CT19" s="896"/>
      <c r="CU19" s="896"/>
      <c r="CV19" s="906"/>
      <c r="CW19" s="895"/>
      <c r="CX19" s="896"/>
      <c r="CY19" s="896"/>
      <c r="CZ19" s="896"/>
      <c r="DA19" s="906"/>
      <c r="DB19" s="895"/>
      <c r="DC19" s="896"/>
      <c r="DD19" s="896"/>
      <c r="DE19" s="896"/>
      <c r="DF19" s="906"/>
      <c r="DG19" s="895"/>
      <c r="DH19" s="896"/>
      <c r="DI19" s="896"/>
      <c r="DJ19" s="896"/>
      <c r="DK19" s="906"/>
      <c r="DL19" s="895"/>
      <c r="DM19" s="896"/>
      <c r="DN19" s="896"/>
      <c r="DO19" s="896"/>
      <c r="DP19" s="906"/>
      <c r="DQ19" s="895"/>
      <c r="DR19" s="896"/>
      <c r="DS19" s="896"/>
      <c r="DT19" s="896"/>
      <c r="DU19" s="906"/>
      <c r="DV19" s="888"/>
      <c r="DW19" s="889"/>
      <c r="DX19" s="889"/>
      <c r="DY19" s="889"/>
      <c r="DZ19" s="907"/>
      <c r="EA19" s="95"/>
    </row>
    <row r="20" spans="1:131" s="67" customFormat="1" ht="26.25" customHeight="1" x14ac:dyDescent="0.2">
      <c r="A20" s="73">
        <v>14</v>
      </c>
      <c r="B20" s="888" t="s">
        <v>126</v>
      </c>
      <c r="C20" s="889"/>
      <c r="D20" s="889"/>
      <c r="E20" s="889"/>
      <c r="F20" s="889"/>
      <c r="G20" s="889"/>
      <c r="H20" s="889"/>
      <c r="I20" s="889"/>
      <c r="J20" s="889"/>
      <c r="K20" s="889"/>
      <c r="L20" s="889"/>
      <c r="M20" s="889"/>
      <c r="N20" s="889"/>
      <c r="O20" s="889"/>
      <c r="P20" s="890"/>
      <c r="Q20" s="891">
        <v>581</v>
      </c>
      <c r="R20" s="892"/>
      <c r="S20" s="892"/>
      <c r="T20" s="892"/>
      <c r="U20" s="892"/>
      <c r="V20" s="892">
        <v>126</v>
      </c>
      <c r="W20" s="892"/>
      <c r="X20" s="892"/>
      <c r="Y20" s="892"/>
      <c r="Z20" s="892"/>
      <c r="AA20" s="892">
        <v>455</v>
      </c>
      <c r="AB20" s="892"/>
      <c r="AC20" s="892"/>
      <c r="AD20" s="892"/>
      <c r="AE20" s="898"/>
      <c r="AF20" s="955" t="s">
        <v>188</v>
      </c>
      <c r="AG20" s="896"/>
      <c r="AH20" s="896"/>
      <c r="AI20" s="896"/>
      <c r="AJ20" s="956"/>
      <c r="AK20" s="897" t="s">
        <v>188</v>
      </c>
      <c r="AL20" s="892"/>
      <c r="AM20" s="892"/>
      <c r="AN20" s="892"/>
      <c r="AO20" s="892"/>
      <c r="AP20" s="892" t="s">
        <v>188</v>
      </c>
      <c r="AQ20" s="892"/>
      <c r="AR20" s="892"/>
      <c r="AS20" s="892"/>
      <c r="AT20" s="892"/>
      <c r="AU20" s="893"/>
      <c r="AV20" s="893"/>
      <c r="AW20" s="893"/>
      <c r="AX20" s="893"/>
      <c r="AY20" s="894"/>
      <c r="AZ20" s="77"/>
      <c r="BA20" s="77"/>
      <c r="BB20" s="77"/>
      <c r="BC20" s="77"/>
      <c r="BD20" s="77"/>
      <c r="BE20" s="95"/>
      <c r="BF20" s="95"/>
      <c r="BG20" s="95"/>
      <c r="BH20" s="95"/>
      <c r="BI20" s="95"/>
      <c r="BJ20" s="95"/>
      <c r="BK20" s="95"/>
      <c r="BL20" s="95"/>
      <c r="BM20" s="95"/>
      <c r="BN20" s="95"/>
      <c r="BO20" s="95"/>
      <c r="BP20" s="95"/>
      <c r="BQ20" s="73">
        <v>14</v>
      </c>
      <c r="BR20" s="101"/>
      <c r="BS20" s="888" t="s">
        <v>544</v>
      </c>
      <c r="BT20" s="889"/>
      <c r="BU20" s="889"/>
      <c r="BV20" s="889"/>
      <c r="BW20" s="889"/>
      <c r="BX20" s="889"/>
      <c r="BY20" s="889"/>
      <c r="BZ20" s="889"/>
      <c r="CA20" s="889"/>
      <c r="CB20" s="889"/>
      <c r="CC20" s="889"/>
      <c r="CD20" s="889"/>
      <c r="CE20" s="889"/>
      <c r="CF20" s="889"/>
      <c r="CG20" s="890"/>
      <c r="CH20" s="895">
        <v>0</v>
      </c>
      <c r="CI20" s="896"/>
      <c r="CJ20" s="896"/>
      <c r="CK20" s="896"/>
      <c r="CL20" s="906"/>
      <c r="CM20" s="895">
        <v>497</v>
      </c>
      <c r="CN20" s="896"/>
      <c r="CO20" s="896"/>
      <c r="CP20" s="896"/>
      <c r="CQ20" s="906"/>
      <c r="CR20" s="895">
        <v>314</v>
      </c>
      <c r="CS20" s="896"/>
      <c r="CT20" s="896"/>
      <c r="CU20" s="896"/>
      <c r="CV20" s="906"/>
      <c r="CW20" s="895">
        <v>30</v>
      </c>
      <c r="CX20" s="896"/>
      <c r="CY20" s="896"/>
      <c r="CZ20" s="896"/>
      <c r="DA20" s="906"/>
      <c r="DB20" s="895"/>
      <c r="DC20" s="896"/>
      <c r="DD20" s="896"/>
      <c r="DE20" s="896"/>
      <c r="DF20" s="906"/>
      <c r="DG20" s="895"/>
      <c r="DH20" s="896"/>
      <c r="DI20" s="896"/>
      <c r="DJ20" s="896"/>
      <c r="DK20" s="906"/>
      <c r="DL20" s="895"/>
      <c r="DM20" s="896"/>
      <c r="DN20" s="896"/>
      <c r="DO20" s="896"/>
      <c r="DP20" s="906"/>
      <c r="DQ20" s="895"/>
      <c r="DR20" s="896"/>
      <c r="DS20" s="896"/>
      <c r="DT20" s="896"/>
      <c r="DU20" s="906"/>
      <c r="DV20" s="888"/>
      <c r="DW20" s="889"/>
      <c r="DX20" s="889"/>
      <c r="DY20" s="889"/>
      <c r="DZ20" s="907"/>
      <c r="EA20" s="95"/>
    </row>
    <row r="21" spans="1:131" s="67" customFormat="1" ht="26.25" customHeight="1" x14ac:dyDescent="0.2">
      <c r="A21" s="73">
        <v>15</v>
      </c>
      <c r="B21" s="888" t="s">
        <v>452</v>
      </c>
      <c r="C21" s="889"/>
      <c r="D21" s="889"/>
      <c r="E21" s="889"/>
      <c r="F21" s="889"/>
      <c r="G21" s="889"/>
      <c r="H21" s="889"/>
      <c r="I21" s="889"/>
      <c r="J21" s="889"/>
      <c r="K21" s="889"/>
      <c r="L21" s="889"/>
      <c r="M21" s="889"/>
      <c r="N21" s="889"/>
      <c r="O21" s="889"/>
      <c r="P21" s="890"/>
      <c r="Q21" s="891">
        <v>1253</v>
      </c>
      <c r="R21" s="892"/>
      <c r="S21" s="892"/>
      <c r="T21" s="892"/>
      <c r="U21" s="892"/>
      <c r="V21" s="892">
        <v>229</v>
      </c>
      <c r="W21" s="892"/>
      <c r="X21" s="892"/>
      <c r="Y21" s="892"/>
      <c r="Z21" s="892"/>
      <c r="AA21" s="892">
        <v>1024</v>
      </c>
      <c r="AB21" s="892"/>
      <c r="AC21" s="892"/>
      <c r="AD21" s="892"/>
      <c r="AE21" s="898"/>
      <c r="AF21" s="955" t="s">
        <v>188</v>
      </c>
      <c r="AG21" s="896"/>
      <c r="AH21" s="896"/>
      <c r="AI21" s="896"/>
      <c r="AJ21" s="956"/>
      <c r="AK21" s="897">
        <v>20</v>
      </c>
      <c r="AL21" s="892"/>
      <c r="AM21" s="892"/>
      <c r="AN21" s="892"/>
      <c r="AO21" s="892"/>
      <c r="AP21" s="892" t="s">
        <v>188</v>
      </c>
      <c r="AQ21" s="892"/>
      <c r="AR21" s="892"/>
      <c r="AS21" s="892"/>
      <c r="AT21" s="892"/>
      <c r="AU21" s="893"/>
      <c r="AV21" s="893"/>
      <c r="AW21" s="893"/>
      <c r="AX21" s="893"/>
      <c r="AY21" s="894"/>
      <c r="AZ21" s="77"/>
      <c r="BA21" s="77"/>
      <c r="BB21" s="77"/>
      <c r="BC21" s="77"/>
      <c r="BD21" s="77"/>
      <c r="BE21" s="95"/>
      <c r="BF21" s="95"/>
      <c r="BG21" s="95"/>
      <c r="BH21" s="95"/>
      <c r="BI21" s="95"/>
      <c r="BJ21" s="95"/>
      <c r="BK21" s="95"/>
      <c r="BL21" s="95"/>
      <c r="BM21" s="95"/>
      <c r="BN21" s="95"/>
      <c r="BO21" s="95"/>
      <c r="BP21" s="95"/>
      <c r="BQ21" s="73">
        <v>15</v>
      </c>
      <c r="BR21" s="101"/>
      <c r="BS21" s="888" t="s">
        <v>545</v>
      </c>
      <c r="BT21" s="889"/>
      <c r="BU21" s="889"/>
      <c r="BV21" s="889"/>
      <c r="BW21" s="889"/>
      <c r="BX21" s="889"/>
      <c r="BY21" s="889"/>
      <c r="BZ21" s="889"/>
      <c r="CA21" s="889"/>
      <c r="CB21" s="889"/>
      <c r="CC21" s="889"/>
      <c r="CD21" s="889"/>
      <c r="CE21" s="889"/>
      <c r="CF21" s="889"/>
      <c r="CG21" s="890"/>
      <c r="CH21" s="895">
        <v>-1</v>
      </c>
      <c r="CI21" s="896"/>
      <c r="CJ21" s="896"/>
      <c r="CK21" s="896"/>
      <c r="CL21" s="906"/>
      <c r="CM21" s="895">
        <v>32</v>
      </c>
      <c r="CN21" s="896"/>
      <c r="CO21" s="896"/>
      <c r="CP21" s="896"/>
      <c r="CQ21" s="906"/>
      <c r="CR21" s="895">
        <v>5</v>
      </c>
      <c r="CS21" s="896"/>
      <c r="CT21" s="896"/>
      <c r="CU21" s="896"/>
      <c r="CV21" s="906"/>
      <c r="CW21" s="895"/>
      <c r="CX21" s="896"/>
      <c r="CY21" s="896"/>
      <c r="CZ21" s="896"/>
      <c r="DA21" s="906"/>
      <c r="DB21" s="895"/>
      <c r="DC21" s="896"/>
      <c r="DD21" s="896"/>
      <c r="DE21" s="896"/>
      <c r="DF21" s="906"/>
      <c r="DG21" s="895"/>
      <c r="DH21" s="896"/>
      <c r="DI21" s="896"/>
      <c r="DJ21" s="896"/>
      <c r="DK21" s="906"/>
      <c r="DL21" s="895"/>
      <c r="DM21" s="896"/>
      <c r="DN21" s="896"/>
      <c r="DO21" s="896"/>
      <c r="DP21" s="906"/>
      <c r="DQ21" s="895"/>
      <c r="DR21" s="896"/>
      <c r="DS21" s="896"/>
      <c r="DT21" s="896"/>
      <c r="DU21" s="906"/>
      <c r="DV21" s="888"/>
      <c r="DW21" s="889"/>
      <c r="DX21" s="889"/>
      <c r="DY21" s="889"/>
      <c r="DZ21" s="907"/>
      <c r="EA21" s="95"/>
    </row>
    <row r="22" spans="1:131" s="67" customFormat="1" ht="26.25" customHeight="1" x14ac:dyDescent="0.2">
      <c r="A22" s="73">
        <v>16</v>
      </c>
      <c r="B22" s="943" t="s">
        <v>406</v>
      </c>
      <c r="C22" s="944"/>
      <c r="D22" s="944"/>
      <c r="E22" s="944"/>
      <c r="F22" s="944"/>
      <c r="G22" s="944"/>
      <c r="H22" s="944"/>
      <c r="I22" s="944"/>
      <c r="J22" s="944"/>
      <c r="K22" s="944"/>
      <c r="L22" s="944"/>
      <c r="M22" s="944"/>
      <c r="N22" s="944"/>
      <c r="O22" s="944"/>
      <c r="P22" s="945"/>
      <c r="Q22" s="946">
        <v>2353</v>
      </c>
      <c r="R22" s="947"/>
      <c r="S22" s="947"/>
      <c r="T22" s="947"/>
      <c r="U22" s="947"/>
      <c r="V22" s="947">
        <v>2320</v>
      </c>
      <c r="W22" s="947"/>
      <c r="X22" s="947"/>
      <c r="Y22" s="947"/>
      <c r="Z22" s="947"/>
      <c r="AA22" s="947">
        <v>33</v>
      </c>
      <c r="AB22" s="947"/>
      <c r="AC22" s="947"/>
      <c r="AD22" s="947"/>
      <c r="AE22" s="948"/>
      <c r="AF22" s="949" t="s">
        <v>188</v>
      </c>
      <c r="AG22" s="950"/>
      <c r="AH22" s="950"/>
      <c r="AI22" s="950"/>
      <c r="AJ22" s="951"/>
      <c r="AK22" s="952">
        <v>44</v>
      </c>
      <c r="AL22" s="947"/>
      <c r="AM22" s="947"/>
      <c r="AN22" s="947"/>
      <c r="AO22" s="947"/>
      <c r="AP22" s="947" t="s">
        <v>188</v>
      </c>
      <c r="AQ22" s="947"/>
      <c r="AR22" s="947"/>
      <c r="AS22" s="947"/>
      <c r="AT22" s="947"/>
      <c r="AU22" s="953"/>
      <c r="AV22" s="953"/>
      <c r="AW22" s="953"/>
      <c r="AX22" s="953"/>
      <c r="AY22" s="954"/>
      <c r="AZ22" s="925" t="s">
        <v>38</v>
      </c>
      <c r="BA22" s="925"/>
      <c r="BB22" s="925"/>
      <c r="BC22" s="925"/>
      <c r="BD22" s="926"/>
      <c r="BE22" s="95"/>
      <c r="BF22" s="95"/>
      <c r="BG22" s="95"/>
      <c r="BH22" s="95"/>
      <c r="BI22" s="95"/>
      <c r="BJ22" s="95"/>
      <c r="BK22" s="95"/>
      <c r="BL22" s="95"/>
      <c r="BM22" s="95"/>
      <c r="BN22" s="95"/>
      <c r="BO22" s="95"/>
      <c r="BP22" s="95"/>
      <c r="BQ22" s="73">
        <v>16</v>
      </c>
      <c r="BR22" s="101"/>
      <c r="BS22" s="888" t="s">
        <v>546</v>
      </c>
      <c r="BT22" s="889"/>
      <c r="BU22" s="889"/>
      <c r="BV22" s="889"/>
      <c r="BW22" s="889"/>
      <c r="BX22" s="889"/>
      <c r="BY22" s="889"/>
      <c r="BZ22" s="889"/>
      <c r="CA22" s="889"/>
      <c r="CB22" s="889"/>
      <c r="CC22" s="889"/>
      <c r="CD22" s="889"/>
      <c r="CE22" s="889"/>
      <c r="CF22" s="889"/>
      <c r="CG22" s="890"/>
      <c r="CH22" s="895">
        <v>-30</v>
      </c>
      <c r="CI22" s="896"/>
      <c r="CJ22" s="896"/>
      <c r="CK22" s="896"/>
      <c r="CL22" s="906"/>
      <c r="CM22" s="895">
        <v>559</v>
      </c>
      <c r="CN22" s="896"/>
      <c r="CO22" s="896"/>
      <c r="CP22" s="896"/>
      <c r="CQ22" s="906"/>
      <c r="CR22" s="895">
        <v>100</v>
      </c>
      <c r="CS22" s="896"/>
      <c r="CT22" s="896"/>
      <c r="CU22" s="896"/>
      <c r="CV22" s="906"/>
      <c r="CW22" s="895">
        <v>1090</v>
      </c>
      <c r="CX22" s="896"/>
      <c r="CY22" s="896"/>
      <c r="CZ22" s="896"/>
      <c r="DA22" s="906"/>
      <c r="DB22" s="895"/>
      <c r="DC22" s="896"/>
      <c r="DD22" s="896"/>
      <c r="DE22" s="896"/>
      <c r="DF22" s="906"/>
      <c r="DG22" s="895"/>
      <c r="DH22" s="896"/>
      <c r="DI22" s="896"/>
      <c r="DJ22" s="896"/>
      <c r="DK22" s="906"/>
      <c r="DL22" s="895"/>
      <c r="DM22" s="896"/>
      <c r="DN22" s="896"/>
      <c r="DO22" s="896"/>
      <c r="DP22" s="906"/>
      <c r="DQ22" s="895"/>
      <c r="DR22" s="896"/>
      <c r="DS22" s="896"/>
      <c r="DT22" s="896"/>
      <c r="DU22" s="906"/>
      <c r="DV22" s="888"/>
      <c r="DW22" s="889"/>
      <c r="DX22" s="889"/>
      <c r="DY22" s="889"/>
      <c r="DZ22" s="907"/>
      <c r="EA22" s="95"/>
    </row>
    <row r="23" spans="1:131" s="67" customFormat="1" ht="26.25" customHeight="1" x14ac:dyDescent="0.2">
      <c r="A23" s="74" t="s">
        <v>453</v>
      </c>
      <c r="B23" s="866" t="s">
        <v>454</v>
      </c>
      <c r="C23" s="867"/>
      <c r="D23" s="867"/>
      <c r="E23" s="867"/>
      <c r="F23" s="867"/>
      <c r="G23" s="867"/>
      <c r="H23" s="867"/>
      <c r="I23" s="867"/>
      <c r="J23" s="867"/>
      <c r="K23" s="867"/>
      <c r="L23" s="867"/>
      <c r="M23" s="867"/>
      <c r="N23" s="867"/>
      <c r="O23" s="867"/>
      <c r="P23" s="868"/>
      <c r="Q23" s="941">
        <v>445335</v>
      </c>
      <c r="R23" s="878"/>
      <c r="S23" s="878"/>
      <c r="T23" s="878"/>
      <c r="U23" s="878"/>
      <c r="V23" s="878">
        <v>435224</v>
      </c>
      <c r="W23" s="878"/>
      <c r="X23" s="878"/>
      <c r="Y23" s="878"/>
      <c r="Z23" s="878"/>
      <c r="AA23" s="878">
        <v>10111</v>
      </c>
      <c r="AB23" s="878"/>
      <c r="AC23" s="878"/>
      <c r="AD23" s="878"/>
      <c r="AE23" s="942"/>
      <c r="AF23" s="909">
        <v>1302</v>
      </c>
      <c r="AG23" s="878"/>
      <c r="AH23" s="878"/>
      <c r="AI23" s="878"/>
      <c r="AJ23" s="910"/>
      <c r="AK23" s="911"/>
      <c r="AL23" s="877"/>
      <c r="AM23" s="877"/>
      <c r="AN23" s="877"/>
      <c r="AO23" s="877"/>
      <c r="AP23" s="878">
        <v>880846</v>
      </c>
      <c r="AQ23" s="878"/>
      <c r="AR23" s="878"/>
      <c r="AS23" s="878"/>
      <c r="AT23" s="878"/>
      <c r="AU23" s="879"/>
      <c r="AV23" s="879"/>
      <c r="AW23" s="879"/>
      <c r="AX23" s="879"/>
      <c r="AY23" s="880"/>
      <c r="AZ23" s="913" t="s">
        <v>188</v>
      </c>
      <c r="BA23" s="873"/>
      <c r="BB23" s="873"/>
      <c r="BC23" s="873"/>
      <c r="BD23" s="914"/>
      <c r="BE23" s="95"/>
      <c r="BF23" s="95"/>
      <c r="BG23" s="95"/>
      <c r="BH23" s="95"/>
      <c r="BI23" s="95"/>
      <c r="BJ23" s="95"/>
      <c r="BK23" s="95"/>
      <c r="BL23" s="95"/>
      <c r="BM23" s="95"/>
      <c r="BN23" s="95"/>
      <c r="BO23" s="95"/>
      <c r="BP23" s="95"/>
      <c r="BQ23" s="73">
        <v>17</v>
      </c>
      <c r="BR23" s="101"/>
      <c r="BS23" s="888" t="s">
        <v>547</v>
      </c>
      <c r="BT23" s="889"/>
      <c r="BU23" s="889"/>
      <c r="BV23" s="889"/>
      <c r="BW23" s="889"/>
      <c r="BX23" s="889"/>
      <c r="BY23" s="889"/>
      <c r="BZ23" s="889"/>
      <c r="CA23" s="889"/>
      <c r="CB23" s="889"/>
      <c r="CC23" s="889"/>
      <c r="CD23" s="889"/>
      <c r="CE23" s="889"/>
      <c r="CF23" s="889"/>
      <c r="CG23" s="890"/>
      <c r="CH23" s="895">
        <v>-13</v>
      </c>
      <c r="CI23" s="896"/>
      <c r="CJ23" s="896"/>
      <c r="CK23" s="896"/>
      <c r="CL23" s="906"/>
      <c r="CM23" s="895">
        <v>270</v>
      </c>
      <c r="CN23" s="896"/>
      <c r="CO23" s="896"/>
      <c r="CP23" s="896"/>
      <c r="CQ23" s="906"/>
      <c r="CR23" s="895">
        <v>150</v>
      </c>
      <c r="CS23" s="896"/>
      <c r="CT23" s="896"/>
      <c r="CU23" s="896"/>
      <c r="CV23" s="906"/>
      <c r="CW23" s="895"/>
      <c r="CX23" s="896"/>
      <c r="CY23" s="896"/>
      <c r="CZ23" s="896"/>
      <c r="DA23" s="906"/>
      <c r="DB23" s="895"/>
      <c r="DC23" s="896"/>
      <c r="DD23" s="896"/>
      <c r="DE23" s="896"/>
      <c r="DF23" s="906"/>
      <c r="DG23" s="895"/>
      <c r="DH23" s="896"/>
      <c r="DI23" s="896"/>
      <c r="DJ23" s="896"/>
      <c r="DK23" s="906"/>
      <c r="DL23" s="895"/>
      <c r="DM23" s="896"/>
      <c r="DN23" s="896"/>
      <c r="DO23" s="896"/>
      <c r="DP23" s="906"/>
      <c r="DQ23" s="895"/>
      <c r="DR23" s="896"/>
      <c r="DS23" s="896"/>
      <c r="DT23" s="896"/>
      <c r="DU23" s="906"/>
      <c r="DV23" s="888"/>
      <c r="DW23" s="889"/>
      <c r="DX23" s="889"/>
      <c r="DY23" s="889"/>
      <c r="DZ23" s="907"/>
      <c r="EA23" s="95"/>
    </row>
    <row r="24" spans="1:131" s="67" customFormat="1" ht="26.25" customHeight="1" x14ac:dyDescent="0.2">
      <c r="A24" s="939" t="s">
        <v>342</v>
      </c>
      <c r="B24" s="939"/>
      <c r="C24" s="939"/>
      <c r="D24" s="939"/>
      <c r="E24" s="939"/>
      <c r="F24" s="939"/>
      <c r="G24" s="939"/>
      <c r="H24" s="939"/>
      <c r="I24" s="939"/>
      <c r="J24" s="939"/>
      <c r="K24" s="939"/>
      <c r="L24" s="939"/>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39"/>
      <c r="AJ24" s="939"/>
      <c r="AK24" s="939"/>
      <c r="AL24" s="939"/>
      <c r="AM24" s="939"/>
      <c r="AN24" s="939"/>
      <c r="AO24" s="939"/>
      <c r="AP24" s="939"/>
      <c r="AQ24" s="939"/>
      <c r="AR24" s="939"/>
      <c r="AS24" s="939"/>
      <c r="AT24" s="939"/>
      <c r="AU24" s="939"/>
      <c r="AV24" s="939"/>
      <c r="AW24" s="939"/>
      <c r="AX24" s="939"/>
      <c r="AY24" s="939"/>
      <c r="AZ24" s="77"/>
      <c r="BA24" s="77"/>
      <c r="BB24" s="77"/>
      <c r="BC24" s="77"/>
      <c r="BD24" s="77"/>
      <c r="BE24" s="95"/>
      <c r="BF24" s="95"/>
      <c r="BG24" s="95"/>
      <c r="BH24" s="95"/>
      <c r="BI24" s="95"/>
      <c r="BJ24" s="95"/>
      <c r="BK24" s="95"/>
      <c r="BL24" s="95"/>
      <c r="BM24" s="95"/>
      <c r="BN24" s="95"/>
      <c r="BO24" s="95"/>
      <c r="BP24" s="95"/>
      <c r="BQ24" s="73">
        <v>18</v>
      </c>
      <c r="BR24" s="101"/>
      <c r="BS24" s="888" t="s">
        <v>548</v>
      </c>
      <c r="BT24" s="889"/>
      <c r="BU24" s="889"/>
      <c r="BV24" s="889"/>
      <c r="BW24" s="889"/>
      <c r="BX24" s="889"/>
      <c r="BY24" s="889"/>
      <c r="BZ24" s="889"/>
      <c r="CA24" s="889"/>
      <c r="CB24" s="889"/>
      <c r="CC24" s="889"/>
      <c r="CD24" s="889"/>
      <c r="CE24" s="889"/>
      <c r="CF24" s="889"/>
      <c r="CG24" s="890"/>
      <c r="CH24" s="895">
        <v>12</v>
      </c>
      <c r="CI24" s="896"/>
      <c r="CJ24" s="896"/>
      <c r="CK24" s="896"/>
      <c r="CL24" s="906"/>
      <c r="CM24" s="895">
        <v>240</v>
      </c>
      <c r="CN24" s="896"/>
      <c r="CO24" s="896"/>
      <c r="CP24" s="896"/>
      <c r="CQ24" s="906"/>
      <c r="CR24" s="895">
        <v>200</v>
      </c>
      <c r="CS24" s="896"/>
      <c r="CT24" s="896"/>
      <c r="CU24" s="896"/>
      <c r="CV24" s="906"/>
      <c r="CW24" s="895"/>
      <c r="CX24" s="896"/>
      <c r="CY24" s="896"/>
      <c r="CZ24" s="896"/>
      <c r="DA24" s="906"/>
      <c r="DB24" s="895"/>
      <c r="DC24" s="896"/>
      <c r="DD24" s="896"/>
      <c r="DE24" s="896"/>
      <c r="DF24" s="906"/>
      <c r="DG24" s="895"/>
      <c r="DH24" s="896"/>
      <c r="DI24" s="896"/>
      <c r="DJ24" s="896"/>
      <c r="DK24" s="906"/>
      <c r="DL24" s="895"/>
      <c r="DM24" s="896"/>
      <c r="DN24" s="896"/>
      <c r="DO24" s="896"/>
      <c r="DP24" s="906"/>
      <c r="DQ24" s="895"/>
      <c r="DR24" s="896"/>
      <c r="DS24" s="896"/>
      <c r="DT24" s="896"/>
      <c r="DU24" s="906"/>
      <c r="DV24" s="888"/>
      <c r="DW24" s="889"/>
      <c r="DX24" s="889"/>
      <c r="DY24" s="889"/>
      <c r="DZ24" s="907"/>
      <c r="EA24" s="95"/>
    </row>
    <row r="25" spans="1:131" s="65" customFormat="1" ht="26.25" customHeight="1" x14ac:dyDescent="0.2">
      <c r="A25" s="940" t="s">
        <v>414</v>
      </c>
      <c r="B25" s="940"/>
      <c r="C25" s="940"/>
      <c r="D25" s="940"/>
      <c r="E25" s="940"/>
      <c r="F25" s="940"/>
      <c r="G25" s="940"/>
      <c r="H25" s="940"/>
      <c r="I25" s="940"/>
      <c r="J25" s="940"/>
      <c r="K25" s="940"/>
      <c r="L25" s="940"/>
      <c r="M25" s="940"/>
      <c r="N25" s="940"/>
      <c r="O25" s="940"/>
      <c r="P25" s="940"/>
      <c r="Q25" s="940"/>
      <c r="R25" s="940"/>
      <c r="S25" s="940"/>
      <c r="T25" s="940"/>
      <c r="U25" s="940"/>
      <c r="V25" s="940"/>
      <c r="W25" s="940"/>
      <c r="X25" s="940"/>
      <c r="Y25" s="940"/>
      <c r="Z25" s="940"/>
      <c r="AA25" s="940"/>
      <c r="AB25" s="940"/>
      <c r="AC25" s="940"/>
      <c r="AD25" s="940"/>
      <c r="AE25" s="940"/>
      <c r="AF25" s="940"/>
      <c r="AG25" s="940"/>
      <c r="AH25" s="940"/>
      <c r="AI25" s="940"/>
      <c r="AJ25" s="940"/>
      <c r="AK25" s="940"/>
      <c r="AL25" s="940"/>
      <c r="AM25" s="940"/>
      <c r="AN25" s="940"/>
      <c r="AO25" s="940"/>
      <c r="AP25" s="940"/>
      <c r="AQ25" s="940"/>
      <c r="AR25" s="940"/>
      <c r="AS25" s="940"/>
      <c r="AT25" s="940"/>
      <c r="AU25" s="940"/>
      <c r="AV25" s="940"/>
      <c r="AW25" s="940"/>
      <c r="AX25" s="940"/>
      <c r="AY25" s="940"/>
      <c r="AZ25" s="940"/>
      <c r="BA25" s="940"/>
      <c r="BB25" s="940"/>
      <c r="BC25" s="940"/>
      <c r="BD25" s="940"/>
      <c r="BE25" s="940"/>
      <c r="BF25" s="940"/>
      <c r="BG25" s="940"/>
      <c r="BH25" s="940"/>
      <c r="BI25" s="940"/>
      <c r="BJ25" s="77"/>
      <c r="BK25" s="77"/>
      <c r="BL25" s="77"/>
      <c r="BM25" s="77"/>
      <c r="BN25" s="77"/>
      <c r="BO25" s="76"/>
      <c r="BP25" s="76"/>
      <c r="BQ25" s="73">
        <v>19</v>
      </c>
      <c r="BR25" s="101"/>
      <c r="BS25" s="888" t="s">
        <v>549</v>
      </c>
      <c r="BT25" s="889"/>
      <c r="BU25" s="889"/>
      <c r="BV25" s="889"/>
      <c r="BW25" s="889"/>
      <c r="BX25" s="889"/>
      <c r="BY25" s="889"/>
      <c r="BZ25" s="889"/>
      <c r="CA25" s="889"/>
      <c r="CB25" s="889"/>
      <c r="CC25" s="889"/>
      <c r="CD25" s="889"/>
      <c r="CE25" s="889"/>
      <c r="CF25" s="889"/>
      <c r="CG25" s="890"/>
      <c r="CH25" s="895">
        <v>1</v>
      </c>
      <c r="CI25" s="896"/>
      <c r="CJ25" s="896"/>
      <c r="CK25" s="896"/>
      <c r="CL25" s="906"/>
      <c r="CM25" s="895">
        <v>195</v>
      </c>
      <c r="CN25" s="896"/>
      <c r="CO25" s="896"/>
      <c r="CP25" s="896"/>
      <c r="CQ25" s="906"/>
      <c r="CR25" s="895">
        <v>75</v>
      </c>
      <c r="CS25" s="896"/>
      <c r="CT25" s="896"/>
      <c r="CU25" s="896"/>
      <c r="CV25" s="906"/>
      <c r="CW25" s="895"/>
      <c r="CX25" s="896"/>
      <c r="CY25" s="896"/>
      <c r="CZ25" s="896"/>
      <c r="DA25" s="906"/>
      <c r="DB25" s="895"/>
      <c r="DC25" s="896"/>
      <c r="DD25" s="896"/>
      <c r="DE25" s="896"/>
      <c r="DF25" s="906"/>
      <c r="DG25" s="895"/>
      <c r="DH25" s="896"/>
      <c r="DI25" s="896"/>
      <c r="DJ25" s="896"/>
      <c r="DK25" s="906"/>
      <c r="DL25" s="895"/>
      <c r="DM25" s="896"/>
      <c r="DN25" s="896"/>
      <c r="DO25" s="896"/>
      <c r="DP25" s="906"/>
      <c r="DQ25" s="895"/>
      <c r="DR25" s="896"/>
      <c r="DS25" s="896"/>
      <c r="DT25" s="896"/>
      <c r="DU25" s="906"/>
      <c r="DV25" s="888"/>
      <c r="DW25" s="889"/>
      <c r="DX25" s="889"/>
      <c r="DY25" s="889"/>
      <c r="DZ25" s="907"/>
      <c r="EA25" s="68"/>
    </row>
    <row r="26" spans="1:131" s="65" customFormat="1" ht="26.25" customHeight="1" x14ac:dyDescent="0.2">
      <c r="A26" s="622" t="s">
        <v>426</v>
      </c>
      <c r="B26" s="623"/>
      <c r="C26" s="623"/>
      <c r="D26" s="623"/>
      <c r="E26" s="623"/>
      <c r="F26" s="623"/>
      <c r="G26" s="623"/>
      <c r="H26" s="623"/>
      <c r="I26" s="623"/>
      <c r="J26" s="623"/>
      <c r="K26" s="623"/>
      <c r="L26" s="623"/>
      <c r="M26" s="623"/>
      <c r="N26" s="623"/>
      <c r="O26" s="623"/>
      <c r="P26" s="624"/>
      <c r="Q26" s="614" t="s">
        <v>281</v>
      </c>
      <c r="R26" s="615"/>
      <c r="S26" s="615"/>
      <c r="T26" s="615"/>
      <c r="U26" s="616"/>
      <c r="V26" s="614" t="s">
        <v>455</v>
      </c>
      <c r="W26" s="615"/>
      <c r="X26" s="615"/>
      <c r="Y26" s="615"/>
      <c r="Z26" s="616"/>
      <c r="AA26" s="614" t="s">
        <v>284</v>
      </c>
      <c r="AB26" s="615"/>
      <c r="AC26" s="615"/>
      <c r="AD26" s="615"/>
      <c r="AE26" s="615"/>
      <c r="AF26" s="700" t="s">
        <v>236</v>
      </c>
      <c r="AG26" s="629"/>
      <c r="AH26" s="629"/>
      <c r="AI26" s="629"/>
      <c r="AJ26" s="701"/>
      <c r="AK26" s="615" t="s">
        <v>456</v>
      </c>
      <c r="AL26" s="615"/>
      <c r="AM26" s="615"/>
      <c r="AN26" s="615"/>
      <c r="AO26" s="616"/>
      <c r="AP26" s="614" t="s">
        <v>459</v>
      </c>
      <c r="AQ26" s="615"/>
      <c r="AR26" s="615"/>
      <c r="AS26" s="615"/>
      <c r="AT26" s="616"/>
      <c r="AU26" s="614" t="s">
        <v>460</v>
      </c>
      <c r="AV26" s="615"/>
      <c r="AW26" s="615"/>
      <c r="AX26" s="615"/>
      <c r="AY26" s="616"/>
      <c r="AZ26" s="614" t="s">
        <v>461</v>
      </c>
      <c r="BA26" s="615"/>
      <c r="BB26" s="615"/>
      <c r="BC26" s="615"/>
      <c r="BD26" s="616"/>
      <c r="BE26" s="614" t="s">
        <v>431</v>
      </c>
      <c r="BF26" s="615"/>
      <c r="BG26" s="615"/>
      <c r="BH26" s="615"/>
      <c r="BI26" s="620"/>
      <c r="BJ26" s="77"/>
      <c r="BK26" s="77"/>
      <c r="BL26" s="77"/>
      <c r="BM26" s="77"/>
      <c r="BN26" s="77"/>
      <c r="BO26" s="76"/>
      <c r="BP26" s="76"/>
      <c r="BQ26" s="73">
        <v>20</v>
      </c>
      <c r="BR26" s="101"/>
      <c r="BS26" s="888" t="s">
        <v>550</v>
      </c>
      <c r="BT26" s="889"/>
      <c r="BU26" s="889"/>
      <c r="BV26" s="889"/>
      <c r="BW26" s="889"/>
      <c r="BX26" s="889"/>
      <c r="BY26" s="889"/>
      <c r="BZ26" s="889"/>
      <c r="CA26" s="889"/>
      <c r="CB26" s="889"/>
      <c r="CC26" s="889"/>
      <c r="CD26" s="889"/>
      <c r="CE26" s="889"/>
      <c r="CF26" s="889"/>
      <c r="CG26" s="890"/>
      <c r="CH26" s="895">
        <v>7</v>
      </c>
      <c r="CI26" s="896"/>
      <c r="CJ26" s="896"/>
      <c r="CK26" s="896"/>
      <c r="CL26" s="906"/>
      <c r="CM26" s="895">
        <v>105</v>
      </c>
      <c r="CN26" s="896"/>
      <c r="CO26" s="896"/>
      <c r="CP26" s="896"/>
      <c r="CQ26" s="906"/>
      <c r="CR26" s="895">
        <v>20</v>
      </c>
      <c r="CS26" s="896"/>
      <c r="CT26" s="896"/>
      <c r="CU26" s="896"/>
      <c r="CV26" s="906"/>
      <c r="CW26" s="895"/>
      <c r="CX26" s="896"/>
      <c r="CY26" s="896"/>
      <c r="CZ26" s="896"/>
      <c r="DA26" s="906"/>
      <c r="DB26" s="895"/>
      <c r="DC26" s="896"/>
      <c r="DD26" s="896"/>
      <c r="DE26" s="896"/>
      <c r="DF26" s="906"/>
      <c r="DG26" s="895"/>
      <c r="DH26" s="896"/>
      <c r="DI26" s="896"/>
      <c r="DJ26" s="896"/>
      <c r="DK26" s="906"/>
      <c r="DL26" s="895"/>
      <c r="DM26" s="896"/>
      <c r="DN26" s="896"/>
      <c r="DO26" s="896"/>
      <c r="DP26" s="906"/>
      <c r="DQ26" s="895"/>
      <c r="DR26" s="896"/>
      <c r="DS26" s="896"/>
      <c r="DT26" s="896"/>
      <c r="DU26" s="906"/>
      <c r="DV26" s="888"/>
      <c r="DW26" s="889"/>
      <c r="DX26" s="889"/>
      <c r="DY26" s="889"/>
      <c r="DZ26" s="907"/>
      <c r="EA26" s="68"/>
    </row>
    <row r="27" spans="1:131" s="65" customFormat="1" ht="26.25" customHeight="1" x14ac:dyDescent="0.2">
      <c r="A27" s="625"/>
      <c r="B27" s="626"/>
      <c r="C27" s="626"/>
      <c r="D27" s="626"/>
      <c r="E27" s="626"/>
      <c r="F27" s="626"/>
      <c r="G27" s="626"/>
      <c r="H27" s="626"/>
      <c r="I27" s="626"/>
      <c r="J27" s="626"/>
      <c r="K27" s="626"/>
      <c r="L27" s="626"/>
      <c r="M27" s="626"/>
      <c r="N27" s="626"/>
      <c r="O27" s="626"/>
      <c r="P27" s="627"/>
      <c r="Q27" s="617"/>
      <c r="R27" s="618"/>
      <c r="S27" s="618"/>
      <c r="T27" s="618"/>
      <c r="U27" s="619"/>
      <c r="V27" s="617"/>
      <c r="W27" s="618"/>
      <c r="X27" s="618"/>
      <c r="Y27" s="618"/>
      <c r="Z27" s="619"/>
      <c r="AA27" s="617"/>
      <c r="AB27" s="618"/>
      <c r="AC27" s="618"/>
      <c r="AD27" s="618"/>
      <c r="AE27" s="618"/>
      <c r="AF27" s="702"/>
      <c r="AG27" s="632"/>
      <c r="AH27" s="632"/>
      <c r="AI27" s="632"/>
      <c r="AJ27" s="703"/>
      <c r="AK27" s="618"/>
      <c r="AL27" s="618"/>
      <c r="AM27" s="618"/>
      <c r="AN27" s="618"/>
      <c r="AO27" s="619"/>
      <c r="AP27" s="617"/>
      <c r="AQ27" s="618"/>
      <c r="AR27" s="618"/>
      <c r="AS27" s="618"/>
      <c r="AT27" s="619"/>
      <c r="AU27" s="617"/>
      <c r="AV27" s="618"/>
      <c r="AW27" s="618"/>
      <c r="AX27" s="618"/>
      <c r="AY27" s="619"/>
      <c r="AZ27" s="617"/>
      <c r="BA27" s="618"/>
      <c r="BB27" s="618"/>
      <c r="BC27" s="618"/>
      <c r="BD27" s="619"/>
      <c r="BE27" s="617"/>
      <c r="BF27" s="618"/>
      <c r="BG27" s="618"/>
      <c r="BH27" s="618"/>
      <c r="BI27" s="621"/>
      <c r="BJ27" s="77"/>
      <c r="BK27" s="77"/>
      <c r="BL27" s="77"/>
      <c r="BM27" s="77"/>
      <c r="BN27" s="77"/>
      <c r="BO27" s="76"/>
      <c r="BP27" s="76"/>
      <c r="BQ27" s="73">
        <v>21</v>
      </c>
      <c r="BR27" s="101"/>
      <c r="BS27" s="888" t="s">
        <v>551</v>
      </c>
      <c r="BT27" s="889"/>
      <c r="BU27" s="889"/>
      <c r="BV27" s="889"/>
      <c r="BW27" s="889"/>
      <c r="BX27" s="889"/>
      <c r="BY27" s="889"/>
      <c r="BZ27" s="889"/>
      <c r="CA27" s="889"/>
      <c r="CB27" s="889"/>
      <c r="CC27" s="889"/>
      <c r="CD27" s="889"/>
      <c r="CE27" s="889"/>
      <c r="CF27" s="889"/>
      <c r="CG27" s="890"/>
      <c r="CH27" s="895">
        <v>3</v>
      </c>
      <c r="CI27" s="896"/>
      <c r="CJ27" s="896"/>
      <c r="CK27" s="896"/>
      <c r="CL27" s="906"/>
      <c r="CM27" s="895">
        <v>232</v>
      </c>
      <c r="CN27" s="896"/>
      <c r="CO27" s="896"/>
      <c r="CP27" s="896"/>
      <c r="CQ27" s="906"/>
      <c r="CR27" s="895">
        <v>98</v>
      </c>
      <c r="CS27" s="896"/>
      <c r="CT27" s="896"/>
      <c r="CU27" s="896"/>
      <c r="CV27" s="906"/>
      <c r="CW27" s="895"/>
      <c r="CX27" s="896"/>
      <c r="CY27" s="896"/>
      <c r="CZ27" s="896"/>
      <c r="DA27" s="906"/>
      <c r="DB27" s="895"/>
      <c r="DC27" s="896"/>
      <c r="DD27" s="896"/>
      <c r="DE27" s="896"/>
      <c r="DF27" s="906"/>
      <c r="DG27" s="895"/>
      <c r="DH27" s="896"/>
      <c r="DI27" s="896"/>
      <c r="DJ27" s="896"/>
      <c r="DK27" s="906"/>
      <c r="DL27" s="895"/>
      <c r="DM27" s="896"/>
      <c r="DN27" s="896"/>
      <c r="DO27" s="896"/>
      <c r="DP27" s="906"/>
      <c r="DQ27" s="895"/>
      <c r="DR27" s="896"/>
      <c r="DS27" s="896"/>
      <c r="DT27" s="896"/>
      <c r="DU27" s="906"/>
      <c r="DV27" s="888"/>
      <c r="DW27" s="889"/>
      <c r="DX27" s="889"/>
      <c r="DY27" s="889"/>
      <c r="DZ27" s="907"/>
      <c r="EA27" s="68"/>
    </row>
    <row r="28" spans="1:131" s="65" customFormat="1" ht="26.25" customHeight="1" x14ac:dyDescent="0.2">
      <c r="A28" s="75">
        <v>1</v>
      </c>
      <c r="B28" s="899" t="s">
        <v>462</v>
      </c>
      <c r="C28" s="900"/>
      <c r="D28" s="900"/>
      <c r="E28" s="900"/>
      <c r="F28" s="900"/>
      <c r="G28" s="900"/>
      <c r="H28" s="900"/>
      <c r="I28" s="900"/>
      <c r="J28" s="900"/>
      <c r="K28" s="900"/>
      <c r="L28" s="900"/>
      <c r="M28" s="900"/>
      <c r="N28" s="900"/>
      <c r="O28" s="900"/>
      <c r="P28" s="901"/>
      <c r="Q28" s="930">
        <v>81474</v>
      </c>
      <c r="R28" s="931"/>
      <c r="S28" s="931"/>
      <c r="T28" s="931"/>
      <c r="U28" s="931"/>
      <c r="V28" s="931">
        <v>79772</v>
      </c>
      <c r="W28" s="931"/>
      <c r="X28" s="931"/>
      <c r="Y28" s="931"/>
      <c r="Z28" s="931"/>
      <c r="AA28" s="931">
        <v>1702</v>
      </c>
      <c r="AB28" s="931"/>
      <c r="AC28" s="931"/>
      <c r="AD28" s="931"/>
      <c r="AE28" s="932"/>
      <c r="AF28" s="933">
        <v>1702</v>
      </c>
      <c r="AG28" s="931"/>
      <c r="AH28" s="931"/>
      <c r="AI28" s="931"/>
      <c r="AJ28" s="934"/>
      <c r="AK28" s="935">
        <v>5886</v>
      </c>
      <c r="AL28" s="931"/>
      <c r="AM28" s="931"/>
      <c r="AN28" s="931"/>
      <c r="AO28" s="931"/>
      <c r="AP28" s="931" t="s">
        <v>188</v>
      </c>
      <c r="AQ28" s="931"/>
      <c r="AR28" s="931"/>
      <c r="AS28" s="931"/>
      <c r="AT28" s="931"/>
      <c r="AU28" s="931"/>
      <c r="AV28" s="931"/>
      <c r="AW28" s="931"/>
      <c r="AX28" s="931"/>
      <c r="AY28" s="931"/>
      <c r="AZ28" s="936"/>
      <c r="BA28" s="936"/>
      <c r="BB28" s="936"/>
      <c r="BC28" s="936"/>
      <c r="BD28" s="936"/>
      <c r="BE28" s="937"/>
      <c r="BF28" s="937"/>
      <c r="BG28" s="937"/>
      <c r="BH28" s="937"/>
      <c r="BI28" s="938"/>
      <c r="BJ28" s="77"/>
      <c r="BK28" s="77"/>
      <c r="BL28" s="77"/>
      <c r="BM28" s="77"/>
      <c r="BN28" s="77"/>
      <c r="BO28" s="76"/>
      <c r="BP28" s="76"/>
      <c r="BQ28" s="73">
        <v>22</v>
      </c>
      <c r="BR28" s="101"/>
      <c r="BS28" s="888" t="s">
        <v>552</v>
      </c>
      <c r="BT28" s="889"/>
      <c r="BU28" s="889"/>
      <c r="BV28" s="889"/>
      <c r="BW28" s="889"/>
      <c r="BX28" s="889"/>
      <c r="BY28" s="889"/>
      <c r="BZ28" s="889"/>
      <c r="CA28" s="889"/>
      <c r="CB28" s="889"/>
      <c r="CC28" s="889"/>
      <c r="CD28" s="889"/>
      <c r="CE28" s="889"/>
      <c r="CF28" s="889"/>
      <c r="CG28" s="890"/>
      <c r="CH28" s="895">
        <v>-2</v>
      </c>
      <c r="CI28" s="896"/>
      <c r="CJ28" s="896"/>
      <c r="CK28" s="896"/>
      <c r="CL28" s="906"/>
      <c r="CM28" s="895">
        <v>284</v>
      </c>
      <c r="CN28" s="896"/>
      <c r="CO28" s="896"/>
      <c r="CP28" s="896"/>
      <c r="CQ28" s="906"/>
      <c r="CR28" s="895">
        <v>44</v>
      </c>
      <c r="CS28" s="896"/>
      <c r="CT28" s="896"/>
      <c r="CU28" s="896"/>
      <c r="CV28" s="906"/>
      <c r="CW28" s="895">
        <v>3</v>
      </c>
      <c r="CX28" s="896"/>
      <c r="CY28" s="896"/>
      <c r="CZ28" s="896"/>
      <c r="DA28" s="906"/>
      <c r="DB28" s="895"/>
      <c r="DC28" s="896"/>
      <c r="DD28" s="896"/>
      <c r="DE28" s="896"/>
      <c r="DF28" s="906"/>
      <c r="DG28" s="895"/>
      <c r="DH28" s="896"/>
      <c r="DI28" s="896"/>
      <c r="DJ28" s="896"/>
      <c r="DK28" s="906"/>
      <c r="DL28" s="895"/>
      <c r="DM28" s="896"/>
      <c r="DN28" s="896"/>
      <c r="DO28" s="896"/>
      <c r="DP28" s="906"/>
      <c r="DQ28" s="895"/>
      <c r="DR28" s="896"/>
      <c r="DS28" s="896"/>
      <c r="DT28" s="896"/>
      <c r="DU28" s="906"/>
      <c r="DV28" s="888"/>
      <c r="DW28" s="889"/>
      <c r="DX28" s="889"/>
      <c r="DY28" s="889"/>
      <c r="DZ28" s="907"/>
      <c r="EA28" s="68"/>
    </row>
    <row r="29" spans="1:131" s="65" customFormat="1" ht="26.25" customHeight="1" x14ac:dyDescent="0.2">
      <c r="A29" s="75">
        <v>2</v>
      </c>
      <c r="B29" s="888" t="s">
        <v>463</v>
      </c>
      <c r="C29" s="889"/>
      <c r="D29" s="889"/>
      <c r="E29" s="889"/>
      <c r="F29" s="889"/>
      <c r="G29" s="889"/>
      <c r="H29" s="889"/>
      <c r="I29" s="889"/>
      <c r="J29" s="889"/>
      <c r="K29" s="889"/>
      <c r="L29" s="889"/>
      <c r="M29" s="889"/>
      <c r="N29" s="889"/>
      <c r="O29" s="889"/>
      <c r="P29" s="890"/>
      <c r="Q29" s="891">
        <v>1534</v>
      </c>
      <c r="R29" s="892"/>
      <c r="S29" s="892"/>
      <c r="T29" s="892"/>
      <c r="U29" s="892"/>
      <c r="V29" s="892">
        <v>1252</v>
      </c>
      <c r="W29" s="892"/>
      <c r="X29" s="892"/>
      <c r="Y29" s="892"/>
      <c r="Z29" s="892"/>
      <c r="AA29" s="892">
        <v>282</v>
      </c>
      <c r="AB29" s="892"/>
      <c r="AC29" s="892"/>
      <c r="AD29" s="892"/>
      <c r="AE29" s="898"/>
      <c r="AF29" s="927">
        <v>5222</v>
      </c>
      <c r="AG29" s="892"/>
      <c r="AH29" s="892"/>
      <c r="AI29" s="892"/>
      <c r="AJ29" s="928"/>
      <c r="AK29" s="897">
        <v>4</v>
      </c>
      <c r="AL29" s="892"/>
      <c r="AM29" s="892"/>
      <c r="AN29" s="892"/>
      <c r="AO29" s="892"/>
      <c r="AP29" s="892">
        <v>311</v>
      </c>
      <c r="AQ29" s="892"/>
      <c r="AR29" s="892"/>
      <c r="AS29" s="892"/>
      <c r="AT29" s="892"/>
      <c r="AU29" s="892"/>
      <c r="AV29" s="892"/>
      <c r="AW29" s="892"/>
      <c r="AX29" s="892"/>
      <c r="AY29" s="892"/>
      <c r="AZ29" s="929"/>
      <c r="BA29" s="929"/>
      <c r="BB29" s="929"/>
      <c r="BC29" s="929"/>
      <c r="BD29" s="929"/>
      <c r="BE29" s="893" t="s">
        <v>172</v>
      </c>
      <c r="BF29" s="893"/>
      <c r="BG29" s="893"/>
      <c r="BH29" s="893"/>
      <c r="BI29" s="894"/>
      <c r="BJ29" s="77"/>
      <c r="BK29" s="77"/>
      <c r="BL29" s="77"/>
      <c r="BM29" s="77"/>
      <c r="BN29" s="77"/>
      <c r="BO29" s="76"/>
      <c r="BP29" s="76"/>
      <c r="BQ29" s="73">
        <v>23</v>
      </c>
      <c r="BR29" s="101"/>
      <c r="BS29" s="888" t="s">
        <v>6</v>
      </c>
      <c r="BT29" s="889"/>
      <c r="BU29" s="889"/>
      <c r="BV29" s="889"/>
      <c r="BW29" s="889"/>
      <c r="BX29" s="889"/>
      <c r="BY29" s="889"/>
      <c r="BZ29" s="889"/>
      <c r="CA29" s="889"/>
      <c r="CB29" s="889"/>
      <c r="CC29" s="889"/>
      <c r="CD29" s="889"/>
      <c r="CE29" s="889"/>
      <c r="CF29" s="889"/>
      <c r="CG29" s="890"/>
      <c r="CH29" s="895">
        <v>-1</v>
      </c>
      <c r="CI29" s="896"/>
      <c r="CJ29" s="896"/>
      <c r="CK29" s="896"/>
      <c r="CL29" s="906"/>
      <c r="CM29" s="895">
        <v>103</v>
      </c>
      <c r="CN29" s="896"/>
      <c r="CO29" s="896"/>
      <c r="CP29" s="896"/>
      <c r="CQ29" s="906"/>
      <c r="CR29" s="895">
        <v>155</v>
      </c>
      <c r="CS29" s="896"/>
      <c r="CT29" s="896"/>
      <c r="CU29" s="896"/>
      <c r="CV29" s="906"/>
      <c r="CW29" s="895">
        <v>99</v>
      </c>
      <c r="CX29" s="896"/>
      <c r="CY29" s="896"/>
      <c r="CZ29" s="896"/>
      <c r="DA29" s="906"/>
      <c r="DB29" s="895">
        <v>52</v>
      </c>
      <c r="DC29" s="896"/>
      <c r="DD29" s="896"/>
      <c r="DE29" s="896"/>
      <c r="DF29" s="906"/>
      <c r="DG29" s="895"/>
      <c r="DH29" s="896"/>
      <c r="DI29" s="896"/>
      <c r="DJ29" s="896"/>
      <c r="DK29" s="906"/>
      <c r="DL29" s="895"/>
      <c r="DM29" s="896"/>
      <c r="DN29" s="896"/>
      <c r="DO29" s="896"/>
      <c r="DP29" s="906"/>
      <c r="DQ29" s="895"/>
      <c r="DR29" s="896"/>
      <c r="DS29" s="896"/>
      <c r="DT29" s="896"/>
      <c r="DU29" s="906"/>
      <c r="DV29" s="888"/>
      <c r="DW29" s="889"/>
      <c r="DX29" s="889"/>
      <c r="DY29" s="889"/>
      <c r="DZ29" s="907"/>
      <c r="EA29" s="68"/>
    </row>
    <row r="30" spans="1:131" s="65" customFormat="1" ht="26.25" customHeight="1" x14ac:dyDescent="0.2">
      <c r="A30" s="75">
        <v>3</v>
      </c>
      <c r="B30" s="888" t="s">
        <v>248</v>
      </c>
      <c r="C30" s="889"/>
      <c r="D30" s="889"/>
      <c r="E30" s="889"/>
      <c r="F30" s="889"/>
      <c r="G30" s="889"/>
      <c r="H30" s="889"/>
      <c r="I30" s="889"/>
      <c r="J30" s="889"/>
      <c r="K30" s="889"/>
      <c r="L30" s="889"/>
      <c r="M30" s="889"/>
      <c r="N30" s="889"/>
      <c r="O30" s="889"/>
      <c r="P30" s="890"/>
      <c r="Q30" s="891">
        <v>262</v>
      </c>
      <c r="R30" s="892"/>
      <c r="S30" s="892"/>
      <c r="T30" s="892"/>
      <c r="U30" s="892"/>
      <c r="V30" s="892">
        <v>229</v>
      </c>
      <c r="W30" s="892"/>
      <c r="X30" s="892"/>
      <c r="Y30" s="892"/>
      <c r="Z30" s="892"/>
      <c r="AA30" s="892">
        <v>33</v>
      </c>
      <c r="AB30" s="892"/>
      <c r="AC30" s="892"/>
      <c r="AD30" s="892"/>
      <c r="AE30" s="898"/>
      <c r="AF30" s="927">
        <v>803</v>
      </c>
      <c r="AG30" s="892"/>
      <c r="AH30" s="892"/>
      <c r="AI30" s="892"/>
      <c r="AJ30" s="928"/>
      <c r="AK30" s="897">
        <v>1</v>
      </c>
      <c r="AL30" s="892"/>
      <c r="AM30" s="892"/>
      <c r="AN30" s="892"/>
      <c r="AO30" s="892"/>
      <c r="AP30" s="892">
        <v>225</v>
      </c>
      <c r="AQ30" s="892"/>
      <c r="AR30" s="892"/>
      <c r="AS30" s="892"/>
      <c r="AT30" s="892"/>
      <c r="AU30" s="892"/>
      <c r="AV30" s="892"/>
      <c r="AW30" s="892"/>
      <c r="AX30" s="892"/>
      <c r="AY30" s="892"/>
      <c r="AZ30" s="929"/>
      <c r="BA30" s="929"/>
      <c r="BB30" s="929"/>
      <c r="BC30" s="929"/>
      <c r="BD30" s="929"/>
      <c r="BE30" s="893" t="s">
        <v>172</v>
      </c>
      <c r="BF30" s="893"/>
      <c r="BG30" s="893"/>
      <c r="BH30" s="893"/>
      <c r="BI30" s="894"/>
      <c r="BJ30" s="77"/>
      <c r="BK30" s="77"/>
      <c r="BL30" s="77"/>
      <c r="BM30" s="77"/>
      <c r="BN30" s="77"/>
      <c r="BO30" s="76"/>
      <c r="BP30" s="76"/>
      <c r="BQ30" s="73">
        <v>24</v>
      </c>
      <c r="BR30" s="101"/>
      <c r="BS30" s="888" t="s">
        <v>377</v>
      </c>
      <c r="BT30" s="889"/>
      <c r="BU30" s="889"/>
      <c r="BV30" s="889"/>
      <c r="BW30" s="889"/>
      <c r="BX30" s="889"/>
      <c r="BY30" s="889"/>
      <c r="BZ30" s="889"/>
      <c r="CA30" s="889"/>
      <c r="CB30" s="889"/>
      <c r="CC30" s="889"/>
      <c r="CD30" s="889"/>
      <c r="CE30" s="889"/>
      <c r="CF30" s="889"/>
      <c r="CG30" s="890"/>
      <c r="CH30" s="895">
        <v>1</v>
      </c>
      <c r="CI30" s="896"/>
      <c r="CJ30" s="896"/>
      <c r="CK30" s="896"/>
      <c r="CL30" s="906"/>
      <c r="CM30" s="895">
        <v>33</v>
      </c>
      <c r="CN30" s="896"/>
      <c r="CO30" s="896"/>
      <c r="CP30" s="896"/>
      <c r="CQ30" s="906"/>
      <c r="CR30" s="895">
        <v>5</v>
      </c>
      <c r="CS30" s="896"/>
      <c r="CT30" s="896"/>
      <c r="CU30" s="896"/>
      <c r="CV30" s="906"/>
      <c r="CW30" s="895">
        <v>24</v>
      </c>
      <c r="CX30" s="896"/>
      <c r="CY30" s="896"/>
      <c r="CZ30" s="896"/>
      <c r="DA30" s="906"/>
      <c r="DB30" s="895"/>
      <c r="DC30" s="896"/>
      <c r="DD30" s="896"/>
      <c r="DE30" s="896"/>
      <c r="DF30" s="906"/>
      <c r="DG30" s="895"/>
      <c r="DH30" s="896"/>
      <c r="DI30" s="896"/>
      <c r="DJ30" s="896"/>
      <c r="DK30" s="906"/>
      <c r="DL30" s="895"/>
      <c r="DM30" s="896"/>
      <c r="DN30" s="896"/>
      <c r="DO30" s="896"/>
      <c r="DP30" s="906"/>
      <c r="DQ30" s="895"/>
      <c r="DR30" s="896"/>
      <c r="DS30" s="896"/>
      <c r="DT30" s="896"/>
      <c r="DU30" s="906"/>
      <c r="DV30" s="888"/>
      <c r="DW30" s="889"/>
      <c r="DX30" s="889"/>
      <c r="DY30" s="889"/>
      <c r="DZ30" s="907"/>
      <c r="EA30" s="68"/>
    </row>
    <row r="31" spans="1:131" s="65" customFormat="1" ht="26.25" customHeight="1" x14ac:dyDescent="0.2">
      <c r="A31" s="75">
        <v>4</v>
      </c>
      <c r="B31" s="888" t="s">
        <v>464</v>
      </c>
      <c r="C31" s="889"/>
      <c r="D31" s="889"/>
      <c r="E31" s="889"/>
      <c r="F31" s="889"/>
      <c r="G31" s="889"/>
      <c r="H31" s="889"/>
      <c r="I31" s="889"/>
      <c r="J31" s="889"/>
      <c r="K31" s="889"/>
      <c r="L31" s="889"/>
      <c r="M31" s="889"/>
      <c r="N31" s="889"/>
      <c r="O31" s="889"/>
      <c r="P31" s="890"/>
      <c r="Q31" s="891">
        <v>13896</v>
      </c>
      <c r="R31" s="892"/>
      <c r="S31" s="892"/>
      <c r="T31" s="892"/>
      <c r="U31" s="892"/>
      <c r="V31" s="892">
        <v>14342</v>
      </c>
      <c r="W31" s="892"/>
      <c r="X31" s="892"/>
      <c r="Y31" s="892"/>
      <c r="Z31" s="892"/>
      <c r="AA31" s="892">
        <v>-446</v>
      </c>
      <c r="AB31" s="892"/>
      <c r="AC31" s="892"/>
      <c r="AD31" s="892"/>
      <c r="AE31" s="898"/>
      <c r="AF31" s="927">
        <v>3480</v>
      </c>
      <c r="AG31" s="892"/>
      <c r="AH31" s="892"/>
      <c r="AI31" s="892"/>
      <c r="AJ31" s="928"/>
      <c r="AK31" s="897">
        <v>2685</v>
      </c>
      <c r="AL31" s="892"/>
      <c r="AM31" s="892"/>
      <c r="AN31" s="892"/>
      <c r="AO31" s="892"/>
      <c r="AP31" s="892">
        <v>14330</v>
      </c>
      <c r="AQ31" s="892"/>
      <c r="AR31" s="892"/>
      <c r="AS31" s="892"/>
      <c r="AT31" s="892"/>
      <c r="AU31" s="892"/>
      <c r="AV31" s="892"/>
      <c r="AW31" s="892"/>
      <c r="AX31" s="892"/>
      <c r="AY31" s="892"/>
      <c r="AZ31" s="929"/>
      <c r="BA31" s="929"/>
      <c r="BB31" s="929"/>
      <c r="BC31" s="929"/>
      <c r="BD31" s="929"/>
      <c r="BE31" s="893" t="s">
        <v>172</v>
      </c>
      <c r="BF31" s="893"/>
      <c r="BG31" s="893"/>
      <c r="BH31" s="893"/>
      <c r="BI31" s="894"/>
      <c r="BJ31" s="77"/>
      <c r="BK31" s="77"/>
      <c r="BL31" s="77"/>
      <c r="BM31" s="77"/>
      <c r="BN31" s="77"/>
      <c r="BO31" s="76"/>
      <c r="BP31" s="76"/>
      <c r="BQ31" s="73">
        <v>25</v>
      </c>
      <c r="BR31" s="101"/>
      <c r="BS31" s="888" t="s">
        <v>553</v>
      </c>
      <c r="BT31" s="889"/>
      <c r="BU31" s="889"/>
      <c r="BV31" s="889"/>
      <c r="BW31" s="889"/>
      <c r="BX31" s="889"/>
      <c r="BY31" s="889"/>
      <c r="BZ31" s="889"/>
      <c r="CA31" s="889"/>
      <c r="CB31" s="889"/>
      <c r="CC31" s="889"/>
      <c r="CD31" s="889"/>
      <c r="CE31" s="889"/>
      <c r="CF31" s="889"/>
      <c r="CG31" s="890"/>
      <c r="CH31" s="895">
        <v>-10</v>
      </c>
      <c r="CI31" s="896"/>
      <c r="CJ31" s="896"/>
      <c r="CK31" s="896"/>
      <c r="CL31" s="906"/>
      <c r="CM31" s="895">
        <v>952</v>
      </c>
      <c r="CN31" s="896"/>
      <c r="CO31" s="896"/>
      <c r="CP31" s="896"/>
      <c r="CQ31" s="906"/>
      <c r="CR31" s="895">
        <v>456</v>
      </c>
      <c r="CS31" s="896"/>
      <c r="CT31" s="896"/>
      <c r="CU31" s="896"/>
      <c r="CV31" s="906"/>
      <c r="CW31" s="895">
        <v>30</v>
      </c>
      <c r="CX31" s="896"/>
      <c r="CY31" s="896"/>
      <c r="CZ31" s="896"/>
      <c r="DA31" s="906"/>
      <c r="DB31" s="895"/>
      <c r="DC31" s="896"/>
      <c r="DD31" s="896"/>
      <c r="DE31" s="896"/>
      <c r="DF31" s="906"/>
      <c r="DG31" s="895"/>
      <c r="DH31" s="896"/>
      <c r="DI31" s="896"/>
      <c r="DJ31" s="896"/>
      <c r="DK31" s="906"/>
      <c r="DL31" s="895"/>
      <c r="DM31" s="896"/>
      <c r="DN31" s="896"/>
      <c r="DO31" s="896"/>
      <c r="DP31" s="906"/>
      <c r="DQ31" s="895"/>
      <c r="DR31" s="896"/>
      <c r="DS31" s="896"/>
      <c r="DT31" s="896"/>
      <c r="DU31" s="906"/>
      <c r="DV31" s="888"/>
      <c r="DW31" s="889"/>
      <c r="DX31" s="889"/>
      <c r="DY31" s="889"/>
      <c r="DZ31" s="907"/>
      <c r="EA31" s="68"/>
    </row>
    <row r="32" spans="1:131" s="65" customFormat="1" ht="26.25" customHeight="1" x14ac:dyDescent="0.2">
      <c r="A32" s="75">
        <v>5</v>
      </c>
      <c r="B32" s="888" t="s">
        <v>465</v>
      </c>
      <c r="C32" s="889"/>
      <c r="D32" s="889"/>
      <c r="E32" s="889"/>
      <c r="F32" s="889"/>
      <c r="G32" s="889"/>
      <c r="H32" s="889"/>
      <c r="I32" s="889"/>
      <c r="J32" s="889"/>
      <c r="K32" s="889"/>
      <c r="L32" s="889"/>
      <c r="M32" s="889"/>
      <c r="N32" s="889"/>
      <c r="O32" s="889"/>
      <c r="P32" s="890"/>
      <c r="Q32" s="891">
        <v>2212</v>
      </c>
      <c r="R32" s="892"/>
      <c r="S32" s="892"/>
      <c r="T32" s="892"/>
      <c r="U32" s="892"/>
      <c r="V32" s="892">
        <v>2073</v>
      </c>
      <c r="W32" s="892"/>
      <c r="X32" s="892"/>
      <c r="Y32" s="892"/>
      <c r="Z32" s="892"/>
      <c r="AA32" s="892">
        <v>139</v>
      </c>
      <c r="AB32" s="892"/>
      <c r="AC32" s="892"/>
      <c r="AD32" s="892"/>
      <c r="AE32" s="898"/>
      <c r="AF32" s="927">
        <v>132</v>
      </c>
      <c r="AG32" s="892"/>
      <c r="AH32" s="892"/>
      <c r="AI32" s="892"/>
      <c r="AJ32" s="928"/>
      <c r="AK32" s="897">
        <v>319</v>
      </c>
      <c r="AL32" s="892"/>
      <c r="AM32" s="892"/>
      <c r="AN32" s="892"/>
      <c r="AO32" s="892"/>
      <c r="AP32" s="892">
        <v>1984</v>
      </c>
      <c r="AQ32" s="892"/>
      <c r="AR32" s="892"/>
      <c r="AS32" s="892"/>
      <c r="AT32" s="892"/>
      <c r="AU32" s="892"/>
      <c r="AV32" s="892"/>
      <c r="AW32" s="892"/>
      <c r="AX32" s="892"/>
      <c r="AY32" s="892"/>
      <c r="AZ32" s="929"/>
      <c r="BA32" s="929"/>
      <c r="BB32" s="929"/>
      <c r="BC32" s="929"/>
      <c r="BD32" s="929"/>
      <c r="BE32" s="893" t="s">
        <v>19</v>
      </c>
      <c r="BF32" s="893"/>
      <c r="BG32" s="893"/>
      <c r="BH32" s="893"/>
      <c r="BI32" s="894"/>
      <c r="BJ32" s="77"/>
      <c r="BK32" s="77"/>
      <c r="BL32" s="77"/>
      <c r="BM32" s="77"/>
      <c r="BN32" s="77"/>
      <c r="BO32" s="76"/>
      <c r="BP32" s="76"/>
      <c r="BQ32" s="73">
        <v>26</v>
      </c>
      <c r="BR32" s="101"/>
      <c r="BS32" s="888" t="s">
        <v>86</v>
      </c>
      <c r="BT32" s="889"/>
      <c r="BU32" s="889"/>
      <c r="BV32" s="889"/>
      <c r="BW32" s="889"/>
      <c r="BX32" s="889"/>
      <c r="BY32" s="889"/>
      <c r="BZ32" s="889"/>
      <c r="CA32" s="889"/>
      <c r="CB32" s="889"/>
      <c r="CC32" s="889"/>
      <c r="CD32" s="889"/>
      <c r="CE32" s="889"/>
      <c r="CF32" s="889"/>
      <c r="CG32" s="890"/>
      <c r="CH32" s="895">
        <v>25</v>
      </c>
      <c r="CI32" s="896"/>
      <c r="CJ32" s="896"/>
      <c r="CK32" s="896"/>
      <c r="CL32" s="906"/>
      <c r="CM32" s="895">
        <v>252</v>
      </c>
      <c r="CN32" s="896"/>
      <c r="CO32" s="896"/>
      <c r="CP32" s="896"/>
      <c r="CQ32" s="906"/>
      <c r="CR32" s="895">
        <v>62</v>
      </c>
      <c r="CS32" s="896"/>
      <c r="CT32" s="896"/>
      <c r="CU32" s="896"/>
      <c r="CV32" s="906"/>
      <c r="CW32" s="895"/>
      <c r="CX32" s="896"/>
      <c r="CY32" s="896"/>
      <c r="CZ32" s="896"/>
      <c r="DA32" s="906"/>
      <c r="DB32" s="895"/>
      <c r="DC32" s="896"/>
      <c r="DD32" s="896"/>
      <c r="DE32" s="896"/>
      <c r="DF32" s="906"/>
      <c r="DG32" s="895"/>
      <c r="DH32" s="896"/>
      <c r="DI32" s="896"/>
      <c r="DJ32" s="896"/>
      <c r="DK32" s="906"/>
      <c r="DL32" s="895"/>
      <c r="DM32" s="896"/>
      <c r="DN32" s="896"/>
      <c r="DO32" s="896"/>
      <c r="DP32" s="906"/>
      <c r="DQ32" s="895"/>
      <c r="DR32" s="896"/>
      <c r="DS32" s="896"/>
      <c r="DT32" s="896"/>
      <c r="DU32" s="906"/>
      <c r="DV32" s="888"/>
      <c r="DW32" s="889"/>
      <c r="DX32" s="889"/>
      <c r="DY32" s="889"/>
      <c r="DZ32" s="907"/>
      <c r="EA32" s="68"/>
    </row>
    <row r="33" spans="1:131" s="65" customFormat="1" ht="26.25" customHeight="1" x14ac:dyDescent="0.2">
      <c r="A33" s="75">
        <v>6</v>
      </c>
      <c r="B33" s="888" t="s">
        <v>466</v>
      </c>
      <c r="C33" s="889"/>
      <c r="D33" s="889"/>
      <c r="E33" s="889"/>
      <c r="F33" s="889"/>
      <c r="G33" s="889"/>
      <c r="H33" s="889"/>
      <c r="I33" s="889"/>
      <c r="J33" s="889"/>
      <c r="K33" s="889"/>
      <c r="L33" s="889"/>
      <c r="M33" s="889"/>
      <c r="N33" s="889"/>
      <c r="O33" s="889"/>
      <c r="P33" s="890"/>
      <c r="Q33" s="891">
        <v>1284</v>
      </c>
      <c r="R33" s="892"/>
      <c r="S33" s="892"/>
      <c r="T33" s="892"/>
      <c r="U33" s="892"/>
      <c r="V33" s="892">
        <v>1239</v>
      </c>
      <c r="W33" s="892"/>
      <c r="X33" s="892"/>
      <c r="Y33" s="892"/>
      <c r="Z33" s="892"/>
      <c r="AA33" s="892">
        <v>45</v>
      </c>
      <c r="AB33" s="892"/>
      <c r="AC33" s="892"/>
      <c r="AD33" s="892"/>
      <c r="AE33" s="898"/>
      <c r="AF33" s="927" t="s">
        <v>188</v>
      </c>
      <c r="AG33" s="892"/>
      <c r="AH33" s="892"/>
      <c r="AI33" s="892"/>
      <c r="AJ33" s="928"/>
      <c r="AK33" s="897">
        <v>23</v>
      </c>
      <c r="AL33" s="892"/>
      <c r="AM33" s="892"/>
      <c r="AN33" s="892"/>
      <c r="AO33" s="892"/>
      <c r="AP33" s="892">
        <v>1041</v>
      </c>
      <c r="AQ33" s="892"/>
      <c r="AR33" s="892"/>
      <c r="AS33" s="892"/>
      <c r="AT33" s="892"/>
      <c r="AU33" s="892"/>
      <c r="AV33" s="892"/>
      <c r="AW33" s="892"/>
      <c r="AX33" s="892"/>
      <c r="AY33" s="892"/>
      <c r="AZ33" s="929"/>
      <c r="BA33" s="929"/>
      <c r="BB33" s="929"/>
      <c r="BC33" s="929"/>
      <c r="BD33" s="929"/>
      <c r="BE33" s="893" t="s">
        <v>19</v>
      </c>
      <c r="BF33" s="893"/>
      <c r="BG33" s="893"/>
      <c r="BH33" s="893"/>
      <c r="BI33" s="894"/>
      <c r="BJ33" s="77"/>
      <c r="BK33" s="77"/>
      <c r="BL33" s="77"/>
      <c r="BM33" s="77"/>
      <c r="BN33" s="77"/>
      <c r="BO33" s="76"/>
      <c r="BP33" s="76"/>
      <c r="BQ33" s="73">
        <v>27</v>
      </c>
      <c r="BR33" s="101"/>
      <c r="BS33" s="888" t="s">
        <v>554</v>
      </c>
      <c r="BT33" s="889"/>
      <c r="BU33" s="889"/>
      <c r="BV33" s="889"/>
      <c r="BW33" s="889"/>
      <c r="BX33" s="889"/>
      <c r="BY33" s="889"/>
      <c r="BZ33" s="889"/>
      <c r="CA33" s="889"/>
      <c r="CB33" s="889"/>
      <c r="CC33" s="889"/>
      <c r="CD33" s="889"/>
      <c r="CE33" s="889"/>
      <c r="CF33" s="889"/>
      <c r="CG33" s="890"/>
      <c r="CH33" s="895">
        <v>1</v>
      </c>
      <c r="CI33" s="896"/>
      <c r="CJ33" s="896"/>
      <c r="CK33" s="896"/>
      <c r="CL33" s="906"/>
      <c r="CM33" s="895">
        <v>337</v>
      </c>
      <c r="CN33" s="896"/>
      <c r="CO33" s="896"/>
      <c r="CP33" s="896"/>
      <c r="CQ33" s="906"/>
      <c r="CR33" s="895">
        <v>1</v>
      </c>
      <c r="CS33" s="896"/>
      <c r="CT33" s="896"/>
      <c r="CU33" s="896"/>
      <c r="CV33" s="906"/>
      <c r="CW33" s="895"/>
      <c r="CX33" s="896"/>
      <c r="CY33" s="896"/>
      <c r="CZ33" s="896"/>
      <c r="DA33" s="906"/>
      <c r="DB33" s="895"/>
      <c r="DC33" s="896"/>
      <c r="DD33" s="896"/>
      <c r="DE33" s="896"/>
      <c r="DF33" s="906"/>
      <c r="DG33" s="895"/>
      <c r="DH33" s="896"/>
      <c r="DI33" s="896"/>
      <c r="DJ33" s="896"/>
      <c r="DK33" s="906"/>
      <c r="DL33" s="895"/>
      <c r="DM33" s="896"/>
      <c r="DN33" s="896"/>
      <c r="DO33" s="896"/>
      <c r="DP33" s="906"/>
      <c r="DQ33" s="895"/>
      <c r="DR33" s="896"/>
      <c r="DS33" s="896"/>
      <c r="DT33" s="896"/>
      <c r="DU33" s="906"/>
      <c r="DV33" s="888"/>
      <c r="DW33" s="889"/>
      <c r="DX33" s="889"/>
      <c r="DY33" s="889"/>
      <c r="DZ33" s="907"/>
      <c r="EA33" s="68"/>
    </row>
    <row r="34" spans="1:131" s="65" customFormat="1" ht="26.25" customHeight="1" x14ac:dyDescent="0.2">
      <c r="A34" s="75">
        <v>7</v>
      </c>
      <c r="B34" s="888" t="s">
        <v>467</v>
      </c>
      <c r="C34" s="889"/>
      <c r="D34" s="889"/>
      <c r="E34" s="889"/>
      <c r="F34" s="889"/>
      <c r="G34" s="889"/>
      <c r="H34" s="889"/>
      <c r="I34" s="889"/>
      <c r="J34" s="889"/>
      <c r="K34" s="889"/>
      <c r="L34" s="889"/>
      <c r="M34" s="889"/>
      <c r="N34" s="889"/>
      <c r="O34" s="889"/>
      <c r="P34" s="890"/>
      <c r="Q34" s="891">
        <v>584</v>
      </c>
      <c r="R34" s="892"/>
      <c r="S34" s="892"/>
      <c r="T34" s="892"/>
      <c r="U34" s="892"/>
      <c r="V34" s="892">
        <v>573</v>
      </c>
      <c r="W34" s="892"/>
      <c r="X34" s="892"/>
      <c r="Y34" s="892"/>
      <c r="Z34" s="892"/>
      <c r="AA34" s="892">
        <v>11</v>
      </c>
      <c r="AB34" s="892"/>
      <c r="AC34" s="892"/>
      <c r="AD34" s="892"/>
      <c r="AE34" s="898"/>
      <c r="AF34" s="927" t="s">
        <v>188</v>
      </c>
      <c r="AG34" s="892"/>
      <c r="AH34" s="892"/>
      <c r="AI34" s="892"/>
      <c r="AJ34" s="928"/>
      <c r="AK34" s="897">
        <v>92</v>
      </c>
      <c r="AL34" s="892"/>
      <c r="AM34" s="892"/>
      <c r="AN34" s="892"/>
      <c r="AO34" s="892"/>
      <c r="AP34" s="892">
        <v>2890</v>
      </c>
      <c r="AQ34" s="892"/>
      <c r="AR34" s="892"/>
      <c r="AS34" s="892"/>
      <c r="AT34" s="892"/>
      <c r="AU34" s="892"/>
      <c r="AV34" s="892"/>
      <c r="AW34" s="892"/>
      <c r="AX34" s="892"/>
      <c r="AY34" s="892"/>
      <c r="AZ34" s="929"/>
      <c r="BA34" s="929"/>
      <c r="BB34" s="929"/>
      <c r="BC34" s="929"/>
      <c r="BD34" s="929"/>
      <c r="BE34" s="893" t="s">
        <v>19</v>
      </c>
      <c r="BF34" s="893"/>
      <c r="BG34" s="893"/>
      <c r="BH34" s="893"/>
      <c r="BI34" s="894"/>
      <c r="BJ34" s="77"/>
      <c r="BK34" s="77"/>
      <c r="BL34" s="77"/>
      <c r="BM34" s="77"/>
      <c r="BN34" s="77"/>
      <c r="BO34" s="76"/>
      <c r="BP34" s="76"/>
      <c r="BQ34" s="73">
        <v>28</v>
      </c>
      <c r="BR34" s="101"/>
      <c r="BS34" s="888" t="s">
        <v>164</v>
      </c>
      <c r="BT34" s="889"/>
      <c r="BU34" s="889"/>
      <c r="BV34" s="889"/>
      <c r="BW34" s="889"/>
      <c r="BX34" s="889"/>
      <c r="BY34" s="889"/>
      <c r="BZ34" s="889"/>
      <c r="CA34" s="889"/>
      <c r="CB34" s="889"/>
      <c r="CC34" s="889"/>
      <c r="CD34" s="889"/>
      <c r="CE34" s="889"/>
      <c r="CF34" s="889"/>
      <c r="CG34" s="890"/>
      <c r="CH34" s="895">
        <v>48</v>
      </c>
      <c r="CI34" s="896"/>
      <c r="CJ34" s="896"/>
      <c r="CK34" s="896"/>
      <c r="CL34" s="906"/>
      <c r="CM34" s="895">
        <v>7685</v>
      </c>
      <c r="CN34" s="896"/>
      <c r="CO34" s="896"/>
      <c r="CP34" s="896"/>
      <c r="CQ34" s="906"/>
      <c r="CR34" s="895">
        <v>4</v>
      </c>
      <c r="CS34" s="896"/>
      <c r="CT34" s="896"/>
      <c r="CU34" s="896"/>
      <c r="CV34" s="906"/>
      <c r="CW34" s="895"/>
      <c r="CX34" s="896"/>
      <c r="CY34" s="896"/>
      <c r="CZ34" s="896"/>
      <c r="DA34" s="906"/>
      <c r="DB34" s="895"/>
      <c r="DC34" s="896"/>
      <c r="DD34" s="896"/>
      <c r="DE34" s="896"/>
      <c r="DF34" s="906"/>
      <c r="DG34" s="895"/>
      <c r="DH34" s="896"/>
      <c r="DI34" s="896"/>
      <c r="DJ34" s="896"/>
      <c r="DK34" s="906"/>
      <c r="DL34" s="895"/>
      <c r="DM34" s="896"/>
      <c r="DN34" s="896"/>
      <c r="DO34" s="896"/>
      <c r="DP34" s="906"/>
      <c r="DQ34" s="895"/>
      <c r="DR34" s="896"/>
      <c r="DS34" s="896"/>
      <c r="DT34" s="896"/>
      <c r="DU34" s="906"/>
      <c r="DV34" s="888"/>
      <c r="DW34" s="889"/>
      <c r="DX34" s="889"/>
      <c r="DY34" s="889"/>
      <c r="DZ34" s="907"/>
      <c r="EA34" s="68"/>
    </row>
    <row r="35" spans="1:131" s="65" customFormat="1" ht="26.25" customHeight="1" x14ac:dyDescent="0.2">
      <c r="A35" s="75">
        <v>8</v>
      </c>
      <c r="B35" s="888"/>
      <c r="C35" s="889"/>
      <c r="D35" s="889"/>
      <c r="E35" s="889"/>
      <c r="F35" s="889"/>
      <c r="G35" s="889"/>
      <c r="H35" s="889"/>
      <c r="I35" s="889"/>
      <c r="J35" s="889"/>
      <c r="K35" s="889"/>
      <c r="L35" s="889"/>
      <c r="M35" s="889"/>
      <c r="N35" s="889"/>
      <c r="O35" s="889"/>
      <c r="P35" s="890"/>
      <c r="Q35" s="891"/>
      <c r="R35" s="892"/>
      <c r="S35" s="892"/>
      <c r="T35" s="892"/>
      <c r="U35" s="892"/>
      <c r="V35" s="892"/>
      <c r="W35" s="892"/>
      <c r="X35" s="892"/>
      <c r="Y35" s="892"/>
      <c r="Z35" s="892"/>
      <c r="AA35" s="892"/>
      <c r="AB35" s="892"/>
      <c r="AC35" s="892"/>
      <c r="AD35" s="892"/>
      <c r="AE35" s="898"/>
      <c r="AF35" s="927"/>
      <c r="AG35" s="892"/>
      <c r="AH35" s="892"/>
      <c r="AI35" s="892"/>
      <c r="AJ35" s="928"/>
      <c r="AK35" s="897"/>
      <c r="AL35" s="892"/>
      <c r="AM35" s="892"/>
      <c r="AN35" s="892"/>
      <c r="AO35" s="892"/>
      <c r="AP35" s="892"/>
      <c r="AQ35" s="892"/>
      <c r="AR35" s="892"/>
      <c r="AS35" s="892"/>
      <c r="AT35" s="892"/>
      <c r="AU35" s="892"/>
      <c r="AV35" s="892"/>
      <c r="AW35" s="892"/>
      <c r="AX35" s="892"/>
      <c r="AY35" s="892"/>
      <c r="AZ35" s="929"/>
      <c r="BA35" s="929"/>
      <c r="BB35" s="929"/>
      <c r="BC35" s="929"/>
      <c r="BD35" s="929"/>
      <c r="BE35" s="893"/>
      <c r="BF35" s="893"/>
      <c r="BG35" s="893"/>
      <c r="BH35" s="893"/>
      <c r="BI35" s="894"/>
      <c r="BJ35" s="77"/>
      <c r="BK35" s="77"/>
      <c r="BL35" s="77"/>
      <c r="BM35" s="77"/>
      <c r="BN35" s="77"/>
      <c r="BO35" s="76"/>
      <c r="BP35" s="76"/>
      <c r="BQ35" s="73">
        <v>29</v>
      </c>
      <c r="BR35" s="101"/>
      <c r="BS35" s="888" t="s">
        <v>555</v>
      </c>
      <c r="BT35" s="889"/>
      <c r="BU35" s="889"/>
      <c r="BV35" s="889"/>
      <c r="BW35" s="889"/>
      <c r="BX35" s="889"/>
      <c r="BY35" s="889"/>
      <c r="BZ35" s="889"/>
      <c r="CA35" s="889"/>
      <c r="CB35" s="889"/>
      <c r="CC35" s="889"/>
      <c r="CD35" s="889"/>
      <c r="CE35" s="889"/>
      <c r="CF35" s="889"/>
      <c r="CG35" s="890"/>
      <c r="CH35" s="895">
        <v>-6</v>
      </c>
      <c r="CI35" s="896"/>
      <c r="CJ35" s="896"/>
      <c r="CK35" s="896"/>
      <c r="CL35" s="906"/>
      <c r="CM35" s="895">
        <v>155</v>
      </c>
      <c r="CN35" s="896"/>
      <c r="CO35" s="896"/>
      <c r="CP35" s="896"/>
      <c r="CQ35" s="906"/>
      <c r="CR35" s="895">
        <v>95</v>
      </c>
      <c r="CS35" s="896"/>
      <c r="CT35" s="896"/>
      <c r="CU35" s="896"/>
      <c r="CV35" s="906"/>
      <c r="CW35" s="895"/>
      <c r="CX35" s="896"/>
      <c r="CY35" s="896"/>
      <c r="CZ35" s="896"/>
      <c r="DA35" s="906"/>
      <c r="DB35" s="895"/>
      <c r="DC35" s="896"/>
      <c r="DD35" s="896"/>
      <c r="DE35" s="896"/>
      <c r="DF35" s="906"/>
      <c r="DG35" s="895"/>
      <c r="DH35" s="896"/>
      <c r="DI35" s="896"/>
      <c r="DJ35" s="896"/>
      <c r="DK35" s="906"/>
      <c r="DL35" s="895"/>
      <c r="DM35" s="896"/>
      <c r="DN35" s="896"/>
      <c r="DO35" s="896"/>
      <c r="DP35" s="906"/>
      <c r="DQ35" s="895"/>
      <c r="DR35" s="896"/>
      <c r="DS35" s="896"/>
      <c r="DT35" s="896"/>
      <c r="DU35" s="906"/>
      <c r="DV35" s="888"/>
      <c r="DW35" s="889"/>
      <c r="DX35" s="889"/>
      <c r="DY35" s="889"/>
      <c r="DZ35" s="907"/>
      <c r="EA35" s="68"/>
    </row>
    <row r="36" spans="1:131" s="65" customFormat="1" ht="26.25" customHeight="1" x14ac:dyDescent="0.2">
      <c r="A36" s="75">
        <v>9</v>
      </c>
      <c r="B36" s="888"/>
      <c r="C36" s="889"/>
      <c r="D36" s="889"/>
      <c r="E36" s="889"/>
      <c r="F36" s="889"/>
      <c r="G36" s="889"/>
      <c r="H36" s="889"/>
      <c r="I36" s="889"/>
      <c r="J36" s="889"/>
      <c r="K36" s="889"/>
      <c r="L36" s="889"/>
      <c r="M36" s="889"/>
      <c r="N36" s="889"/>
      <c r="O36" s="889"/>
      <c r="P36" s="890"/>
      <c r="Q36" s="891"/>
      <c r="R36" s="892"/>
      <c r="S36" s="892"/>
      <c r="T36" s="892"/>
      <c r="U36" s="892"/>
      <c r="V36" s="892"/>
      <c r="W36" s="892"/>
      <c r="X36" s="892"/>
      <c r="Y36" s="892"/>
      <c r="Z36" s="892"/>
      <c r="AA36" s="892"/>
      <c r="AB36" s="892"/>
      <c r="AC36" s="892"/>
      <c r="AD36" s="892"/>
      <c r="AE36" s="898"/>
      <c r="AF36" s="927"/>
      <c r="AG36" s="892"/>
      <c r="AH36" s="892"/>
      <c r="AI36" s="892"/>
      <c r="AJ36" s="928"/>
      <c r="AK36" s="897"/>
      <c r="AL36" s="892"/>
      <c r="AM36" s="892"/>
      <c r="AN36" s="892"/>
      <c r="AO36" s="892"/>
      <c r="AP36" s="892"/>
      <c r="AQ36" s="892"/>
      <c r="AR36" s="892"/>
      <c r="AS36" s="892"/>
      <c r="AT36" s="892"/>
      <c r="AU36" s="892"/>
      <c r="AV36" s="892"/>
      <c r="AW36" s="892"/>
      <c r="AX36" s="892"/>
      <c r="AY36" s="892"/>
      <c r="AZ36" s="929"/>
      <c r="BA36" s="929"/>
      <c r="BB36" s="929"/>
      <c r="BC36" s="929"/>
      <c r="BD36" s="929"/>
      <c r="BE36" s="893"/>
      <c r="BF36" s="893"/>
      <c r="BG36" s="893"/>
      <c r="BH36" s="893"/>
      <c r="BI36" s="894"/>
      <c r="BJ36" s="77"/>
      <c r="BK36" s="77"/>
      <c r="BL36" s="77"/>
      <c r="BM36" s="77"/>
      <c r="BN36" s="77"/>
      <c r="BO36" s="76"/>
      <c r="BP36" s="76"/>
      <c r="BQ36" s="73">
        <v>30</v>
      </c>
      <c r="BR36" s="101"/>
      <c r="BS36" s="888" t="s">
        <v>556</v>
      </c>
      <c r="BT36" s="889"/>
      <c r="BU36" s="889"/>
      <c r="BV36" s="889"/>
      <c r="BW36" s="889"/>
      <c r="BX36" s="889"/>
      <c r="BY36" s="889"/>
      <c r="BZ36" s="889"/>
      <c r="CA36" s="889"/>
      <c r="CB36" s="889"/>
      <c r="CC36" s="889"/>
      <c r="CD36" s="889"/>
      <c r="CE36" s="889"/>
      <c r="CF36" s="889"/>
      <c r="CG36" s="890"/>
      <c r="CH36" s="895">
        <v>-11</v>
      </c>
      <c r="CI36" s="896"/>
      <c r="CJ36" s="896"/>
      <c r="CK36" s="896"/>
      <c r="CL36" s="906"/>
      <c r="CM36" s="895">
        <v>275</v>
      </c>
      <c r="CN36" s="896"/>
      <c r="CO36" s="896"/>
      <c r="CP36" s="896"/>
      <c r="CQ36" s="906"/>
      <c r="CR36" s="895">
        <v>208</v>
      </c>
      <c r="CS36" s="896"/>
      <c r="CT36" s="896"/>
      <c r="CU36" s="896"/>
      <c r="CV36" s="906"/>
      <c r="CW36" s="895">
        <v>253</v>
      </c>
      <c r="CX36" s="896"/>
      <c r="CY36" s="896"/>
      <c r="CZ36" s="896"/>
      <c r="DA36" s="906"/>
      <c r="DB36" s="895"/>
      <c r="DC36" s="896"/>
      <c r="DD36" s="896"/>
      <c r="DE36" s="896"/>
      <c r="DF36" s="906"/>
      <c r="DG36" s="895"/>
      <c r="DH36" s="896"/>
      <c r="DI36" s="896"/>
      <c r="DJ36" s="896"/>
      <c r="DK36" s="906"/>
      <c r="DL36" s="895"/>
      <c r="DM36" s="896"/>
      <c r="DN36" s="896"/>
      <c r="DO36" s="896"/>
      <c r="DP36" s="906"/>
      <c r="DQ36" s="895"/>
      <c r="DR36" s="896"/>
      <c r="DS36" s="896"/>
      <c r="DT36" s="896"/>
      <c r="DU36" s="906"/>
      <c r="DV36" s="888"/>
      <c r="DW36" s="889"/>
      <c r="DX36" s="889"/>
      <c r="DY36" s="889"/>
      <c r="DZ36" s="907"/>
      <c r="EA36" s="68"/>
    </row>
    <row r="37" spans="1:131" s="65" customFormat="1" ht="26.25" customHeight="1" x14ac:dyDescent="0.2">
      <c r="A37" s="75">
        <v>10</v>
      </c>
      <c r="B37" s="888"/>
      <c r="C37" s="889"/>
      <c r="D37" s="889"/>
      <c r="E37" s="889"/>
      <c r="F37" s="889"/>
      <c r="G37" s="889"/>
      <c r="H37" s="889"/>
      <c r="I37" s="889"/>
      <c r="J37" s="889"/>
      <c r="K37" s="889"/>
      <c r="L37" s="889"/>
      <c r="M37" s="889"/>
      <c r="N37" s="889"/>
      <c r="O37" s="889"/>
      <c r="P37" s="890"/>
      <c r="Q37" s="891"/>
      <c r="R37" s="892"/>
      <c r="S37" s="892"/>
      <c r="T37" s="892"/>
      <c r="U37" s="892"/>
      <c r="V37" s="892"/>
      <c r="W37" s="892"/>
      <c r="X37" s="892"/>
      <c r="Y37" s="892"/>
      <c r="Z37" s="892"/>
      <c r="AA37" s="892"/>
      <c r="AB37" s="892"/>
      <c r="AC37" s="892"/>
      <c r="AD37" s="892"/>
      <c r="AE37" s="898"/>
      <c r="AF37" s="927"/>
      <c r="AG37" s="892"/>
      <c r="AH37" s="892"/>
      <c r="AI37" s="892"/>
      <c r="AJ37" s="928"/>
      <c r="AK37" s="897"/>
      <c r="AL37" s="892"/>
      <c r="AM37" s="892"/>
      <c r="AN37" s="892"/>
      <c r="AO37" s="892"/>
      <c r="AP37" s="892"/>
      <c r="AQ37" s="892"/>
      <c r="AR37" s="892"/>
      <c r="AS37" s="892"/>
      <c r="AT37" s="892"/>
      <c r="AU37" s="892"/>
      <c r="AV37" s="892"/>
      <c r="AW37" s="892"/>
      <c r="AX37" s="892"/>
      <c r="AY37" s="892"/>
      <c r="AZ37" s="929"/>
      <c r="BA37" s="929"/>
      <c r="BB37" s="929"/>
      <c r="BC37" s="929"/>
      <c r="BD37" s="929"/>
      <c r="BE37" s="893"/>
      <c r="BF37" s="893"/>
      <c r="BG37" s="893"/>
      <c r="BH37" s="893"/>
      <c r="BI37" s="894"/>
      <c r="BJ37" s="77"/>
      <c r="BK37" s="77"/>
      <c r="BL37" s="77"/>
      <c r="BM37" s="77"/>
      <c r="BN37" s="77"/>
      <c r="BO37" s="76"/>
      <c r="BP37" s="76"/>
      <c r="BQ37" s="73">
        <v>31</v>
      </c>
      <c r="BR37" s="101"/>
      <c r="BS37" s="888" t="s">
        <v>169</v>
      </c>
      <c r="BT37" s="889"/>
      <c r="BU37" s="889"/>
      <c r="BV37" s="889"/>
      <c r="BW37" s="889"/>
      <c r="BX37" s="889"/>
      <c r="BY37" s="889"/>
      <c r="BZ37" s="889"/>
      <c r="CA37" s="889"/>
      <c r="CB37" s="889"/>
      <c r="CC37" s="889"/>
      <c r="CD37" s="889"/>
      <c r="CE37" s="889"/>
      <c r="CF37" s="889"/>
      <c r="CG37" s="890"/>
      <c r="CH37" s="895">
        <v>-1</v>
      </c>
      <c r="CI37" s="896"/>
      <c r="CJ37" s="896"/>
      <c r="CK37" s="896"/>
      <c r="CL37" s="906"/>
      <c r="CM37" s="895">
        <v>649</v>
      </c>
      <c r="CN37" s="896"/>
      <c r="CO37" s="896"/>
      <c r="CP37" s="896"/>
      <c r="CQ37" s="906"/>
      <c r="CR37" s="895">
        <v>448</v>
      </c>
      <c r="CS37" s="896"/>
      <c r="CT37" s="896"/>
      <c r="CU37" s="896"/>
      <c r="CV37" s="906"/>
      <c r="CW37" s="895"/>
      <c r="CX37" s="896"/>
      <c r="CY37" s="896"/>
      <c r="CZ37" s="896"/>
      <c r="DA37" s="906"/>
      <c r="DB37" s="895"/>
      <c r="DC37" s="896"/>
      <c r="DD37" s="896"/>
      <c r="DE37" s="896"/>
      <c r="DF37" s="906"/>
      <c r="DG37" s="895"/>
      <c r="DH37" s="896"/>
      <c r="DI37" s="896"/>
      <c r="DJ37" s="896"/>
      <c r="DK37" s="906"/>
      <c r="DL37" s="895"/>
      <c r="DM37" s="896"/>
      <c r="DN37" s="896"/>
      <c r="DO37" s="896"/>
      <c r="DP37" s="906"/>
      <c r="DQ37" s="895"/>
      <c r="DR37" s="896"/>
      <c r="DS37" s="896"/>
      <c r="DT37" s="896"/>
      <c r="DU37" s="906"/>
      <c r="DV37" s="888"/>
      <c r="DW37" s="889"/>
      <c r="DX37" s="889"/>
      <c r="DY37" s="889"/>
      <c r="DZ37" s="907"/>
      <c r="EA37" s="68"/>
    </row>
    <row r="38" spans="1:131" s="65" customFormat="1" ht="26.25" customHeight="1" x14ac:dyDescent="0.2">
      <c r="A38" s="75">
        <v>11</v>
      </c>
      <c r="B38" s="888"/>
      <c r="C38" s="889"/>
      <c r="D38" s="889"/>
      <c r="E38" s="889"/>
      <c r="F38" s="889"/>
      <c r="G38" s="889"/>
      <c r="H38" s="889"/>
      <c r="I38" s="889"/>
      <c r="J38" s="889"/>
      <c r="K38" s="889"/>
      <c r="L38" s="889"/>
      <c r="M38" s="889"/>
      <c r="N38" s="889"/>
      <c r="O38" s="889"/>
      <c r="P38" s="890"/>
      <c r="Q38" s="891"/>
      <c r="R38" s="892"/>
      <c r="S38" s="892"/>
      <c r="T38" s="892"/>
      <c r="U38" s="892"/>
      <c r="V38" s="892"/>
      <c r="W38" s="892"/>
      <c r="X38" s="892"/>
      <c r="Y38" s="892"/>
      <c r="Z38" s="892"/>
      <c r="AA38" s="892"/>
      <c r="AB38" s="892"/>
      <c r="AC38" s="892"/>
      <c r="AD38" s="892"/>
      <c r="AE38" s="898"/>
      <c r="AF38" s="927"/>
      <c r="AG38" s="892"/>
      <c r="AH38" s="892"/>
      <c r="AI38" s="892"/>
      <c r="AJ38" s="928"/>
      <c r="AK38" s="897"/>
      <c r="AL38" s="892"/>
      <c r="AM38" s="892"/>
      <c r="AN38" s="892"/>
      <c r="AO38" s="892"/>
      <c r="AP38" s="892"/>
      <c r="AQ38" s="892"/>
      <c r="AR38" s="892"/>
      <c r="AS38" s="892"/>
      <c r="AT38" s="892"/>
      <c r="AU38" s="892"/>
      <c r="AV38" s="892"/>
      <c r="AW38" s="892"/>
      <c r="AX38" s="892"/>
      <c r="AY38" s="892"/>
      <c r="AZ38" s="929"/>
      <c r="BA38" s="929"/>
      <c r="BB38" s="929"/>
      <c r="BC38" s="929"/>
      <c r="BD38" s="929"/>
      <c r="BE38" s="893"/>
      <c r="BF38" s="893"/>
      <c r="BG38" s="893"/>
      <c r="BH38" s="893"/>
      <c r="BI38" s="894"/>
      <c r="BJ38" s="77"/>
      <c r="BK38" s="77"/>
      <c r="BL38" s="77"/>
      <c r="BM38" s="77"/>
      <c r="BN38" s="77"/>
      <c r="BO38" s="76"/>
      <c r="BP38" s="76"/>
      <c r="BQ38" s="73">
        <v>32</v>
      </c>
      <c r="BR38" s="101"/>
      <c r="BS38" s="888" t="s">
        <v>390</v>
      </c>
      <c r="BT38" s="889"/>
      <c r="BU38" s="889"/>
      <c r="BV38" s="889"/>
      <c r="BW38" s="889"/>
      <c r="BX38" s="889"/>
      <c r="BY38" s="889"/>
      <c r="BZ38" s="889"/>
      <c r="CA38" s="889"/>
      <c r="CB38" s="889"/>
      <c r="CC38" s="889"/>
      <c r="CD38" s="889"/>
      <c r="CE38" s="889"/>
      <c r="CF38" s="889"/>
      <c r="CG38" s="890"/>
      <c r="CH38" s="895">
        <v>1</v>
      </c>
      <c r="CI38" s="896"/>
      <c r="CJ38" s="896"/>
      <c r="CK38" s="896"/>
      <c r="CL38" s="906"/>
      <c r="CM38" s="895">
        <v>198</v>
      </c>
      <c r="CN38" s="896"/>
      <c r="CO38" s="896"/>
      <c r="CP38" s="896"/>
      <c r="CQ38" s="906"/>
      <c r="CR38" s="895">
        <v>103</v>
      </c>
      <c r="CS38" s="896"/>
      <c r="CT38" s="896"/>
      <c r="CU38" s="896"/>
      <c r="CV38" s="906"/>
      <c r="CW38" s="895">
        <v>328</v>
      </c>
      <c r="CX38" s="896"/>
      <c r="CY38" s="896"/>
      <c r="CZ38" s="896"/>
      <c r="DA38" s="906"/>
      <c r="DB38" s="895"/>
      <c r="DC38" s="896"/>
      <c r="DD38" s="896"/>
      <c r="DE38" s="896"/>
      <c r="DF38" s="906"/>
      <c r="DG38" s="895"/>
      <c r="DH38" s="896"/>
      <c r="DI38" s="896"/>
      <c r="DJ38" s="896"/>
      <c r="DK38" s="906"/>
      <c r="DL38" s="895"/>
      <c r="DM38" s="896"/>
      <c r="DN38" s="896"/>
      <c r="DO38" s="896"/>
      <c r="DP38" s="906"/>
      <c r="DQ38" s="895"/>
      <c r="DR38" s="896"/>
      <c r="DS38" s="896"/>
      <c r="DT38" s="896"/>
      <c r="DU38" s="906"/>
      <c r="DV38" s="888"/>
      <c r="DW38" s="889"/>
      <c r="DX38" s="889"/>
      <c r="DY38" s="889"/>
      <c r="DZ38" s="907"/>
      <c r="EA38" s="68"/>
    </row>
    <row r="39" spans="1:131" s="65" customFormat="1" ht="26.25" customHeight="1" x14ac:dyDescent="0.2">
      <c r="A39" s="75">
        <v>12</v>
      </c>
      <c r="B39" s="888"/>
      <c r="C39" s="889"/>
      <c r="D39" s="889"/>
      <c r="E39" s="889"/>
      <c r="F39" s="889"/>
      <c r="G39" s="889"/>
      <c r="H39" s="889"/>
      <c r="I39" s="889"/>
      <c r="J39" s="889"/>
      <c r="K39" s="889"/>
      <c r="L39" s="889"/>
      <c r="M39" s="889"/>
      <c r="N39" s="889"/>
      <c r="O39" s="889"/>
      <c r="P39" s="890"/>
      <c r="Q39" s="891"/>
      <c r="R39" s="892"/>
      <c r="S39" s="892"/>
      <c r="T39" s="892"/>
      <c r="U39" s="892"/>
      <c r="V39" s="892"/>
      <c r="W39" s="892"/>
      <c r="X39" s="892"/>
      <c r="Y39" s="892"/>
      <c r="Z39" s="892"/>
      <c r="AA39" s="892"/>
      <c r="AB39" s="892"/>
      <c r="AC39" s="892"/>
      <c r="AD39" s="892"/>
      <c r="AE39" s="898"/>
      <c r="AF39" s="927"/>
      <c r="AG39" s="892"/>
      <c r="AH39" s="892"/>
      <c r="AI39" s="892"/>
      <c r="AJ39" s="928"/>
      <c r="AK39" s="897"/>
      <c r="AL39" s="892"/>
      <c r="AM39" s="892"/>
      <c r="AN39" s="892"/>
      <c r="AO39" s="892"/>
      <c r="AP39" s="892"/>
      <c r="AQ39" s="892"/>
      <c r="AR39" s="892"/>
      <c r="AS39" s="892"/>
      <c r="AT39" s="892"/>
      <c r="AU39" s="892"/>
      <c r="AV39" s="892"/>
      <c r="AW39" s="892"/>
      <c r="AX39" s="892"/>
      <c r="AY39" s="892"/>
      <c r="AZ39" s="929"/>
      <c r="BA39" s="929"/>
      <c r="BB39" s="929"/>
      <c r="BC39" s="929"/>
      <c r="BD39" s="929"/>
      <c r="BE39" s="893"/>
      <c r="BF39" s="893"/>
      <c r="BG39" s="893"/>
      <c r="BH39" s="893"/>
      <c r="BI39" s="894"/>
      <c r="BJ39" s="77"/>
      <c r="BK39" s="77"/>
      <c r="BL39" s="77"/>
      <c r="BM39" s="77"/>
      <c r="BN39" s="77"/>
      <c r="BO39" s="76"/>
      <c r="BP39" s="76"/>
      <c r="BQ39" s="73">
        <v>33</v>
      </c>
      <c r="BR39" s="101"/>
      <c r="BS39" s="888" t="s">
        <v>40</v>
      </c>
      <c r="BT39" s="889"/>
      <c r="BU39" s="889"/>
      <c r="BV39" s="889"/>
      <c r="BW39" s="889"/>
      <c r="BX39" s="889"/>
      <c r="BY39" s="889"/>
      <c r="BZ39" s="889"/>
      <c r="CA39" s="889"/>
      <c r="CB39" s="889"/>
      <c r="CC39" s="889"/>
      <c r="CD39" s="889"/>
      <c r="CE39" s="889"/>
      <c r="CF39" s="889"/>
      <c r="CG39" s="890"/>
      <c r="CH39" s="895">
        <v>107</v>
      </c>
      <c r="CI39" s="896"/>
      <c r="CJ39" s="896"/>
      <c r="CK39" s="896"/>
      <c r="CL39" s="906"/>
      <c r="CM39" s="895">
        <v>346</v>
      </c>
      <c r="CN39" s="896"/>
      <c r="CO39" s="896"/>
      <c r="CP39" s="896"/>
      <c r="CQ39" s="906"/>
      <c r="CR39" s="895">
        <v>47</v>
      </c>
      <c r="CS39" s="896"/>
      <c r="CT39" s="896"/>
      <c r="CU39" s="896"/>
      <c r="CV39" s="906"/>
      <c r="CW39" s="895"/>
      <c r="CX39" s="896"/>
      <c r="CY39" s="896"/>
      <c r="CZ39" s="896"/>
      <c r="DA39" s="906"/>
      <c r="DB39" s="895"/>
      <c r="DC39" s="896"/>
      <c r="DD39" s="896"/>
      <c r="DE39" s="896"/>
      <c r="DF39" s="906"/>
      <c r="DG39" s="895"/>
      <c r="DH39" s="896"/>
      <c r="DI39" s="896"/>
      <c r="DJ39" s="896"/>
      <c r="DK39" s="906"/>
      <c r="DL39" s="895"/>
      <c r="DM39" s="896"/>
      <c r="DN39" s="896"/>
      <c r="DO39" s="896"/>
      <c r="DP39" s="906"/>
      <c r="DQ39" s="895"/>
      <c r="DR39" s="896"/>
      <c r="DS39" s="896"/>
      <c r="DT39" s="896"/>
      <c r="DU39" s="906"/>
      <c r="DV39" s="888"/>
      <c r="DW39" s="889"/>
      <c r="DX39" s="889"/>
      <c r="DY39" s="889"/>
      <c r="DZ39" s="907"/>
      <c r="EA39" s="68"/>
    </row>
    <row r="40" spans="1:131" s="65" customFormat="1" ht="26.25" customHeight="1" x14ac:dyDescent="0.2">
      <c r="A40" s="73">
        <v>13</v>
      </c>
      <c r="B40" s="888"/>
      <c r="C40" s="889"/>
      <c r="D40" s="889"/>
      <c r="E40" s="889"/>
      <c r="F40" s="889"/>
      <c r="G40" s="889"/>
      <c r="H40" s="889"/>
      <c r="I40" s="889"/>
      <c r="J40" s="889"/>
      <c r="K40" s="889"/>
      <c r="L40" s="889"/>
      <c r="M40" s="889"/>
      <c r="N40" s="889"/>
      <c r="O40" s="889"/>
      <c r="P40" s="890"/>
      <c r="Q40" s="891"/>
      <c r="R40" s="892"/>
      <c r="S40" s="892"/>
      <c r="T40" s="892"/>
      <c r="U40" s="892"/>
      <c r="V40" s="892"/>
      <c r="W40" s="892"/>
      <c r="X40" s="892"/>
      <c r="Y40" s="892"/>
      <c r="Z40" s="892"/>
      <c r="AA40" s="892"/>
      <c r="AB40" s="892"/>
      <c r="AC40" s="892"/>
      <c r="AD40" s="892"/>
      <c r="AE40" s="898"/>
      <c r="AF40" s="927"/>
      <c r="AG40" s="892"/>
      <c r="AH40" s="892"/>
      <c r="AI40" s="892"/>
      <c r="AJ40" s="928"/>
      <c r="AK40" s="897"/>
      <c r="AL40" s="892"/>
      <c r="AM40" s="892"/>
      <c r="AN40" s="892"/>
      <c r="AO40" s="892"/>
      <c r="AP40" s="892"/>
      <c r="AQ40" s="892"/>
      <c r="AR40" s="892"/>
      <c r="AS40" s="892"/>
      <c r="AT40" s="892"/>
      <c r="AU40" s="892"/>
      <c r="AV40" s="892"/>
      <c r="AW40" s="892"/>
      <c r="AX40" s="892"/>
      <c r="AY40" s="892"/>
      <c r="AZ40" s="929"/>
      <c r="BA40" s="929"/>
      <c r="BB40" s="929"/>
      <c r="BC40" s="929"/>
      <c r="BD40" s="929"/>
      <c r="BE40" s="893"/>
      <c r="BF40" s="893"/>
      <c r="BG40" s="893"/>
      <c r="BH40" s="893"/>
      <c r="BI40" s="894"/>
      <c r="BJ40" s="77"/>
      <c r="BK40" s="77"/>
      <c r="BL40" s="77"/>
      <c r="BM40" s="77"/>
      <c r="BN40" s="77"/>
      <c r="BO40" s="76"/>
      <c r="BP40" s="76"/>
      <c r="BQ40" s="73">
        <v>34</v>
      </c>
      <c r="BR40" s="101"/>
      <c r="BS40" s="888" t="s">
        <v>557</v>
      </c>
      <c r="BT40" s="889"/>
      <c r="BU40" s="889"/>
      <c r="BV40" s="889"/>
      <c r="BW40" s="889"/>
      <c r="BX40" s="889"/>
      <c r="BY40" s="889"/>
      <c r="BZ40" s="889"/>
      <c r="CA40" s="889"/>
      <c r="CB40" s="889"/>
      <c r="CC40" s="889"/>
      <c r="CD40" s="889"/>
      <c r="CE40" s="889"/>
      <c r="CF40" s="889"/>
      <c r="CG40" s="890"/>
      <c r="CH40" s="895">
        <v>18</v>
      </c>
      <c r="CI40" s="896"/>
      <c r="CJ40" s="896"/>
      <c r="CK40" s="896"/>
      <c r="CL40" s="906"/>
      <c r="CM40" s="895">
        <v>136</v>
      </c>
      <c r="CN40" s="896"/>
      <c r="CO40" s="896"/>
      <c r="CP40" s="896"/>
      <c r="CQ40" s="906"/>
      <c r="CR40" s="895">
        <v>30</v>
      </c>
      <c r="CS40" s="896"/>
      <c r="CT40" s="896"/>
      <c r="CU40" s="896"/>
      <c r="CV40" s="906"/>
      <c r="CW40" s="895"/>
      <c r="CX40" s="896"/>
      <c r="CY40" s="896"/>
      <c r="CZ40" s="896"/>
      <c r="DA40" s="906"/>
      <c r="DB40" s="895"/>
      <c r="DC40" s="896"/>
      <c r="DD40" s="896"/>
      <c r="DE40" s="896"/>
      <c r="DF40" s="906"/>
      <c r="DG40" s="895"/>
      <c r="DH40" s="896"/>
      <c r="DI40" s="896"/>
      <c r="DJ40" s="896"/>
      <c r="DK40" s="906"/>
      <c r="DL40" s="895"/>
      <c r="DM40" s="896"/>
      <c r="DN40" s="896"/>
      <c r="DO40" s="896"/>
      <c r="DP40" s="906"/>
      <c r="DQ40" s="895"/>
      <c r="DR40" s="896"/>
      <c r="DS40" s="896"/>
      <c r="DT40" s="896"/>
      <c r="DU40" s="906"/>
      <c r="DV40" s="888"/>
      <c r="DW40" s="889"/>
      <c r="DX40" s="889"/>
      <c r="DY40" s="889"/>
      <c r="DZ40" s="907"/>
      <c r="EA40" s="68"/>
    </row>
    <row r="41" spans="1:131" s="65" customFormat="1" ht="26.25" customHeight="1" x14ac:dyDescent="0.2">
      <c r="A41" s="73">
        <v>14</v>
      </c>
      <c r="B41" s="888"/>
      <c r="C41" s="889"/>
      <c r="D41" s="889"/>
      <c r="E41" s="889"/>
      <c r="F41" s="889"/>
      <c r="G41" s="889"/>
      <c r="H41" s="889"/>
      <c r="I41" s="889"/>
      <c r="J41" s="889"/>
      <c r="K41" s="889"/>
      <c r="L41" s="889"/>
      <c r="M41" s="889"/>
      <c r="N41" s="889"/>
      <c r="O41" s="889"/>
      <c r="P41" s="890"/>
      <c r="Q41" s="891"/>
      <c r="R41" s="892"/>
      <c r="S41" s="892"/>
      <c r="T41" s="892"/>
      <c r="U41" s="892"/>
      <c r="V41" s="892"/>
      <c r="W41" s="892"/>
      <c r="X41" s="892"/>
      <c r="Y41" s="892"/>
      <c r="Z41" s="892"/>
      <c r="AA41" s="892"/>
      <c r="AB41" s="892"/>
      <c r="AC41" s="892"/>
      <c r="AD41" s="892"/>
      <c r="AE41" s="898"/>
      <c r="AF41" s="927"/>
      <c r="AG41" s="892"/>
      <c r="AH41" s="892"/>
      <c r="AI41" s="892"/>
      <c r="AJ41" s="928"/>
      <c r="AK41" s="897"/>
      <c r="AL41" s="892"/>
      <c r="AM41" s="892"/>
      <c r="AN41" s="892"/>
      <c r="AO41" s="892"/>
      <c r="AP41" s="892"/>
      <c r="AQ41" s="892"/>
      <c r="AR41" s="892"/>
      <c r="AS41" s="892"/>
      <c r="AT41" s="892"/>
      <c r="AU41" s="892"/>
      <c r="AV41" s="892"/>
      <c r="AW41" s="892"/>
      <c r="AX41" s="892"/>
      <c r="AY41" s="892"/>
      <c r="AZ41" s="929"/>
      <c r="BA41" s="929"/>
      <c r="BB41" s="929"/>
      <c r="BC41" s="929"/>
      <c r="BD41" s="929"/>
      <c r="BE41" s="893"/>
      <c r="BF41" s="893"/>
      <c r="BG41" s="893"/>
      <c r="BH41" s="893"/>
      <c r="BI41" s="894"/>
      <c r="BJ41" s="77"/>
      <c r="BK41" s="77"/>
      <c r="BL41" s="77"/>
      <c r="BM41" s="77"/>
      <c r="BN41" s="77"/>
      <c r="BO41" s="76"/>
      <c r="BP41" s="76"/>
      <c r="BQ41" s="73">
        <v>35</v>
      </c>
      <c r="BR41" s="101"/>
      <c r="BS41" s="888" t="s">
        <v>326</v>
      </c>
      <c r="BT41" s="889"/>
      <c r="BU41" s="889"/>
      <c r="BV41" s="889"/>
      <c r="BW41" s="889"/>
      <c r="BX41" s="889"/>
      <c r="BY41" s="889"/>
      <c r="BZ41" s="889"/>
      <c r="CA41" s="889"/>
      <c r="CB41" s="889"/>
      <c r="CC41" s="889"/>
      <c r="CD41" s="889"/>
      <c r="CE41" s="889"/>
      <c r="CF41" s="889"/>
      <c r="CG41" s="890"/>
      <c r="CH41" s="895">
        <v>11</v>
      </c>
      <c r="CI41" s="896"/>
      <c r="CJ41" s="896"/>
      <c r="CK41" s="896"/>
      <c r="CL41" s="906"/>
      <c r="CM41" s="895">
        <v>62</v>
      </c>
      <c r="CN41" s="896"/>
      <c r="CO41" s="896"/>
      <c r="CP41" s="896"/>
      <c r="CQ41" s="906"/>
      <c r="CR41" s="895">
        <v>13</v>
      </c>
      <c r="CS41" s="896"/>
      <c r="CT41" s="896"/>
      <c r="CU41" s="896"/>
      <c r="CV41" s="906"/>
      <c r="CW41" s="895"/>
      <c r="CX41" s="896"/>
      <c r="CY41" s="896"/>
      <c r="CZ41" s="896"/>
      <c r="DA41" s="906"/>
      <c r="DB41" s="895"/>
      <c r="DC41" s="896"/>
      <c r="DD41" s="896"/>
      <c r="DE41" s="896"/>
      <c r="DF41" s="906"/>
      <c r="DG41" s="895"/>
      <c r="DH41" s="896"/>
      <c r="DI41" s="896"/>
      <c r="DJ41" s="896"/>
      <c r="DK41" s="906"/>
      <c r="DL41" s="895"/>
      <c r="DM41" s="896"/>
      <c r="DN41" s="896"/>
      <c r="DO41" s="896"/>
      <c r="DP41" s="906"/>
      <c r="DQ41" s="895"/>
      <c r="DR41" s="896"/>
      <c r="DS41" s="896"/>
      <c r="DT41" s="896"/>
      <c r="DU41" s="906"/>
      <c r="DV41" s="888"/>
      <c r="DW41" s="889"/>
      <c r="DX41" s="889"/>
      <c r="DY41" s="889"/>
      <c r="DZ41" s="907"/>
      <c r="EA41" s="68"/>
    </row>
    <row r="42" spans="1:131" s="65" customFormat="1" ht="26.25" customHeight="1" x14ac:dyDescent="0.2">
      <c r="A42" s="73">
        <v>15</v>
      </c>
      <c r="B42" s="888"/>
      <c r="C42" s="889"/>
      <c r="D42" s="889"/>
      <c r="E42" s="889"/>
      <c r="F42" s="889"/>
      <c r="G42" s="889"/>
      <c r="H42" s="889"/>
      <c r="I42" s="889"/>
      <c r="J42" s="889"/>
      <c r="K42" s="889"/>
      <c r="L42" s="889"/>
      <c r="M42" s="889"/>
      <c r="N42" s="889"/>
      <c r="O42" s="889"/>
      <c r="P42" s="890"/>
      <c r="Q42" s="891"/>
      <c r="R42" s="892"/>
      <c r="S42" s="892"/>
      <c r="T42" s="892"/>
      <c r="U42" s="892"/>
      <c r="V42" s="892"/>
      <c r="W42" s="892"/>
      <c r="X42" s="892"/>
      <c r="Y42" s="892"/>
      <c r="Z42" s="892"/>
      <c r="AA42" s="892"/>
      <c r="AB42" s="892"/>
      <c r="AC42" s="892"/>
      <c r="AD42" s="892"/>
      <c r="AE42" s="898"/>
      <c r="AF42" s="927"/>
      <c r="AG42" s="892"/>
      <c r="AH42" s="892"/>
      <c r="AI42" s="892"/>
      <c r="AJ42" s="928"/>
      <c r="AK42" s="897"/>
      <c r="AL42" s="892"/>
      <c r="AM42" s="892"/>
      <c r="AN42" s="892"/>
      <c r="AO42" s="892"/>
      <c r="AP42" s="892"/>
      <c r="AQ42" s="892"/>
      <c r="AR42" s="892"/>
      <c r="AS42" s="892"/>
      <c r="AT42" s="892"/>
      <c r="AU42" s="892"/>
      <c r="AV42" s="892"/>
      <c r="AW42" s="892"/>
      <c r="AX42" s="892"/>
      <c r="AY42" s="892"/>
      <c r="AZ42" s="929"/>
      <c r="BA42" s="929"/>
      <c r="BB42" s="929"/>
      <c r="BC42" s="929"/>
      <c r="BD42" s="929"/>
      <c r="BE42" s="893"/>
      <c r="BF42" s="893"/>
      <c r="BG42" s="893"/>
      <c r="BH42" s="893"/>
      <c r="BI42" s="894"/>
      <c r="BJ42" s="77"/>
      <c r="BK42" s="77"/>
      <c r="BL42" s="77"/>
      <c r="BM42" s="77"/>
      <c r="BN42" s="77"/>
      <c r="BO42" s="76"/>
      <c r="BP42" s="76"/>
      <c r="BQ42" s="73">
        <v>36</v>
      </c>
      <c r="BR42" s="101"/>
      <c r="BS42" s="888" t="s">
        <v>558</v>
      </c>
      <c r="BT42" s="889"/>
      <c r="BU42" s="889"/>
      <c r="BV42" s="889"/>
      <c r="BW42" s="889"/>
      <c r="BX42" s="889"/>
      <c r="BY42" s="889"/>
      <c r="BZ42" s="889"/>
      <c r="CA42" s="889"/>
      <c r="CB42" s="889"/>
      <c r="CC42" s="889"/>
      <c r="CD42" s="889"/>
      <c r="CE42" s="889"/>
      <c r="CF42" s="889"/>
      <c r="CG42" s="890"/>
      <c r="CH42" s="895">
        <v>10</v>
      </c>
      <c r="CI42" s="896"/>
      <c r="CJ42" s="896"/>
      <c r="CK42" s="896"/>
      <c r="CL42" s="906"/>
      <c r="CM42" s="895">
        <v>133</v>
      </c>
      <c r="CN42" s="896"/>
      <c r="CO42" s="896"/>
      <c r="CP42" s="896"/>
      <c r="CQ42" s="906"/>
      <c r="CR42" s="895">
        <v>34</v>
      </c>
      <c r="CS42" s="896"/>
      <c r="CT42" s="896"/>
      <c r="CU42" s="896"/>
      <c r="CV42" s="906"/>
      <c r="CW42" s="895"/>
      <c r="CX42" s="896"/>
      <c r="CY42" s="896"/>
      <c r="CZ42" s="896"/>
      <c r="DA42" s="906"/>
      <c r="DB42" s="895"/>
      <c r="DC42" s="896"/>
      <c r="DD42" s="896"/>
      <c r="DE42" s="896"/>
      <c r="DF42" s="906"/>
      <c r="DG42" s="895"/>
      <c r="DH42" s="896"/>
      <c r="DI42" s="896"/>
      <c r="DJ42" s="896"/>
      <c r="DK42" s="906"/>
      <c r="DL42" s="895"/>
      <c r="DM42" s="896"/>
      <c r="DN42" s="896"/>
      <c r="DO42" s="896"/>
      <c r="DP42" s="906"/>
      <c r="DQ42" s="895"/>
      <c r="DR42" s="896"/>
      <c r="DS42" s="896"/>
      <c r="DT42" s="896"/>
      <c r="DU42" s="906"/>
      <c r="DV42" s="888"/>
      <c r="DW42" s="889"/>
      <c r="DX42" s="889"/>
      <c r="DY42" s="889"/>
      <c r="DZ42" s="907"/>
      <c r="EA42" s="68"/>
    </row>
    <row r="43" spans="1:131" s="65" customFormat="1" ht="26.25" customHeight="1" x14ac:dyDescent="0.2">
      <c r="A43" s="73">
        <v>16</v>
      </c>
      <c r="B43" s="888"/>
      <c r="C43" s="889"/>
      <c r="D43" s="889"/>
      <c r="E43" s="889"/>
      <c r="F43" s="889"/>
      <c r="G43" s="889"/>
      <c r="H43" s="889"/>
      <c r="I43" s="889"/>
      <c r="J43" s="889"/>
      <c r="K43" s="889"/>
      <c r="L43" s="889"/>
      <c r="M43" s="889"/>
      <c r="N43" s="889"/>
      <c r="O43" s="889"/>
      <c r="P43" s="890"/>
      <c r="Q43" s="891"/>
      <c r="R43" s="892"/>
      <c r="S43" s="892"/>
      <c r="T43" s="892"/>
      <c r="U43" s="892"/>
      <c r="V43" s="892"/>
      <c r="W43" s="892"/>
      <c r="X43" s="892"/>
      <c r="Y43" s="892"/>
      <c r="Z43" s="892"/>
      <c r="AA43" s="892"/>
      <c r="AB43" s="892"/>
      <c r="AC43" s="892"/>
      <c r="AD43" s="892"/>
      <c r="AE43" s="898"/>
      <c r="AF43" s="927"/>
      <c r="AG43" s="892"/>
      <c r="AH43" s="892"/>
      <c r="AI43" s="892"/>
      <c r="AJ43" s="928"/>
      <c r="AK43" s="897"/>
      <c r="AL43" s="892"/>
      <c r="AM43" s="892"/>
      <c r="AN43" s="892"/>
      <c r="AO43" s="892"/>
      <c r="AP43" s="892"/>
      <c r="AQ43" s="892"/>
      <c r="AR43" s="892"/>
      <c r="AS43" s="892"/>
      <c r="AT43" s="892"/>
      <c r="AU43" s="892"/>
      <c r="AV43" s="892"/>
      <c r="AW43" s="892"/>
      <c r="AX43" s="892"/>
      <c r="AY43" s="892"/>
      <c r="AZ43" s="929"/>
      <c r="BA43" s="929"/>
      <c r="BB43" s="929"/>
      <c r="BC43" s="929"/>
      <c r="BD43" s="929"/>
      <c r="BE43" s="893"/>
      <c r="BF43" s="893"/>
      <c r="BG43" s="893"/>
      <c r="BH43" s="893"/>
      <c r="BI43" s="894"/>
      <c r="BJ43" s="77"/>
      <c r="BK43" s="77"/>
      <c r="BL43" s="77"/>
      <c r="BM43" s="77"/>
      <c r="BN43" s="77"/>
      <c r="BO43" s="76"/>
      <c r="BP43" s="76"/>
      <c r="BQ43" s="73">
        <v>37</v>
      </c>
      <c r="BR43" s="101"/>
      <c r="BS43" s="888" t="s">
        <v>559</v>
      </c>
      <c r="BT43" s="889"/>
      <c r="BU43" s="889"/>
      <c r="BV43" s="889"/>
      <c r="BW43" s="889"/>
      <c r="BX43" s="889"/>
      <c r="BY43" s="889"/>
      <c r="BZ43" s="889"/>
      <c r="CA43" s="889"/>
      <c r="CB43" s="889"/>
      <c r="CC43" s="889"/>
      <c r="CD43" s="889"/>
      <c r="CE43" s="889"/>
      <c r="CF43" s="889"/>
      <c r="CG43" s="890"/>
      <c r="CH43" s="895">
        <v>22</v>
      </c>
      <c r="CI43" s="896"/>
      <c r="CJ43" s="896"/>
      <c r="CK43" s="896"/>
      <c r="CL43" s="906"/>
      <c r="CM43" s="895">
        <v>159</v>
      </c>
      <c r="CN43" s="896"/>
      <c r="CO43" s="896"/>
      <c r="CP43" s="896"/>
      <c r="CQ43" s="906"/>
      <c r="CR43" s="895">
        <v>33</v>
      </c>
      <c r="CS43" s="896"/>
      <c r="CT43" s="896"/>
      <c r="CU43" s="896"/>
      <c r="CV43" s="906"/>
      <c r="CW43" s="895"/>
      <c r="CX43" s="896"/>
      <c r="CY43" s="896"/>
      <c r="CZ43" s="896"/>
      <c r="DA43" s="906"/>
      <c r="DB43" s="895"/>
      <c r="DC43" s="896"/>
      <c r="DD43" s="896"/>
      <c r="DE43" s="896"/>
      <c r="DF43" s="906"/>
      <c r="DG43" s="895"/>
      <c r="DH43" s="896"/>
      <c r="DI43" s="896"/>
      <c r="DJ43" s="896"/>
      <c r="DK43" s="906"/>
      <c r="DL43" s="895"/>
      <c r="DM43" s="896"/>
      <c r="DN43" s="896"/>
      <c r="DO43" s="896"/>
      <c r="DP43" s="906"/>
      <c r="DQ43" s="895"/>
      <c r="DR43" s="896"/>
      <c r="DS43" s="896"/>
      <c r="DT43" s="896"/>
      <c r="DU43" s="906"/>
      <c r="DV43" s="888"/>
      <c r="DW43" s="889"/>
      <c r="DX43" s="889"/>
      <c r="DY43" s="889"/>
      <c r="DZ43" s="907"/>
      <c r="EA43" s="68"/>
    </row>
    <row r="44" spans="1:131" s="65" customFormat="1" ht="26.25" customHeight="1" x14ac:dyDescent="0.2">
      <c r="A44" s="73">
        <v>17</v>
      </c>
      <c r="B44" s="888"/>
      <c r="C44" s="889"/>
      <c r="D44" s="889"/>
      <c r="E44" s="889"/>
      <c r="F44" s="889"/>
      <c r="G44" s="889"/>
      <c r="H44" s="889"/>
      <c r="I44" s="889"/>
      <c r="J44" s="889"/>
      <c r="K44" s="889"/>
      <c r="L44" s="889"/>
      <c r="M44" s="889"/>
      <c r="N44" s="889"/>
      <c r="O44" s="889"/>
      <c r="P44" s="890"/>
      <c r="Q44" s="891"/>
      <c r="R44" s="892"/>
      <c r="S44" s="892"/>
      <c r="T44" s="892"/>
      <c r="U44" s="892"/>
      <c r="V44" s="892"/>
      <c r="W44" s="892"/>
      <c r="X44" s="892"/>
      <c r="Y44" s="892"/>
      <c r="Z44" s="892"/>
      <c r="AA44" s="892"/>
      <c r="AB44" s="892"/>
      <c r="AC44" s="892"/>
      <c r="AD44" s="892"/>
      <c r="AE44" s="898"/>
      <c r="AF44" s="927"/>
      <c r="AG44" s="892"/>
      <c r="AH44" s="892"/>
      <c r="AI44" s="892"/>
      <c r="AJ44" s="928"/>
      <c r="AK44" s="897"/>
      <c r="AL44" s="892"/>
      <c r="AM44" s="892"/>
      <c r="AN44" s="892"/>
      <c r="AO44" s="892"/>
      <c r="AP44" s="892"/>
      <c r="AQ44" s="892"/>
      <c r="AR44" s="892"/>
      <c r="AS44" s="892"/>
      <c r="AT44" s="892"/>
      <c r="AU44" s="892"/>
      <c r="AV44" s="892"/>
      <c r="AW44" s="892"/>
      <c r="AX44" s="892"/>
      <c r="AY44" s="892"/>
      <c r="AZ44" s="929"/>
      <c r="BA44" s="929"/>
      <c r="BB44" s="929"/>
      <c r="BC44" s="929"/>
      <c r="BD44" s="929"/>
      <c r="BE44" s="893"/>
      <c r="BF44" s="893"/>
      <c r="BG44" s="893"/>
      <c r="BH44" s="893"/>
      <c r="BI44" s="894"/>
      <c r="BJ44" s="77"/>
      <c r="BK44" s="77"/>
      <c r="BL44" s="77"/>
      <c r="BM44" s="77"/>
      <c r="BN44" s="77"/>
      <c r="BO44" s="76"/>
      <c r="BP44" s="76"/>
      <c r="BQ44" s="73">
        <v>38</v>
      </c>
      <c r="BR44" s="101"/>
      <c r="BS44" s="888" t="s">
        <v>237</v>
      </c>
      <c r="BT44" s="889"/>
      <c r="BU44" s="889"/>
      <c r="BV44" s="889"/>
      <c r="BW44" s="889"/>
      <c r="BX44" s="889"/>
      <c r="BY44" s="889"/>
      <c r="BZ44" s="889"/>
      <c r="CA44" s="889"/>
      <c r="CB44" s="889"/>
      <c r="CC44" s="889"/>
      <c r="CD44" s="889"/>
      <c r="CE44" s="889"/>
      <c r="CF44" s="889"/>
      <c r="CG44" s="890"/>
      <c r="CH44" s="895">
        <v>13</v>
      </c>
      <c r="CI44" s="896"/>
      <c r="CJ44" s="896"/>
      <c r="CK44" s="896"/>
      <c r="CL44" s="906"/>
      <c r="CM44" s="895">
        <v>77</v>
      </c>
      <c r="CN44" s="896"/>
      <c r="CO44" s="896"/>
      <c r="CP44" s="896"/>
      <c r="CQ44" s="906"/>
      <c r="CR44" s="895">
        <v>13</v>
      </c>
      <c r="CS44" s="896"/>
      <c r="CT44" s="896"/>
      <c r="CU44" s="896"/>
      <c r="CV44" s="906"/>
      <c r="CW44" s="895"/>
      <c r="CX44" s="896"/>
      <c r="CY44" s="896"/>
      <c r="CZ44" s="896"/>
      <c r="DA44" s="906"/>
      <c r="DB44" s="895"/>
      <c r="DC44" s="896"/>
      <c r="DD44" s="896"/>
      <c r="DE44" s="896"/>
      <c r="DF44" s="906"/>
      <c r="DG44" s="895"/>
      <c r="DH44" s="896"/>
      <c r="DI44" s="896"/>
      <c r="DJ44" s="896"/>
      <c r="DK44" s="906"/>
      <c r="DL44" s="895"/>
      <c r="DM44" s="896"/>
      <c r="DN44" s="896"/>
      <c r="DO44" s="896"/>
      <c r="DP44" s="906"/>
      <c r="DQ44" s="895"/>
      <c r="DR44" s="896"/>
      <c r="DS44" s="896"/>
      <c r="DT44" s="896"/>
      <c r="DU44" s="906"/>
      <c r="DV44" s="888"/>
      <c r="DW44" s="889"/>
      <c r="DX44" s="889"/>
      <c r="DY44" s="889"/>
      <c r="DZ44" s="907"/>
      <c r="EA44" s="68"/>
    </row>
    <row r="45" spans="1:131" s="65" customFormat="1" ht="26.25" customHeight="1" x14ac:dyDescent="0.2">
      <c r="A45" s="73">
        <v>18</v>
      </c>
      <c r="B45" s="888"/>
      <c r="C45" s="889"/>
      <c r="D45" s="889"/>
      <c r="E45" s="889"/>
      <c r="F45" s="889"/>
      <c r="G45" s="889"/>
      <c r="H45" s="889"/>
      <c r="I45" s="889"/>
      <c r="J45" s="889"/>
      <c r="K45" s="889"/>
      <c r="L45" s="889"/>
      <c r="M45" s="889"/>
      <c r="N45" s="889"/>
      <c r="O45" s="889"/>
      <c r="P45" s="890"/>
      <c r="Q45" s="891"/>
      <c r="R45" s="892"/>
      <c r="S45" s="892"/>
      <c r="T45" s="892"/>
      <c r="U45" s="892"/>
      <c r="V45" s="892"/>
      <c r="W45" s="892"/>
      <c r="X45" s="892"/>
      <c r="Y45" s="892"/>
      <c r="Z45" s="892"/>
      <c r="AA45" s="892"/>
      <c r="AB45" s="892"/>
      <c r="AC45" s="892"/>
      <c r="AD45" s="892"/>
      <c r="AE45" s="898"/>
      <c r="AF45" s="927"/>
      <c r="AG45" s="892"/>
      <c r="AH45" s="892"/>
      <c r="AI45" s="892"/>
      <c r="AJ45" s="928"/>
      <c r="AK45" s="897"/>
      <c r="AL45" s="892"/>
      <c r="AM45" s="892"/>
      <c r="AN45" s="892"/>
      <c r="AO45" s="892"/>
      <c r="AP45" s="892"/>
      <c r="AQ45" s="892"/>
      <c r="AR45" s="892"/>
      <c r="AS45" s="892"/>
      <c r="AT45" s="892"/>
      <c r="AU45" s="892"/>
      <c r="AV45" s="892"/>
      <c r="AW45" s="892"/>
      <c r="AX45" s="892"/>
      <c r="AY45" s="892"/>
      <c r="AZ45" s="929"/>
      <c r="BA45" s="929"/>
      <c r="BB45" s="929"/>
      <c r="BC45" s="929"/>
      <c r="BD45" s="929"/>
      <c r="BE45" s="893"/>
      <c r="BF45" s="893"/>
      <c r="BG45" s="893"/>
      <c r="BH45" s="893"/>
      <c r="BI45" s="894"/>
      <c r="BJ45" s="77"/>
      <c r="BK45" s="77"/>
      <c r="BL45" s="77"/>
      <c r="BM45" s="77"/>
      <c r="BN45" s="77"/>
      <c r="BO45" s="76"/>
      <c r="BP45" s="76"/>
      <c r="BQ45" s="73">
        <v>39</v>
      </c>
      <c r="BR45" s="101"/>
      <c r="BS45" s="888" t="s">
        <v>560</v>
      </c>
      <c r="BT45" s="889"/>
      <c r="BU45" s="889"/>
      <c r="BV45" s="889"/>
      <c r="BW45" s="889"/>
      <c r="BX45" s="889"/>
      <c r="BY45" s="889"/>
      <c r="BZ45" s="889"/>
      <c r="CA45" s="889"/>
      <c r="CB45" s="889"/>
      <c r="CC45" s="889"/>
      <c r="CD45" s="889"/>
      <c r="CE45" s="889"/>
      <c r="CF45" s="889"/>
      <c r="CG45" s="890"/>
      <c r="CH45" s="895">
        <v>-424</v>
      </c>
      <c r="CI45" s="896"/>
      <c r="CJ45" s="896"/>
      <c r="CK45" s="896"/>
      <c r="CL45" s="906"/>
      <c r="CM45" s="895">
        <v>1731</v>
      </c>
      <c r="CN45" s="896"/>
      <c r="CO45" s="896"/>
      <c r="CP45" s="896"/>
      <c r="CQ45" s="906"/>
      <c r="CR45" s="895">
        <v>500</v>
      </c>
      <c r="CS45" s="896"/>
      <c r="CT45" s="896"/>
      <c r="CU45" s="896"/>
      <c r="CV45" s="906"/>
      <c r="CW45" s="895">
        <v>145</v>
      </c>
      <c r="CX45" s="896"/>
      <c r="CY45" s="896"/>
      <c r="CZ45" s="896"/>
      <c r="DA45" s="906"/>
      <c r="DB45" s="895"/>
      <c r="DC45" s="896"/>
      <c r="DD45" s="896"/>
      <c r="DE45" s="896"/>
      <c r="DF45" s="906"/>
      <c r="DG45" s="895"/>
      <c r="DH45" s="896"/>
      <c r="DI45" s="896"/>
      <c r="DJ45" s="896"/>
      <c r="DK45" s="906"/>
      <c r="DL45" s="895"/>
      <c r="DM45" s="896"/>
      <c r="DN45" s="896"/>
      <c r="DO45" s="896"/>
      <c r="DP45" s="906"/>
      <c r="DQ45" s="895"/>
      <c r="DR45" s="896"/>
      <c r="DS45" s="896"/>
      <c r="DT45" s="896"/>
      <c r="DU45" s="906"/>
      <c r="DV45" s="888"/>
      <c r="DW45" s="889"/>
      <c r="DX45" s="889"/>
      <c r="DY45" s="889"/>
      <c r="DZ45" s="907"/>
      <c r="EA45" s="68"/>
    </row>
    <row r="46" spans="1:131" s="65" customFormat="1" ht="26.25" customHeight="1" x14ac:dyDescent="0.2">
      <c r="A46" s="73">
        <v>19</v>
      </c>
      <c r="B46" s="888"/>
      <c r="C46" s="889"/>
      <c r="D46" s="889"/>
      <c r="E46" s="889"/>
      <c r="F46" s="889"/>
      <c r="G46" s="889"/>
      <c r="H46" s="889"/>
      <c r="I46" s="889"/>
      <c r="J46" s="889"/>
      <c r="K46" s="889"/>
      <c r="L46" s="889"/>
      <c r="M46" s="889"/>
      <c r="N46" s="889"/>
      <c r="O46" s="889"/>
      <c r="P46" s="890"/>
      <c r="Q46" s="891"/>
      <c r="R46" s="892"/>
      <c r="S46" s="892"/>
      <c r="T46" s="892"/>
      <c r="U46" s="892"/>
      <c r="V46" s="892"/>
      <c r="W46" s="892"/>
      <c r="X46" s="892"/>
      <c r="Y46" s="892"/>
      <c r="Z46" s="892"/>
      <c r="AA46" s="892"/>
      <c r="AB46" s="892"/>
      <c r="AC46" s="892"/>
      <c r="AD46" s="892"/>
      <c r="AE46" s="898"/>
      <c r="AF46" s="927"/>
      <c r="AG46" s="892"/>
      <c r="AH46" s="892"/>
      <c r="AI46" s="892"/>
      <c r="AJ46" s="928"/>
      <c r="AK46" s="897"/>
      <c r="AL46" s="892"/>
      <c r="AM46" s="892"/>
      <c r="AN46" s="892"/>
      <c r="AO46" s="892"/>
      <c r="AP46" s="892"/>
      <c r="AQ46" s="892"/>
      <c r="AR46" s="892"/>
      <c r="AS46" s="892"/>
      <c r="AT46" s="892"/>
      <c r="AU46" s="892"/>
      <c r="AV46" s="892"/>
      <c r="AW46" s="892"/>
      <c r="AX46" s="892"/>
      <c r="AY46" s="892"/>
      <c r="AZ46" s="929"/>
      <c r="BA46" s="929"/>
      <c r="BB46" s="929"/>
      <c r="BC46" s="929"/>
      <c r="BD46" s="929"/>
      <c r="BE46" s="893"/>
      <c r="BF46" s="893"/>
      <c r="BG46" s="893"/>
      <c r="BH46" s="893"/>
      <c r="BI46" s="894"/>
      <c r="BJ46" s="77"/>
      <c r="BK46" s="77"/>
      <c r="BL46" s="77"/>
      <c r="BM46" s="77"/>
      <c r="BN46" s="77"/>
      <c r="BO46" s="76"/>
      <c r="BP46" s="76"/>
      <c r="BQ46" s="73">
        <v>40</v>
      </c>
      <c r="BR46" s="101"/>
      <c r="BS46" s="888" t="s">
        <v>561</v>
      </c>
      <c r="BT46" s="889"/>
      <c r="BU46" s="889"/>
      <c r="BV46" s="889"/>
      <c r="BW46" s="889"/>
      <c r="BX46" s="889"/>
      <c r="BY46" s="889"/>
      <c r="BZ46" s="889"/>
      <c r="CA46" s="889"/>
      <c r="CB46" s="889"/>
      <c r="CC46" s="889"/>
      <c r="CD46" s="889"/>
      <c r="CE46" s="889"/>
      <c r="CF46" s="889"/>
      <c r="CG46" s="890"/>
      <c r="CH46" s="895">
        <v>0</v>
      </c>
      <c r="CI46" s="896"/>
      <c r="CJ46" s="896"/>
      <c r="CK46" s="896"/>
      <c r="CL46" s="906"/>
      <c r="CM46" s="895">
        <v>12</v>
      </c>
      <c r="CN46" s="896"/>
      <c r="CO46" s="896"/>
      <c r="CP46" s="896"/>
      <c r="CQ46" s="906"/>
      <c r="CR46" s="895">
        <v>2</v>
      </c>
      <c r="CS46" s="896"/>
      <c r="CT46" s="896"/>
      <c r="CU46" s="896"/>
      <c r="CV46" s="906"/>
      <c r="CW46" s="895">
        <v>22</v>
      </c>
      <c r="CX46" s="896"/>
      <c r="CY46" s="896"/>
      <c r="CZ46" s="896"/>
      <c r="DA46" s="906"/>
      <c r="DB46" s="895"/>
      <c r="DC46" s="896"/>
      <c r="DD46" s="896"/>
      <c r="DE46" s="896"/>
      <c r="DF46" s="906"/>
      <c r="DG46" s="895"/>
      <c r="DH46" s="896"/>
      <c r="DI46" s="896"/>
      <c r="DJ46" s="896"/>
      <c r="DK46" s="906"/>
      <c r="DL46" s="895"/>
      <c r="DM46" s="896"/>
      <c r="DN46" s="896"/>
      <c r="DO46" s="896"/>
      <c r="DP46" s="906"/>
      <c r="DQ46" s="895"/>
      <c r="DR46" s="896"/>
      <c r="DS46" s="896"/>
      <c r="DT46" s="896"/>
      <c r="DU46" s="906"/>
      <c r="DV46" s="888"/>
      <c r="DW46" s="889"/>
      <c r="DX46" s="889"/>
      <c r="DY46" s="889"/>
      <c r="DZ46" s="907"/>
      <c r="EA46" s="68"/>
    </row>
    <row r="47" spans="1:131" s="65" customFormat="1" ht="26.25" customHeight="1" x14ac:dyDescent="0.2">
      <c r="A47" s="73">
        <v>20</v>
      </c>
      <c r="B47" s="888"/>
      <c r="C47" s="889"/>
      <c r="D47" s="889"/>
      <c r="E47" s="889"/>
      <c r="F47" s="889"/>
      <c r="G47" s="889"/>
      <c r="H47" s="889"/>
      <c r="I47" s="889"/>
      <c r="J47" s="889"/>
      <c r="K47" s="889"/>
      <c r="L47" s="889"/>
      <c r="M47" s="889"/>
      <c r="N47" s="889"/>
      <c r="O47" s="889"/>
      <c r="P47" s="890"/>
      <c r="Q47" s="891"/>
      <c r="R47" s="892"/>
      <c r="S47" s="892"/>
      <c r="T47" s="892"/>
      <c r="U47" s="892"/>
      <c r="V47" s="892"/>
      <c r="W47" s="892"/>
      <c r="X47" s="892"/>
      <c r="Y47" s="892"/>
      <c r="Z47" s="892"/>
      <c r="AA47" s="892"/>
      <c r="AB47" s="892"/>
      <c r="AC47" s="892"/>
      <c r="AD47" s="892"/>
      <c r="AE47" s="898"/>
      <c r="AF47" s="927"/>
      <c r="AG47" s="892"/>
      <c r="AH47" s="892"/>
      <c r="AI47" s="892"/>
      <c r="AJ47" s="928"/>
      <c r="AK47" s="897"/>
      <c r="AL47" s="892"/>
      <c r="AM47" s="892"/>
      <c r="AN47" s="892"/>
      <c r="AO47" s="892"/>
      <c r="AP47" s="892"/>
      <c r="AQ47" s="892"/>
      <c r="AR47" s="892"/>
      <c r="AS47" s="892"/>
      <c r="AT47" s="892"/>
      <c r="AU47" s="892"/>
      <c r="AV47" s="892"/>
      <c r="AW47" s="892"/>
      <c r="AX47" s="892"/>
      <c r="AY47" s="892"/>
      <c r="AZ47" s="929"/>
      <c r="BA47" s="929"/>
      <c r="BB47" s="929"/>
      <c r="BC47" s="929"/>
      <c r="BD47" s="929"/>
      <c r="BE47" s="893"/>
      <c r="BF47" s="893"/>
      <c r="BG47" s="893"/>
      <c r="BH47" s="893"/>
      <c r="BI47" s="894"/>
      <c r="BJ47" s="77"/>
      <c r="BK47" s="77"/>
      <c r="BL47" s="77"/>
      <c r="BM47" s="77"/>
      <c r="BN47" s="77"/>
      <c r="BO47" s="76"/>
      <c r="BP47" s="76"/>
      <c r="BQ47" s="73">
        <v>41</v>
      </c>
      <c r="BR47" s="101"/>
      <c r="BS47" s="888" t="s">
        <v>478</v>
      </c>
      <c r="BT47" s="889"/>
      <c r="BU47" s="889"/>
      <c r="BV47" s="889"/>
      <c r="BW47" s="889"/>
      <c r="BX47" s="889"/>
      <c r="BY47" s="889"/>
      <c r="BZ47" s="889"/>
      <c r="CA47" s="889"/>
      <c r="CB47" s="889"/>
      <c r="CC47" s="889"/>
      <c r="CD47" s="889"/>
      <c r="CE47" s="889"/>
      <c r="CF47" s="889"/>
      <c r="CG47" s="890"/>
      <c r="CH47" s="895">
        <v>34</v>
      </c>
      <c r="CI47" s="896"/>
      <c r="CJ47" s="896"/>
      <c r="CK47" s="896"/>
      <c r="CL47" s="906"/>
      <c r="CM47" s="895">
        <v>675</v>
      </c>
      <c r="CN47" s="896"/>
      <c r="CO47" s="896"/>
      <c r="CP47" s="896"/>
      <c r="CQ47" s="906"/>
      <c r="CR47" s="895">
        <v>250</v>
      </c>
      <c r="CS47" s="896"/>
      <c r="CT47" s="896"/>
      <c r="CU47" s="896"/>
      <c r="CV47" s="906"/>
      <c r="CW47" s="895"/>
      <c r="CX47" s="896"/>
      <c r="CY47" s="896"/>
      <c r="CZ47" s="896"/>
      <c r="DA47" s="906"/>
      <c r="DB47" s="895"/>
      <c r="DC47" s="896"/>
      <c r="DD47" s="896"/>
      <c r="DE47" s="896"/>
      <c r="DF47" s="906"/>
      <c r="DG47" s="895"/>
      <c r="DH47" s="896"/>
      <c r="DI47" s="896"/>
      <c r="DJ47" s="896"/>
      <c r="DK47" s="906"/>
      <c r="DL47" s="895"/>
      <c r="DM47" s="896"/>
      <c r="DN47" s="896"/>
      <c r="DO47" s="896"/>
      <c r="DP47" s="906"/>
      <c r="DQ47" s="895"/>
      <c r="DR47" s="896"/>
      <c r="DS47" s="896"/>
      <c r="DT47" s="896"/>
      <c r="DU47" s="906"/>
      <c r="DV47" s="888"/>
      <c r="DW47" s="889"/>
      <c r="DX47" s="889"/>
      <c r="DY47" s="889"/>
      <c r="DZ47" s="907"/>
      <c r="EA47" s="68"/>
    </row>
    <row r="48" spans="1:131" s="65" customFormat="1" ht="26.25" customHeight="1" x14ac:dyDescent="0.2">
      <c r="A48" s="73">
        <v>21</v>
      </c>
      <c r="B48" s="888"/>
      <c r="C48" s="889"/>
      <c r="D48" s="889"/>
      <c r="E48" s="889"/>
      <c r="F48" s="889"/>
      <c r="G48" s="889"/>
      <c r="H48" s="889"/>
      <c r="I48" s="889"/>
      <c r="J48" s="889"/>
      <c r="K48" s="889"/>
      <c r="L48" s="889"/>
      <c r="M48" s="889"/>
      <c r="N48" s="889"/>
      <c r="O48" s="889"/>
      <c r="P48" s="890"/>
      <c r="Q48" s="891"/>
      <c r="R48" s="892"/>
      <c r="S48" s="892"/>
      <c r="T48" s="892"/>
      <c r="U48" s="892"/>
      <c r="V48" s="892"/>
      <c r="W48" s="892"/>
      <c r="X48" s="892"/>
      <c r="Y48" s="892"/>
      <c r="Z48" s="892"/>
      <c r="AA48" s="892"/>
      <c r="AB48" s="892"/>
      <c r="AC48" s="892"/>
      <c r="AD48" s="892"/>
      <c r="AE48" s="898"/>
      <c r="AF48" s="927"/>
      <c r="AG48" s="892"/>
      <c r="AH48" s="892"/>
      <c r="AI48" s="892"/>
      <c r="AJ48" s="928"/>
      <c r="AK48" s="897"/>
      <c r="AL48" s="892"/>
      <c r="AM48" s="892"/>
      <c r="AN48" s="892"/>
      <c r="AO48" s="892"/>
      <c r="AP48" s="892"/>
      <c r="AQ48" s="892"/>
      <c r="AR48" s="892"/>
      <c r="AS48" s="892"/>
      <c r="AT48" s="892"/>
      <c r="AU48" s="892"/>
      <c r="AV48" s="892"/>
      <c r="AW48" s="892"/>
      <c r="AX48" s="892"/>
      <c r="AY48" s="892"/>
      <c r="AZ48" s="929"/>
      <c r="BA48" s="929"/>
      <c r="BB48" s="929"/>
      <c r="BC48" s="929"/>
      <c r="BD48" s="929"/>
      <c r="BE48" s="893"/>
      <c r="BF48" s="893"/>
      <c r="BG48" s="893"/>
      <c r="BH48" s="893"/>
      <c r="BI48" s="894"/>
      <c r="BJ48" s="77"/>
      <c r="BK48" s="77"/>
      <c r="BL48" s="77"/>
      <c r="BM48" s="77"/>
      <c r="BN48" s="77"/>
      <c r="BO48" s="76"/>
      <c r="BP48" s="76"/>
      <c r="BQ48" s="73">
        <v>42</v>
      </c>
      <c r="BR48" s="101"/>
      <c r="BS48" s="888" t="s">
        <v>175</v>
      </c>
      <c r="BT48" s="889"/>
      <c r="BU48" s="889"/>
      <c r="BV48" s="889"/>
      <c r="BW48" s="889"/>
      <c r="BX48" s="889"/>
      <c r="BY48" s="889"/>
      <c r="BZ48" s="889"/>
      <c r="CA48" s="889"/>
      <c r="CB48" s="889"/>
      <c r="CC48" s="889"/>
      <c r="CD48" s="889"/>
      <c r="CE48" s="889"/>
      <c r="CF48" s="889"/>
      <c r="CG48" s="890"/>
      <c r="CH48" s="895">
        <v>18</v>
      </c>
      <c r="CI48" s="896"/>
      <c r="CJ48" s="896"/>
      <c r="CK48" s="896"/>
      <c r="CL48" s="906"/>
      <c r="CM48" s="895">
        <v>2288</v>
      </c>
      <c r="CN48" s="896"/>
      <c r="CO48" s="896"/>
      <c r="CP48" s="896"/>
      <c r="CQ48" s="906"/>
      <c r="CR48" s="895">
        <v>589</v>
      </c>
      <c r="CS48" s="896"/>
      <c r="CT48" s="896"/>
      <c r="CU48" s="896"/>
      <c r="CV48" s="906"/>
      <c r="CW48" s="895"/>
      <c r="CX48" s="896"/>
      <c r="CY48" s="896"/>
      <c r="CZ48" s="896"/>
      <c r="DA48" s="906"/>
      <c r="DB48" s="895"/>
      <c r="DC48" s="896"/>
      <c r="DD48" s="896"/>
      <c r="DE48" s="896"/>
      <c r="DF48" s="906"/>
      <c r="DG48" s="895"/>
      <c r="DH48" s="896"/>
      <c r="DI48" s="896"/>
      <c r="DJ48" s="896"/>
      <c r="DK48" s="906"/>
      <c r="DL48" s="895"/>
      <c r="DM48" s="896"/>
      <c r="DN48" s="896"/>
      <c r="DO48" s="896"/>
      <c r="DP48" s="906"/>
      <c r="DQ48" s="895"/>
      <c r="DR48" s="896"/>
      <c r="DS48" s="896"/>
      <c r="DT48" s="896"/>
      <c r="DU48" s="906"/>
      <c r="DV48" s="888"/>
      <c r="DW48" s="889"/>
      <c r="DX48" s="889"/>
      <c r="DY48" s="889"/>
      <c r="DZ48" s="907"/>
      <c r="EA48" s="68"/>
    </row>
    <row r="49" spans="1:131" s="65" customFormat="1" ht="26.25" customHeight="1" x14ac:dyDescent="0.2">
      <c r="A49" s="73">
        <v>22</v>
      </c>
      <c r="B49" s="888"/>
      <c r="C49" s="889"/>
      <c r="D49" s="889"/>
      <c r="E49" s="889"/>
      <c r="F49" s="889"/>
      <c r="G49" s="889"/>
      <c r="H49" s="889"/>
      <c r="I49" s="889"/>
      <c r="J49" s="889"/>
      <c r="K49" s="889"/>
      <c r="L49" s="889"/>
      <c r="M49" s="889"/>
      <c r="N49" s="889"/>
      <c r="O49" s="889"/>
      <c r="P49" s="890"/>
      <c r="Q49" s="891"/>
      <c r="R49" s="892"/>
      <c r="S49" s="892"/>
      <c r="T49" s="892"/>
      <c r="U49" s="892"/>
      <c r="V49" s="892"/>
      <c r="W49" s="892"/>
      <c r="X49" s="892"/>
      <c r="Y49" s="892"/>
      <c r="Z49" s="892"/>
      <c r="AA49" s="892"/>
      <c r="AB49" s="892"/>
      <c r="AC49" s="892"/>
      <c r="AD49" s="892"/>
      <c r="AE49" s="898"/>
      <c r="AF49" s="927"/>
      <c r="AG49" s="892"/>
      <c r="AH49" s="892"/>
      <c r="AI49" s="892"/>
      <c r="AJ49" s="928"/>
      <c r="AK49" s="897"/>
      <c r="AL49" s="892"/>
      <c r="AM49" s="892"/>
      <c r="AN49" s="892"/>
      <c r="AO49" s="892"/>
      <c r="AP49" s="892"/>
      <c r="AQ49" s="892"/>
      <c r="AR49" s="892"/>
      <c r="AS49" s="892"/>
      <c r="AT49" s="892"/>
      <c r="AU49" s="892"/>
      <c r="AV49" s="892"/>
      <c r="AW49" s="892"/>
      <c r="AX49" s="892"/>
      <c r="AY49" s="892"/>
      <c r="AZ49" s="929"/>
      <c r="BA49" s="929"/>
      <c r="BB49" s="929"/>
      <c r="BC49" s="929"/>
      <c r="BD49" s="929"/>
      <c r="BE49" s="893"/>
      <c r="BF49" s="893"/>
      <c r="BG49" s="893"/>
      <c r="BH49" s="893"/>
      <c r="BI49" s="894"/>
      <c r="BJ49" s="77"/>
      <c r="BK49" s="77"/>
      <c r="BL49" s="77"/>
      <c r="BM49" s="77"/>
      <c r="BN49" s="77"/>
      <c r="BO49" s="76"/>
      <c r="BP49" s="76"/>
      <c r="BQ49" s="73">
        <v>43</v>
      </c>
      <c r="BR49" s="101"/>
      <c r="BS49" s="888"/>
      <c r="BT49" s="889"/>
      <c r="BU49" s="889"/>
      <c r="BV49" s="889"/>
      <c r="BW49" s="889"/>
      <c r="BX49" s="889"/>
      <c r="BY49" s="889"/>
      <c r="BZ49" s="889"/>
      <c r="CA49" s="889"/>
      <c r="CB49" s="889"/>
      <c r="CC49" s="889"/>
      <c r="CD49" s="889"/>
      <c r="CE49" s="889"/>
      <c r="CF49" s="889"/>
      <c r="CG49" s="890"/>
      <c r="CH49" s="895"/>
      <c r="CI49" s="896"/>
      <c r="CJ49" s="896"/>
      <c r="CK49" s="896"/>
      <c r="CL49" s="906"/>
      <c r="CM49" s="895"/>
      <c r="CN49" s="896"/>
      <c r="CO49" s="896"/>
      <c r="CP49" s="896"/>
      <c r="CQ49" s="906"/>
      <c r="CR49" s="895"/>
      <c r="CS49" s="896"/>
      <c r="CT49" s="896"/>
      <c r="CU49" s="896"/>
      <c r="CV49" s="906"/>
      <c r="CW49" s="895"/>
      <c r="CX49" s="896"/>
      <c r="CY49" s="896"/>
      <c r="CZ49" s="896"/>
      <c r="DA49" s="906"/>
      <c r="DB49" s="895"/>
      <c r="DC49" s="896"/>
      <c r="DD49" s="896"/>
      <c r="DE49" s="896"/>
      <c r="DF49" s="906"/>
      <c r="DG49" s="895"/>
      <c r="DH49" s="896"/>
      <c r="DI49" s="896"/>
      <c r="DJ49" s="896"/>
      <c r="DK49" s="906"/>
      <c r="DL49" s="895"/>
      <c r="DM49" s="896"/>
      <c r="DN49" s="896"/>
      <c r="DO49" s="896"/>
      <c r="DP49" s="906"/>
      <c r="DQ49" s="895"/>
      <c r="DR49" s="896"/>
      <c r="DS49" s="896"/>
      <c r="DT49" s="896"/>
      <c r="DU49" s="906"/>
      <c r="DV49" s="888"/>
      <c r="DW49" s="889"/>
      <c r="DX49" s="889"/>
      <c r="DY49" s="889"/>
      <c r="DZ49" s="907"/>
      <c r="EA49" s="68"/>
    </row>
    <row r="50" spans="1:131" s="65" customFormat="1" ht="26.25" customHeight="1" x14ac:dyDescent="0.2">
      <c r="A50" s="73">
        <v>23</v>
      </c>
      <c r="B50" s="888"/>
      <c r="C50" s="889"/>
      <c r="D50" s="889"/>
      <c r="E50" s="889"/>
      <c r="F50" s="889"/>
      <c r="G50" s="889"/>
      <c r="H50" s="889"/>
      <c r="I50" s="889"/>
      <c r="J50" s="889"/>
      <c r="K50" s="889"/>
      <c r="L50" s="889"/>
      <c r="M50" s="889"/>
      <c r="N50" s="889"/>
      <c r="O50" s="889"/>
      <c r="P50" s="890"/>
      <c r="Q50" s="915"/>
      <c r="R50" s="916"/>
      <c r="S50" s="916"/>
      <c r="T50" s="916"/>
      <c r="U50" s="916"/>
      <c r="V50" s="916"/>
      <c r="W50" s="916"/>
      <c r="X50" s="916"/>
      <c r="Y50" s="916"/>
      <c r="Z50" s="916"/>
      <c r="AA50" s="916"/>
      <c r="AB50" s="916"/>
      <c r="AC50" s="916"/>
      <c r="AD50" s="916"/>
      <c r="AE50" s="917"/>
      <c r="AF50" s="927"/>
      <c r="AG50" s="892"/>
      <c r="AH50" s="892"/>
      <c r="AI50" s="892"/>
      <c r="AJ50" s="928"/>
      <c r="AK50" s="920"/>
      <c r="AL50" s="916"/>
      <c r="AM50" s="916"/>
      <c r="AN50" s="916"/>
      <c r="AO50" s="916"/>
      <c r="AP50" s="916"/>
      <c r="AQ50" s="916"/>
      <c r="AR50" s="916"/>
      <c r="AS50" s="916"/>
      <c r="AT50" s="916"/>
      <c r="AU50" s="916"/>
      <c r="AV50" s="916"/>
      <c r="AW50" s="916"/>
      <c r="AX50" s="916"/>
      <c r="AY50" s="916"/>
      <c r="AZ50" s="921"/>
      <c r="BA50" s="921"/>
      <c r="BB50" s="921"/>
      <c r="BC50" s="921"/>
      <c r="BD50" s="921"/>
      <c r="BE50" s="893"/>
      <c r="BF50" s="893"/>
      <c r="BG50" s="893"/>
      <c r="BH50" s="893"/>
      <c r="BI50" s="894"/>
      <c r="BJ50" s="77"/>
      <c r="BK50" s="77"/>
      <c r="BL50" s="77"/>
      <c r="BM50" s="77"/>
      <c r="BN50" s="77"/>
      <c r="BO50" s="76"/>
      <c r="BP50" s="76"/>
      <c r="BQ50" s="73">
        <v>44</v>
      </c>
      <c r="BR50" s="101"/>
      <c r="BS50" s="888"/>
      <c r="BT50" s="889"/>
      <c r="BU50" s="889"/>
      <c r="BV50" s="889"/>
      <c r="BW50" s="889"/>
      <c r="BX50" s="889"/>
      <c r="BY50" s="889"/>
      <c r="BZ50" s="889"/>
      <c r="CA50" s="889"/>
      <c r="CB50" s="889"/>
      <c r="CC50" s="889"/>
      <c r="CD50" s="889"/>
      <c r="CE50" s="889"/>
      <c r="CF50" s="889"/>
      <c r="CG50" s="890"/>
      <c r="CH50" s="895"/>
      <c r="CI50" s="896"/>
      <c r="CJ50" s="896"/>
      <c r="CK50" s="896"/>
      <c r="CL50" s="906"/>
      <c r="CM50" s="895"/>
      <c r="CN50" s="896"/>
      <c r="CO50" s="896"/>
      <c r="CP50" s="896"/>
      <c r="CQ50" s="906"/>
      <c r="CR50" s="895"/>
      <c r="CS50" s="896"/>
      <c r="CT50" s="896"/>
      <c r="CU50" s="896"/>
      <c r="CV50" s="906"/>
      <c r="CW50" s="895"/>
      <c r="CX50" s="896"/>
      <c r="CY50" s="896"/>
      <c r="CZ50" s="896"/>
      <c r="DA50" s="906"/>
      <c r="DB50" s="895"/>
      <c r="DC50" s="896"/>
      <c r="DD50" s="896"/>
      <c r="DE50" s="896"/>
      <c r="DF50" s="906"/>
      <c r="DG50" s="895"/>
      <c r="DH50" s="896"/>
      <c r="DI50" s="896"/>
      <c r="DJ50" s="896"/>
      <c r="DK50" s="906"/>
      <c r="DL50" s="895"/>
      <c r="DM50" s="896"/>
      <c r="DN50" s="896"/>
      <c r="DO50" s="896"/>
      <c r="DP50" s="906"/>
      <c r="DQ50" s="895"/>
      <c r="DR50" s="896"/>
      <c r="DS50" s="896"/>
      <c r="DT50" s="896"/>
      <c r="DU50" s="906"/>
      <c r="DV50" s="888"/>
      <c r="DW50" s="889"/>
      <c r="DX50" s="889"/>
      <c r="DY50" s="889"/>
      <c r="DZ50" s="907"/>
      <c r="EA50" s="68"/>
    </row>
    <row r="51" spans="1:131" s="65" customFormat="1" ht="26.25" customHeight="1" x14ac:dyDescent="0.2">
      <c r="A51" s="73">
        <v>24</v>
      </c>
      <c r="B51" s="888"/>
      <c r="C51" s="889"/>
      <c r="D51" s="889"/>
      <c r="E51" s="889"/>
      <c r="F51" s="889"/>
      <c r="G51" s="889"/>
      <c r="H51" s="889"/>
      <c r="I51" s="889"/>
      <c r="J51" s="889"/>
      <c r="K51" s="889"/>
      <c r="L51" s="889"/>
      <c r="M51" s="889"/>
      <c r="N51" s="889"/>
      <c r="O51" s="889"/>
      <c r="P51" s="890"/>
      <c r="Q51" s="915"/>
      <c r="R51" s="916"/>
      <c r="S51" s="916"/>
      <c r="T51" s="916"/>
      <c r="U51" s="916"/>
      <c r="V51" s="916"/>
      <c r="W51" s="916"/>
      <c r="X51" s="916"/>
      <c r="Y51" s="916"/>
      <c r="Z51" s="916"/>
      <c r="AA51" s="916"/>
      <c r="AB51" s="916"/>
      <c r="AC51" s="916"/>
      <c r="AD51" s="916"/>
      <c r="AE51" s="917"/>
      <c r="AF51" s="927"/>
      <c r="AG51" s="892"/>
      <c r="AH51" s="892"/>
      <c r="AI51" s="892"/>
      <c r="AJ51" s="928"/>
      <c r="AK51" s="920"/>
      <c r="AL51" s="916"/>
      <c r="AM51" s="916"/>
      <c r="AN51" s="916"/>
      <c r="AO51" s="916"/>
      <c r="AP51" s="916"/>
      <c r="AQ51" s="916"/>
      <c r="AR51" s="916"/>
      <c r="AS51" s="916"/>
      <c r="AT51" s="916"/>
      <c r="AU51" s="916"/>
      <c r="AV51" s="916"/>
      <c r="AW51" s="916"/>
      <c r="AX51" s="916"/>
      <c r="AY51" s="916"/>
      <c r="AZ51" s="921"/>
      <c r="BA51" s="921"/>
      <c r="BB51" s="921"/>
      <c r="BC51" s="921"/>
      <c r="BD51" s="921"/>
      <c r="BE51" s="893"/>
      <c r="BF51" s="893"/>
      <c r="BG51" s="893"/>
      <c r="BH51" s="893"/>
      <c r="BI51" s="894"/>
      <c r="BJ51" s="77"/>
      <c r="BK51" s="77"/>
      <c r="BL51" s="77"/>
      <c r="BM51" s="77"/>
      <c r="BN51" s="77"/>
      <c r="BO51" s="76"/>
      <c r="BP51" s="76"/>
      <c r="BQ51" s="73">
        <v>45</v>
      </c>
      <c r="BR51" s="101"/>
      <c r="BS51" s="888"/>
      <c r="BT51" s="889"/>
      <c r="BU51" s="889"/>
      <c r="BV51" s="889"/>
      <c r="BW51" s="889"/>
      <c r="BX51" s="889"/>
      <c r="BY51" s="889"/>
      <c r="BZ51" s="889"/>
      <c r="CA51" s="889"/>
      <c r="CB51" s="889"/>
      <c r="CC51" s="889"/>
      <c r="CD51" s="889"/>
      <c r="CE51" s="889"/>
      <c r="CF51" s="889"/>
      <c r="CG51" s="890"/>
      <c r="CH51" s="895"/>
      <c r="CI51" s="896"/>
      <c r="CJ51" s="896"/>
      <c r="CK51" s="896"/>
      <c r="CL51" s="906"/>
      <c r="CM51" s="895"/>
      <c r="CN51" s="896"/>
      <c r="CO51" s="896"/>
      <c r="CP51" s="896"/>
      <c r="CQ51" s="906"/>
      <c r="CR51" s="895"/>
      <c r="CS51" s="896"/>
      <c r="CT51" s="896"/>
      <c r="CU51" s="896"/>
      <c r="CV51" s="906"/>
      <c r="CW51" s="895"/>
      <c r="CX51" s="896"/>
      <c r="CY51" s="896"/>
      <c r="CZ51" s="896"/>
      <c r="DA51" s="906"/>
      <c r="DB51" s="895"/>
      <c r="DC51" s="896"/>
      <c r="DD51" s="896"/>
      <c r="DE51" s="896"/>
      <c r="DF51" s="906"/>
      <c r="DG51" s="895"/>
      <c r="DH51" s="896"/>
      <c r="DI51" s="896"/>
      <c r="DJ51" s="896"/>
      <c r="DK51" s="906"/>
      <c r="DL51" s="895"/>
      <c r="DM51" s="896"/>
      <c r="DN51" s="896"/>
      <c r="DO51" s="896"/>
      <c r="DP51" s="906"/>
      <c r="DQ51" s="895"/>
      <c r="DR51" s="896"/>
      <c r="DS51" s="896"/>
      <c r="DT51" s="896"/>
      <c r="DU51" s="906"/>
      <c r="DV51" s="888"/>
      <c r="DW51" s="889"/>
      <c r="DX51" s="889"/>
      <c r="DY51" s="889"/>
      <c r="DZ51" s="907"/>
      <c r="EA51" s="68"/>
    </row>
    <row r="52" spans="1:131" s="65" customFormat="1" ht="26.25" customHeight="1" x14ac:dyDescent="0.2">
      <c r="A52" s="73">
        <v>25</v>
      </c>
      <c r="B52" s="888"/>
      <c r="C52" s="889"/>
      <c r="D52" s="889"/>
      <c r="E52" s="889"/>
      <c r="F52" s="889"/>
      <c r="G52" s="889"/>
      <c r="H52" s="889"/>
      <c r="I52" s="889"/>
      <c r="J52" s="889"/>
      <c r="K52" s="889"/>
      <c r="L52" s="889"/>
      <c r="M52" s="889"/>
      <c r="N52" s="889"/>
      <c r="O52" s="889"/>
      <c r="P52" s="890"/>
      <c r="Q52" s="915"/>
      <c r="R52" s="916"/>
      <c r="S52" s="916"/>
      <c r="T52" s="916"/>
      <c r="U52" s="916"/>
      <c r="V52" s="916"/>
      <c r="W52" s="916"/>
      <c r="X52" s="916"/>
      <c r="Y52" s="916"/>
      <c r="Z52" s="916"/>
      <c r="AA52" s="916"/>
      <c r="AB52" s="916"/>
      <c r="AC52" s="916"/>
      <c r="AD52" s="916"/>
      <c r="AE52" s="917"/>
      <c r="AF52" s="927"/>
      <c r="AG52" s="892"/>
      <c r="AH52" s="892"/>
      <c r="AI52" s="892"/>
      <c r="AJ52" s="928"/>
      <c r="AK52" s="920"/>
      <c r="AL52" s="916"/>
      <c r="AM52" s="916"/>
      <c r="AN52" s="916"/>
      <c r="AO52" s="916"/>
      <c r="AP52" s="916"/>
      <c r="AQ52" s="916"/>
      <c r="AR52" s="916"/>
      <c r="AS52" s="916"/>
      <c r="AT52" s="916"/>
      <c r="AU52" s="916"/>
      <c r="AV52" s="916"/>
      <c r="AW52" s="916"/>
      <c r="AX52" s="916"/>
      <c r="AY52" s="916"/>
      <c r="AZ52" s="921"/>
      <c r="BA52" s="921"/>
      <c r="BB52" s="921"/>
      <c r="BC52" s="921"/>
      <c r="BD52" s="921"/>
      <c r="BE52" s="893"/>
      <c r="BF52" s="893"/>
      <c r="BG52" s="893"/>
      <c r="BH52" s="893"/>
      <c r="BI52" s="894"/>
      <c r="BJ52" s="77"/>
      <c r="BK52" s="77"/>
      <c r="BL52" s="77"/>
      <c r="BM52" s="77"/>
      <c r="BN52" s="77"/>
      <c r="BO52" s="76"/>
      <c r="BP52" s="76"/>
      <c r="BQ52" s="73">
        <v>46</v>
      </c>
      <c r="BR52" s="101"/>
      <c r="BS52" s="888"/>
      <c r="BT52" s="889"/>
      <c r="BU52" s="889"/>
      <c r="BV52" s="889"/>
      <c r="BW52" s="889"/>
      <c r="BX52" s="889"/>
      <c r="BY52" s="889"/>
      <c r="BZ52" s="889"/>
      <c r="CA52" s="889"/>
      <c r="CB52" s="889"/>
      <c r="CC52" s="889"/>
      <c r="CD52" s="889"/>
      <c r="CE52" s="889"/>
      <c r="CF52" s="889"/>
      <c r="CG52" s="890"/>
      <c r="CH52" s="895"/>
      <c r="CI52" s="896"/>
      <c r="CJ52" s="896"/>
      <c r="CK52" s="896"/>
      <c r="CL52" s="906"/>
      <c r="CM52" s="895"/>
      <c r="CN52" s="896"/>
      <c r="CO52" s="896"/>
      <c r="CP52" s="896"/>
      <c r="CQ52" s="906"/>
      <c r="CR52" s="895"/>
      <c r="CS52" s="896"/>
      <c r="CT52" s="896"/>
      <c r="CU52" s="896"/>
      <c r="CV52" s="906"/>
      <c r="CW52" s="895"/>
      <c r="CX52" s="896"/>
      <c r="CY52" s="896"/>
      <c r="CZ52" s="896"/>
      <c r="DA52" s="906"/>
      <c r="DB52" s="895"/>
      <c r="DC52" s="896"/>
      <c r="DD52" s="896"/>
      <c r="DE52" s="896"/>
      <c r="DF52" s="906"/>
      <c r="DG52" s="895"/>
      <c r="DH52" s="896"/>
      <c r="DI52" s="896"/>
      <c r="DJ52" s="896"/>
      <c r="DK52" s="906"/>
      <c r="DL52" s="895"/>
      <c r="DM52" s="896"/>
      <c r="DN52" s="896"/>
      <c r="DO52" s="896"/>
      <c r="DP52" s="906"/>
      <c r="DQ52" s="895"/>
      <c r="DR52" s="896"/>
      <c r="DS52" s="896"/>
      <c r="DT52" s="896"/>
      <c r="DU52" s="906"/>
      <c r="DV52" s="888"/>
      <c r="DW52" s="889"/>
      <c r="DX52" s="889"/>
      <c r="DY52" s="889"/>
      <c r="DZ52" s="907"/>
      <c r="EA52" s="68"/>
    </row>
    <row r="53" spans="1:131" s="65" customFormat="1" ht="26.25" customHeight="1" x14ac:dyDescent="0.2">
      <c r="A53" s="73">
        <v>26</v>
      </c>
      <c r="B53" s="888"/>
      <c r="C53" s="889"/>
      <c r="D53" s="889"/>
      <c r="E53" s="889"/>
      <c r="F53" s="889"/>
      <c r="G53" s="889"/>
      <c r="H53" s="889"/>
      <c r="I53" s="889"/>
      <c r="J53" s="889"/>
      <c r="K53" s="889"/>
      <c r="L53" s="889"/>
      <c r="M53" s="889"/>
      <c r="N53" s="889"/>
      <c r="O53" s="889"/>
      <c r="P53" s="890"/>
      <c r="Q53" s="915"/>
      <c r="R53" s="916"/>
      <c r="S53" s="916"/>
      <c r="T53" s="916"/>
      <c r="U53" s="916"/>
      <c r="V53" s="916"/>
      <c r="W53" s="916"/>
      <c r="X53" s="916"/>
      <c r="Y53" s="916"/>
      <c r="Z53" s="916"/>
      <c r="AA53" s="916"/>
      <c r="AB53" s="916"/>
      <c r="AC53" s="916"/>
      <c r="AD53" s="916"/>
      <c r="AE53" s="917"/>
      <c r="AF53" s="927"/>
      <c r="AG53" s="892"/>
      <c r="AH53" s="892"/>
      <c r="AI53" s="892"/>
      <c r="AJ53" s="928"/>
      <c r="AK53" s="920"/>
      <c r="AL53" s="916"/>
      <c r="AM53" s="916"/>
      <c r="AN53" s="916"/>
      <c r="AO53" s="916"/>
      <c r="AP53" s="916"/>
      <c r="AQ53" s="916"/>
      <c r="AR53" s="916"/>
      <c r="AS53" s="916"/>
      <c r="AT53" s="916"/>
      <c r="AU53" s="916"/>
      <c r="AV53" s="916"/>
      <c r="AW53" s="916"/>
      <c r="AX53" s="916"/>
      <c r="AY53" s="916"/>
      <c r="AZ53" s="921"/>
      <c r="BA53" s="921"/>
      <c r="BB53" s="921"/>
      <c r="BC53" s="921"/>
      <c r="BD53" s="921"/>
      <c r="BE53" s="893"/>
      <c r="BF53" s="893"/>
      <c r="BG53" s="893"/>
      <c r="BH53" s="893"/>
      <c r="BI53" s="894"/>
      <c r="BJ53" s="77"/>
      <c r="BK53" s="77"/>
      <c r="BL53" s="77"/>
      <c r="BM53" s="77"/>
      <c r="BN53" s="77"/>
      <c r="BO53" s="76"/>
      <c r="BP53" s="76"/>
      <c r="BQ53" s="73">
        <v>47</v>
      </c>
      <c r="BR53" s="101"/>
      <c r="BS53" s="888"/>
      <c r="BT53" s="889"/>
      <c r="BU53" s="889"/>
      <c r="BV53" s="889"/>
      <c r="BW53" s="889"/>
      <c r="BX53" s="889"/>
      <c r="BY53" s="889"/>
      <c r="BZ53" s="889"/>
      <c r="CA53" s="889"/>
      <c r="CB53" s="889"/>
      <c r="CC53" s="889"/>
      <c r="CD53" s="889"/>
      <c r="CE53" s="889"/>
      <c r="CF53" s="889"/>
      <c r="CG53" s="890"/>
      <c r="CH53" s="895"/>
      <c r="CI53" s="896"/>
      <c r="CJ53" s="896"/>
      <c r="CK53" s="896"/>
      <c r="CL53" s="906"/>
      <c r="CM53" s="895"/>
      <c r="CN53" s="896"/>
      <c r="CO53" s="896"/>
      <c r="CP53" s="896"/>
      <c r="CQ53" s="906"/>
      <c r="CR53" s="895"/>
      <c r="CS53" s="896"/>
      <c r="CT53" s="896"/>
      <c r="CU53" s="896"/>
      <c r="CV53" s="906"/>
      <c r="CW53" s="895"/>
      <c r="CX53" s="896"/>
      <c r="CY53" s="896"/>
      <c r="CZ53" s="896"/>
      <c r="DA53" s="906"/>
      <c r="DB53" s="895"/>
      <c r="DC53" s="896"/>
      <c r="DD53" s="896"/>
      <c r="DE53" s="896"/>
      <c r="DF53" s="906"/>
      <c r="DG53" s="895"/>
      <c r="DH53" s="896"/>
      <c r="DI53" s="896"/>
      <c r="DJ53" s="896"/>
      <c r="DK53" s="906"/>
      <c r="DL53" s="895"/>
      <c r="DM53" s="896"/>
      <c r="DN53" s="896"/>
      <c r="DO53" s="896"/>
      <c r="DP53" s="906"/>
      <c r="DQ53" s="895"/>
      <c r="DR53" s="896"/>
      <c r="DS53" s="896"/>
      <c r="DT53" s="896"/>
      <c r="DU53" s="906"/>
      <c r="DV53" s="888"/>
      <c r="DW53" s="889"/>
      <c r="DX53" s="889"/>
      <c r="DY53" s="889"/>
      <c r="DZ53" s="907"/>
      <c r="EA53" s="68"/>
    </row>
    <row r="54" spans="1:131" s="65" customFormat="1" ht="26.25" customHeight="1" x14ac:dyDescent="0.2">
      <c r="A54" s="73">
        <v>27</v>
      </c>
      <c r="B54" s="888"/>
      <c r="C54" s="889"/>
      <c r="D54" s="889"/>
      <c r="E54" s="889"/>
      <c r="F54" s="889"/>
      <c r="G54" s="889"/>
      <c r="H54" s="889"/>
      <c r="I54" s="889"/>
      <c r="J54" s="889"/>
      <c r="K54" s="889"/>
      <c r="L54" s="889"/>
      <c r="M54" s="889"/>
      <c r="N54" s="889"/>
      <c r="O54" s="889"/>
      <c r="P54" s="890"/>
      <c r="Q54" s="915"/>
      <c r="R54" s="916"/>
      <c r="S54" s="916"/>
      <c r="T54" s="916"/>
      <c r="U54" s="916"/>
      <c r="V54" s="916"/>
      <c r="W54" s="916"/>
      <c r="X54" s="916"/>
      <c r="Y54" s="916"/>
      <c r="Z54" s="916"/>
      <c r="AA54" s="916"/>
      <c r="AB54" s="916"/>
      <c r="AC54" s="916"/>
      <c r="AD54" s="916"/>
      <c r="AE54" s="917"/>
      <c r="AF54" s="927"/>
      <c r="AG54" s="892"/>
      <c r="AH54" s="892"/>
      <c r="AI54" s="892"/>
      <c r="AJ54" s="928"/>
      <c r="AK54" s="920"/>
      <c r="AL54" s="916"/>
      <c r="AM54" s="916"/>
      <c r="AN54" s="916"/>
      <c r="AO54" s="916"/>
      <c r="AP54" s="916"/>
      <c r="AQ54" s="916"/>
      <c r="AR54" s="916"/>
      <c r="AS54" s="916"/>
      <c r="AT54" s="916"/>
      <c r="AU54" s="916"/>
      <c r="AV54" s="916"/>
      <c r="AW54" s="916"/>
      <c r="AX54" s="916"/>
      <c r="AY54" s="916"/>
      <c r="AZ54" s="921"/>
      <c r="BA54" s="921"/>
      <c r="BB54" s="921"/>
      <c r="BC54" s="921"/>
      <c r="BD54" s="921"/>
      <c r="BE54" s="893"/>
      <c r="BF54" s="893"/>
      <c r="BG54" s="893"/>
      <c r="BH54" s="893"/>
      <c r="BI54" s="894"/>
      <c r="BJ54" s="77"/>
      <c r="BK54" s="77"/>
      <c r="BL54" s="77"/>
      <c r="BM54" s="77"/>
      <c r="BN54" s="77"/>
      <c r="BO54" s="76"/>
      <c r="BP54" s="76"/>
      <c r="BQ54" s="73">
        <v>48</v>
      </c>
      <c r="BR54" s="101"/>
      <c r="BS54" s="888"/>
      <c r="BT54" s="889"/>
      <c r="BU54" s="889"/>
      <c r="BV54" s="889"/>
      <c r="BW54" s="889"/>
      <c r="BX54" s="889"/>
      <c r="BY54" s="889"/>
      <c r="BZ54" s="889"/>
      <c r="CA54" s="889"/>
      <c r="CB54" s="889"/>
      <c r="CC54" s="889"/>
      <c r="CD54" s="889"/>
      <c r="CE54" s="889"/>
      <c r="CF54" s="889"/>
      <c r="CG54" s="890"/>
      <c r="CH54" s="895"/>
      <c r="CI54" s="896"/>
      <c r="CJ54" s="896"/>
      <c r="CK54" s="896"/>
      <c r="CL54" s="906"/>
      <c r="CM54" s="895"/>
      <c r="CN54" s="896"/>
      <c r="CO54" s="896"/>
      <c r="CP54" s="896"/>
      <c r="CQ54" s="906"/>
      <c r="CR54" s="895"/>
      <c r="CS54" s="896"/>
      <c r="CT54" s="896"/>
      <c r="CU54" s="896"/>
      <c r="CV54" s="906"/>
      <c r="CW54" s="895"/>
      <c r="CX54" s="896"/>
      <c r="CY54" s="896"/>
      <c r="CZ54" s="896"/>
      <c r="DA54" s="906"/>
      <c r="DB54" s="895"/>
      <c r="DC54" s="896"/>
      <c r="DD54" s="896"/>
      <c r="DE54" s="896"/>
      <c r="DF54" s="906"/>
      <c r="DG54" s="895"/>
      <c r="DH54" s="896"/>
      <c r="DI54" s="896"/>
      <c r="DJ54" s="896"/>
      <c r="DK54" s="906"/>
      <c r="DL54" s="895"/>
      <c r="DM54" s="896"/>
      <c r="DN54" s="896"/>
      <c r="DO54" s="896"/>
      <c r="DP54" s="906"/>
      <c r="DQ54" s="895"/>
      <c r="DR54" s="896"/>
      <c r="DS54" s="896"/>
      <c r="DT54" s="896"/>
      <c r="DU54" s="906"/>
      <c r="DV54" s="888"/>
      <c r="DW54" s="889"/>
      <c r="DX54" s="889"/>
      <c r="DY54" s="889"/>
      <c r="DZ54" s="907"/>
      <c r="EA54" s="68"/>
    </row>
    <row r="55" spans="1:131" s="65" customFormat="1" ht="26.25" customHeight="1" x14ac:dyDescent="0.2">
      <c r="A55" s="73">
        <v>28</v>
      </c>
      <c r="B55" s="888"/>
      <c r="C55" s="889"/>
      <c r="D55" s="889"/>
      <c r="E55" s="889"/>
      <c r="F55" s="889"/>
      <c r="G55" s="889"/>
      <c r="H55" s="889"/>
      <c r="I55" s="889"/>
      <c r="J55" s="889"/>
      <c r="K55" s="889"/>
      <c r="L55" s="889"/>
      <c r="M55" s="889"/>
      <c r="N55" s="889"/>
      <c r="O55" s="889"/>
      <c r="P55" s="890"/>
      <c r="Q55" s="915"/>
      <c r="R55" s="916"/>
      <c r="S55" s="916"/>
      <c r="T55" s="916"/>
      <c r="U55" s="916"/>
      <c r="V55" s="916"/>
      <c r="W55" s="916"/>
      <c r="X55" s="916"/>
      <c r="Y55" s="916"/>
      <c r="Z55" s="916"/>
      <c r="AA55" s="916"/>
      <c r="AB55" s="916"/>
      <c r="AC55" s="916"/>
      <c r="AD55" s="916"/>
      <c r="AE55" s="917"/>
      <c r="AF55" s="927"/>
      <c r="AG55" s="892"/>
      <c r="AH55" s="892"/>
      <c r="AI55" s="892"/>
      <c r="AJ55" s="928"/>
      <c r="AK55" s="920"/>
      <c r="AL55" s="916"/>
      <c r="AM55" s="916"/>
      <c r="AN55" s="916"/>
      <c r="AO55" s="916"/>
      <c r="AP55" s="916"/>
      <c r="AQ55" s="916"/>
      <c r="AR55" s="916"/>
      <c r="AS55" s="916"/>
      <c r="AT55" s="916"/>
      <c r="AU55" s="916"/>
      <c r="AV55" s="916"/>
      <c r="AW55" s="916"/>
      <c r="AX55" s="916"/>
      <c r="AY55" s="916"/>
      <c r="AZ55" s="921"/>
      <c r="BA55" s="921"/>
      <c r="BB55" s="921"/>
      <c r="BC55" s="921"/>
      <c r="BD55" s="921"/>
      <c r="BE55" s="893"/>
      <c r="BF55" s="893"/>
      <c r="BG55" s="893"/>
      <c r="BH55" s="893"/>
      <c r="BI55" s="894"/>
      <c r="BJ55" s="77"/>
      <c r="BK55" s="77"/>
      <c r="BL55" s="77"/>
      <c r="BM55" s="77"/>
      <c r="BN55" s="77"/>
      <c r="BO55" s="76"/>
      <c r="BP55" s="76"/>
      <c r="BQ55" s="73">
        <v>49</v>
      </c>
      <c r="BR55" s="101"/>
      <c r="BS55" s="888"/>
      <c r="BT55" s="889"/>
      <c r="BU55" s="889"/>
      <c r="BV55" s="889"/>
      <c r="BW55" s="889"/>
      <c r="BX55" s="889"/>
      <c r="BY55" s="889"/>
      <c r="BZ55" s="889"/>
      <c r="CA55" s="889"/>
      <c r="CB55" s="889"/>
      <c r="CC55" s="889"/>
      <c r="CD55" s="889"/>
      <c r="CE55" s="889"/>
      <c r="CF55" s="889"/>
      <c r="CG55" s="890"/>
      <c r="CH55" s="895"/>
      <c r="CI55" s="896"/>
      <c r="CJ55" s="896"/>
      <c r="CK55" s="896"/>
      <c r="CL55" s="906"/>
      <c r="CM55" s="895"/>
      <c r="CN55" s="896"/>
      <c r="CO55" s="896"/>
      <c r="CP55" s="896"/>
      <c r="CQ55" s="906"/>
      <c r="CR55" s="895"/>
      <c r="CS55" s="896"/>
      <c r="CT55" s="896"/>
      <c r="CU55" s="896"/>
      <c r="CV55" s="906"/>
      <c r="CW55" s="895"/>
      <c r="CX55" s="896"/>
      <c r="CY55" s="896"/>
      <c r="CZ55" s="896"/>
      <c r="DA55" s="906"/>
      <c r="DB55" s="895"/>
      <c r="DC55" s="896"/>
      <c r="DD55" s="896"/>
      <c r="DE55" s="896"/>
      <c r="DF55" s="906"/>
      <c r="DG55" s="895"/>
      <c r="DH55" s="896"/>
      <c r="DI55" s="896"/>
      <c r="DJ55" s="896"/>
      <c r="DK55" s="906"/>
      <c r="DL55" s="895"/>
      <c r="DM55" s="896"/>
      <c r="DN55" s="896"/>
      <c r="DO55" s="896"/>
      <c r="DP55" s="906"/>
      <c r="DQ55" s="895"/>
      <c r="DR55" s="896"/>
      <c r="DS55" s="896"/>
      <c r="DT55" s="896"/>
      <c r="DU55" s="906"/>
      <c r="DV55" s="888"/>
      <c r="DW55" s="889"/>
      <c r="DX55" s="889"/>
      <c r="DY55" s="889"/>
      <c r="DZ55" s="907"/>
      <c r="EA55" s="68"/>
    </row>
    <row r="56" spans="1:131" s="65" customFormat="1" ht="26.25" customHeight="1" x14ac:dyDescent="0.2">
      <c r="A56" s="73">
        <v>29</v>
      </c>
      <c r="B56" s="888"/>
      <c r="C56" s="889"/>
      <c r="D56" s="889"/>
      <c r="E56" s="889"/>
      <c r="F56" s="889"/>
      <c r="G56" s="889"/>
      <c r="H56" s="889"/>
      <c r="I56" s="889"/>
      <c r="J56" s="889"/>
      <c r="K56" s="889"/>
      <c r="L56" s="889"/>
      <c r="M56" s="889"/>
      <c r="N56" s="889"/>
      <c r="O56" s="889"/>
      <c r="P56" s="890"/>
      <c r="Q56" s="915"/>
      <c r="R56" s="916"/>
      <c r="S56" s="916"/>
      <c r="T56" s="916"/>
      <c r="U56" s="916"/>
      <c r="V56" s="916"/>
      <c r="W56" s="916"/>
      <c r="X56" s="916"/>
      <c r="Y56" s="916"/>
      <c r="Z56" s="916"/>
      <c r="AA56" s="916"/>
      <c r="AB56" s="916"/>
      <c r="AC56" s="916"/>
      <c r="AD56" s="916"/>
      <c r="AE56" s="917"/>
      <c r="AF56" s="927"/>
      <c r="AG56" s="892"/>
      <c r="AH56" s="892"/>
      <c r="AI56" s="892"/>
      <c r="AJ56" s="928"/>
      <c r="AK56" s="920"/>
      <c r="AL56" s="916"/>
      <c r="AM56" s="916"/>
      <c r="AN56" s="916"/>
      <c r="AO56" s="916"/>
      <c r="AP56" s="916"/>
      <c r="AQ56" s="916"/>
      <c r="AR56" s="916"/>
      <c r="AS56" s="916"/>
      <c r="AT56" s="916"/>
      <c r="AU56" s="916"/>
      <c r="AV56" s="916"/>
      <c r="AW56" s="916"/>
      <c r="AX56" s="916"/>
      <c r="AY56" s="916"/>
      <c r="AZ56" s="921"/>
      <c r="BA56" s="921"/>
      <c r="BB56" s="921"/>
      <c r="BC56" s="921"/>
      <c r="BD56" s="921"/>
      <c r="BE56" s="893"/>
      <c r="BF56" s="893"/>
      <c r="BG56" s="893"/>
      <c r="BH56" s="893"/>
      <c r="BI56" s="894"/>
      <c r="BJ56" s="77"/>
      <c r="BK56" s="77"/>
      <c r="BL56" s="77"/>
      <c r="BM56" s="77"/>
      <c r="BN56" s="77"/>
      <c r="BO56" s="76"/>
      <c r="BP56" s="76"/>
      <c r="BQ56" s="73">
        <v>50</v>
      </c>
      <c r="BR56" s="101"/>
      <c r="BS56" s="888"/>
      <c r="BT56" s="889"/>
      <c r="BU56" s="889"/>
      <c r="BV56" s="889"/>
      <c r="BW56" s="889"/>
      <c r="BX56" s="889"/>
      <c r="BY56" s="889"/>
      <c r="BZ56" s="889"/>
      <c r="CA56" s="889"/>
      <c r="CB56" s="889"/>
      <c r="CC56" s="889"/>
      <c r="CD56" s="889"/>
      <c r="CE56" s="889"/>
      <c r="CF56" s="889"/>
      <c r="CG56" s="890"/>
      <c r="CH56" s="895"/>
      <c r="CI56" s="896"/>
      <c r="CJ56" s="896"/>
      <c r="CK56" s="896"/>
      <c r="CL56" s="906"/>
      <c r="CM56" s="895"/>
      <c r="CN56" s="896"/>
      <c r="CO56" s="896"/>
      <c r="CP56" s="896"/>
      <c r="CQ56" s="906"/>
      <c r="CR56" s="895"/>
      <c r="CS56" s="896"/>
      <c r="CT56" s="896"/>
      <c r="CU56" s="896"/>
      <c r="CV56" s="906"/>
      <c r="CW56" s="895"/>
      <c r="CX56" s="896"/>
      <c r="CY56" s="896"/>
      <c r="CZ56" s="896"/>
      <c r="DA56" s="906"/>
      <c r="DB56" s="895"/>
      <c r="DC56" s="896"/>
      <c r="DD56" s="896"/>
      <c r="DE56" s="896"/>
      <c r="DF56" s="906"/>
      <c r="DG56" s="895"/>
      <c r="DH56" s="896"/>
      <c r="DI56" s="896"/>
      <c r="DJ56" s="896"/>
      <c r="DK56" s="906"/>
      <c r="DL56" s="895"/>
      <c r="DM56" s="896"/>
      <c r="DN56" s="896"/>
      <c r="DO56" s="896"/>
      <c r="DP56" s="906"/>
      <c r="DQ56" s="895"/>
      <c r="DR56" s="896"/>
      <c r="DS56" s="896"/>
      <c r="DT56" s="896"/>
      <c r="DU56" s="906"/>
      <c r="DV56" s="888"/>
      <c r="DW56" s="889"/>
      <c r="DX56" s="889"/>
      <c r="DY56" s="889"/>
      <c r="DZ56" s="907"/>
      <c r="EA56" s="68"/>
    </row>
    <row r="57" spans="1:131" s="65" customFormat="1" ht="26.25" customHeight="1" x14ac:dyDescent="0.2">
      <c r="A57" s="73">
        <v>30</v>
      </c>
      <c r="B57" s="888"/>
      <c r="C57" s="889"/>
      <c r="D57" s="889"/>
      <c r="E57" s="889"/>
      <c r="F57" s="889"/>
      <c r="G57" s="889"/>
      <c r="H57" s="889"/>
      <c r="I57" s="889"/>
      <c r="J57" s="889"/>
      <c r="K57" s="889"/>
      <c r="L57" s="889"/>
      <c r="M57" s="889"/>
      <c r="N57" s="889"/>
      <c r="O57" s="889"/>
      <c r="P57" s="890"/>
      <c r="Q57" s="915"/>
      <c r="R57" s="916"/>
      <c r="S57" s="916"/>
      <c r="T57" s="916"/>
      <c r="U57" s="916"/>
      <c r="V57" s="916"/>
      <c r="W57" s="916"/>
      <c r="X57" s="916"/>
      <c r="Y57" s="916"/>
      <c r="Z57" s="916"/>
      <c r="AA57" s="916"/>
      <c r="AB57" s="916"/>
      <c r="AC57" s="916"/>
      <c r="AD57" s="916"/>
      <c r="AE57" s="917"/>
      <c r="AF57" s="927"/>
      <c r="AG57" s="892"/>
      <c r="AH57" s="892"/>
      <c r="AI57" s="892"/>
      <c r="AJ57" s="928"/>
      <c r="AK57" s="920"/>
      <c r="AL57" s="916"/>
      <c r="AM57" s="916"/>
      <c r="AN57" s="916"/>
      <c r="AO57" s="916"/>
      <c r="AP57" s="916"/>
      <c r="AQ57" s="916"/>
      <c r="AR57" s="916"/>
      <c r="AS57" s="916"/>
      <c r="AT57" s="916"/>
      <c r="AU57" s="916"/>
      <c r="AV57" s="916"/>
      <c r="AW57" s="916"/>
      <c r="AX57" s="916"/>
      <c r="AY57" s="916"/>
      <c r="AZ57" s="921"/>
      <c r="BA57" s="921"/>
      <c r="BB57" s="921"/>
      <c r="BC57" s="921"/>
      <c r="BD57" s="921"/>
      <c r="BE57" s="893"/>
      <c r="BF57" s="893"/>
      <c r="BG57" s="893"/>
      <c r="BH57" s="893"/>
      <c r="BI57" s="894"/>
      <c r="BJ57" s="77"/>
      <c r="BK57" s="77"/>
      <c r="BL57" s="77"/>
      <c r="BM57" s="77"/>
      <c r="BN57" s="77"/>
      <c r="BO57" s="76"/>
      <c r="BP57" s="76"/>
      <c r="BQ57" s="73">
        <v>51</v>
      </c>
      <c r="BR57" s="101"/>
      <c r="BS57" s="888"/>
      <c r="BT57" s="889"/>
      <c r="BU57" s="889"/>
      <c r="BV57" s="889"/>
      <c r="BW57" s="889"/>
      <c r="BX57" s="889"/>
      <c r="BY57" s="889"/>
      <c r="BZ57" s="889"/>
      <c r="CA57" s="889"/>
      <c r="CB57" s="889"/>
      <c r="CC57" s="889"/>
      <c r="CD57" s="889"/>
      <c r="CE57" s="889"/>
      <c r="CF57" s="889"/>
      <c r="CG57" s="890"/>
      <c r="CH57" s="895"/>
      <c r="CI57" s="896"/>
      <c r="CJ57" s="896"/>
      <c r="CK57" s="896"/>
      <c r="CL57" s="906"/>
      <c r="CM57" s="895"/>
      <c r="CN57" s="896"/>
      <c r="CO57" s="896"/>
      <c r="CP57" s="896"/>
      <c r="CQ57" s="906"/>
      <c r="CR57" s="895"/>
      <c r="CS57" s="896"/>
      <c r="CT57" s="896"/>
      <c r="CU57" s="896"/>
      <c r="CV57" s="906"/>
      <c r="CW57" s="895"/>
      <c r="CX57" s="896"/>
      <c r="CY57" s="896"/>
      <c r="CZ57" s="896"/>
      <c r="DA57" s="906"/>
      <c r="DB57" s="895"/>
      <c r="DC57" s="896"/>
      <c r="DD57" s="896"/>
      <c r="DE57" s="896"/>
      <c r="DF57" s="906"/>
      <c r="DG57" s="895"/>
      <c r="DH57" s="896"/>
      <c r="DI57" s="896"/>
      <c r="DJ57" s="896"/>
      <c r="DK57" s="906"/>
      <c r="DL57" s="895"/>
      <c r="DM57" s="896"/>
      <c r="DN57" s="896"/>
      <c r="DO57" s="896"/>
      <c r="DP57" s="906"/>
      <c r="DQ57" s="895"/>
      <c r="DR57" s="896"/>
      <c r="DS57" s="896"/>
      <c r="DT57" s="896"/>
      <c r="DU57" s="906"/>
      <c r="DV57" s="888"/>
      <c r="DW57" s="889"/>
      <c r="DX57" s="889"/>
      <c r="DY57" s="889"/>
      <c r="DZ57" s="907"/>
      <c r="EA57" s="68"/>
    </row>
    <row r="58" spans="1:131" s="65" customFormat="1" ht="26.25" customHeight="1" x14ac:dyDescent="0.2">
      <c r="A58" s="73">
        <v>31</v>
      </c>
      <c r="B58" s="888"/>
      <c r="C58" s="889"/>
      <c r="D58" s="889"/>
      <c r="E58" s="889"/>
      <c r="F58" s="889"/>
      <c r="G58" s="889"/>
      <c r="H58" s="889"/>
      <c r="I58" s="889"/>
      <c r="J58" s="889"/>
      <c r="K58" s="889"/>
      <c r="L58" s="889"/>
      <c r="M58" s="889"/>
      <c r="N58" s="889"/>
      <c r="O58" s="889"/>
      <c r="P58" s="890"/>
      <c r="Q58" s="915"/>
      <c r="R58" s="916"/>
      <c r="S58" s="916"/>
      <c r="T58" s="916"/>
      <c r="U58" s="916"/>
      <c r="V58" s="916"/>
      <c r="W58" s="916"/>
      <c r="X58" s="916"/>
      <c r="Y58" s="916"/>
      <c r="Z58" s="916"/>
      <c r="AA58" s="916"/>
      <c r="AB58" s="916"/>
      <c r="AC58" s="916"/>
      <c r="AD58" s="916"/>
      <c r="AE58" s="917"/>
      <c r="AF58" s="927"/>
      <c r="AG58" s="892"/>
      <c r="AH58" s="892"/>
      <c r="AI58" s="892"/>
      <c r="AJ58" s="928"/>
      <c r="AK58" s="920"/>
      <c r="AL58" s="916"/>
      <c r="AM58" s="916"/>
      <c r="AN58" s="916"/>
      <c r="AO58" s="916"/>
      <c r="AP58" s="916"/>
      <c r="AQ58" s="916"/>
      <c r="AR58" s="916"/>
      <c r="AS58" s="916"/>
      <c r="AT58" s="916"/>
      <c r="AU58" s="916"/>
      <c r="AV58" s="916"/>
      <c r="AW58" s="916"/>
      <c r="AX58" s="916"/>
      <c r="AY58" s="916"/>
      <c r="AZ58" s="921"/>
      <c r="BA58" s="921"/>
      <c r="BB58" s="921"/>
      <c r="BC58" s="921"/>
      <c r="BD58" s="921"/>
      <c r="BE58" s="893"/>
      <c r="BF58" s="893"/>
      <c r="BG58" s="893"/>
      <c r="BH58" s="893"/>
      <c r="BI58" s="894"/>
      <c r="BJ58" s="77"/>
      <c r="BK58" s="77"/>
      <c r="BL58" s="77"/>
      <c r="BM58" s="77"/>
      <c r="BN58" s="77"/>
      <c r="BO58" s="76"/>
      <c r="BP58" s="76"/>
      <c r="BQ58" s="73">
        <v>52</v>
      </c>
      <c r="BR58" s="101"/>
      <c r="BS58" s="888"/>
      <c r="BT58" s="889"/>
      <c r="BU58" s="889"/>
      <c r="BV58" s="889"/>
      <c r="BW58" s="889"/>
      <c r="BX58" s="889"/>
      <c r="BY58" s="889"/>
      <c r="BZ58" s="889"/>
      <c r="CA58" s="889"/>
      <c r="CB58" s="889"/>
      <c r="CC58" s="889"/>
      <c r="CD58" s="889"/>
      <c r="CE58" s="889"/>
      <c r="CF58" s="889"/>
      <c r="CG58" s="890"/>
      <c r="CH58" s="895"/>
      <c r="CI58" s="896"/>
      <c r="CJ58" s="896"/>
      <c r="CK58" s="896"/>
      <c r="CL58" s="906"/>
      <c r="CM58" s="895"/>
      <c r="CN58" s="896"/>
      <c r="CO58" s="896"/>
      <c r="CP58" s="896"/>
      <c r="CQ58" s="906"/>
      <c r="CR58" s="895"/>
      <c r="CS58" s="896"/>
      <c r="CT58" s="896"/>
      <c r="CU58" s="896"/>
      <c r="CV58" s="906"/>
      <c r="CW58" s="895"/>
      <c r="CX58" s="896"/>
      <c r="CY58" s="896"/>
      <c r="CZ58" s="896"/>
      <c r="DA58" s="906"/>
      <c r="DB58" s="895"/>
      <c r="DC58" s="896"/>
      <c r="DD58" s="896"/>
      <c r="DE58" s="896"/>
      <c r="DF58" s="906"/>
      <c r="DG58" s="895"/>
      <c r="DH58" s="896"/>
      <c r="DI58" s="896"/>
      <c r="DJ58" s="896"/>
      <c r="DK58" s="906"/>
      <c r="DL58" s="895"/>
      <c r="DM58" s="896"/>
      <c r="DN58" s="896"/>
      <c r="DO58" s="896"/>
      <c r="DP58" s="906"/>
      <c r="DQ58" s="895"/>
      <c r="DR58" s="896"/>
      <c r="DS58" s="896"/>
      <c r="DT58" s="896"/>
      <c r="DU58" s="906"/>
      <c r="DV58" s="888"/>
      <c r="DW58" s="889"/>
      <c r="DX58" s="889"/>
      <c r="DY58" s="889"/>
      <c r="DZ58" s="907"/>
      <c r="EA58" s="68"/>
    </row>
    <row r="59" spans="1:131" s="65" customFormat="1" ht="26.25" customHeight="1" x14ac:dyDescent="0.2">
      <c r="A59" s="73">
        <v>32</v>
      </c>
      <c r="B59" s="888"/>
      <c r="C59" s="889"/>
      <c r="D59" s="889"/>
      <c r="E59" s="889"/>
      <c r="F59" s="889"/>
      <c r="G59" s="889"/>
      <c r="H59" s="889"/>
      <c r="I59" s="889"/>
      <c r="J59" s="889"/>
      <c r="K59" s="889"/>
      <c r="L59" s="889"/>
      <c r="M59" s="889"/>
      <c r="N59" s="889"/>
      <c r="O59" s="889"/>
      <c r="P59" s="890"/>
      <c r="Q59" s="915"/>
      <c r="R59" s="916"/>
      <c r="S59" s="916"/>
      <c r="T59" s="916"/>
      <c r="U59" s="916"/>
      <c r="V59" s="916"/>
      <c r="W59" s="916"/>
      <c r="X59" s="916"/>
      <c r="Y59" s="916"/>
      <c r="Z59" s="916"/>
      <c r="AA59" s="916"/>
      <c r="AB59" s="916"/>
      <c r="AC59" s="916"/>
      <c r="AD59" s="916"/>
      <c r="AE59" s="917"/>
      <c r="AF59" s="927"/>
      <c r="AG59" s="892"/>
      <c r="AH59" s="892"/>
      <c r="AI59" s="892"/>
      <c r="AJ59" s="928"/>
      <c r="AK59" s="920"/>
      <c r="AL59" s="916"/>
      <c r="AM59" s="916"/>
      <c r="AN59" s="916"/>
      <c r="AO59" s="916"/>
      <c r="AP59" s="916"/>
      <c r="AQ59" s="916"/>
      <c r="AR59" s="916"/>
      <c r="AS59" s="916"/>
      <c r="AT59" s="916"/>
      <c r="AU59" s="916"/>
      <c r="AV59" s="916"/>
      <c r="AW59" s="916"/>
      <c r="AX59" s="916"/>
      <c r="AY59" s="916"/>
      <c r="AZ59" s="921"/>
      <c r="BA59" s="921"/>
      <c r="BB59" s="921"/>
      <c r="BC59" s="921"/>
      <c r="BD59" s="921"/>
      <c r="BE59" s="893"/>
      <c r="BF59" s="893"/>
      <c r="BG59" s="893"/>
      <c r="BH59" s="893"/>
      <c r="BI59" s="894"/>
      <c r="BJ59" s="77"/>
      <c r="BK59" s="77"/>
      <c r="BL59" s="77"/>
      <c r="BM59" s="77"/>
      <c r="BN59" s="77"/>
      <c r="BO59" s="76"/>
      <c r="BP59" s="76"/>
      <c r="BQ59" s="73">
        <v>53</v>
      </c>
      <c r="BR59" s="101"/>
      <c r="BS59" s="888"/>
      <c r="BT59" s="889"/>
      <c r="BU59" s="889"/>
      <c r="BV59" s="889"/>
      <c r="BW59" s="889"/>
      <c r="BX59" s="889"/>
      <c r="BY59" s="889"/>
      <c r="BZ59" s="889"/>
      <c r="CA59" s="889"/>
      <c r="CB59" s="889"/>
      <c r="CC59" s="889"/>
      <c r="CD59" s="889"/>
      <c r="CE59" s="889"/>
      <c r="CF59" s="889"/>
      <c r="CG59" s="890"/>
      <c r="CH59" s="895"/>
      <c r="CI59" s="896"/>
      <c r="CJ59" s="896"/>
      <c r="CK59" s="896"/>
      <c r="CL59" s="906"/>
      <c r="CM59" s="895"/>
      <c r="CN59" s="896"/>
      <c r="CO59" s="896"/>
      <c r="CP59" s="896"/>
      <c r="CQ59" s="906"/>
      <c r="CR59" s="895"/>
      <c r="CS59" s="896"/>
      <c r="CT59" s="896"/>
      <c r="CU59" s="896"/>
      <c r="CV59" s="906"/>
      <c r="CW59" s="895"/>
      <c r="CX59" s="896"/>
      <c r="CY59" s="896"/>
      <c r="CZ59" s="896"/>
      <c r="DA59" s="906"/>
      <c r="DB59" s="895"/>
      <c r="DC59" s="896"/>
      <c r="DD59" s="896"/>
      <c r="DE59" s="896"/>
      <c r="DF59" s="906"/>
      <c r="DG59" s="895"/>
      <c r="DH59" s="896"/>
      <c r="DI59" s="896"/>
      <c r="DJ59" s="896"/>
      <c r="DK59" s="906"/>
      <c r="DL59" s="895"/>
      <c r="DM59" s="896"/>
      <c r="DN59" s="896"/>
      <c r="DO59" s="896"/>
      <c r="DP59" s="906"/>
      <c r="DQ59" s="895"/>
      <c r="DR59" s="896"/>
      <c r="DS59" s="896"/>
      <c r="DT59" s="896"/>
      <c r="DU59" s="906"/>
      <c r="DV59" s="888"/>
      <c r="DW59" s="889"/>
      <c r="DX59" s="889"/>
      <c r="DY59" s="889"/>
      <c r="DZ59" s="907"/>
      <c r="EA59" s="68"/>
    </row>
    <row r="60" spans="1:131" s="65" customFormat="1" ht="26.25" customHeight="1" x14ac:dyDescent="0.2">
      <c r="A60" s="73">
        <v>33</v>
      </c>
      <c r="B60" s="888"/>
      <c r="C60" s="889"/>
      <c r="D60" s="889"/>
      <c r="E60" s="889"/>
      <c r="F60" s="889"/>
      <c r="G60" s="889"/>
      <c r="H60" s="889"/>
      <c r="I60" s="889"/>
      <c r="J60" s="889"/>
      <c r="K60" s="889"/>
      <c r="L60" s="889"/>
      <c r="M60" s="889"/>
      <c r="N60" s="889"/>
      <c r="O60" s="889"/>
      <c r="P60" s="890"/>
      <c r="Q60" s="915"/>
      <c r="R60" s="916"/>
      <c r="S60" s="916"/>
      <c r="T60" s="916"/>
      <c r="U60" s="916"/>
      <c r="V60" s="916"/>
      <c r="W60" s="916"/>
      <c r="X60" s="916"/>
      <c r="Y60" s="916"/>
      <c r="Z60" s="916"/>
      <c r="AA60" s="916"/>
      <c r="AB60" s="916"/>
      <c r="AC60" s="916"/>
      <c r="AD60" s="916"/>
      <c r="AE60" s="917"/>
      <c r="AF60" s="927"/>
      <c r="AG60" s="892"/>
      <c r="AH60" s="892"/>
      <c r="AI60" s="892"/>
      <c r="AJ60" s="928"/>
      <c r="AK60" s="920"/>
      <c r="AL60" s="916"/>
      <c r="AM60" s="916"/>
      <c r="AN60" s="916"/>
      <c r="AO60" s="916"/>
      <c r="AP60" s="916"/>
      <c r="AQ60" s="916"/>
      <c r="AR60" s="916"/>
      <c r="AS60" s="916"/>
      <c r="AT60" s="916"/>
      <c r="AU60" s="916"/>
      <c r="AV60" s="916"/>
      <c r="AW60" s="916"/>
      <c r="AX60" s="916"/>
      <c r="AY60" s="916"/>
      <c r="AZ60" s="921"/>
      <c r="BA60" s="921"/>
      <c r="BB60" s="921"/>
      <c r="BC60" s="921"/>
      <c r="BD60" s="921"/>
      <c r="BE60" s="893"/>
      <c r="BF60" s="893"/>
      <c r="BG60" s="893"/>
      <c r="BH60" s="893"/>
      <c r="BI60" s="894"/>
      <c r="BJ60" s="77"/>
      <c r="BK60" s="77"/>
      <c r="BL60" s="77"/>
      <c r="BM60" s="77"/>
      <c r="BN60" s="77"/>
      <c r="BO60" s="76"/>
      <c r="BP60" s="76"/>
      <c r="BQ60" s="73">
        <v>54</v>
      </c>
      <c r="BR60" s="101"/>
      <c r="BS60" s="888"/>
      <c r="BT60" s="889"/>
      <c r="BU60" s="889"/>
      <c r="BV60" s="889"/>
      <c r="BW60" s="889"/>
      <c r="BX60" s="889"/>
      <c r="BY60" s="889"/>
      <c r="BZ60" s="889"/>
      <c r="CA60" s="889"/>
      <c r="CB60" s="889"/>
      <c r="CC60" s="889"/>
      <c r="CD60" s="889"/>
      <c r="CE60" s="889"/>
      <c r="CF60" s="889"/>
      <c r="CG60" s="890"/>
      <c r="CH60" s="895"/>
      <c r="CI60" s="896"/>
      <c r="CJ60" s="896"/>
      <c r="CK60" s="896"/>
      <c r="CL60" s="906"/>
      <c r="CM60" s="895"/>
      <c r="CN60" s="896"/>
      <c r="CO60" s="896"/>
      <c r="CP60" s="896"/>
      <c r="CQ60" s="906"/>
      <c r="CR60" s="895"/>
      <c r="CS60" s="896"/>
      <c r="CT60" s="896"/>
      <c r="CU60" s="896"/>
      <c r="CV60" s="906"/>
      <c r="CW60" s="895"/>
      <c r="CX60" s="896"/>
      <c r="CY60" s="896"/>
      <c r="CZ60" s="896"/>
      <c r="DA60" s="906"/>
      <c r="DB60" s="895"/>
      <c r="DC60" s="896"/>
      <c r="DD60" s="896"/>
      <c r="DE60" s="896"/>
      <c r="DF60" s="906"/>
      <c r="DG60" s="895"/>
      <c r="DH60" s="896"/>
      <c r="DI60" s="896"/>
      <c r="DJ60" s="896"/>
      <c r="DK60" s="906"/>
      <c r="DL60" s="895"/>
      <c r="DM60" s="896"/>
      <c r="DN60" s="896"/>
      <c r="DO60" s="896"/>
      <c r="DP60" s="906"/>
      <c r="DQ60" s="895"/>
      <c r="DR60" s="896"/>
      <c r="DS60" s="896"/>
      <c r="DT60" s="896"/>
      <c r="DU60" s="906"/>
      <c r="DV60" s="888"/>
      <c r="DW60" s="889"/>
      <c r="DX60" s="889"/>
      <c r="DY60" s="889"/>
      <c r="DZ60" s="907"/>
      <c r="EA60" s="68"/>
    </row>
    <row r="61" spans="1:131" s="65" customFormat="1" ht="26.25" customHeight="1" x14ac:dyDescent="0.2">
      <c r="A61" s="73">
        <v>34</v>
      </c>
      <c r="B61" s="888"/>
      <c r="C61" s="889"/>
      <c r="D61" s="889"/>
      <c r="E61" s="889"/>
      <c r="F61" s="889"/>
      <c r="G61" s="889"/>
      <c r="H61" s="889"/>
      <c r="I61" s="889"/>
      <c r="J61" s="889"/>
      <c r="K61" s="889"/>
      <c r="L61" s="889"/>
      <c r="M61" s="889"/>
      <c r="N61" s="889"/>
      <c r="O61" s="889"/>
      <c r="P61" s="890"/>
      <c r="Q61" s="915"/>
      <c r="R61" s="916"/>
      <c r="S61" s="916"/>
      <c r="T61" s="916"/>
      <c r="U61" s="916"/>
      <c r="V61" s="916"/>
      <c r="W61" s="916"/>
      <c r="X61" s="916"/>
      <c r="Y61" s="916"/>
      <c r="Z61" s="916"/>
      <c r="AA61" s="916"/>
      <c r="AB61" s="916"/>
      <c r="AC61" s="916"/>
      <c r="AD61" s="916"/>
      <c r="AE61" s="917"/>
      <c r="AF61" s="927"/>
      <c r="AG61" s="892"/>
      <c r="AH61" s="892"/>
      <c r="AI61" s="892"/>
      <c r="AJ61" s="928"/>
      <c r="AK61" s="920"/>
      <c r="AL61" s="916"/>
      <c r="AM61" s="916"/>
      <c r="AN61" s="916"/>
      <c r="AO61" s="916"/>
      <c r="AP61" s="916"/>
      <c r="AQ61" s="916"/>
      <c r="AR61" s="916"/>
      <c r="AS61" s="916"/>
      <c r="AT61" s="916"/>
      <c r="AU61" s="916"/>
      <c r="AV61" s="916"/>
      <c r="AW61" s="916"/>
      <c r="AX61" s="916"/>
      <c r="AY61" s="916"/>
      <c r="AZ61" s="921"/>
      <c r="BA61" s="921"/>
      <c r="BB61" s="921"/>
      <c r="BC61" s="921"/>
      <c r="BD61" s="921"/>
      <c r="BE61" s="893"/>
      <c r="BF61" s="893"/>
      <c r="BG61" s="893"/>
      <c r="BH61" s="893"/>
      <c r="BI61" s="894"/>
      <c r="BJ61" s="77"/>
      <c r="BK61" s="77"/>
      <c r="BL61" s="77"/>
      <c r="BM61" s="77"/>
      <c r="BN61" s="77"/>
      <c r="BO61" s="76"/>
      <c r="BP61" s="76"/>
      <c r="BQ61" s="73">
        <v>55</v>
      </c>
      <c r="BR61" s="101"/>
      <c r="BS61" s="888"/>
      <c r="BT61" s="889"/>
      <c r="BU61" s="889"/>
      <c r="BV61" s="889"/>
      <c r="BW61" s="889"/>
      <c r="BX61" s="889"/>
      <c r="BY61" s="889"/>
      <c r="BZ61" s="889"/>
      <c r="CA61" s="889"/>
      <c r="CB61" s="889"/>
      <c r="CC61" s="889"/>
      <c r="CD61" s="889"/>
      <c r="CE61" s="889"/>
      <c r="CF61" s="889"/>
      <c r="CG61" s="890"/>
      <c r="CH61" s="895"/>
      <c r="CI61" s="896"/>
      <c r="CJ61" s="896"/>
      <c r="CK61" s="896"/>
      <c r="CL61" s="906"/>
      <c r="CM61" s="895"/>
      <c r="CN61" s="896"/>
      <c r="CO61" s="896"/>
      <c r="CP61" s="896"/>
      <c r="CQ61" s="906"/>
      <c r="CR61" s="895"/>
      <c r="CS61" s="896"/>
      <c r="CT61" s="896"/>
      <c r="CU61" s="896"/>
      <c r="CV61" s="906"/>
      <c r="CW61" s="895"/>
      <c r="CX61" s="896"/>
      <c r="CY61" s="896"/>
      <c r="CZ61" s="896"/>
      <c r="DA61" s="906"/>
      <c r="DB61" s="895"/>
      <c r="DC61" s="896"/>
      <c r="DD61" s="896"/>
      <c r="DE61" s="896"/>
      <c r="DF61" s="906"/>
      <c r="DG61" s="895"/>
      <c r="DH61" s="896"/>
      <c r="DI61" s="896"/>
      <c r="DJ61" s="896"/>
      <c r="DK61" s="906"/>
      <c r="DL61" s="895"/>
      <c r="DM61" s="896"/>
      <c r="DN61" s="896"/>
      <c r="DO61" s="896"/>
      <c r="DP61" s="906"/>
      <c r="DQ61" s="895"/>
      <c r="DR61" s="896"/>
      <c r="DS61" s="896"/>
      <c r="DT61" s="896"/>
      <c r="DU61" s="906"/>
      <c r="DV61" s="888"/>
      <c r="DW61" s="889"/>
      <c r="DX61" s="889"/>
      <c r="DY61" s="889"/>
      <c r="DZ61" s="907"/>
      <c r="EA61" s="68"/>
    </row>
    <row r="62" spans="1:131" s="65" customFormat="1" ht="26.25" customHeight="1" x14ac:dyDescent="0.2">
      <c r="A62" s="73">
        <v>35</v>
      </c>
      <c r="B62" s="859"/>
      <c r="C62" s="860"/>
      <c r="D62" s="860"/>
      <c r="E62" s="860"/>
      <c r="F62" s="860"/>
      <c r="G62" s="860"/>
      <c r="H62" s="860"/>
      <c r="I62" s="860"/>
      <c r="J62" s="860"/>
      <c r="K62" s="860"/>
      <c r="L62" s="860"/>
      <c r="M62" s="860"/>
      <c r="N62" s="860"/>
      <c r="O62" s="860"/>
      <c r="P62" s="861"/>
      <c r="Q62" s="915"/>
      <c r="R62" s="916"/>
      <c r="S62" s="916"/>
      <c r="T62" s="916"/>
      <c r="U62" s="916"/>
      <c r="V62" s="916"/>
      <c r="W62" s="916"/>
      <c r="X62" s="916"/>
      <c r="Y62" s="916"/>
      <c r="Z62" s="916"/>
      <c r="AA62" s="916"/>
      <c r="AB62" s="916"/>
      <c r="AC62" s="916"/>
      <c r="AD62" s="916"/>
      <c r="AE62" s="917"/>
      <c r="AF62" s="918"/>
      <c r="AG62" s="916"/>
      <c r="AH62" s="916"/>
      <c r="AI62" s="916"/>
      <c r="AJ62" s="919"/>
      <c r="AK62" s="920"/>
      <c r="AL62" s="916"/>
      <c r="AM62" s="916"/>
      <c r="AN62" s="916"/>
      <c r="AO62" s="916"/>
      <c r="AP62" s="916"/>
      <c r="AQ62" s="916"/>
      <c r="AR62" s="916"/>
      <c r="AS62" s="916"/>
      <c r="AT62" s="916"/>
      <c r="AU62" s="916"/>
      <c r="AV62" s="916"/>
      <c r="AW62" s="916"/>
      <c r="AX62" s="916"/>
      <c r="AY62" s="916"/>
      <c r="AZ62" s="921"/>
      <c r="BA62" s="921"/>
      <c r="BB62" s="921"/>
      <c r="BC62" s="921"/>
      <c r="BD62" s="921"/>
      <c r="BE62" s="922"/>
      <c r="BF62" s="922"/>
      <c r="BG62" s="922"/>
      <c r="BH62" s="922"/>
      <c r="BI62" s="923"/>
      <c r="BJ62" s="924" t="s">
        <v>468</v>
      </c>
      <c r="BK62" s="925"/>
      <c r="BL62" s="925"/>
      <c r="BM62" s="925"/>
      <c r="BN62" s="926"/>
      <c r="BO62" s="76"/>
      <c r="BP62" s="76"/>
      <c r="BQ62" s="73">
        <v>56</v>
      </c>
      <c r="BR62" s="101"/>
      <c r="BS62" s="888"/>
      <c r="BT62" s="889"/>
      <c r="BU62" s="889"/>
      <c r="BV62" s="889"/>
      <c r="BW62" s="889"/>
      <c r="BX62" s="889"/>
      <c r="BY62" s="889"/>
      <c r="BZ62" s="889"/>
      <c r="CA62" s="889"/>
      <c r="CB62" s="889"/>
      <c r="CC62" s="889"/>
      <c r="CD62" s="889"/>
      <c r="CE62" s="889"/>
      <c r="CF62" s="889"/>
      <c r="CG62" s="890"/>
      <c r="CH62" s="895"/>
      <c r="CI62" s="896"/>
      <c r="CJ62" s="896"/>
      <c r="CK62" s="896"/>
      <c r="CL62" s="906"/>
      <c r="CM62" s="895"/>
      <c r="CN62" s="896"/>
      <c r="CO62" s="896"/>
      <c r="CP62" s="896"/>
      <c r="CQ62" s="906"/>
      <c r="CR62" s="895"/>
      <c r="CS62" s="896"/>
      <c r="CT62" s="896"/>
      <c r="CU62" s="896"/>
      <c r="CV62" s="906"/>
      <c r="CW62" s="895"/>
      <c r="CX62" s="896"/>
      <c r="CY62" s="896"/>
      <c r="CZ62" s="896"/>
      <c r="DA62" s="906"/>
      <c r="DB62" s="895"/>
      <c r="DC62" s="896"/>
      <c r="DD62" s="896"/>
      <c r="DE62" s="896"/>
      <c r="DF62" s="906"/>
      <c r="DG62" s="895"/>
      <c r="DH62" s="896"/>
      <c r="DI62" s="896"/>
      <c r="DJ62" s="896"/>
      <c r="DK62" s="906"/>
      <c r="DL62" s="895"/>
      <c r="DM62" s="896"/>
      <c r="DN62" s="896"/>
      <c r="DO62" s="896"/>
      <c r="DP62" s="906"/>
      <c r="DQ62" s="895"/>
      <c r="DR62" s="896"/>
      <c r="DS62" s="896"/>
      <c r="DT62" s="896"/>
      <c r="DU62" s="906"/>
      <c r="DV62" s="888"/>
      <c r="DW62" s="889"/>
      <c r="DX62" s="889"/>
      <c r="DY62" s="889"/>
      <c r="DZ62" s="907"/>
      <c r="EA62" s="68"/>
    </row>
    <row r="63" spans="1:131" s="65" customFormat="1" ht="26.25" customHeight="1" x14ac:dyDescent="0.2">
      <c r="A63" s="74" t="s">
        <v>453</v>
      </c>
      <c r="B63" s="866" t="s">
        <v>384</v>
      </c>
      <c r="C63" s="867"/>
      <c r="D63" s="867"/>
      <c r="E63" s="867"/>
      <c r="F63" s="867"/>
      <c r="G63" s="867"/>
      <c r="H63" s="867"/>
      <c r="I63" s="867"/>
      <c r="J63" s="867"/>
      <c r="K63" s="867"/>
      <c r="L63" s="867"/>
      <c r="M63" s="867"/>
      <c r="N63" s="867"/>
      <c r="O63" s="867"/>
      <c r="P63" s="868"/>
      <c r="Q63" s="876"/>
      <c r="R63" s="877"/>
      <c r="S63" s="877"/>
      <c r="T63" s="877"/>
      <c r="U63" s="877"/>
      <c r="V63" s="877"/>
      <c r="W63" s="877"/>
      <c r="X63" s="877"/>
      <c r="Y63" s="877"/>
      <c r="Z63" s="877"/>
      <c r="AA63" s="877"/>
      <c r="AB63" s="877"/>
      <c r="AC63" s="877"/>
      <c r="AD63" s="877"/>
      <c r="AE63" s="908"/>
      <c r="AF63" s="909">
        <v>11339</v>
      </c>
      <c r="AG63" s="878"/>
      <c r="AH63" s="878"/>
      <c r="AI63" s="878"/>
      <c r="AJ63" s="910"/>
      <c r="AK63" s="911"/>
      <c r="AL63" s="877"/>
      <c r="AM63" s="877"/>
      <c r="AN63" s="877"/>
      <c r="AO63" s="877"/>
      <c r="AP63" s="878"/>
      <c r="AQ63" s="878"/>
      <c r="AR63" s="878"/>
      <c r="AS63" s="878"/>
      <c r="AT63" s="878"/>
      <c r="AU63" s="878"/>
      <c r="AV63" s="878"/>
      <c r="AW63" s="878"/>
      <c r="AX63" s="878"/>
      <c r="AY63" s="878"/>
      <c r="AZ63" s="912"/>
      <c r="BA63" s="912"/>
      <c r="BB63" s="912"/>
      <c r="BC63" s="912"/>
      <c r="BD63" s="912"/>
      <c r="BE63" s="879"/>
      <c r="BF63" s="879"/>
      <c r="BG63" s="879"/>
      <c r="BH63" s="879"/>
      <c r="BI63" s="880"/>
      <c r="BJ63" s="913" t="s">
        <v>188</v>
      </c>
      <c r="BK63" s="873"/>
      <c r="BL63" s="873"/>
      <c r="BM63" s="873"/>
      <c r="BN63" s="914"/>
      <c r="BO63" s="76"/>
      <c r="BP63" s="76"/>
      <c r="BQ63" s="73">
        <v>57</v>
      </c>
      <c r="BR63" s="101"/>
      <c r="BS63" s="888"/>
      <c r="BT63" s="889"/>
      <c r="BU63" s="889"/>
      <c r="BV63" s="889"/>
      <c r="BW63" s="889"/>
      <c r="BX63" s="889"/>
      <c r="BY63" s="889"/>
      <c r="BZ63" s="889"/>
      <c r="CA63" s="889"/>
      <c r="CB63" s="889"/>
      <c r="CC63" s="889"/>
      <c r="CD63" s="889"/>
      <c r="CE63" s="889"/>
      <c r="CF63" s="889"/>
      <c r="CG63" s="890"/>
      <c r="CH63" s="895"/>
      <c r="CI63" s="896"/>
      <c r="CJ63" s="896"/>
      <c r="CK63" s="896"/>
      <c r="CL63" s="906"/>
      <c r="CM63" s="895"/>
      <c r="CN63" s="896"/>
      <c r="CO63" s="896"/>
      <c r="CP63" s="896"/>
      <c r="CQ63" s="906"/>
      <c r="CR63" s="895"/>
      <c r="CS63" s="896"/>
      <c r="CT63" s="896"/>
      <c r="CU63" s="896"/>
      <c r="CV63" s="906"/>
      <c r="CW63" s="895"/>
      <c r="CX63" s="896"/>
      <c r="CY63" s="896"/>
      <c r="CZ63" s="896"/>
      <c r="DA63" s="906"/>
      <c r="DB63" s="895"/>
      <c r="DC63" s="896"/>
      <c r="DD63" s="896"/>
      <c r="DE63" s="896"/>
      <c r="DF63" s="906"/>
      <c r="DG63" s="895"/>
      <c r="DH63" s="896"/>
      <c r="DI63" s="896"/>
      <c r="DJ63" s="896"/>
      <c r="DK63" s="906"/>
      <c r="DL63" s="895"/>
      <c r="DM63" s="896"/>
      <c r="DN63" s="896"/>
      <c r="DO63" s="896"/>
      <c r="DP63" s="906"/>
      <c r="DQ63" s="895"/>
      <c r="DR63" s="896"/>
      <c r="DS63" s="896"/>
      <c r="DT63" s="896"/>
      <c r="DU63" s="906"/>
      <c r="DV63" s="888"/>
      <c r="DW63" s="889"/>
      <c r="DX63" s="889"/>
      <c r="DY63" s="889"/>
      <c r="DZ63" s="907"/>
      <c r="EA63" s="68"/>
    </row>
    <row r="64" spans="1:131" s="65" customFormat="1" ht="26.25" customHeight="1" x14ac:dyDescent="0.2">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3">
        <v>58</v>
      </c>
      <c r="BR64" s="101"/>
      <c r="BS64" s="888"/>
      <c r="BT64" s="889"/>
      <c r="BU64" s="889"/>
      <c r="BV64" s="889"/>
      <c r="BW64" s="889"/>
      <c r="BX64" s="889"/>
      <c r="BY64" s="889"/>
      <c r="BZ64" s="889"/>
      <c r="CA64" s="889"/>
      <c r="CB64" s="889"/>
      <c r="CC64" s="889"/>
      <c r="CD64" s="889"/>
      <c r="CE64" s="889"/>
      <c r="CF64" s="889"/>
      <c r="CG64" s="890"/>
      <c r="CH64" s="895"/>
      <c r="CI64" s="896"/>
      <c r="CJ64" s="896"/>
      <c r="CK64" s="896"/>
      <c r="CL64" s="906"/>
      <c r="CM64" s="895"/>
      <c r="CN64" s="896"/>
      <c r="CO64" s="896"/>
      <c r="CP64" s="896"/>
      <c r="CQ64" s="906"/>
      <c r="CR64" s="895"/>
      <c r="CS64" s="896"/>
      <c r="CT64" s="896"/>
      <c r="CU64" s="896"/>
      <c r="CV64" s="906"/>
      <c r="CW64" s="895"/>
      <c r="CX64" s="896"/>
      <c r="CY64" s="896"/>
      <c r="CZ64" s="896"/>
      <c r="DA64" s="906"/>
      <c r="DB64" s="895"/>
      <c r="DC64" s="896"/>
      <c r="DD64" s="896"/>
      <c r="DE64" s="896"/>
      <c r="DF64" s="906"/>
      <c r="DG64" s="895"/>
      <c r="DH64" s="896"/>
      <c r="DI64" s="896"/>
      <c r="DJ64" s="896"/>
      <c r="DK64" s="906"/>
      <c r="DL64" s="895"/>
      <c r="DM64" s="896"/>
      <c r="DN64" s="896"/>
      <c r="DO64" s="896"/>
      <c r="DP64" s="906"/>
      <c r="DQ64" s="895"/>
      <c r="DR64" s="896"/>
      <c r="DS64" s="896"/>
      <c r="DT64" s="896"/>
      <c r="DU64" s="906"/>
      <c r="DV64" s="888"/>
      <c r="DW64" s="889"/>
      <c r="DX64" s="889"/>
      <c r="DY64" s="889"/>
      <c r="DZ64" s="907"/>
      <c r="EA64" s="68"/>
    </row>
    <row r="65" spans="1:131" s="65" customFormat="1" ht="26.25" customHeight="1" x14ac:dyDescent="0.2">
      <c r="A65" s="77" t="s">
        <v>441</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6"/>
      <c r="BF65" s="76"/>
      <c r="BG65" s="76"/>
      <c r="BH65" s="76"/>
      <c r="BI65" s="76"/>
      <c r="BJ65" s="76"/>
      <c r="BK65" s="76"/>
      <c r="BL65" s="76"/>
      <c r="BM65" s="76"/>
      <c r="BN65" s="76"/>
      <c r="BO65" s="76"/>
      <c r="BP65" s="76"/>
      <c r="BQ65" s="73">
        <v>59</v>
      </c>
      <c r="BR65" s="101"/>
      <c r="BS65" s="888"/>
      <c r="BT65" s="889"/>
      <c r="BU65" s="889"/>
      <c r="BV65" s="889"/>
      <c r="BW65" s="889"/>
      <c r="BX65" s="889"/>
      <c r="BY65" s="889"/>
      <c r="BZ65" s="889"/>
      <c r="CA65" s="889"/>
      <c r="CB65" s="889"/>
      <c r="CC65" s="889"/>
      <c r="CD65" s="889"/>
      <c r="CE65" s="889"/>
      <c r="CF65" s="889"/>
      <c r="CG65" s="890"/>
      <c r="CH65" s="895"/>
      <c r="CI65" s="896"/>
      <c r="CJ65" s="896"/>
      <c r="CK65" s="896"/>
      <c r="CL65" s="906"/>
      <c r="CM65" s="895"/>
      <c r="CN65" s="896"/>
      <c r="CO65" s="896"/>
      <c r="CP65" s="896"/>
      <c r="CQ65" s="906"/>
      <c r="CR65" s="895"/>
      <c r="CS65" s="896"/>
      <c r="CT65" s="896"/>
      <c r="CU65" s="896"/>
      <c r="CV65" s="906"/>
      <c r="CW65" s="895"/>
      <c r="CX65" s="896"/>
      <c r="CY65" s="896"/>
      <c r="CZ65" s="896"/>
      <c r="DA65" s="906"/>
      <c r="DB65" s="895"/>
      <c r="DC65" s="896"/>
      <c r="DD65" s="896"/>
      <c r="DE65" s="896"/>
      <c r="DF65" s="906"/>
      <c r="DG65" s="895"/>
      <c r="DH65" s="896"/>
      <c r="DI65" s="896"/>
      <c r="DJ65" s="896"/>
      <c r="DK65" s="906"/>
      <c r="DL65" s="895"/>
      <c r="DM65" s="896"/>
      <c r="DN65" s="896"/>
      <c r="DO65" s="896"/>
      <c r="DP65" s="906"/>
      <c r="DQ65" s="895"/>
      <c r="DR65" s="896"/>
      <c r="DS65" s="896"/>
      <c r="DT65" s="896"/>
      <c r="DU65" s="906"/>
      <c r="DV65" s="888"/>
      <c r="DW65" s="889"/>
      <c r="DX65" s="889"/>
      <c r="DY65" s="889"/>
      <c r="DZ65" s="907"/>
      <c r="EA65" s="68"/>
    </row>
    <row r="66" spans="1:131" s="65" customFormat="1" ht="26.25" customHeight="1" x14ac:dyDescent="0.2">
      <c r="A66" s="622" t="s">
        <v>436</v>
      </c>
      <c r="B66" s="623"/>
      <c r="C66" s="623"/>
      <c r="D66" s="623"/>
      <c r="E66" s="623"/>
      <c r="F66" s="623"/>
      <c r="G66" s="623"/>
      <c r="H66" s="623"/>
      <c r="I66" s="623"/>
      <c r="J66" s="623"/>
      <c r="K66" s="623"/>
      <c r="L66" s="623"/>
      <c r="M66" s="623"/>
      <c r="N66" s="623"/>
      <c r="O66" s="623"/>
      <c r="P66" s="624"/>
      <c r="Q66" s="614" t="s">
        <v>281</v>
      </c>
      <c r="R66" s="615"/>
      <c r="S66" s="615"/>
      <c r="T66" s="615"/>
      <c r="U66" s="616"/>
      <c r="V66" s="614" t="s">
        <v>455</v>
      </c>
      <c r="W66" s="615"/>
      <c r="X66" s="615"/>
      <c r="Y66" s="615"/>
      <c r="Z66" s="616"/>
      <c r="AA66" s="614" t="s">
        <v>284</v>
      </c>
      <c r="AB66" s="615"/>
      <c r="AC66" s="615"/>
      <c r="AD66" s="615"/>
      <c r="AE66" s="616"/>
      <c r="AF66" s="628" t="s">
        <v>236</v>
      </c>
      <c r="AG66" s="629"/>
      <c r="AH66" s="629"/>
      <c r="AI66" s="629"/>
      <c r="AJ66" s="630"/>
      <c r="AK66" s="614" t="s">
        <v>456</v>
      </c>
      <c r="AL66" s="623"/>
      <c r="AM66" s="623"/>
      <c r="AN66" s="623"/>
      <c r="AO66" s="624"/>
      <c r="AP66" s="614" t="s">
        <v>459</v>
      </c>
      <c r="AQ66" s="615"/>
      <c r="AR66" s="615"/>
      <c r="AS66" s="615"/>
      <c r="AT66" s="616"/>
      <c r="AU66" s="614" t="s">
        <v>306</v>
      </c>
      <c r="AV66" s="615"/>
      <c r="AW66" s="615"/>
      <c r="AX66" s="615"/>
      <c r="AY66" s="616"/>
      <c r="AZ66" s="614" t="s">
        <v>431</v>
      </c>
      <c r="BA66" s="615"/>
      <c r="BB66" s="615"/>
      <c r="BC66" s="615"/>
      <c r="BD66" s="620"/>
      <c r="BE66" s="76"/>
      <c r="BF66" s="76"/>
      <c r="BG66" s="76"/>
      <c r="BH66" s="76"/>
      <c r="BI66" s="76"/>
      <c r="BJ66" s="76"/>
      <c r="BK66" s="76"/>
      <c r="BL66" s="76"/>
      <c r="BM66" s="76"/>
      <c r="BN66" s="76"/>
      <c r="BO66" s="76"/>
      <c r="BP66" s="76"/>
      <c r="BQ66" s="73">
        <v>60</v>
      </c>
      <c r="BR66" s="102"/>
      <c r="BS66" s="859"/>
      <c r="BT66" s="860"/>
      <c r="BU66" s="860"/>
      <c r="BV66" s="860"/>
      <c r="BW66" s="860"/>
      <c r="BX66" s="860"/>
      <c r="BY66" s="860"/>
      <c r="BZ66" s="860"/>
      <c r="CA66" s="860"/>
      <c r="CB66" s="860"/>
      <c r="CC66" s="860"/>
      <c r="CD66" s="860"/>
      <c r="CE66" s="860"/>
      <c r="CF66" s="860"/>
      <c r="CG66" s="861"/>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5"/>
      <c r="EA66" s="68"/>
    </row>
    <row r="67" spans="1:131" s="65" customFormat="1" ht="26.25" customHeight="1" x14ac:dyDescent="0.2">
      <c r="A67" s="625"/>
      <c r="B67" s="626"/>
      <c r="C67" s="626"/>
      <c r="D67" s="626"/>
      <c r="E67" s="626"/>
      <c r="F67" s="626"/>
      <c r="G67" s="626"/>
      <c r="H67" s="626"/>
      <c r="I67" s="626"/>
      <c r="J67" s="626"/>
      <c r="K67" s="626"/>
      <c r="L67" s="626"/>
      <c r="M67" s="626"/>
      <c r="N67" s="626"/>
      <c r="O67" s="626"/>
      <c r="P67" s="627"/>
      <c r="Q67" s="617"/>
      <c r="R67" s="618"/>
      <c r="S67" s="618"/>
      <c r="T67" s="618"/>
      <c r="U67" s="619"/>
      <c r="V67" s="617"/>
      <c r="W67" s="618"/>
      <c r="X67" s="618"/>
      <c r="Y67" s="618"/>
      <c r="Z67" s="619"/>
      <c r="AA67" s="617"/>
      <c r="AB67" s="618"/>
      <c r="AC67" s="618"/>
      <c r="AD67" s="618"/>
      <c r="AE67" s="619"/>
      <c r="AF67" s="631"/>
      <c r="AG67" s="632"/>
      <c r="AH67" s="632"/>
      <c r="AI67" s="632"/>
      <c r="AJ67" s="633"/>
      <c r="AK67" s="634"/>
      <c r="AL67" s="626"/>
      <c r="AM67" s="626"/>
      <c r="AN67" s="626"/>
      <c r="AO67" s="627"/>
      <c r="AP67" s="617"/>
      <c r="AQ67" s="618"/>
      <c r="AR67" s="618"/>
      <c r="AS67" s="618"/>
      <c r="AT67" s="619"/>
      <c r="AU67" s="617"/>
      <c r="AV67" s="618"/>
      <c r="AW67" s="618"/>
      <c r="AX67" s="618"/>
      <c r="AY67" s="619"/>
      <c r="AZ67" s="617"/>
      <c r="BA67" s="618"/>
      <c r="BB67" s="618"/>
      <c r="BC67" s="618"/>
      <c r="BD67" s="621"/>
      <c r="BE67" s="76"/>
      <c r="BF67" s="76"/>
      <c r="BG67" s="76"/>
      <c r="BH67" s="76"/>
      <c r="BI67" s="76"/>
      <c r="BJ67" s="76"/>
      <c r="BK67" s="76"/>
      <c r="BL67" s="76"/>
      <c r="BM67" s="76"/>
      <c r="BN67" s="76"/>
      <c r="BO67" s="76"/>
      <c r="BP67" s="76"/>
      <c r="BQ67" s="73">
        <v>61</v>
      </c>
      <c r="BR67" s="102"/>
      <c r="BS67" s="859"/>
      <c r="BT67" s="860"/>
      <c r="BU67" s="860"/>
      <c r="BV67" s="860"/>
      <c r="BW67" s="860"/>
      <c r="BX67" s="860"/>
      <c r="BY67" s="860"/>
      <c r="BZ67" s="860"/>
      <c r="CA67" s="860"/>
      <c r="CB67" s="860"/>
      <c r="CC67" s="860"/>
      <c r="CD67" s="860"/>
      <c r="CE67" s="860"/>
      <c r="CF67" s="860"/>
      <c r="CG67" s="861"/>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5"/>
      <c r="EA67" s="68"/>
    </row>
    <row r="68" spans="1:131" s="65" customFormat="1" ht="26.25" customHeight="1" x14ac:dyDescent="0.2">
      <c r="A68" s="72">
        <v>1</v>
      </c>
      <c r="B68" s="899" t="s">
        <v>535</v>
      </c>
      <c r="C68" s="900"/>
      <c r="D68" s="900"/>
      <c r="E68" s="900"/>
      <c r="F68" s="900"/>
      <c r="G68" s="900"/>
      <c r="H68" s="900"/>
      <c r="I68" s="900"/>
      <c r="J68" s="900"/>
      <c r="K68" s="900"/>
      <c r="L68" s="900"/>
      <c r="M68" s="900"/>
      <c r="N68" s="900"/>
      <c r="O68" s="900"/>
      <c r="P68" s="901"/>
      <c r="Q68" s="902">
        <v>22788</v>
      </c>
      <c r="R68" s="903"/>
      <c r="S68" s="903"/>
      <c r="T68" s="903"/>
      <c r="U68" s="903"/>
      <c r="V68" s="903">
        <v>23541</v>
      </c>
      <c r="W68" s="903"/>
      <c r="X68" s="903"/>
      <c r="Y68" s="903"/>
      <c r="Z68" s="903"/>
      <c r="AA68" s="903">
        <v>-753</v>
      </c>
      <c r="AB68" s="903"/>
      <c r="AC68" s="903"/>
      <c r="AD68" s="903"/>
      <c r="AE68" s="903"/>
      <c r="AF68" s="903">
        <v>7807</v>
      </c>
      <c r="AG68" s="903"/>
      <c r="AH68" s="903"/>
      <c r="AI68" s="903"/>
      <c r="AJ68" s="903"/>
      <c r="AK68" s="903">
        <v>2288</v>
      </c>
      <c r="AL68" s="903"/>
      <c r="AM68" s="903"/>
      <c r="AN68" s="903"/>
      <c r="AO68" s="903"/>
      <c r="AP68" s="903">
        <v>26923</v>
      </c>
      <c r="AQ68" s="903"/>
      <c r="AR68" s="903"/>
      <c r="AS68" s="903"/>
      <c r="AT68" s="903"/>
      <c r="AU68" s="903">
        <v>8664</v>
      </c>
      <c r="AV68" s="903"/>
      <c r="AW68" s="903"/>
      <c r="AX68" s="903"/>
      <c r="AY68" s="903"/>
      <c r="AZ68" s="904"/>
      <c r="BA68" s="904"/>
      <c r="BB68" s="904"/>
      <c r="BC68" s="904"/>
      <c r="BD68" s="905"/>
      <c r="BE68" s="76"/>
      <c r="BF68" s="76"/>
      <c r="BG68" s="76"/>
      <c r="BH68" s="76"/>
      <c r="BI68" s="76"/>
      <c r="BJ68" s="76"/>
      <c r="BK68" s="76"/>
      <c r="BL68" s="76"/>
      <c r="BM68" s="76"/>
      <c r="BN68" s="76"/>
      <c r="BO68" s="76"/>
      <c r="BP68" s="76"/>
      <c r="BQ68" s="73">
        <v>62</v>
      </c>
      <c r="BR68" s="102"/>
      <c r="BS68" s="859"/>
      <c r="BT68" s="860"/>
      <c r="BU68" s="860"/>
      <c r="BV68" s="860"/>
      <c r="BW68" s="860"/>
      <c r="BX68" s="860"/>
      <c r="BY68" s="860"/>
      <c r="BZ68" s="860"/>
      <c r="CA68" s="860"/>
      <c r="CB68" s="860"/>
      <c r="CC68" s="860"/>
      <c r="CD68" s="860"/>
      <c r="CE68" s="860"/>
      <c r="CF68" s="860"/>
      <c r="CG68" s="861"/>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5"/>
      <c r="EA68" s="68"/>
    </row>
    <row r="69" spans="1:131" s="65" customFormat="1" ht="26.25" customHeight="1" x14ac:dyDescent="0.2">
      <c r="A69" s="73">
        <v>2</v>
      </c>
      <c r="B69" s="888" t="s">
        <v>536</v>
      </c>
      <c r="C69" s="889"/>
      <c r="D69" s="889"/>
      <c r="E69" s="889"/>
      <c r="F69" s="889"/>
      <c r="G69" s="889"/>
      <c r="H69" s="889"/>
      <c r="I69" s="889"/>
      <c r="J69" s="889"/>
      <c r="K69" s="889"/>
      <c r="L69" s="889"/>
      <c r="M69" s="889"/>
      <c r="N69" s="889"/>
      <c r="O69" s="889"/>
      <c r="P69" s="890"/>
      <c r="Q69" s="891">
        <v>44349</v>
      </c>
      <c r="R69" s="892"/>
      <c r="S69" s="892"/>
      <c r="T69" s="892"/>
      <c r="U69" s="892"/>
      <c r="V69" s="892">
        <v>44126</v>
      </c>
      <c r="W69" s="892"/>
      <c r="X69" s="892"/>
      <c r="Y69" s="892"/>
      <c r="Z69" s="892"/>
      <c r="AA69" s="892">
        <v>223</v>
      </c>
      <c r="AB69" s="892"/>
      <c r="AC69" s="892"/>
      <c r="AD69" s="892"/>
      <c r="AE69" s="892"/>
      <c r="AF69" s="892">
        <v>128</v>
      </c>
      <c r="AG69" s="892"/>
      <c r="AH69" s="892"/>
      <c r="AI69" s="892"/>
      <c r="AJ69" s="892"/>
      <c r="AK69" s="892">
        <v>88</v>
      </c>
      <c r="AL69" s="892"/>
      <c r="AM69" s="892"/>
      <c r="AN69" s="892"/>
      <c r="AO69" s="892"/>
      <c r="AP69" s="892" t="s">
        <v>188</v>
      </c>
      <c r="AQ69" s="892"/>
      <c r="AR69" s="892"/>
      <c r="AS69" s="892"/>
      <c r="AT69" s="892"/>
      <c r="AU69" s="892" t="s">
        <v>188</v>
      </c>
      <c r="AV69" s="892"/>
      <c r="AW69" s="892"/>
      <c r="AX69" s="892"/>
      <c r="AY69" s="892"/>
      <c r="AZ69" s="893"/>
      <c r="BA69" s="893"/>
      <c r="BB69" s="893"/>
      <c r="BC69" s="893"/>
      <c r="BD69" s="894"/>
      <c r="BE69" s="76"/>
      <c r="BF69" s="76"/>
      <c r="BG69" s="76"/>
      <c r="BH69" s="76"/>
      <c r="BI69" s="76"/>
      <c r="BJ69" s="76"/>
      <c r="BK69" s="76"/>
      <c r="BL69" s="76"/>
      <c r="BM69" s="76"/>
      <c r="BN69" s="76"/>
      <c r="BO69" s="76"/>
      <c r="BP69" s="76"/>
      <c r="BQ69" s="73">
        <v>63</v>
      </c>
      <c r="BR69" s="102"/>
      <c r="BS69" s="859"/>
      <c r="BT69" s="860"/>
      <c r="BU69" s="860"/>
      <c r="BV69" s="860"/>
      <c r="BW69" s="860"/>
      <c r="BX69" s="860"/>
      <c r="BY69" s="860"/>
      <c r="BZ69" s="860"/>
      <c r="CA69" s="860"/>
      <c r="CB69" s="860"/>
      <c r="CC69" s="860"/>
      <c r="CD69" s="860"/>
      <c r="CE69" s="860"/>
      <c r="CF69" s="860"/>
      <c r="CG69" s="861"/>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5"/>
      <c r="EA69" s="68"/>
    </row>
    <row r="70" spans="1:131" s="65" customFormat="1" ht="26.25" customHeight="1" x14ac:dyDescent="0.2">
      <c r="A70" s="73">
        <v>3</v>
      </c>
      <c r="B70" s="888"/>
      <c r="C70" s="889"/>
      <c r="D70" s="889"/>
      <c r="E70" s="889"/>
      <c r="F70" s="889"/>
      <c r="G70" s="889"/>
      <c r="H70" s="889"/>
      <c r="I70" s="889"/>
      <c r="J70" s="889"/>
      <c r="K70" s="889"/>
      <c r="L70" s="889"/>
      <c r="M70" s="889"/>
      <c r="N70" s="889"/>
      <c r="O70" s="889"/>
      <c r="P70" s="890"/>
      <c r="Q70" s="891"/>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2"/>
      <c r="AY70" s="892"/>
      <c r="AZ70" s="893"/>
      <c r="BA70" s="893"/>
      <c r="BB70" s="893"/>
      <c r="BC70" s="893"/>
      <c r="BD70" s="894"/>
      <c r="BE70" s="76"/>
      <c r="BF70" s="76"/>
      <c r="BG70" s="76"/>
      <c r="BH70" s="76"/>
      <c r="BI70" s="76"/>
      <c r="BJ70" s="76"/>
      <c r="BK70" s="76"/>
      <c r="BL70" s="76"/>
      <c r="BM70" s="76"/>
      <c r="BN70" s="76"/>
      <c r="BO70" s="76"/>
      <c r="BP70" s="76"/>
      <c r="BQ70" s="73">
        <v>64</v>
      </c>
      <c r="BR70" s="102"/>
      <c r="BS70" s="859"/>
      <c r="BT70" s="860"/>
      <c r="BU70" s="860"/>
      <c r="BV70" s="860"/>
      <c r="BW70" s="860"/>
      <c r="BX70" s="860"/>
      <c r="BY70" s="860"/>
      <c r="BZ70" s="860"/>
      <c r="CA70" s="860"/>
      <c r="CB70" s="860"/>
      <c r="CC70" s="860"/>
      <c r="CD70" s="860"/>
      <c r="CE70" s="860"/>
      <c r="CF70" s="860"/>
      <c r="CG70" s="861"/>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5"/>
      <c r="EA70" s="68"/>
    </row>
    <row r="71" spans="1:131" s="65" customFormat="1" ht="26.25" customHeight="1" x14ac:dyDescent="0.2">
      <c r="A71" s="73">
        <v>4</v>
      </c>
      <c r="B71" s="888"/>
      <c r="C71" s="889"/>
      <c r="D71" s="889"/>
      <c r="E71" s="889"/>
      <c r="F71" s="889"/>
      <c r="G71" s="889"/>
      <c r="H71" s="889"/>
      <c r="I71" s="889"/>
      <c r="J71" s="889"/>
      <c r="K71" s="889"/>
      <c r="L71" s="889"/>
      <c r="M71" s="889"/>
      <c r="N71" s="889"/>
      <c r="O71" s="889"/>
      <c r="P71" s="890"/>
      <c r="Q71" s="891"/>
      <c r="R71" s="892"/>
      <c r="S71" s="892"/>
      <c r="T71" s="892"/>
      <c r="U71" s="892"/>
      <c r="V71" s="892"/>
      <c r="W71" s="892"/>
      <c r="X71" s="892"/>
      <c r="Y71" s="892"/>
      <c r="Z71" s="892"/>
      <c r="AA71" s="892"/>
      <c r="AB71" s="892"/>
      <c r="AC71" s="892"/>
      <c r="AD71" s="892"/>
      <c r="AE71" s="892"/>
      <c r="AF71" s="892"/>
      <c r="AG71" s="892"/>
      <c r="AH71" s="892"/>
      <c r="AI71" s="892"/>
      <c r="AJ71" s="892"/>
      <c r="AK71" s="892"/>
      <c r="AL71" s="892"/>
      <c r="AM71" s="892"/>
      <c r="AN71" s="892"/>
      <c r="AO71" s="892"/>
      <c r="AP71" s="892"/>
      <c r="AQ71" s="892"/>
      <c r="AR71" s="892"/>
      <c r="AS71" s="892"/>
      <c r="AT71" s="892"/>
      <c r="AU71" s="892"/>
      <c r="AV71" s="892"/>
      <c r="AW71" s="892"/>
      <c r="AX71" s="892"/>
      <c r="AY71" s="892"/>
      <c r="AZ71" s="893"/>
      <c r="BA71" s="893"/>
      <c r="BB71" s="893"/>
      <c r="BC71" s="893"/>
      <c r="BD71" s="894"/>
      <c r="BE71" s="76"/>
      <c r="BF71" s="76"/>
      <c r="BG71" s="76"/>
      <c r="BH71" s="76"/>
      <c r="BI71" s="76"/>
      <c r="BJ71" s="76"/>
      <c r="BK71" s="76"/>
      <c r="BL71" s="76"/>
      <c r="BM71" s="76"/>
      <c r="BN71" s="76"/>
      <c r="BO71" s="76"/>
      <c r="BP71" s="76"/>
      <c r="BQ71" s="73">
        <v>65</v>
      </c>
      <c r="BR71" s="102"/>
      <c r="BS71" s="859"/>
      <c r="BT71" s="860"/>
      <c r="BU71" s="860"/>
      <c r="BV71" s="860"/>
      <c r="BW71" s="860"/>
      <c r="BX71" s="860"/>
      <c r="BY71" s="860"/>
      <c r="BZ71" s="860"/>
      <c r="CA71" s="860"/>
      <c r="CB71" s="860"/>
      <c r="CC71" s="860"/>
      <c r="CD71" s="860"/>
      <c r="CE71" s="860"/>
      <c r="CF71" s="860"/>
      <c r="CG71" s="861"/>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5"/>
      <c r="EA71" s="68"/>
    </row>
    <row r="72" spans="1:131" s="65" customFormat="1" ht="26.25" customHeight="1" x14ac:dyDescent="0.2">
      <c r="A72" s="73">
        <v>5</v>
      </c>
      <c r="B72" s="888"/>
      <c r="C72" s="889"/>
      <c r="D72" s="889"/>
      <c r="E72" s="889"/>
      <c r="F72" s="889"/>
      <c r="G72" s="889"/>
      <c r="H72" s="889"/>
      <c r="I72" s="889"/>
      <c r="J72" s="889"/>
      <c r="K72" s="889"/>
      <c r="L72" s="889"/>
      <c r="M72" s="889"/>
      <c r="N72" s="889"/>
      <c r="O72" s="889"/>
      <c r="P72" s="890"/>
      <c r="Q72" s="891"/>
      <c r="R72" s="892"/>
      <c r="S72" s="892"/>
      <c r="T72" s="892"/>
      <c r="U72" s="892"/>
      <c r="V72" s="892"/>
      <c r="W72" s="892"/>
      <c r="X72" s="892"/>
      <c r="Y72" s="892"/>
      <c r="Z72" s="892"/>
      <c r="AA72" s="892"/>
      <c r="AB72" s="892"/>
      <c r="AC72" s="892"/>
      <c r="AD72" s="892"/>
      <c r="AE72" s="892"/>
      <c r="AF72" s="892"/>
      <c r="AG72" s="892"/>
      <c r="AH72" s="892"/>
      <c r="AI72" s="892"/>
      <c r="AJ72" s="892"/>
      <c r="AK72" s="892"/>
      <c r="AL72" s="892"/>
      <c r="AM72" s="892"/>
      <c r="AN72" s="892"/>
      <c r="AO72" s="892"/>
      <c r="AP72" s="892"/>
      <c r="AQ72" s="892"/>
      <c r="AR72" s="892"/>
      <c r="AS72" s="892"/>
      <c r="AT72" s="892"/>
      <c r="AU72" s="892"/>
      <c r="AV72" s="892"/>
      <c r="AW72" s="892"/>
      <c r="AX72" s="892"/>
      <c r="AY72" s="892"/>
      <c r="AZ72" s="893"/>
      <c r="BA72" s="893"/>
      <c r="BB72" s="893"/>
      <c r="BC72" s="893"/>
      <c r="BD72" s="894"/>
      <c r="BE72" s="76"/>
      <c r="BF72" s="76"/>
      <c r="BG72" s="76"/>
      <c r="BH72" s="76"/>
      <c r="BI72" s="76"/>
      <c r="BJ72" s="76"/>
      <c r="BK72" s="76"/>
      <c r="BL72" s="76"/>
      <c r="BM72" s="76"/>
      <c r="BN72" s="76"/>
      <c r="BO72" s="76"/>
      <c r="BP72" s="76"/>
      <c r="BQ72" s="73">
        <v>66</v>
      </c>
      <c r="BR72" s="102"/>
      <c r="BS72" s="859"/>
      <c r="BT72" s="860"/>
      <c r="BU72" s="860"/>
      <c r="BV72" s="860"/>
      <c r="BW72" s="860"/>
      <c r="BX72" s="860"/>
      <c r="BY72" s="860"/>
      <c r="BZ72" s="860"/>
      <c r="CA72" s="860"/>
      <c r="CB72" s="860"/>
      <c r="CC72" s="860"/>
      <c r="CD72" s="860"/>
      <c r="CE72" s="860"/>
      <c r="CF72" s="860"/>
      <c r="CG72" s="861"/>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5"/>
      <c r="EA72" s="68"/>
    </row>
    <row r="73" spans="1:131" s="65" customFormat="1" ht="26.25" customHeight="1" x14ac:dyDescent="0.2">
      <c r="A73" s="73">
        <v>6</v>
      </c>
      <c r="B73" s="888"/>
      <c r="C73" s="889"/>
      <c r="D73" s="889"/>
      <c r="E73" s="889"/>
      <c r="F73" s="889"/>
      <c r="G73" s="889"/>
      <c r="H73" s="889"/>
      <c r="I73" s="889"/>
      <c r="J73" s="889"/>
      <c r="K73" s="889"/>
      <c r="L73" s="889"/>
      <c r="M73" s="889"/>
      <c r="N73" s="889"/>
      <c r="O73" s="889"/>
      <c r="P73" s="890"/>
      <c r="Q73" s="891"/>
      <c r="R73" s="892"/>
      <c r="S73" s="892"/>
      <c r="T73" s="892"/>
      <c r="U73" s="892"/>
      <c r="V73" s="892"/>
      <c r="W73" s="892"/>
      <c r="X73" s="892"/>
      <c r="Y73" s="892"/>
      <c r="Z73" s="892"/>
      <c r="AA73" s="892"/>
      <c r="AB73" s="892"/>
      <c r="AC73" s="892"/>
      <c r="AD73" s="892"/>
      <c r="AE73" s="892"/>
      <c r="AF73" s="892"/>
      <c r="AG73" s="892"/>
      <c r="AH73" s="892"/>
      <c r="AI73" s="892"/>
      <c r="AJ73" s="892"/>
      <c r="AK73" s="892"/>
      <c r="AL73" s="892"/>
      <c r="AM73" s="892"/>
      <c r="AN73" s="892"/>
      <c r="AO73" s="892"/>
      <c r="AP73" s="892"/>
      <c r="AQ73" s="892"/>
      <c r="AR73" s="892"/>
      <c r="AS73" s="892"/>
      <c r="AT73" s="892"/>
      <c r="AU73" s="892"/>
      <c r="AV73" s="892"/>
      <c r="AW73" s="892"/>
      <c r="AX73" s="892"/>
      <c r="AY73" s="892"/>
      <c r="AZ73" s="893"/>
      <c r="BA73" s="893"/>
      <c r="BB73" s="893"/>
      <c r="BC73" s="893"/>
      <c r="BD73" s="894"/>
      <c r="BE73" s="76"/>
      <c r="BF73" s="76"/>
      <c r="BG73" s="76"/>
      <c r="BH73" s="76"/>
      <c r="BI73" s="76"/>
      <c r="BJ73" s="76"/>
      <c r="BK73" s="76"/>
      <c r="BL73" s="76"/>
      <c r="BM73" s="76"/>
      <c r="BN73" s="76"/>
      <c r="BO73" s="76"/>
      <c r="BP73" s="76"/>
      <c r="BQ73" s="73">
        <v>67</v>
      </c>
      <c r="BR73" s="102"/>
      <c r="BS73" s="859"/>
      <c r="BT73" s="860"/>
      <c r="BU73" s="860"/>
      <c r="BV73" s="860"/>
      <c r="BW73" s="860"/>
      <c r="BX73" s="860"/>
      <c r="BY73" s="860"/>
      <c r="BZ73" s="860"/>
      <c r="CA73" s="860"/>
      <c r="CB73" s="860"/>
      <c r="CC73" s="860"/>
      <c r="CD73" s="860"/>
      <c r="CE73" s="860"/>
      <c r="CF73" s="860"/>
      <c r="CG73" s="861"/>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5"/>
      <c r="EA73" s="68"/>
    </row>
    <row r="74" spans="1:131" s="65" customFormat="1" ht="26.25" customHeight="1" x14ac:dyDescent="0.2">
      <c r="A74" s="73">
        <v>7</v>
      </c>
      <c r="B74" s="888"/>
      <c r="C74" s="889"/>
      <c r="D74" s="889"/>
      <c r="E74" s="889"/>
      <c r="F74" s="889"/>
      <c r="G74" s="889"/>
      <c r="H74" s="889"/>
      <c r="I74" s="889"/>
      <c r="J74" s="889"/>
      <c r="K74" s="889"/>
      <c r="L74" s="889"/>
      <c r="M74" s="889"/>
      <c r="N74" s="889"/>
      <c r="O74" s="889"/>
      <c r="P74" s="890"/>
      <c r="Q74" s="891"/>
      <c r="R74" s="892"/>
      <c r="S74" s="892"/>
      <c r="T74" s="892"/>
      <c r="U74" s="892"/>
      <c r="V74" s="892"/>
      <c r="W74" s="892"/>
      <c r="X74" s="892"/>
      <c r="Y74" s="892"/>
      <c r="Z74" s="892"/>
      <c r="AA74" s="892"/>
      <c r="AB74" s="892"/>
      <c r="AC74" s="892"/>
      <c r="AD74" s="892"/>
      <c r="AE74" s="892"/>
      <c r="AF74" s="892"/>
      <c r="AG74" s="892"/>
      <c r="AH74" s="892"/>
      <c r="AI74" s="892"/>
      <c r="AJ74" s="892"/>
      <c r="AK74" s="892"/>
      <c r="AL74" s="892"/>
      <c r="AM74" s="892"/>
      <c r="AN74" s="892"/>
      <c r="AO74" s="892"/>
      <c r="AP74" s="892"/>
      <c r="AQ74" s="892"/>
      <c r="AR74" s="892"/>
      <c r="AS74" s="892"/>
      <c r="AT74" s="892"/>
      <c r="AU74" s="892"/>
      <c r="AV74" s="892"/>
      <c r="AW74" s="892"/>
      <c r="AX74" s="892"/>
      <c r="AY74" s="892"/>
      <c r="AZ74" s="893"/>
      <c r="BA74" s="893"/>
      <c r="BB74" s="893"/>
      <c r="BC74" s="893"/>
      <c r="BD74" s="894"/>
      <c r="BE74" s="76"/>
      <c r="BF74" s="76"/>
      <c r="BG74" s="76"/>
      <c r="BH74" s="76"/>
      <c r="BI74" s="76"/>
      <c r="BJ74" s="76"/>
      <c r="BK74" s="76"/>
      <c r="BL74" s="76"/>
      <c r="BM74" s="76"/>
      <c r="BN74" s="76"/>
      <c r="BO74" s="76"/>
      <c r="BP74" s="76"/>
      <c r="BQ74" s="73">
        <v>68</v>
      </c>
      <c r="BR74" s="102"/>
      <c r="BS74" s="859"/>
      <c r="BT74" s="860"/>
      <c r="BU74" s="860"/>
      <c r="BV74" s="860"/>
      <c r="BW74" s="860"/>
      <c r="BX74" s="860"/>
      <c r="BY74" s="860"/>
      <c r="BZ74" s="860"/>
      <c r="CA74" s="860"/>
      <c r="CB74" s="860"/>
      <c r="CC74" s="860"/>
      <c r="CD74" s="860"/>
      <c r="CE74" s="860"/>
      <c r="CF74" s="860"/>
      <c r="CG74" s="861"/>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5"/>
      <c r="EA74" s="68"/>
    </row>
    <row r="75" spans="1:131" s="65" customFormat="1" ht="26.25" customHeight="1" x14ac:dyDescent="0.2">
      <c r="A75" s="73">
        <v>8</v>
      </c>
      <c r="B75" s="888"/>
      <c r="C75" s="889"/>
      <c r="D75" s="889"/>
      <c r="E75" s="889"/>
      <c r="F75" s="889"/>
      <c r="G75" s="889"/>
      <c r="H75" s="889"/>
      <c r="I75" s="889"/>
      <c r="J75" s="889"/>
      <c r="K75" s="889"/>
      <c r="L75" s="889"/>
      <c r="M75" s="889"/>
      <c r="N75" s="889"/>
      <c r="O75" s="889"/>
      <c r="P75" s="890"/>
      <c r="Q75" s="895"/>
      <c r="R75" s="896"/>
      <c r="S75" s="896"/>
      <c r="T75" s="896"/>
      <c r="U75" s="897"/>
      <c r="V75" s="898"/>
      <c r="W75" s="896"/>
      <c r="X75" s="896"/>
      <c r="Y75" s="896"/>
      <c r="Z75" s="897"/>
      <c r="AA75" s="898"/>
      <c r="AB75" s="896"/>
      <c r="AC75" s="896"/>
      <c r="AD75" s="896"/>
      <c r="AE75" s="897"/>
      <c r="AF75" s="898"/>
      <c r="AG75" s="896"/>
      <c r="AH75" s="896"/>
      <c r="AI75" s="896"/>
      <c r="AJ75" s="897"/>
      <c r="AK75" s="898"/>
      <c r="AL75" s="896"/>
      <c r="AM75" s="896"/>
      <c r="AN75" s="896"/>
      <c r="AO75" s="897"/>
      <c r="AP75" s="898"/>
      <c r="AQ75" s="896"/>
      <c r="AR75" s="896"/>
      <c r="AS75" s="896"/>
      <c r="AT75" s="897"/>
      <c r="AU75" s="898"/>
      <c r="AV75" s="896"/>
      <c r="AW75" s="896"/>
      <c r="AX75" s="896"/>
      <c r="AY75" s="897"/>
      <c r="AZ75" s="893"/>
      <c r="BA75" s="893"/>
      <c r="BB75" s="893"/>
      <c r="BC75" s="893"/>
      <c r="BD75" s="894"/>
      <c r="BE75" s="76"/>
      <c r="BF75" s="76"/>
      <c r="BG75" s="76"/>
      <c r="BH75" s="76"/>
      <c r="BI75" s="76"/>
      <c r="BJ75" s="76"/>
      <c r="BK75" s="76"/>
      <c r="BL75" s="76"/>
      <c r="BM75" s="76"/>
      <c r="BN75" s="76"/>
      <c r="BO75" s="76"/>
      <c r="BP75" s="76"/>
      <c r="BQ75" s="73">
        <v>69</v>
      </c>
      <c r="BR75" s="102"/>
      <c r="BS75" s="859"/>
      <c r="BT75" s="860"/>
      <c r="BU75" s="860"/>
      <c r="BV75" s="860"/>
      <c r="BW75" s="860"/>
      <c r="BX75" s="860"/>
      <c r="BY75" s="860"/>
      <c r="BZ75" s="860"/>
      <c r="CA75" s="860"/>
      <c r="CB75" s="860"/>
      <c r="CC75" s="860"/>
      <c r="CD75" s="860"/>
      <c r="CE75" s="860"/>
      <c r="CF75" s="860"/>
      <c r="CG75" s="861"/>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5"/>
      <c r="EA75" s="68"/>
    </row>
    <row r="76" spans="1:131" s="65" customFormat="1" ht="26.25" customHeight="1" x14ac:dyDescent="0.2">
      <c r="A76" s="73">
        <v>9</v>
      </c>
      <c r="B76" s="888"/>
      <c r="C76" s="889"/>
      <c r="D76" s="889"/>
      <c r="E76" s="889"/>
      <c r="F76" s="889"/>
      <c r="G76" s="889"/>
      <c r="H76" s="889"/>
      <c r="I76" s="889"/>
      <c r="J76" s="889"/>
      <c r="K76" s="889"/>
      <c r="L76" s="889"/>
      <c r="M76" s="889"/>
      <c r="N76" s="889"/>
      <c r="O76" s="889"/>
      <c r="P76" s="890"/>
      <c r="Q76" s="895"/>
      <c r="R76" s="896"/>
      <c r="S76" s="896"/>
      <c r="T76" s="896"/>
      <c r="U76" s="897"/>
      <c r="V76" s="898"/>
      <c r="W76" s="896"/>
      <c r="X76" s="896"/>
      <c r="Y76" s="896"/>
      <c r="Z76" s="897"/>
      <c r="AA76" s="898"/>
      <c r="AB76" s="896"/>
      <c r="AC76" s="896"/>
      <c r="AD76" s="896"/>
      <c r="AE76" s="897"/>
      <c r="AF76" s="898"/>
      <c r="AG76" s="896"/>
      <c r="AH76" s="896"/>
      <c r="AI76" s="896"/>
      <c r="AJ76" s="897"/>
      <c r="AK76" s="898"/>
      <c r="AL76" s="896"/>
      <c r="AM76" s="896"/>
      <c r="AN76" s="896"/>
      <c r="AO76" s="897"/>
      <c r="AP76" s="898"/>
      <c r="AQ76" s="896"/>
      <c r="AR76" s="896"/>
      <c r="AS76" s="896"/>
      <c r="AT76" s="897"/>
      <c r="AU76" s="898"/>
      <c r="AV76" s="896"/>
      <c r="AW76" s="896"/>
      <c r="AX76" s="896"/>
      <c r="AY76" s="897"/>
      <c r="AZ76" s="893"/>
      <c r="BA76" s="893"/>
      <c r="BB76" s="893"/>
      <c r="BC76" s="893"/>
      <c r="BD76" s="894"/>
      <c r="BE76" s="76"/>
      <c r="BF76" s="76"/>
      <c r="BG76" s="76"/>
      <c r="BH76" s="76"/>
      <c r="BI76" s="76"/>
      <c r="BJ76" s="76"/>
      <c r="BK76" s="76"/>
      <c r="BL76" s="76"/>
      <c r="BM76" s="76"/>
      <c r="BN76" s="76"/>
      <c r="BO76" s="76"/>
      <c r="BP76" s="76"/>
      <c r="BQ76" s="73">
        <v>70</v>
      </c>
      <c r="BR76" s="102"/>
      <c r="BS76" s="859"/>
      <c r="BT76" s="860"/>
      <c r="BU76" s="860"/>
      <c r="BV76" s="860"/>
      <c r="BW76" s="860"/>
      <c r="BX76" s="860"/>
      <c r="BY76" s="860"/>
      <c r="BZ76" s="860"/>
      <c r="CA76" s="860"/>
      <c r="CB76" s="860"/>
      <c r="CC76" s="860"/>
      <c r="CD76" s="860"/>
      <c r="CE76" s="860"/>
      <c r="CF76" s="860"/>
      <c r="CG76" s="861"/>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5"/>
      <c r="EA76" s="68"/>
    </row>
    <row r="77" spans="1:131" s="65" customFormat="1" ht="26.25" customHeight="1" x14ac:dyDescent="0.2">
      <c r="A77" s="73">
        <v>10</v>
      </c>
      <c r="B77" s="888"/>
      <c r="C77" s="889"/>
      <c r="D77" s="889"/>
      <c r="E77" s="889"/>
      <c r="F77" s="889"/>
      <c r="G77" s="889"/>
      <c r="H77" s="889"/>
      <c r="I77" s="889"/>
      <c r="J77" s="889"/>
      <c r="K77" s="889"/>
      <c r="L77" s="889"/>
      <c r="M77" s="889"/>
      <c r="N77" s="889"/>
      <c r="O77" s="889"/>
      <c r="P77" s="890"/>
      <c r="Q77" s="895"/>
      <c r="R77" s="896"/>
      <c r="S77" s="896"/>
      <c r="T77" s="896"/>
      <c r="U77" s="897"/>
      <c r="V77" s="898"/>
      <c r="W77" s="896"/>
      <c r="X77" s="896"/>
      <c r="Y77" s="896"/>
      <c r="Z77" s="897"/>
      <c r="AA77" s="898"/>
      <c r="AB77" s="896"/>
      <c r="AC77" s="896"/>
      <c r="AD77" s="896"/>
      <c r="AE77" s="897"/>
      <c r="AF77" s="898"/>
      <c r="AG77" s="896"/>
      <c r="AH77" s="896"/>
      <c r="AI77" s="896"/>
      <c r="AJ77" s="897"/>
      <c r="AK77" s="898"/>
      <c r="AL77" s="896"/>
      <c r="AM77" s="896"/>
      <c r="AN77" s="896"/>
      <c r="AO77" s="897"/>
      <c r="AP77" s="898"/>
      <c r="AQ77" s="896"/>
      <c r="AR77" s="896"/>
      <c r="AS77" s="896"/>
      <c r="AT77" s="897"/>
      <c r="AU77" s="898"/>
      <c r="AV77" s="896"/>
      <c r="AW77" s="896"/>
      <c r="AX77" s="896"/>
      <c r="AY77" s="897"/>
      <c r="AZ77" s="893"/>
      <c r="BA77" s="893"/>
      <c r="BB77" s="893"/>
      <c r="BC77" s="893"/>
      <c r="BD77" s="894"/>
      <c r="BE77" s="76"/>
      <c r="BF77" s="76"/>
      <c r="BG77" s="76"/>
      <c r="BH77" s="76"/>
      <c r="BI77" s="76"/>
      <c r="BJ77" s="76"/>
      <c r="BK77" s="76"/>
      <c r="BL77" s="76"/>
      <c r="BM77" s="76"/>
      <c r="BN77" s="76"/>
      <c r="BO77" s="76"/>
      <c r="BP77" s="76"/>
      <c r="BQ77" s="73">
        <v>71</v>
      </c>
      <c r="BR77" s="102"/>
      <c r="BS77" s="859"/>
      <c r="BT77" s="860"/>
      <c r="BU77" s="860"/>
      <c r="BV77" s="860"/>
      <c r="BW77" s="860"/>
      <c r="BX77" s="860"/>
      <c r="BY77" s="860"/>
      <c r="BZ77" s="860"/>
      <c r="CA77" s="860"/>
      <c r="CB77" s="860"/>
      <c r="CC77" s="860"/>
      <c r="CD77" s="860"/>
      <c r="CE77" s="860"/>
      <c r="CF77" s="860"/>
      <c r="CG77" s="861"/>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5"/>
      <c r="EA77" s="68"/>
    </row>
    <row r="78" spans="1:131" s="65" customFormat="1" ht="26.25" customHeight="1" x14ac:dyDescent="0.2">
      <c r="A78" s="73">
        <v>11</v>
      </c>
      <c r="B78" s="888"/>
      <c r="C78" s="889"/>
      <c r="D78" s="889"/>
      <c r="E78" s="889"/>
      <c r="F78" s="889"/>
      <c r="G78" s="889"/>
      <c r="H78" s="889"/>
      <c r="I78" s="889"/>
      <c r="J78" s="889"/>
      <c r="K78" s="889"/>
      <c r="L78" s="889"/>
      <c r="M78" s="889"/>
      <c r="N78" s="889"/>
      <c r="O78" s="889"/>
      <c r="P78" s="890"/>
      <c r="Q78" s="891"/>
      <c r="R78" s="892"/>
      <c r="S78" s="892"/>
      <c r="T78" s="892"/>
      <c r="U78" s="892"/>
      <c r="V78" s="892"/>
      <c r="W78" s="892"/>
      <c r="X78" s="89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2"/>
      <c r="AY78" s="892"/>
      <c r="AZ78" s="893"/>
      <c r="BA78" s="893"/>
      <c r="BB78" s="893"/>
      <c r="BC78" s="893"/>
      <c r="BD78" s="894"/>
      <c r="BE78" s="76"/>
      <c r="BF78" s="76"/>
      <c r="BG78" s="76"/>
      <c r="BH78" s="76"/>
      <c r="BI78" s="76"/>
      <c r="BJ78" s="68"/>
      <c r="BK78" s="68"/>
      <c r="BL78" s="68"/>
      <c r="BM78" s="68"/>
      <c r="BN78" s="68"/>
      <c r="BO78" s="76"/>
      <c r="BP78" s="76"/>
      <c r="BQ78" s="73">
        <v>72</v>
      </c>
      <c r="BR78" s="102"/>
      <c r="BS78" s="859"/>
      <c r="BT78" s="860"/>
      <c r="BU78" s="860"/>
      <c r="BV78" s="860"/>
      <c r="BW78" s="860"/>
      <c r="BX78" s="860"/>
      <c r="BY78" s="860"/>
      <c r="BZ78" s="860"/>
      <c r="CA78" s="860"/>
      <c r="CB78" s="860"/>
      <c r="CC78" s="860"/>
      <c r="CD78" s="860"/>
      <c r="CE78" s="860"/>
      <c r="CF78" s="860"/>
      <c r="CG78" s="861"/>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5"/>
      <c r="EA78" s="68"/>
    </row>
    <row r="79" spans="1:131" s="65" customFormat="1" ht="26.25" customHeight="1" x14ac:dyDescent="0.2">
      <c r="A79" s="73">
        <v>12</v>
      </c>
      <c r="B79" s="888"/>
      <c r="C79" s="889"/>
      <c r="D79" s="889"/>
      <c r="E79" s="889"/>
      <c r="F79" s="889"/>
      <c r="G79" s="889"/>
      <c r="H79" s="889"/>
      <c r="I79" s="889"/>
      <c r="J79" s="889"/>
      <c r="K79" s="889"/>
      <c r="L79" s="889"/>
      <c r="M79" s="889"/>
      <c r="N79" s="889"/>
      <c r="O79" s="889"/>
      <c r="P79" s="890"/>
      <c r="Q79" s="891"/>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892"/>
      <c r="AP79" s="892"/>
      <c r="AQ79" s="892"/>
      <c r="AR79" s="892"/>
      <c r="AS79" s="892"/>
      <c r="AT79" s="892"/>
      <c r="AU79" s="892"/>
      <c r="AV79" s="892"/>
      <c r="AW79" s="892"/>
      <c r="AX79" s="892"/>
      <c r="AY79" s="892"/>
      <c r="AZ79" s="893"/>
      <c r="BA79" s="893"/>
      <c r="BB79" s="893"/>
      <c r="BC79" s="893"/>
      <c r="BD79" s="894"/>
      <c r="BE79" s="76"/>
      <c r="BF79" s="76"/>
      <c r="BG79" s="76"/>
      <c r="BH79" s="76"/>
      <c r="BI79" s="76"/>
      <c r="BJ79" s="68"/>
      <c r="BK79" s="68"/>
      <c r="BL79" s="68"/>
      <c r="BM79" s="68"/>
      <c r="BN79" s="68"/>
      <c r="BO79" s="76"/>
      <c r="BP79" s="76"/>
      <c r="BQ79" s="73">
        <v>73</v>
      </c>
      <c r="BR79" s="102"/>
      <c r="BS79" s="859"/>
      <c r="BT79" s="860"/>
      <c r="BU79" s="860"/>
      <c r="BV79" s="860"/>
      <c r="BW79" s="860"/>
      <c r="BX79" s="860"/>
      <c r="BY79" s="860"/>
      <c r="BZ79" s="860"/>
      <c r="CA79" s="860"/>
      <c r="CB79" s="860"/>
      <c r="CC79" s="860"/>
      <c r="CD79" s="860"/>
      <c r="CE79" s="860"/>
      <c r="CF79" s="860"/>
      <c r="CG79" s="861"/>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5"/>
      <c r="EA79" s="68"/>
    </row>
    <row r="80" spans="1:131" s="65" customFormat="1" ht="26.25" customHeight="1" x14ac:dyDescent="0.2">
      <c r="A80" s="73">
        <v>13</v>
      </c>
      <c r="B80" s="888"/>
      <c r="C80" s="889"/>
      <c r="D80" s="889"/>
      <c r="E80" s="889"/>
      <c r="F80" s="889"/>
      <c r="G80" s="889"/>
      <c r="H80" s="889"/>
      <c r="I80" s="889"/>
      <c r="J80" s="889"/>
      <c r="K80" s="889"/>
      <c r="L80" s="889"/>
      <c r="M80" s="889"/>
      <c r="N80" s="889"/>
      <c r="O80" s="889"/>
      <c r="P80" s="890"/>
      <c r="Q80" s="891"/>
      <c r="R80" s="892"/>
      <c r="S80" s="892"/>
      <c r="T80" s="892"/>
      <c r="U80" s="892"/>
      <c r="V80" s="892"/>
      <c r="W80" s="892"/>
      <c r="X80" s="892"/>
      <c r="Y80" s="892"/>
      <c r="Z80" s="892"/>
      <c r="AA80" s="892"/>
      <c r="AB80" s="892"/>
      <c r="AC80" s="892"/>
      <c r="AD80" s="892"/>
      <c r="AE80" s="892"/>
      <c r="AF80" s="892"/>
      <c r="AG80" s="892"/>
      <c r="AH80" s="892"/>
      <c r="AI80" s="892"/>
      <c r="AJ80" s="892"/>
      <c r="AK80" s="892"/>
      <c r="AL80" s="892"/>
      <c r="AM80" s="892"/>
      <c r="AN80" s="892"/>
      <c r="AO80" s="892"/>
      <c r="AP80" s="892"/>
      <c r="AQ80" s="892"/>
      <c r="AR80" s="892"/>
      <c r="AS80" s="892"/>
      <c r="AT80" s="892"/>
      <c r="AU80" s="892"/>
      <c r="AV80" s="892"/>
      <c r="AW80" s="892"/>
      <c r="AX80" s="892"/>
      <c r="AY80" s="892"/>
      <c r="AZ80" s="893"/>
      <c r="BA80" s="893"/>
      <c r="BB80" s="893"/>
      <c r="BC80" s="893"/>
      <c r="BD80" s="894"/>
      <c r="BE80" s="76"/>
      <c r="BF80" s="76"/>
      <c r="BG80" s="76"/>
      <c r="BH80" s="76"/>
      <c r="BI80" s="76"/>
      <c r="BJ80" s="76"/>
      <c r="BK80" s="76"/>
      <c r="BL80" s="76"/>
      <c r="BM80" s="76"/>
      <c r="BN80" s="76"/>
      <c r="BO80" s="76"/>
      <c r="BP80" s="76"/>
      <c r="BQ80" s="73">
        <v>74</v>
      </c>
      <c r="BR80" s="102"/>
      <c r="BS80" s="859"/>
      <c r="BT80" s="860"/>
      <c r="BU80" s="860"/>
      <c r="BV80" s="860"/>
      <c r="BW80" s="860"/>
      <c r="BX80" s="860"/>
      <c r="BY80" s="860"/>
      <c r="BZ80" s="860"/>
      <c r="CA80" s="860"/>
      <c r="CB80" s="860"/>
      <c r="CC80" s="860"/>
      <c r="CD80" s="860"/>
      <c r="CE80" s="860"/>
      <c r="CF80" s="860"/>
      <c r="CG80" s="861"/>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5"/>
      <c r="EA80" s="68"/>
    </row>
    <row r="81" spans="1:131" s="65" customFormat="1" ht="26.25" customHeight="1" x14ac:dyDescent="0.2">
      <c r="A81" s="73">
        <v>14</v>
      </c>
      <c r="B81" s="888"/>
      <c r="C81" s="889"/>
      <c r="D81" s="889"/>
      <c r="E81" s="889"/>
      <c r="F81" s="889"/>
      <c r="G81" s="889"/>
      <c r="H81" s="889"/>
      <c r="I81" s="889"/>
      <c r="J81" s="889"/>
      <c r="K81" s="889"/>
      <c r="L81" s="889"/>
      <c r="M81" s="889"/>
      <c r="N81" s="889"/>
      <c r="O81" s="889"/>
      <c r="P81" s="890"/>
      <c r="Q81" s="891"/>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892"/>
      <c r="AP81" s="892"/>
      <c r="AQ81" s="892"/>
      <c r="AR81" s="892"/>
      <c r="AS81" s="892"/>
      <c r="AT81" s="892"/>
      <c r="AU81" s="892"/>
      <c r="AV81" s="892"/>
      <c r="AW81" s="892"/>
      <c r="AX81" s="892"/>
      <c r="AY81" s="892"/>
      <c r="AZ81" s="893"/>
      <c r="BA81" s="893"/>
      <c r="BB81" s="893"/>
      <c r="BC81" s="893"/>
      <c r="BD81" s="894"/>
      <c r="BE81" s="76"/>
      <c r="BF81" s="76"/>
      <c r="BG81" s="76"/>
      <c r="BH81" s="76"/>
      <c r="BI81" s="76"/>
      <c r="BJ81" s="76"/>
      <c r="BK81" s="76"/>
      <c r="BL81" s="76"/>
      <c r="BM81" s="76"/>
      <c r="BN81" s="76"/>
      <c r="BO81" s="76"/>
      <c r="BP81" s="76"/>
      <c r="BQ81" s="73">
        <v>75</v>
      </c>
      <c r="BR81" s="102"/>
      <c r="BS81" s="859"/>
      <c r="BT81" s="860"/>
      <c r="BU81" s="860"/>
      <c r="BV81" s="860"/>
      <c r="BW81" s="860"/>
      <c r="BX81" s="860"/>
      <c r="BY81" s="860"/>
      <c r="BZ81" s="860"/>
      <c r="CA81" s="860"/>
      <c r="CB81" s="860"/>
      <c r="CC81" s="860"/>
      <c r="CD81" s="860"/>
      <c r="CE81" s="860"/>
      <c r="CF81" s="860"/>
      <c r="CG81" s="861"/>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5"/>
      <c r="EA81" s="68"/>
    </row>
    <row r="82" spans="1:131" s="65" customFormat="1" ht="26.25" customHeight="1" x14ac:dyDescent="0.2">
      <c r="A82" s="73">
        <v>15</v>
      </c>
      <c r="B82" s="888"/>
      <c r="C82" s="889"/>
      <c r="D82" s="889"/>
      <c r="E82" s="889"/>
      <c r="F82" s="889"/>
      <c r="G82" s="889"/>
      <c r="H82" s="889"/>
      <c r="I82" s="889"/>
      <c r="J82" s="889"/>
      <c r="K82" s="889"/>
      <c r="L82" s="889"/>
      <c r="M82" s="889"/>
      <c r="N82" s="889"/>
      <c r="O82" s="889"/>
      <c r="P82" s="890"/>
      <c r="Q82" s="891"/>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893"/>
      <c r="BA82" s="893"/>
      <c r="BB82" s="893"/>
      <c r="BC82" s="893"/>
      <c r="BD82" s="894"/>
      <c r="BE82" s="76"/>
      <c r="BF82" s="76"/>
      <c r="BG82" s="76"/>
      <c r="BH82" s="76"/>
      <c r="BI82" s="76"/>
      <c r="BJ82" s="76"/>
      <c r="BK82" s="76"/>
      <c r="BL82" s="76"/>
      <c r="BM82" s="76"/>
      <c r="BN82" s="76"/>
      <c r="BO82" s="76"/>
      <c r="BP82" s="76"/>
      <c r="BQ82" s="73">
        <v>76</v>
      </c>
      <c r="BR82" s="102"/>
      <c r="BS82" s="859"/>
      <c r="BT82" s="860"/>
      <c r="BU82" s="860"/>
      <c r="BV82" s="860"/>
      <c r="BW82" s="860"/>
      <c r="BX82" s="860"/>
      <c r="BY82" s="860"/>
      <c r="BZ82" s="860"/>
      <c r="CA82" s="860"/>
      <c r="CB82" s="860"/>
      <c r="CC82" s="860"/>
      <c r="CD82" s="860"/>
      <c r="CE82" s="860"/>
      <c r="CF82" s="860"/>
      <c r="CG82" s="861"/>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5"/>
      <c r="EA82" s="68"/>
    </row>
    <row r="83" spans="1:131" s="65" customFormat="1" ht="26.25" customHeight="1" x14ac:dyDescent="0.2">
      <c r="A83" s="73">
        <v>16</v>
      </c>
      <c r="B83" s="888"/>
      <c r="C83" s="889"/>
      <c r="D83" s="889"/>
      <c r="E83" s="889"/>
      <c r="F83" s="889"/>
      <c r="G83" s="889"/>
      <c r="H83" s="889"/>
      <c r="I83" s="889"/>
      <c r="J83" s="889"/>
      <c r="K83" s="889"/>
      <c r="L83" s="889"/>
      <c r="M83" s="889"/>
      <c r="N83" s="889"/>
      <c r="O83" s="889"/>
      <c r="P83" s="890"/>
      <c r="Q83" s="891"/>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893"/>
      <c r="BA83" s="893"/>
      <c r="BB83" s="893"/>
      <c r="BC83" s="893"/>
      <c r="BD83" s="894"/>
      <c r="BE83" s="76"/>
      <c r="BF83" s="76"/>
      <c r="BG83" s="76"/>
      <c r="BH83" s="76"/>
      <c r="BI83" s="76"/>
      <c r="BJ83" s="76"/>
      <c r="BK83" s="76"/>
      <c r="BL83" s="76"/>
      <c r="BM83" s="76"/>
      <c r="BN83" s="76"/>
      <c r="BO83" s="76"/>
      <c r="BP83" s="76"/>
      <c r="BQ83" s="73">
        <v>77</v>
      </c>
      <c r="BR83" s="102"/>
      <c r="BS83" s="859"/>
      <c r="BT83" s="860"/>
      <c r="BU83" s="860"/>
      <c r="BV83" s="860"/>
      <c r="BW83" s="860"/>
      <c r="BX83" s="860"/>
      <c r="BY83" s="860"/>
      <c r="BZ83" s="860"/>
      <c r="CA83" s="860"/>
      <c r="CB83" s="860"/>
      <c r="CC83" s="860"/>
      <c r="CD83" s="860"/>
      <c r="CE83" s="860"/>
      <c r="CF83" s="860"/>
      <c r="CG83" s="861"/>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5"/>
      <c r="EA83" s="68"/>
    </row>
    <row r="84" spans="1:131" s="65" customFormat="1" ht="26.25" customHeight="1" x14ac:dyDescent="0.2">
      <c r="A84" s="73">
        <v>17</v>
      </c>
      <c r="B84" s="888"/>
      <c r="C84" s="889"/>
      <c r="D84" s="889"/>
      <c r="E84" s="889"/>
      <c r="F84" s="889"/>
      <c r="G84" s="889"/>
      <c r="H84" s="889"/>
      <c r="I84" s="889"/>
      <c r="J84" s="889"/>
      <c r="K84" s="889"/>
      <c r="L84" s="889"/>
      <c r="M84" s="889"/>
      <c r="N84" s="889"/>
      <c r="O84" s="889"/>
      <c r="P84" s="890"/>
      <c r="Q84" s="891"/>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893"/>
      <c r="BA84" s="893"/>
      <c r="BB84" s="893"/>
      <c r="BC84" s="893"/>
      <c r="BD84" s="894"/>
      <c r="BE84" s="76"/>
      <c r="BF84" s="76"/>
      <c r="BG84" s="76"/>
      <c r="BH84" s="76"/>
      <c r="BI84" s="76"/>
      <c r="BJ84" s="76"/>
      <c r="BK84" s="76"/>
      <c r="BL84" s="76"/>
      <c r="BM84" s="76"/>
      <c r="BN84" s="76"/>
      <c r="BO84" s="76"/>
      <c r="BP84" s="76"/>
      <c r="BQ84" s="73">
        <v>78</v>
      </c>
      <c r="BR84" s="102"/>
      <c r="BS84" s="859"/>
      <c r="BT84" s="860"/>
      <c r="BU84" s="860"/>
      <c r="BV84" s="860"/>
      <c r="BW84" s="860"/>
      <c r="BX84" s="860"/>
      <c r="BY84" s="860"/>
      <c r="BZ84" s="860"/>
      <c r="CA84" s="860"/>
      <c r="CB84" s="860"/>
      <c r="CC84" s="860"/>
      <c r="CD84" s="860"/>
      <c r="CE84" s="860"/>
      <c r="CF84" s="860"/>
      <c r="CG84" s="861"/>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5"/>
      <c r="EA84" s="68"/>
    </row>
    <row r="85" spans="1:131" s="65" customFormat="1" ht="26.25" customHeight="1" x14ac:dyDescent="0.2">
      <c r="A85" s="73">
        <v>18</v>
      </c>
      <c r="B85" s="888"/>
      <c r="C85" s="889"/>
      <c r="D85" s="889"/>
      <c r="E85" s="889"/>
      <c r="F85" s="889"/>
      <c r="G85" s="889"/>
      <c r="H85" s="889"/>
      <c r="I85" s="889"/>
      <c r="J85" s="889"/>
      <c r="K85" s="889"/>
      <c r="L85" s="889"/>
      <c r="M85" s="889"/>
      <c r="N85" s="889"/>
      <c r="O85" s="889"/>
      <c r="P85" s="890"/>
      <c r="Q85" s="891"/>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893"/>
      <c r="BA85" s="893"/>
      <c r="BB85" s="893"/>
      <c r="BC85" s="893"/>
      <c r="BD85" s="894"/>
      <c r="BE85" s="76"/>
      <c r="BF85" s="76"/>
      <c r="BG85" s="76"/>
      <c r="BH85" s="76"/>
      <c r="BI85" s="76"/>
      <c r="BJ85" s="76"/>
      <c r="BK85" s="76"/>
      <c r="BL85" s="76"/>
      <c r="BM85" s="76"/>
      <c r="BN85" s="76"/>
      <c r="BO85" s="76"/>
      <c r="BP85" s="76"/>
      <c r="BQ85" s="73">
        <v>79</v>
      </c>
      <c r="BR85" s="102"/>
      <c r="BS85" s="859"/>
      <c r="BT85" s="860"/>
      <c r="BU85" s="860"/>
      <c r="BV85" s="860"/>
      <c r="BW85" s="860"/>
      <c r="BX85" s="860"/>
      <c r="BY85" s="860"/>
      <c r="BZ85" s="860"/>
      <c r="CA85" s="860"/>
      <c r="CB85" s="860"/>
      <c r="CC85" s="860"/>
      <c r="CD85" s="860"/>
      <c r="CE85" s="860"/>
      <c r="CF85" s="860"/>
      <c r="CG85" s="861"/>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5"/>
      <c r="EA85" s="68"/>
    </row>
    <row r="86" spans="1:131" s="65" customFormat="1" ht="26.25" customHeight="1" x14ac:dyDescent="0.2">
      <c r="A86" s="73">
        <v>19</v>
      </c>
      <c r="B86" s="888"/>
      <c r="C86" s="889"/>
      <c r="D86" s="889"/>
      <c r="E86" s="889"/>
      <c r="F86" s="889"/>
      <c r="G86" s="889"/>
      <c r="H86" s="889"/>
      <c r="I86" s="889"/>
      <c r="J86" s="889"/>
      <c r="K86" s="889"/>
      <c r="L86" s="889"/>
      <c r="M86" s="889"/>
      <c r="N86" s="889"/>
      <c r="O86" s="889"/>
      <c r="P86" s="890"/>
      <c r="Q86" s="891"/>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893"/>
      <c r="BA86" s="893"/>
      <c r="BB86" s="893"/>
      <c r="BC86" s="893"/>
      <c r="BD86" s="894"/>
      <c r="BE86" s="76"/>
      <c r="BF86" s="76"/>
      <c r="BG86" s="76"/>
      <c r="BH86" s="76"/>
      <c r="BI86" s="76"/>
      <c r="BJ86" s="76"/>
      <c r="BK86" s="76"/>
      <c r="BL86" s="76"/>
      <c r="BM86" s="76"/>
      <c r="BN86" s="76"/>
      <c r="BO86" s="76"/>
      <c r="BP86" s="76"/>
      <c r="BQ86" s="73">
        <v>80</v>
      </c>
      <c r="BR86" s="102"/>
      <c r="BS86" s="859"/>
      <c r="BT86" s="860"/>
      <c r="BU86" s="860"/>
      <c r="BV86" s="860"/>
      <c r="BW86" s="860"/>
      <c r="BX86" s="860"/>
      <c r="BY86" s="860"/>
      <c r="BZ86" s="860"/>
      <c r="CA86" s="860"/>
      <c r="CB86" s="860"/>
      <c r="CC86" s="860"/>
      <c r="CD86" s="860"/>
      <c r="CE86" s="860"/>
      <c r="CF86" s="860"/>
      <c r="CG86" s="861"/>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5"/>
      <c r="EA86" s="68"/>
    </row>
    <row r="87" spans="1:131" s="65" customFormat="1" ht="26.25" customHeight="1" x14ac:dyDescent="0.2">
      <c r="A87" s="78">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76"/>
      <c r="BF87" s="76"/>
      <c r="BG87" s="76"/>
      <c r="BH87" s="76"/>
      <c r="BI87" s="76"/>
      <c r="BJ87" s="76"/>
      <c r="BK87" s="76"/>
      <c r="BL87" s="76"/>
      <c r="BM87" s="76"/>
      <c r="BN87" s="76"/>
      <c r="BO87" s="76"/>
      <c r="BP87" s="76"/>
      <c r="BQ87" s="73">
        <v>81</v>
      </c>
      <c r="BR87" s="102"/>
      <c r="BS87" s="859"/>
      <c r="BT87" s="860"/>
      <c r="BU87" s="860"/>
      <c r="BV87" s="860"/>
      <c r="BW87" s="860"/>
      <c r="BX87" s="860"/>
      <c r="BY87" s="860"/>
      <c r="BZ87" s="860"/>
      <c r="CA87" s="860"/>
      <c r="CB87" s="860"/>
      <c r="CC87" s="860"/>
      <c r="CD87" s="860"/>
      <c r="CE87" s="860"/>
      <c r="CF87" s="860"/>
      <c r="CG87" s="861"/>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5"/>
      <c r="EA87" s="68"/>
    </row>
    <row r="88" spans="1:131" s="65" customFormat="1" ht="26.25" customHeight="1" x14ac:dyDescent="0.2">
      <c r="A88" s="74" t="s">
        <v>453</v>
      </c>
      <c r="B88" s="866" t="s">
        <v>470</v>
      </c>
      <c r="C88" s="867"/>
      <c r="D88" s="867"/>
      <c r="E88" s="867"/>
      <c r="F88" s="867"/>
      <c r="G88" s="867"/>
      <c r="H88" s="867"/>
      <c r="I88" s="867"/>
      <c r="J88" s="867"/>
      <c r="K88" s="867"/>
      <c r="L88" s="867"/>
      <c r="M88" s="867"/>
      <c r="N88" s="867"/>
      <c r="O88" s="867"/>
      <c r="P88" s="868"/>
      <c r="Q88" s="876"/>
      <c r="R88" s="877"/>
      <c r="S88" s="877"/>
      <c r="T88" s="877"/>
      <c r="U88" s="877"/>
      <c r="V88" s="877"/>
      <c r="W88" s="877"/>
      <c r="X88" s="877"/>
      <c r="Y88" s="877"/>
      <c r="Z88" s="877"/>
      <c r="AA88" s="877"/>
      <c r="AB88" s="877"/>
      <c r="AC88" s="877"/>
      <c r="AD88" s="877"/>
      <c r="AE88" s="877"/>
      <c r="AF88" s="878"/>
      <c r="AG88" s="878"/>
      <c r="AH88" s="878"/>
      <c r="AI88" s="878"/>
      <c r="AJ88" s="878"/>
      <c r="AK88" s="877"/>
      <c r="AL88" s="877"/>
      <c r="AM88" s="877"/>
      <c r="AN88" s="877"/>
      <c r="AO88" s="877"/>
      <c r="AP88" s="878"/>
      <c r="AQ88" s="878"/>
      <c r="AR88" s="878"/>
      <c r="AS88" s="878"/>
      <c r="AT88" s="878"/>
      <c r="AU88" s="878"/>
      <c r="AV88" s="878"/>
      <c r="AW88" s="878"/>
      <c r="AX88" s="878"/>
      <c r="AY88" s="878"/>
      <c r="AZ88" s="879"/>
      <c r="BA88" s="879"/>
      <c r="BB88" s="879"/>
      <c r="BC88" s="879"/>
      <c r="BD88" s="880"/>
      <c r="BE88" s="76"/>
      <c r="BF88" s="76"/>
      <c r="BG88" s="76"/>
      <c r="BH88" s="76"/>
      <c r="BI88" s="76"/>
      <c r="BJ88" s="76"/>
      <c r="BK88" s="76"/>
      <c r="BL88" s="76"/>
      <c r="BM88" s="76"/>
      <c r="BN88" s="76"/>
      <c r="BO88" s="76"/>
      <c r="BP88" s="76"/>
      <c r="BQ88" s="73">
        <v>82</v>
      </c>
      <c r="BR88" s="102"/>
      <c r="BS88" s="859"/>
      <c r="BT88" s="860"/>
      <c r="BU88" s="860"/>
      <c r="BV88" s="860"/>
      <c r="BW88" s="860"/>
      <c r="BX88" s="860"/>
      <c r="BY88" s="860"/>
      <c r="BZ88" s="860"/>
      <c r="CA88" s="860"/>
      <c r="CB88" s="860"/>
      <c r="CC88" s="860"/>
      <c r="CD88" s="860"/>
      <c r="CE88" s="860"/>
      <c r="CF88" s="860"/>
      <c r="CG88" s="861"/>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5"/>
      <c r="EA88" s="68"/>
    </row>
    <row r="89" spans="1:131" s="65" customFormat="1" ht="26.25" hidden="1" customHeight="1" x14ac:dyDescent="0.2">
      <c r="A89" s="79"/>
      <c r="B89" s="84"/>
      <c r="C89" s="84"/>
      <c r="D89" s="84"/>
      <c r="E89" s="84"/>
      <c r="F89" s="84"/>
      <c r="G89" s="84"/>
      <c r="H89" s="84"/>
      <c r="I89" s="84"/>
      <c r="J89" s="84"/>
      <c r="K89" s="84"/>
      <c r="L89" s="84"/>
      <c r="M89" s="84"/>
      <c r="N89" s="84"/>
      <c r="O89" s="84"/>
      <c r="P89" s="84"/>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96"/>
      <c r="BA89" s="96"/>
      <c r="BB89" s="96"/>
      <c r="BC89" s="96"/>
      <c r="BD89" s="96"/>
      <c r="BE89" s="76"/>
      <c r="BF89" s="76"/>
      <c r="BG89" s="76"/>
      <c r="BH89" s="76"/>
      <c r="BI89" s="76"/>
      <c r="BJ89" s="76"/>
      <c r="BK89" s="76"/>
      <c r="BL89" s="76"/>
      <c r="BM89" s="76"/>
      <c r="BN89" s="76"/>
      <c r="BO89" s="76"/>
      <c r="BP89" s="76"/>
      <c r="BQ89" s="73">
        <v>83</v>
      </c>
      <c r="BR89" s="102"/>
      <c r="BS89" s="859"/>
      <c r="BT89" s="860"/>
      <c r="BU89" s="860"/>
      <c r="BV89" s="860"/>
      <c r="BW89" s="860"/>
      <c r="BX89" s="860"/>
      <c r="BY89" s="860"/>
      <c r="BZ89" s="860"/>
      <c r="CA89" s="860"/>
      <c r="CB89" s="860"/>
      <c r="CC89" s="860"/>
      <c r="CD89" s="860"/>
      <c r="CE89" s="860"/>
      <c r="CF89" s="860"/>
      <c r="CG89" s="861"/>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5"/>
      <c r="EA89" s="68"/>
    </row>
    <row r="90" spans="1:131" s="65" customFormat="1" ht="26.25" hidden="1" customHeight="1" x14ac:dyDescent="0.2">
      <c r="A90" s="79"/>
      <c r="B90" s="84"/>
      <c r="C90" s="84"/>
      <c r="D90" s="84"/>
      <c r="E90" s="84"/>
      <c r="F90" s="84"/>
      <c r="G90" s="84"/>
      <c r="H90" s="84"/>
      <c r="I90" s="84"/>
      <c r="J90" s="84"/>
      <c r="K90" s="84"/>
      <c r="L90" s="84"/>
      <c r="M90" s="84"/>
      <c r="N90" s="84"/>
      <c r="O90" s="84"/>
      <c r="P90" s="84"/>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96"/>
      <c r="BA90" s="96"/>
      <c r="BB90" s="96"/>
      <c r="BC90" s="96"/>
      <c r="BD90" s="96"/>
      <c r="BE90" s="76"/>
      <c r="BF90" s="76"/>
      <c r="BG90" s="76"/>
      <c r="BH90" s="76"/>
      <c r="BI90" s="76"/>
      <c r="BJ90" s="76"/>
      <c r="BK90" s="76"/>
      <c r="BL90" s="76"/>
      <c r="BM90" s="76"/>
      <c r="BN90" s="76"/>
      <c r="BO90" s="76"/>
      <c r="BP90" s="76"/>
      <c r="BQ90" s="73">
        <v>84</v>
      </c>
      <c r="BR90" s="102"/>
      <c r="BS90" s="859"/>
      <c r="BT90" s="860"/>
      <c r="BU90" s="860"/>
      <c r="BV90" s="860"/>
      <c r="BW90" s="860"/>
      <c r="BX90" s="860"/>
      <c r="BY90" s="860"/>
      <c r="BZ90" s="860"/>
      <c r="CA90" s="860"/>
      <c r="CB90" s="860"/>
      <c r="CC90" s="860"/>
      <c r="CD90" s="860"/>
      <c r="CE90" s="860"/>
      <c r="CF90" s="860"/>
      <c r="CG90" s="861"/>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5"/>
      <c r="EA90" s="68"/>
    </row>
    <row r="91" spans="1:131" s="65" customFormat="1" ht="26.25" hidden="1" customHeight="1" x14ac:dyDescent="0.2">
      <c r="A91" s="79"/>
      <c r="B91" s="84"/>
      <c r="C91" s="84"/>
      <c r="D91" s="84"/>
      <c r="E91" s="84"/>
      <c r="F91" s="84"/>
      <c r="G91" s="84"/>
      <c r="H91" s="84"/>
      <c r="I91" s="84"/>
      <c r="J91" s="84"/>
      <c r="K91" s="84"/>
      <c r="L91" s="84"/>
      <c r="M91" s="84"/>
      <c r="N91" s="84"/>
      <c r="O91" s="84"/>
      <c r="P91" s="84"/>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96"/>
      <c r="BA91" s="96"/>
      <c r="BB91" s="96"/>
      <c r="BC91" s="96"/>
      <c r="BD91" s="96"/>
      <c r="BE91" s="76"/>
      <c r="BF91" s="76"/>
      <c r="BG91" s="76"/>
      <c r="BH91" s="76"/>
      <c r="BI91" s="76"/>
      <c r="BJ91" s="76"/>
      <c r="BK91" s="76"/>
      <c r="BL91" s="76"/>
      <c r="BM91" s="76"/>
      <c r="BN91" s="76"/>
      <c r="BO91" s="76"/>
      <c r="BP91" s="76"/>
      <c r="BQ91" s="73">
        <v>85</v>
      </c>
      <c r="BR91" s="102"/>
      <c r="BS91" s="859"/>
      <c r="BT91" s="860"/>
      <c r="BU91" s="860"/>
      <c r="BV91" s="860"/>
      <c r="BW91" s="860"/>
      <c r="BX91" s="860"/>
      <c r="BY91" s="860"/>
      <c r="BZ91" s="860"/>
      <c r="CA91" s="860"/>
      <c r="CB91" s="860"/>
      <c r="CC91" s="860"/>
      <c r="CD91" s="860"/>
      <c r="CE91" s="860"/>
      <c r="CF91" s="860"/>
      <c r="CG91" s="861"/>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5"/>
      <c r="EA91" s="68"/>
    </row>
    <row r="92" spans="1:131" s="65" customFormat="1" ht="26.25" hidden="1" customHeight="1" x14ac:dyDescent="0.2">
      <c r="A92" s="79"/>
      <c r="B92" s="84"/>
      <c r="C92" s="84"/>
      <c r="D92" s="84"/>
      <c r="E92" s="84"/>
      <c r="F92" s="84"/>
      <c r="G92" s="84"/>
      <c r="H92" s="84"/>
      <c r="I92" s="84"/>
      <c r="J92" s="84"/>
      <c r="K92" s="84"/>
      <c r="L92" s="84"/>
      <c r="M92" s="84"/>
      <c r="N92" s="84"/>
      <c r="O92" s="84"/>
      <c r="P92" s="84"/>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96"/>
      <c r="BA92" s="96"/>
      <c r="BB92" s="96"/>
      <c r="BC92" s="96"/>
      <c r="BD92" s="96"/>
      <c r="BE92" s="76"/>
      <c r="BF92" s="76"/>
      <c r="BG92" s="76"/>
      <c r="BH92" s="76"/>
      <c r="BI92" s="76"/>
      <c r="BJ92" s="76"/>
      <c r="BK92" s="76"/>
      <c r="BL92" s="76"/>
      <c r="BM92" s="76"/>
      <c r="BN92" s="76"/>
      <c r="BO92" s="76"/>
      <c r="BP92" s="76"/>
      <c r="BQ92" s="73">
        <v>86</v>
      </c>
      <c r="BR92" s="102"/>
      <c r="BS92" s="859"/>
      <c r="BT92" s="860"/>
      <c r="BU92" s="860"/>
      <c r="BV92" s="860"/>
      <c r="BW92" s="860"/>
      <c r="BX92" s="860"/>
      <c r="BY92" s="860"/>
      <c r="BZ92" s="860"/>
      <c r="CA92" s="860"/>
      <c r="CB92" s="860"/>
      <c r="CC92" s="860"/>
      <c r="CD92" s="860"/>
      <c r="CE92" s="860"/>
      <c r="CF92" s="860"/>
      <c r="CG92" s="861"/>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5"/>
      <c r="EA92" s="68"/>
    </row>
    <row r="93" spans="1:131" s="65" customFormat="1" ht="26.25" hidden="1" customHeight="1" x14ac:dyDescent="0.2">
      <c r="A93" s="79"/>
      <c r="B93" s="84"/>
      <c r="C93" s="84"/>
      <c r="D93" s="84"/>
      <c r="E93" s="84"/>
      <c r="F93" s="84"/>
      <c r="G93" s="84"/>
      <c r="H93" s="84"/>
      <c r="I93" s="84"/>
      <c r="J93" s="84"/>
      <c r="K93" s="84"/>
      <c r="L93" s="84"/>
      <c r="M93" s="84"/>
      <c r="N93" s="84"/>
      <c r="O93" s="84"/>
      <c r="P93" s="84"/>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96"/>
      <c r="BA93" s="96"/>
      <c r="BB93" s="96"/>
      <c r="BC93" s="96"/>
      <c r="BD93" s="96"/>
      <c r="BE93" s="76"/>
      <c r="BF93" s="76"/>
      <c r="BG93" s="76"/>
      <c r="BH93" s="76"/>
      <c r="BI93" s="76"/>
      <c r="BJ93" s="76"/>
      <c r="BK93" s="76"/>
      <c r="BL93" s="76"/>
      <c r="BM93" s="76"/>
      <c r="BN93" s="76"/>
      <c r="BO93" s="76"/>
      <c r="BP93" s="76"/>
      <c r="BQ93" s="73">
        <v>87</v>
      </c>
      <c r="BR93" s="102"/>
      <c r="BS93" s="859"/>
      <c r="BT93" s="860"/>
      <c r="BU93" s="860"/>
      <c r="BV93" s="860"/>
      <c r="BW93" s="860"/>
      <c r="BX93" s="860"/>
      <c r="BY93" s="860"/>
      <c r="BZ93" s="860"/>
      <c r="CA93" s="860"/>
      <c r="CB93" s="860"/>
      <c r="CC93" s="860"/>
      <c r="CD93" s="860"/>
      <c r="CE93" s="860"/>
      <c r="CF93" s="860"/>
      <c r="CG93" s="861"/>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5"/>
      <c r="EA93" s="68"/>
    </row>
    <row r="94" spans="1:131" s="65" customFormat="1" ht="26.25" hidden="1" customHeight="1" x14ac:dyDescent="0.2">
      <c r="A94" s="79"/>
      <c r="B94" s="84"/>
      <c r="C94" s="84"/>
      <c r="D94" s="84"/>
      <c r="E94" s="84"/>
      <c r="F94" s="84"/>
      <c r="G94" s="84"/>
      <c r="H94" s="84"/>
      <c r="I94" s="84"/>
      <c r="J94" s="84"/>
      <c r="K94" s="84"/>
      <c r="L94" s="84"/>
      <c r="M94" s="84"/>
      <c r="N94" s="84"/>
      <c r="O94" s="84"/>
      <c r="P94" s="84"/>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96"/>
      <c r="BA94" s="96"/>
      <c r="BB94" s="96"/>
      <c r="BC94" s="96"/>
      <c r="BD94" s="96"/>
      <c r="BE94" s="76"/>
      <c r="BF94" s="76"/>
      <c r="BG94" s="76"/>
      <c r="BH94" s="76"/>
      <c r="BI94" s="76"/>
      <c r="BJ94" s="76"/>
      <c r="BK94" s="76"/>
      <c r="BL94" s="76"/>
      <c r="BM94" s="76"/>
      <c r="BN94" s="76"/>
      <c r="BO94" s="76"/>
      <c r="BP94" s="76"/>
      <c r="BQ94" s="73">
        <v>88</v>
      </c>
      <c r="BR94" s="102"/>
      <c r="BS94" s="859"/>
      <c r="BT94" s="860"/>
      <c r="BU94" s="860"/>
      <c r="BV94" s="860"/>
      <c r="BW94" s="860"/>
      <c r="BX94" s="860"/>
      <c r="BY94" s="860"/>
      <c r="BZ94" s="860"/>
      <c r="CA94" s="860"/>
      <c r="CB94" s="860"/>
      <c r="CC94" s="860"/>
      <c r="CD94" s="860"/>
      <c r="CE94" s="860"/>
      <c r="CF94" s="860"/>
      <c r="CG94" s="861"/>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5"/>
      <c r="EA94" s="68"/>
    </row>
    <row r="95" spans="1:131" s="65" customFormat="1" ht="26.25" hidden="1" customHeight="1" x14ac:dyDescent="0.2">
      <c r="A95" s="79"/>
      <c r="B95" s="84"/>
      <c r="C95" s="84"/>
      <c r="D95" s="84"/>
      <c r="E95" s="84"/>
      <c r="F95" s="84"/>
      <c r="G95" s="84"/>
      <c r="H95" s="84"/>
      <c r="I95" s="84"/>
      <c r="J95" s="84"/>
      <c r="K95" s="84"/>
      <c r="L95" s="84"/>
      <c r="M95" s="84"/>
      <c r="N95" s="84"/>
      <c r="O95" s="84"/>
      <c r="P95" s="84"/>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96"/>
      <c r="BA95" s="96"/>
      <c r="BB95" s="96"/>
      <c r="BC95" s="96"/>
      <c r="BD95" s="96"/>
      <c r="BE95" s="76"/>
      <c r="BF95" s="76"/>
      <c r="BG95" s="76"/>
      <c r="BH95" s="76"/>
      <c r="BI95" s="76"/>
      <c r="BJ95" s="76"/>
      <c r="BK95" s="76"/>
      <c r="BL95" s="76"/>
      <c r="BM95" s="76"/>
      <c r="BN95" s="76"/>
      <c r="BO95" s="76"/>
      <c r="BP95" s="76"/>
      <c r="BQ95" s="73">
        <v>89</v>
      </c>
      <c r="BR95" s="102"/>
      <c r="BS95" s="859"/>
      <c r="BT95" s="860"/>
      <c r="BU95" s="860"/>
      <c r="BV95" s="860"/>
      <c r="BW95" s="860"/>
      <c r="BX95" s="860"/>
      <c r="BY95" s="860"/>
      <c r="BZ95" s="860"/>
      <c r="CA95" s="860"/>
      <c r="CB95" s="860"/>
      <c r="CC95" s="860"/>
      <c r="CD95" s="860"/>
      <c r="CE95" s="860"/>
      <c r="CF95" s="860"/>
      <c r="CG95" s="861"/>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5"/>
      <c r="EA95" s="68"/>
    </row>
    <row r="96" spans="1:131" s="65" customFormat="1" ht="26.25" hidden="1" customHeight="1" x14ac:dyDescent="0.2">
      <c r="A96" s="79"/>
      <c r="B96" s="84"/>
      <c r="C96" s="84"/>
      <c r="D96" s="84"/>
      <c r="E96" s="84"/>
      <c r="F96" s="84"/>
      <c r="G96" s="84"/>
      <c r="H96" s="84"/>
      <c r="I96" s="84"/>
      <c r="J96" s="84"/>
      <c r="K96" s="84"/>
      <c r="L96" s="84"/>
      <c r="M96" s="84"/>
      <c r="N96" s="84"/>
      <c r="O96" s="84"/>
      <c r="P96" s="84"/>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96"/>
      <c r="BA96" s="96"/>
      <c r="BB96" s="96"/>
      <c r="BC96" s="96"/>
      <c r="BD96" s="96"/>
      <c r="BE96" s="76"/>
      <c r="BF96" s="76"/>
      <c r="BG96" s="76"/>
      <c r="BH96" s="76"/>
      <c r="BI96" s="76"/>
      <c r="BJ96" s="76"/>
      <c r="BK96" s="76"/>
      <c r="BL96" s="76"/>
      <c r="BM96" s="76"/>
      <c r="BN96" s="76"/>
      <c r="BO96" s="76"/>
      <c r="BP96" s="76"/>
      <c r="BQ96" s="73">
        <v>90</v>
      </c>
      <c r="BR96" s="102"/>
      <c r="BS96" s="859"/>
      <c r="BT96" s="860"/>
      <c r="BU96" s="860"/>
      <c r="BV96" s="860"/>
      <c r="BW96" s="860"/>
      <c r="BX96" s="860"/>
      <c r="BY96" s="860"/>
      <c r="BZ96" s="860"/>
      <c r="CA96" s="860"/>
      <c r="CB96" s="860"/>
      <c r="CC96" s="860"/>
      <c r="CD96" s="860"/>
      <c r="CE96" s="860"/>
      <c r="CF96" s="860"/>
      <c r="CG96" s="861"/>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5"/>
      <c r="EA96" s="68"/>
    </row>
    <row r="97" spans="1:131" s="65" customFormat="1" ht="26.25" hidden="1" customHeight="1" x14ac:dyDescent="0.2">
      <c r="A97" s="79"/>
      <c r="B97" s="84"/>
      <c r="C97" s="84"/>
      <c r="D97" s="84"/>
      <c r="E97" s="84"/>
      <c r="F97" s="84"/>
      <c r="G97" s="84"/>
      <c r="H97" s="84"/>
      <c r="I97" s="84"/>
      <c r="J97" s="84"/>
      <c r="K97" s="84"/>
      <c r="L97" s="84"/>
      <c r="M97" s="84"/>
      <c r="N97" s="84"/>
      <c r="O97" s="84"/>
      <c r="P97" s="84"/>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96"/>
      <c r="BA97" s="96"/>
      <c r="BB97" s="96"/>
      <c r="BC97" s="96"/>
      <c r="BD97" s="96"/>
      <c r="BE97" s="76"/>
      <c r="BF97" s="76"/>
      <c r="BG97" s="76"/>
      <c r="BH97" s="76"/>
      <c r="BI97" s="76"/>
      <c r="BJ97" s="76"/>
      <c r="BK97" s="76"/>
      <c r="BL97" s="76"/>
      <c r="BM97" s="76"/>
      <c r="BN97" s="76"/>
      <c r="BO97" s="76"/>
      <c r="BP97" s="76"/>
      <c r="BQ97" s="73">
        <v>91</v>
      </c>
      <c r="BR97" s="102"/>
      <c r="BS97" s="859"/>
      <c r="BT97" s="860"/>
      <c r="BU97" s="860"/>
      <c r="BV97" s="860"/>
      <c r="BW97" s="860"/>
      <c r="BX97" s="860"/>
      <c r="BY97" s="860"/>
      <c r="BZ97" s="860"/>
      <c r="CA97" s="860"/>
      <c r="CB97" s="860"/>
      <c r="CC97" s="860"/>
      <c r="CD97" s="860"/>
      <c r="CE97" s="860"/>
      <c r="CF97" s="860"/>
      <c r="CG97" s="861"/>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5"/>
      <c r="EA97" s="68"/>
    </row>
    <row r="98" spans="1:131" s="65" customFormat="1" ht="26.25" hidden="1" customHeight="1" x14ac:dyDescent="0.2">
      <c r="A98" s="79"/>
      <c r="B98" s="84"/>
      <c r="C98" s="84"/>
      <c r="D98" s="84"/>
      <c r="E98" s="84"/>
      <c r="F98" s="84"/>
      <c r="G98" s="84"/>
      <c r="H98" s="84"/>
      <c r="I98" s="84"/>
      <c r="J98" s="84"/>
      <c r="K98" s="84"/>
      <c r="L98" s="84"/>
      <c r="M98" s="84"/>
      <c r="N98" s="84"/>
      <c r="O98" s="84"/>
      <c r="P98" s="84"/>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96"/>
      <c r="BA98" s="96"/>
      <c r="BB98" s="96"/>
      <c r="BC98" s="96"/>
      <c r="BD98" s="96"/>
      <c r="BE98" s="76"/>
      <c r="BF98" s="76"/>
      <c r="BG98" s="76"/>
      <c r="BH98" s="76"/>
      <c r="BI98" s="76"/>
      <c r="BJ98" s="76"/>
      <c r="BK98" s="76"/>
      <c r="BL98" s="76"/>
      <c r="BM98" s="76"/>
      <c r="BN98" s="76"/>
      <c r="BO98" s="76"/>
      <c r="BP98" s="76"/>
      <c r="BQ98" s="73">
        <v>92</v>
      </c>
      <c r="BR98" s="102"/>
      <c r="BS98" s="859"/>
      <c r="BT98" s="860"/>
      <c r="BU98" s="860"/>
      <c r="BV98" s="860"/>
      <c r="BW98" s="860"/>
      <c r="BX98" s="860"/>
      <c r="BY98" s="860"/>
      <c r="BZ98" s="860"/>
      <c r="CA98" s="860"/>
      <c r="CB98" s="860"/>
      <c r="CC98" s="860"/>
      <c r="CD98" s="860"/>
      <c r="CE98" s="860"/>
      <c r="CF98" s="860"/>
      <c r="CG98" s="861"/>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5"/>
      <c r="EA98" s="68"/>
    </row>
    <row r="99" spans="1:131" s="65" customFormat="1" ht="26.25" hidden="1" customHeight="1" x14ac:dyDescent="0.2">
      <c r="A99" s="79"/>
      <c r="B99" s="84"/>
      <c r="C99" s="84"/>
      <c r="D99" s="84"/>
      <c r="E99" s="84"/>
      <c r="F99" s="84"/>
      <c r="G99" s="84"/>
      <c r="H99" s="84"/>
      <c r="I99" s="84"/>
      <c r="J99" s="84"/>
      <c r="K99" s="84"/>
      <c r="L99" s="84"/>
      <c r="M99" s="84"/>
      <c r="N99" s="84"/>
      <c r="O99" s="84"/>
      <c r="P99" s="84"/>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96"/>
      <c r="BA99" s="96"/>
      <c r="BB99" s="96"/>
      <c r="BC99" s="96"/>
      <c r="BD99" s="96"/>
      <c r="BE99" s="76"/>
      <c r="BF99" s="76"/>
      <c r="BG99" s="76"/>
      <c r="BH99" s="76"/>
      <c r="BI99" s="76"/>
      <c r="BJ99" s="76"/>
      <c r="BK99" s="76"/>
      <c r="BL99" s="76"/>
      <c r="BM99" s="76"/>
      <c r="BN99" s="76"/>
      <c r="BO99" s="76"/>
      <c r="BP99" s="76"/>
      <c r="BQ99" s="73">
        <v>93</v>
      </c>
      <c r="BR99" s="102"/>
      <c r="BS99" s="859"/>
      <c r="BT99" s="860"/>
      <c r="BU99" s="860"/>
      <c r="BV99" s="860"/>
      <c r="BW99" s="860"/>
      <c r="BX99" s="860"/>
      <c r="BY99" s="860"/>
      <c r="BZ99" s="860"/>
      <c r="CA99" s="860"/>
      <c r="CB99" s="860"/>
      <c r="CC99" s="860"/>
      <c r="CD99" s="860"/>
      <c r="CE99" s="860"/>
      <c r="CF99" s="860"/>
      <c r="CG99" s="861"/>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5"/>
      <c r="EA99" s="68"/>
    </row>
    <row r="100" spans="1:131" s="65" customFormat="1" ht="26.25" hidden="1" customHeight="1" x14ac:dyDescent="0.2">
      <c r="A100" s="79"/>
      <c r="B100" s="84"/>
      <c r="C100" s="84"/>
      <c r="D100" s="84"/>
      <c r="E100" s="84"/>
      <c r="F100" s="84"/>
      <c r="G100" s="84"/>
      <c r="H100" s="84"/>
      <c r="I100" s="84"/>
      <c r="J100" s="84"/>
      <c r="K100" s="84"/>
      <c r="L100" s="84"/>
      <c r="M100" s="84"/>
      <c r="N100" s="84"/>
      <c r="O100" s="84"/>
      <c r="P100" s="84"/>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96"/>
      <c r="BA100" s="96"/>
      <c r="BB100" s="96"/>
      <c r="BC100" s="96"/>
      <c r="BD100" s="96"/>
      <c r="BE100" s="76"/>
      <c r="BF100" s="76"/>
      <c r="BG100" s="76"/>
      <c r="BH100" s="76"/>
      <c r="BI100" s="76"/>
      <c r="BJ100" s="76"/>
      <c r="BK100" s="76"/>
      <c r="BL100" s="76"/>
      <c r="BM100" s="76"/>
      <c r="BN100" s="76"/>
      <c r="BO100" s="76"/>
      <c r="BP100" s="76"/>
      <c r="BQ100" s="73">
        <v>94</v>
      </c>
      <c r="BR100" s="102"/>
      <c r="BS100" s="859"/>
      <c r="BT100" s="860"/>
      <c r="BU100" s="860"/>
      <c r="BV100" s="860"/>
      <c r="BW100" s="860"/>
      <c r="BX100" s="860"/>
      <c r="BY100" s="860"/>
      <c r="BZ100" s="860"/>
      <c r="CA100" s="860"/>
      <c r="CB100" s="860"/>
      <c r="CC100" s="860"/>
      <c r="CD100" s="860"/>
      <c r="CE100" s="860"/>
      <c r="CF100" s="860"/>
      <c r="CG100" s="861"/>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5"/>
      <c r="EA100" s="68"/>
    </row>
    <row r="101" spans="1:131" s="65" customFormat="1" ht="26.25" hidden="1" customHeight="1" x14ac:dyDescent="0.2">
      <c r="A101" s="79"/>
      <c r="B101" s="84"/>
      <c r="C101" s="84"/>
      <c r="D101" s="84"/>
      <c r="E101" s="84"/>
      <c r="F101" s="84"/>
      <c r="G101" s="84"/>
      <c r="H101" s="84"/>
      <c r="I101" s="84"/>
      <c r="J101" s="84"/>
      <c r="K101" s="84"/>
      <c r="L101" s="84"/>
      <c r="M101" s="84"/>
      <c r="N101" s="84"/>
      <c r="O101" s="84"/>
      <c r="P101" s="84"/>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96"/>
      <c r="BA101" s="96"/>
      <c r="BB101" s="96"/>
      <c r="BC101" s="96"/>
      <c r="BD101" s="96"/>
      <c r="BE101" s="76"/>
      <c r="BF101" s="76"/>
      <c r="BG101" s="76"/>
      <c r="BH101" s="76"/>
      <c r="BI101" s="76"/>
      <c r="BJ101" s="76"/>
      <c r="BK101" s="76"/>
      <c r="BL101" s="76"/>
      <c r="BM101" s="76"/>
      <c r="BN101" s="76"/>
      <c r="BO101" s="76"/>
      <c r="BP101" s="76"/>
      <c r="BQ101" s="73">
        <v>95</v>
      </c>
      <c r="BR101" s="102"/>
      <c r="BS101" s="859"/>
      <c r="BT101" s="860"/>
      <c r="BU101" s="860"/>
      <c r="BV101" s="860"/>
      <c r="BW101" s="860"/>
      <c r="BX101" s="860"/>
      <c r="BY101" s="860"/>
      <c r="BZ101" s="860"/>
      <c r="CA101" s="860"/>
      <c r="CB101" s="860"/>
      <c r="CC101" s="860"/>
      <c r="CD101" s="860"/>
      <c r="CE101" s="860"/>
      <c r="CF101" s="860"/>
      <c r="CG101" s="861"/>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5"/>
      <c r="EA101" s="68"/>
    </row>
    <row r="102" spans="1:131" s="65" customFormat="1" ht="26.25" customHeight="1" x14ac:dyDescent="0.2">
      <c r="A102" s="79"/>
      <c r="B102" s="84"/>
      <c r="C102" s="84"/>
      <c r="D102" s="84"/>
      <c r="E102" s="84"/>
      <c r="F102" s="84"/>
      <c r="G102" s="84"/>
      <c r="H102" s="84"/>
      <c r="I102" s="84"/>
      <c r="J102" s="84"/>
      <c r="K102" s="84"/>
      <c r="L102" s="84"/>
      <c r="M102" s="84"/>
      <c r="N102" s="84"/>
      <c r="O102" s="84"/>
      <c r="P102" s="84"/>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96"/>
      <c r="BA102" s="96"/>
      <c r="BB102" s="96"/>
      <c r="BC102" s="96"/>
      <c r="BD102" s="96"/>
      <c r="BE102" s="76"/>
      <c r="BF102" s="76"/>
      <c r="BG102" s="76"/>
      <c r="BH102" s="76"/>
      <c r="BI102" s="76"/>
      <c r="BJ102" s="76"/>
      <c r="BK102" s="76"/>
      <c r="BL102" s="76"/>
      <c r="BM102" s="76"/>
      <c r="BN102" s="76"/>
      <c r="BO102" s="76"/>
      <c r="BP102" s="76"/>
      <c r="BQ102" s="74" t="s">
        <v>453</v>
      </c>
      <c r="BR102" s="866" t="s">
        <v>438</v>
      </c>
      <c r="BS102" s="867"/>
      <c r="BT102" s="867"/>
      <c r="BU102" s="867"/>
      <c r="BV102" s="867"/>
      <c r="BW102" s="867"/>
      <c r="BX102" s="867"/>
      <c r="BY102" s="867"/>
      <c r="BZ102" s="867"/>
      <c r="CA102" s="867"/>
      <c r="CB102" s="867"/>
      <c r="CC102" s="867"/>
      <c r="CD102" s="867"/>
      <c r="CE102" s="867"/>
      <c r="CF102" s="867"/>
      <c r="CG102" s="868"/>
      <c r="CH102" s="869"/>
      <c r="CI102" s="870"/>
      <c r="CJ102" s="870"/>
      <c r="CK102" s="870"/>
      <c r="CL102" s="871"/>
      <c r="CM102" s="869"/>
      <c r="CN102" s="870"/>
      <c r="CO102" s="870"/>
      <c r="CP102" s="870"/>
      <c r="CQ102" s="871"/>
      <c r="CR102" s="872">
        <v>21248</v>
      </c>
      <c r="CS102" s="873"/>
      <c r="CT102" s="873"/>
      <c r="CU102" s="873"/>
      <c r="CV102" s="874"/>
      <c r="CW102" s="872">
        <v>7560</v>
      </c>
      <c r="CX102" s="873"/>
      <c r="CY102" s="873"/>
      <c r="CZ102" s="873"/>
      <c r="DA102" s="874"/>
      <c r="DB102" s="872">
        <v>30980</v>
      </c>
      <c r="DC102" s="873"/>
      <c r="DD102" s="873"/>
      <c r="DE102" s="873"/>
      <c r="DF102" s="874"/>
      <c r="DG102" s="872">
        <v>3322</v>
      </c>
      <c r="DH102" s="873"/>
      <c r="DI102" s="873"/>
      <c r="DJ102" s="873"/>
      <c r="DK102" s="874"/>
      <c r="DL102" s="872">
        <v>4983</v>
      </c>
      <c r="DM102" s="873"/>
      <c r="DN102" s="873"/>
      <c r="DO102" s="873"/>
      <c r="DP102" s="874"/>
      <c r="DQ102" s="872">
        <v>4983</v>
      </c>
      <c r="DR102" s="873"/>
      <c r="DS102" s="873"/>
      <c r="DT102" s="873"/>
      <c r="DU102" s="874"/>
      <c r="DV102" s="866"/>
      <c r="DW102" s="867"/>
      <c r="DX102" s="867"/>
      <c r="DY102" s="867"/>
      <c r="DZ102" s="875"/>
      <c r="EA102" s="68"/>
    </row>
    <row r="103" spans="1:131" s="65" customFormat="1" ht="26.25" customHeight="1" x14ac:dyDescent="0.2">
      <c r="A103" s="79"/>
      <c r="B103" s="84"/>
      <c r="C103" s="84"/>
      <c r="D103" s="84"/>
      <c r="E103" s="84"/>
      <c r="F103" s="84"/>
      <c r="G103" s="84"/>
      <c r="H103" s="84"/>
      <c r="I103" s="84"/>
      <c r="J103" s="84"/>
      <c r="K103" s="84"/>
      <c r="L103" s="84"/>
      <c r="M103" s="84"/>
      <c r="N103" s="84"/>
      <c r="O103" s="84"/>
      <c r="P103" s="84"/>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96"/>
      <c r="BA103" s="96"/>
      <c r="BB103" s="96"/>
      <c r="BC103" s="96"/>
      <c r="BD103" s="96"/>
      <c r="BE103" s="76"/>
      <c r="BF103" s="76"/>
      <c r="BG103" s="76"/>
      <c r="BH103" s="76"/>
      <c r="BI103" s="76"/>
      <c r="BJ103" s="76"/>
      <c r="BK103" s="76"/>
      <c r="BL103" s="76"/>
      <c r="BM103" s="76"/>
      <c r="BN103" s="76"/>
      <c r="BO103" s="76"/>
      <c r="BP103" s="76"/>
      <c r="BQ103" s="853" t="s">
        <v>353</v>
      </c>
      <c r="BR103" s="853"/>
      <c r="BS103" s="853"/>
      <c r="BT103" s="853"/>
      <c r="BU103" s="853"/>
      <c r="BV103" s="853"/>
      <c r="BW103" s="853"/>
      <c r="BX103" s="853"/>
      <c r="BY103" s="853"/>
      <c r="BZ103" s="853"/>
      <c r="CA103" s="853"/>
      <c r="CB103" s="853"/>
      <c r="CC103" s="853"/>
      <c r="CD103" s="853"/>
      <c r="CE103" s="853"/>
      <c r="CF103" s="853"/>
      <c r="CG103" s="853"/>
      <c r="CH103" s="853"/>
      <c r="CI103" s="853"/>
      <c r="CJ103" s="853"/>
      <c r="CK103" s="853"/>
      <c r="CL103" s="853"/>
      <c r="CM103" s="853"/>
      <c r="CN103" s="853"/>
      <c r="CO103" s="853"/>
      <c r="CP103" s="853"/>
      <c r="CQ103" s="853"/>
      <c r="CR103" s="853"/>
      <c r="CS103" s="853"/>
      <c r="CT103" s="853"/>
      <c r="CU103" s="853"/>
      <c r="CV103" s="853"/>
      <c r="CW103" s="853"/>
      <c r="CX103" s="853"/>
      <c r="CY103" s="853"/>
      <c r="CZ103" s="853"/>
      <c r="DA103" s="853"/>
      <c r="DB103" s="853"/>
      <c r="DC103" s="853"/>
      <c r="DD103" s="853"/>
      <c r="DE103" s="853"/>
      <c r="DF103" s="853"/>
      <c r="DG103" s="853"/>
      <c r="DH103" s="853"/>
      <c r="DI103" s="853"/>
      <c r="DJ103" s="853"/>
      <c r="DK103" s="853"/>
      <c r="DL103" s="853"/>
      <c r="DM103" s="853"/>
      <c r="DN103" s="853"/>
      <c r="DO103" s="853"/>
      <c r="DP103" s="853"/>
      <c r="DQ103" s="853"/>
      <c r="DR103" s="853"/>
      <c r="DS103" s="853"/>
      <c r="DT103" s="853"/>
      <c r="DU103" s="853"/>
      <c r="DV103" s="853"/>
      <c r="DW103" s="853"/>
      <c r="DX103" s="853"/>
      <c r="DY103" s="853"/>
      <c r="DZ103" s="853"/>
      <c r="EA103" s="68"/>
    </row>
    <row r="104" spans="1:131" s="65" customFormat="1" ht="26.25" customHeight="1" x14ac:dyDescent="0.2">
      <c r="A104" s="79"/>
      <c r="B104" s="84"/>
      <c r="C104" s="84"/>
      <c r="D104" s="84"/>
      <c r="E104" s="84"/>
      <c r="F104" s="84"/>
      <c r="G104" s="84"/>
      <c r="H104" s="84"/>
      <c r="I104" s="84"/>
      <c r="J104" s="84"/>
      <c r="K104" s="84"/>
      <c r="L104" s="84"/>
      <c r="M104" s="84"/>
      <c r="N104" s="84"/>
      <c r="O104" s="84"/>
      <c r="P104" s="84"/>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96"/>
      <c r="BA104" s="96"/>
      <c r="BB104" s="96"/>
      <c r="BC104" s="96"/>
      <c r="BD104" s="96"/>
      <c r="BE104" s="76"/>
      <c r="BF104" s="76"/>
      <c r="BG104" s="76"/>
      <c r="BH104" s="76"/>
      <c r="BI104" s="76"/>
      <c r="BJ104" s="76"/>
      <c r="BK104" s="76"/>
      <c r="BL104" s="76"/>
      <c r="BM104" s="76"/>
      <c r="BN104" s="76"/>
      <c r="BO104" s="76"/>
      <c r="BP104" s="76"/>
      <c r="BQ104" s="854" t="s">
        <v>471</v>
      </c>
      <c r="BR104" s="854"/>
      <c r="BS104" s="854"/>
      <c r="BT104" s="854"/>
      <c r="BU104" s="854"/>
      <c r="BV104" s="854"/>
      <c r="BW104" s="854"/>
      <c r="BX104" s="854"/>
      <c r="BY104" s="854"/>
      <c r="BZ104" s="854"/>
      <c r="CA104" s="854"/>
      <c r="CB104" s="854"/>
      <c r="CC104" s="854"/>
      <c r="CD104" s="854"/>
      <c r="CE104" s="854"/>
      <c r="CF104" s="854"/>
      <c r="CG104" s="854"/>
      <c r="CH104" s="854"/>
      <c r="CI104" s="854"/>
      <c r="CJ104" s="854"/>
      <c r="CK104" s="854"/>
      <c r="CL104" s="854"/>
      <c r="CM104" s="854"/>
      <c r="CN104" s="854"/>
      <c r="CO104" s="854"/>
      <c r="CP104" s="854"/>
      <c r="CQ104" s="854"/>
      <c r="CR104" s="854"/>
      <c r="CS104" s="854"/>
      <c r="CT104" s="854"/>
      <c r="CU104" s="854"/>
      <c r="CV104" s="854"/>
      <c r="CW104" s="854"/>
      <c r="CX104" s="854"/>
      <c r="CY104" s="854"/>
      <c r="CZ104" s="854"/>
      <c r="DA104" s="854"/>
      <c r="DB104" s="854"/>
      <c r="DC104" s="854"/>
      <c r="DD104" s="854"/>
      <c r="DE104" s="854"/>
      <c r="DF104" s="854"/>
      <c r="DG104" s="854"/>
      <c r="DH104" s="854"/>
      <c r="DI104" s="854"/>
      <c r="DJ104" s="854"/>
      <c r="DK104" s="854"/>
      <c r="DL104" s="854"/>
      <c r="DM104" s="854"/>
      <c r="DN104" s="854"/>
      <c r="DO104" s="854"/>
      <c r="DP104" s="854"/>
      <c r="DQ104" s="854"/>
      <c r="DR104" s="854"/>
      <c r="DS104" s="854"/>
      <c r="DT104" s="854"/>
      <c r="DU104" s="854"/>
      <c r="DV104" s="854"/>
      <c r="DW104" s="854"/>
      <c r="DX104" s="854"/>
      <c r="DY104" s="854"/>
      <c r="DZ104" s="854"/>
      <c r="EA104" s="68"/>
    </row>
    <row r="105" spans="1:131" s="65" customFormat="1" ht="11.25" customHeight="1" x14ac:dyDescent="0.2">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row>
    <row r="106" spans="1:131" s="65" customFormat="1" ht="11.25" customHeight="1"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row>
    <row r="107" spans="1:131" s="68" customFormat="1" ht="26.25" customHeight="1" x14ac:dyDescent="0.2">
      <c r="A107" s="81" t="s">
        <v>472</v>
      </c>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1" t="s">
        <v>262</v>
      </c>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c r="CO107" s="85"/>
      <c r="CP107" s="85"/>
      <c r="CQ107" s="85"/>
      <c r="CR107" s="85"/>
      <c r="CS107" s="85"/>
      <c r="CT107" s="85"/>
      <c r="CU107" s="85"/>
      <c r="CV107" s="85"/>
      <c r="CW107" s="85"/>
      <c r="CX107" s="85"/>
      <c r="CY107" s="85"/>
      <c r="CZ107" s="85"/>
      <c r="DA107" s="85"/>
      <c r="DB107" s="85"/>
      <c r="DC107" s="85"/>
      <c r="DD107" s="85"/>
      <c r="DE107" s="85"/>
      <c r="DF107" s="85"/>
      <c r="DG107" s="85"/>
      <c r="DH107" s="85"/>
      <c r="DI107" s="85"/>
      <c r="DJ107" s="85"/>
      <c r="DK107" s="85"/>
      <c r="DL107" s="85"/>
      <c r="DM107" s="85"/>
      <c r="DN107" s="85"/>
      <c r="DO107" s="85"/>
      <c r="DP107" s="85"/>
      <c r="DQ107" s="85"/>
      <c r="DR107" s="85"/>
      <c r="DS107" s="85"/>
      <c r="DT107" s="85"/>
      <c r="DU107" s="85"/>
      <c r="DV107" s="85"/>
      <c r="DW107" s="85"/>
      <c r="DX107" s="85"/>
      <c r="DY107" s="85"/>
      <c r="DZ107" s="85"/>
    </row>
    <row r="108" spans="1:131" s="68" customFormat="1" ht="26.25" customHeight="1" x14ac:dyDescent="0.2">
      <c r="A108" s="855" t="s">
        <v>473</v>
      </c>
      <c r="B108" s="856"/>
      <c r="C108" s="856"/>
      <c r="D108" s="856"/>
      <c r="E108" s="856"/>
      <c r="F108" s="856"/>
      <c r="G108" s="856"/>
      <c r="H108" s="856"/>
      <c r="I108" s="856"/>
      <c r="J108" s="856"/>
      <c r="K108" s="856"/>
      <c r="L108" s="856"/>
      <c r="M108" s="856"/>
      <c r="N108" s="856"/>
      <c r="O108" s="856"/>
      <c r="P108" s="856"/>
      <c r="Q108" s="856"/>
      <c r="R108" s="856"/>
      <c r="S108" s="856"/>
      <c r="T108" s="856"/>
      <c r="U108" s="856"/>
      <c r="V108" s="856"/>
      <c r="W108" s="856"/>
      <c r="X108" s="856"/>
      <c r="Y108" s="856"/>
      <c r="Z108" s="856"/>
      <c r="AA108" s="856"/>
      <c r="AB108" s="856"/>
      <c r="AC108" s="856"/>
      <c r="AD108" s="856"/>
      <c r="AE108" s="856"/>
      <c r="AF108" s="856"/>
      <c r="AG108" s="856"/>
      <c r="AH108" s="856"/>
      <c r="AI108" s="856"/>
      <c r="AJ108" s="856"/>
      <c r="AK108" s="856"/>
      <c r="AL108" s="856"/>
      <c r="AM108" s="856"/>
      <c r="AN108" s="856"/>
      <c r="AO108" s="856"/>
      <c r="AP108" s="856"/>
      <c r="AQ108" s="856"/>
      <c r="AR108" s="856"/>
      <c r="AS108" s="856"/>
      <c r="AT108" s="857"/>
      <c r="AU108" s="855" t="s">
        <v>474</v>
      </c>
      <c r="AV108" s="856"/>
      <c r="AW108" s="856"/>
      <c r="AX108" s="856"/>
      <c r="AY108" s="856"/>
      <c r="AZ108" s="856"/>
      <c r="BA108" s="856"/>
      <c r="BB108" s="856"/>
      <c r="BC108" s="856"/>
      <c r="BD108" s="856"/>
      <c r="BE108" s="856"/>
      <c r="BF108" s="856"/>
      <c r="BG108" s="856"/>
      <c r="BH108" s="856"/>
      <c r="BI108" s="856"/>
      <c r="BJ108" s="856"/>
      <c r="BK108" s="856"/>
      <c r="BL108" s="856"/>
      <c r="BM108" s="856"/>
      <c r="BN108" s="856"/>
      <c r="BO108" s="856"/>
      <c r="BP108" s="856"/>
      <c r="BQ108" s="856"/>
      <c r="BR108" s="856"/>
      <c r="BS108" s="856"/>
      <c r="BT108" s="856"/>
      <c r="BU108" s="856"/>
      <c r="BV108" s="856"/>
      <c r="BW108" s="856"/>
      <c r="BX108" s="856"/>
      <c r="BY108" s="856"/>
      <c r="BZ108" s="856"/>
      <c r="CA108" s="856"/>
      <c r="CB108" s="856"/>
      <c r="CC108" s="856"/>
      <c r="CD108" s="856"/>
      <c r="CE108" s="856"/>
      <c r="CF108" s="856"/>
      <c r="CG108" s="856"/>
      <c r="CH108" s="856"/>
      <c r="CI108" s="856"/>
      <c r="CJ108" s="856"/>
      <c r="CK108" s="856"/>
      <c r="CL108" s="856"/>
      <c r="CM108" s="856"/>
      <c r="CN108" s="856"/>
      <c r="CO108" s="856"/>
      <c r="CP108" s="856"/>
      <c r="CQ108" s="856"/>
      <c r="CR108" s="856"/>
      <c r="CS108" s="856"/>
      <c r="CT108" s="856"/>
      <c r="CU108" s="856"/>
      <c r="CV108" s="856"/>
      <c r="CW108" s="856"/>
      <c r="CX108" s="856"/>
      <c r="CY108" s="856"/>
      <c r="CZ108" s="856"/>
      <c r="DA108" s="856"/>
      <c r="DB108" s="856"/>
      <c r="DC108" s="856"/>
      <c r="DD108" s="856"/>
      <c r="DE108" s="856"/>
      <c r="DF108" s="856"/>
      <c r="DG108" s="856"/>
      <c r="DH108" s="856"/>
      <c r="DI108" s="856"/>
      <c r="DJ108" s="856"/>
      <c r="DK108" s="856"/>
      <c r="DL108" s="856"/>
      <c r="DM108" s="856"/>
      <c r="DN108" s="856"/>
      <c r="DO108" s="856"/>
      <c r="DP108" s="856"/>
      <c r="DQ108" s="856"/>
      <c r="DR108" s="856"/>
      <c r="DS108" s="856"/>
      <c r="DT108" s="856"/>
      <c r="DU108" s="856"/>
      <c r="DV108" s="856"/>
      <c r="DW108" s="856"/>
      <c r="DX108" s="856"/>
      <c r="DY108" s="856"/>
      <c r="DZ108" s="857"/>
    </row>
    <row r="109" spans="1:131" s="68" customFormat="1" ht="26.25" customHeight="1" x14ac:dyDescent="0.2">
      <c r="A109" s="833" t="s">
        <v>475</v>
      </c>
      <c r="B109" s="834"/>
      <c r="C109" s="834"/>
      <c r="D109" s="834"/>
      <c r="E109" s="834"/>
      <c r="F109" s="834"/>
      <c r="G109" s="834"/>
      <c r="H109" s="834"/>
      <c r="I109" s="834"/>
      <c r="J109" s="834"/>
      <c r="K109" s="834"/>
      <c r="L109" s="834"/>
      <c r="M109" s="834"/>
      <c r="N109" s="834"/>
      <c r="O109" s="834"/>
      <c r="P109" s="834"/>
      <c r="Q109" s="834"/>
      <c r="R109" s="834"/>
      <c r="S109" s="834"/>
      <c r="T109" s="834"/>
      <c r="U109" s="834"/>
      <c r="V109" s="834"/>
      <c r="W109" s="834"/>
      <c r="X109" s="834"/>
      <c r="Y109" s="834"/>
      <c r="Z109" s="835"/>
      <c r="AA109" s="836" t="s">
        <v>477</v>
      </c>
      <c r="AB109" s="834"/>
      <c r="AC109" s="834"/>
      <c r="AD109" s="834"/>
      <c r="AE109" s="835"/>
      <c r="AF109" s="836" t="s">
        <v>294</v>
      </c>
      <c r="AG109" s="834"/>
      <c r="AH109" s="834"/>
      <c r="AI109" s="834"/>
      <c r="AJ109" s="835"/>
      <c r="AK109" s="836" t="s">
        <v>388</v>
      </c>
      <c r="AL109" s="834"/>
      <c r="AM109" s="834"/>
      <c r="AN109" s="834"/>
      <c r="AO109" s="835"/>
      <c r="AP109" s="836" t="s">
        <v>479</v>
      </c>
      <c r="AQ109" s="834"/>
      <c r="AR109" s="834"/>
      <c r="AS109" s="834"/>
      <c r="AT109" s="837"/>
      <c r="AU109" s="833" t="s">
        <v>475</v>
      </c>
      <c r="AV109" s="834"/>
      <c r="AW109" s="834"/>
      <c r="AX109" s="834"/>
      <c r="AY109" s="834"/>
      <c r="AZ109" s="834"/>
      <c r="BA109" s="834"/>
      <c r="BB109" s="834"/>
      <c r="BC109" s="834"/>
      <c r="BD109" s="834"/>
      <c r="BE109" s="834"/>
      <c r="BF109" s="834"/>
      <c r="BG109" s="834"/>
      <c r="BH109" s="834"/>
      <c r="BI109" s="834"/>
      <c r="BJ109" s="834"/>
      <c r="BK109" s="834"/>
      <c r="BL109" s="834"/>
      <c r="BM109" s="834"/>
      <c r="BN109" s="834"/>
      <c r="BO109" s="834"/>
      <c r="BP109" s="835"/>
      <c r="BQ109" s="836" t="s">
        <v>477</v>
      </c>
      <c r="BR109" s="834"/>
      <c r="BS109" s="834"/>
      <c r="BT109" s="834"/>
      <c r="BU109" s="835"/>
      <c r="BV109" s="836" t="s">
        <v>294</v>
      </c>
      <c r="BW109" s="834"/>
      <c r="BX109" s="834"/>
      <c r="BY109" s="834"/>
      <c r="BZ109" s="835"/>
      <c r="CA109" s="836" t="s">
        <v>388</v>
      </c>
      <c r="CB109" s="834"/>
      <c r="CC109" s="834"/>
      <c r="CD109" s="834"/>
      <c r="CE109" s="835"/>
      <c r="CF109" s="858" t="s">
        <v>479</v>
      </c>
      <c r="CG109" s="858"/>
      <c r="CH109" s="858"/>
      <c r="CI109" s="858"/>
      <c r="CJ109" s="858"/>
      <c r="CK109" s="836" t="s">
        <v>95</v>
      </c>
      <c r="CL109" s="834"/>
      <c r="CM109" s="834"/>
      <c r="CN109" s="834"/>
      <c r="CO109" s="834"/>
      <c r="CP109" s="834"/>
      <c r="CQ109" s="834"/>
      <c r="CR109" s="834"/>
      <c r="CS109" s="834"/>
      <c r="CT109" s="834"/>
      <c r="CU109" s="834"/>
      <c r="CV109" s="834"/>
      <c r="CW109" s="834"/>
      <c r="CX109" s="834"/>
      <c r="CY109" s="834"/>
      <c r="CZ109" s="834"/>
      <c r="DA109" s="834"/>
      <c r="DB109" s="834"/>
      <c r="DC109" s="834"/>
      <c r="DD109" s="834"/>
      <c r="DE109" s="834"/>
      <c r="DF109" s="835"/>
      <c r="DG109" s="836" t="s">
        <v>477</v>
      </c>
      <c r="DH109" s="834"/>
      <c r="DI109" s="834"/>
      <c r="DJ109" s="834"/>
      <c r="DK109" s="835"/>
      <c r="DL109" s="836" t="s">
        <v>294</v>
      </c>
      <c r="DM109" s="834"/>
      <c r="DN109" s="834"/>
      <c r="DO109" s="834"/>
      <c r="DP109" s="835"/>
      <c r="DQ109" s="836" t="s">
        <v>388</v>
      </c>
      <c r="DR109" s="834"/>
      <c r="DS109" s="834"/>
      <c r="DT109" s="834"/>
      <c r="DU109" s="835"/>
      <c r="DV109" s="836" t="s">
        <v>479</v>
      </c>
      <c r="DW109" s="834"/>
      <c r="DX109" s="834"/>
      <c r="DY109" s="834"/>
      <c r="DZ109" s="837"/>
    </row>
    <row r="110" spans="1:131" s="68" customFormat="1" ht="26.25" customHeight="1" x14ac:dyDescent="0.2">
      <c r="A110" s="756" t="s">
        <v>480</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49">
        <v>64352181</v>
      </c>
      <c r="AB110" s="750"/>
      <c r="AC110" s="750"/>
      <c r="AD110" s="750"/>
      <c r="AE110" s="751"/>
      <c r="AF110" s="752">
        <v>71529113</v>
      </c>
      <c r="AG110" s="750"/>
      <c r="AH110" s="750"/>
      <c r="AI110" s="750"/>
      <c r="AJ110" s="751"/>
      <c r="AK110" s="752">
        <v>63621663</v>
      </c>
      <c r="AL110" s="750"/>
      <c r="AM110" s="750"/>
      <c r="AN110" s="750"/>
      <c r="AO110" s="751"/>
      <c r="AP110" s="841">
        <v>29.5</v>
      </c>
      <c r="AQ110" s="842"/>
      <c r="AR110" s="842"/>
      <c r="AS110" s="842"/>
      <c r="AT110" s="843"/>
      <c r="AU110" s="666" t="s">
        <v>104</v>
      </c>
      <c r="AV110" s="667"/>
      <c r="AW110" s="667"/>
      <c r="AX110" s="667"/>
      <c r="AY110" s="667"/>
      <c r="AZ110" s="805" t="s">
        <v>481</v>
      </c>
      <c r="BA110" s="757"/>
      <c r="BB110" s="757"/>
      <c r="BC110" s="757"/>
      <c r="BD110" s="757"/>
      <c r="BE110" s="757"/>
      <c r="BF110" s="757"/>
      <c r="BG110" s="757"/>
      <c r="BH110" s="757"/>
      <c r="BI110" s="757"/>
      <c r="BJ110" s="757"/>
      <c r="BK110" s="757"/>
      <c r="BL110" s="757"/>
      <c r="BM110" s="757"/>
      <c r="BN110" s="757"/>
      <c r="BO110" s="757"/>
      <c r="BP110" s="758"/>
      <c r="BQ110" s="806">
        <v>865607077</v>
      </c>
      <c r="BR110" s="807"/>
      <c r="BS110" s="807"/>
      <c r="BT110" s="807"/>
      <c r="BU110" s="807"/>
      <c r="BV110" s="807">
        <v>871955528</v>
      </c>
      <c r="BW110" s="807"/>
      <c r="BX110" s="807"/>
      <c r="BY110" s="807"/>
      <c r="BZ110" s="807"/>
      <c r="CA110" s="807">
        <v>880845713</v>
      </c>
      <c r="CB110" s="807"/>
      <c r="CC110" s="807"/>
      <c r="CD110" s="807"/>
      <c r="CE110" s="807"/>
      <c r="CF110" s="823">
        <v>408.9</v>
      </c>
      <c r="CG110" s="824"/>
      <c r="CH110" s="824"/>
      <c r="CI110" s="824"/>
      <c r="CJ110" s="824"/>
      <c r="CK110" s="672" t="s">
        <v>376</v>
      </c>
      <c r="CL110" s="673"/>
      <c r="CM110" s="838" t="s">
        <v>483</v>
      </c>
      <c r="CN110" s="839"/>
      <c r="CO110" s="839"/>
      <c r="CP110" s="839"/>
      <c r="CQ110" s="839"/>
      <c r="CR110" s="839"/>
      <c r="CS110" s="839"/>
      <c r="CT110" s="839"/>
      <c r="CU110" s="839"/>
      <c r="CV110" s="839"/>
      <c r="CW110" s="839"/>
      <c r="CX110" s="839"/>
      <c r="CY110" s="839"/>
      <c r="CZ110" s="839"/>
      <c r="DA110" s="839"/>
      <c r="DB110" s="839"/>
      <c r="DC110" s="839"/>
      <c r="DD110" s="839"/>
      <c r="DE110" s="839"/>
      <c r="DF110" s="840"/>
      <c r="DG110" s="806" t="s">
        <v>188</v>
      </c>
      <c r="DH110" s="807"/>
      <c r="DI110" s="807"/>
      <c r="DJ110" s="807"/>
      <c r="DK110" s="807"/>
      <c r="DL110" s="807" t="s">
        <v>188</v>
      </c>
      <c r="DM110" s="807"/>
      <c r="DN110" s="807"/>
      <c r="DO110" s="807"/>
      <c r="DP110" s="807"/>
      <c r="DQ110" s="807" t="s">
        <v>188</v>
      </c>
      <c r="DR110" s="807"/>
      <c r="DS110" s="807"/>
      <c r="DT110" s="807"/>
      <c r="DU110" s="807"/>
      <c r="DV110" s="808" t="s">
        <v>188</v>
      </c>
      <c r="DW110" s="808"/>
      <c r="DX110" s="808"/>
      <c r="DY110" s="808"/>
      <c r="DZ110" s="809"/>
    </row>
    <row r="111" spans="1:131" s="68" customFormat="1" ht="26.25" customHeight="1" x14ac:dyDescent="0.2">
      <c r="A111" s="704" t="s">
        <v>39</v>
      </c>
      <c r="B111" s="705"/>
      <c r="C111" s="705"/>
      <c r="D111" s="705"/>
      <c r="E111" s="705"/>
      <c r="F111" s="705"/>
      <c r="G111" s="705"/>
      <c r="H111" s="705"/>
      <c r="I111" s="705"/>
      <c r="J111" s="705"/>
      <c r="K111" s="705"/>
      <c r="L111" s="705"/>
      <c r="M111" s="705"/>
      <c r="N111" s="705"/>
      <c r="O111" s="705"/>
      <c r="P111" s="705"/>
      <c r="Q111" s="705"/>
      <c r="R111" s="705"/>
      <c r="S111" s="705"/>
      <c r="T111" s="705"/>
      <c r="U111" s="705"/>
      <c r="V111" s="705"/>
      <c r="W111" s="705"/>
      <c r="X111" s="705"/>
      <c r="Y111" s="705"/>
      <c r="Z111" s="852"/>
      <c r="AA111" s="709">
        <v>608109</v>
      </c>
      <c r="AB111" s="710"/>
      <c r="AC111" s="710"/>
      <c r="AD111" s="710"/>
      <c r="AE111" s="711"/>
      <c r="AF111" s="712">
        <v>1375332</v>
      </c>
      <c r="AG111" s="710"/>
      <c r="AH111" s="710"/>
      <c r="AI111" s="710"/>
      <c r="AJ111" s="711"/>
      <c r="AK111" s="712">
        <v>1134210</v>
      </c>
      <c r="AL111" s="710"/>
      <c r="AM111" s="710"/>
      <c r="AN111" s="710"/>
      <c r="AO111" s="711"/>
      <c r="AP111" s="776">
        <v>0.5</v>
      </c>
      <c r="AQ111" s="777"/>
      <c r="AR111" s="777"/>
      <c r="AS111" s="777"/>
      <c r="AT111" s="778"/>
      <c r="AU111" s="668"/>
      <c r="AV111" s="669"/>
      <c r="AW111" s="669"/>
      <c r="AX111" s="669"/>
      <c r="AY111" s="669"/>
      <c r="AZ111" s="779" t="s">
        <v>366</v>
      </c>
      <c r="BA111" s="717"/>
      <c r="BB111" s="717"/>
      <c r="BC111" s="717"/>
      <c r="BD111" s="717"/>
      <c r="BE111" s="717"/>
      <c r="BF111" s="717"/>
      <c r="BG111" s="717"/>
      <c r="BH111" s="717"/>
      <c r="BI111" s="717"/>
      <c r="BJ111" s="717"/>
      <c r="BK111" s="717"/>
      <c r="BL111" s="717"/>
      <c r="BM111" s="717"/>
      <c r="BN111" s="717"/>
      <c r="BO111" s="717"/>
      <c r="BP111" s="718"/>
      <c r="BQ111" s="780">
        <v>4299672</v>
      </c>
      <c r="BR111" s="781"/>
      <c r="BS111" s="781"/>
      <c r="BT111" s="781"/>
      <c r="BU111" s="781"/>
      <c r="BV111" s="781">
        <v>3723882</v>
      </c>
      <c r="BW111" s="781"/>
      <c r="BX111" s="781"/>
      <c r="BY111" s="781"/>
      <c r="BZ111" s="781"/>
      <c r="CA111" s="781">
        <v>3157699</v>
      </c>
      <c r="CB111" s="781"/>
      <c r="CC111" s="781"/>
      <c r="CD111" s="781"/>
      <c r="CE111" s="781"/>
      <c r="CF111" s="831">
        <v>1.5</v>
      </c>
      <c r="CG111" s="832"/>
      <c r="CH111" s="832"/>
      <c r="CI111" s="832"/>
      <c r="CJ111" s="832"/>
      <c r="CK111" s="674"/>
      <c r="CL111" s="675"/>
      <c r="CM111" s="773" t="s">
        <v>134</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780" t="s">
        <v>188</v>
      </c>
      <c r="DH111" s="781"/>
      <c r="DI111" s="781"/>
      <c r="DJ111" s="781"/>
      <c r="DK111" s="781"/>
      <c r="DL111" s="781" t="s">
        <v>188</v>
      </c>
      <c r="DM111" s="781"/>
      <c r="DN111" s="781"/>
      <c r="DO111" s="781"/>
      <c r="DP111" s="781"/>
      <c r="DQ111" s="781" t="s">
        <v>188</v>
      </c>
      <c r="DR111" s="781"/>
      <c r="DS111" s="781"/>
      <c r="DT111" s="781"/>
      <c r="DU111" s="781"/>
      <c r="DV111" s="782" t="s">
        <v>188</v>
      </c>
      <c r="DW111" s="782"/>
      <c r="DX111" s="782"/>
      <c r="DY111" s="782"/>
      <c r="DZ111" s="783"/>
    </row>
    <row r="112" spans="1:131" s="68" customFormat="1" ht="26.25" customHeight="1" x14ac:dyDescent="0.2">
      <c r="A112" s="635" t="s">
        <v>151</v>
      </c>
      <c r="B112" s="636"/>
      <c r="C112" s="717" t="s">
        <v>485</v>
      </c>
      <c r="D112" s="717"/>
      <c r="E112" s="717"/>
      <c r="F112" s="717"/>
      <c r="G112" s="717"/>
      <c r="H112" s="717"/>
      <c r="I112" s="717"/>
      <c r="J112" s="717"/>
      <c r="K112" s="717"/>
      <c r="L112" s="717"/>
      <c r="M112" s="717"/>
      <c r="N112" s="717"/>
      <c r="O112" s="717"/>
      <c r="P112" s="717"/>
      <c r="Q112" s="717"/>
      <c r="R112" s="717"/>
      <c r="S112" s="717"/>
      <c r="T112" s="717"/>
      <c r="U112" s="717"/>
      <c r="V112" s="717"/>
      <c r="W112" s="717"/>
      <c r="X112" s="717"/>
      <c r="Y112" s="717"/>
      <c r="Z112" s="718"/>
      <c r="AA112" s="709">
        <v>7244803</v>
      </c>
      <c r="AB112" s="710"/>
      <c r="AC112" s="710"/>
      <c r="AD112" s="710"/>
      <c r="AE112" s="711"/>
      <c r="AF112" s="712">
        <v>7899592</v>
      </c>
      <c r="AG112" s="710"/>
      <c r="AH112" s="710"/>
      <c r="AI112" s="710"/>
      <c r="AJ112" s="711"/>
      <c r="AK112" s="712">
        <v>8796709</v>
      </c>
      <c r="AL112" s="710"/>
      <c r="AM112" s="710"/>
      <c r="AN112" s="710"/>
      <c r="AO112" s="711"/>
      <c r="AP112" s="776">
        <v>4.0999999999999996</v>
      </c>
      <c r="AQ112" s="777"/>
      <c r="AR112" s="777"/>
      <c r="AS112" s="777"/>
      <c r="AT112" s="778"/>
      <c r="AU112" s="668"/>
      <c r="AV112" s="669"/>
      <c r="AW112" s="669"/>
      <c r="AX112" s="669"/>
      <c r="AY112" s="669"/>
      <c r="AZ112" s="779" t="s">
        <v>251</v>
      </c>
      <c r="BA112" s="717"/>
      <c r="BB112" s="717"/>
      <c r="BC112" s="717"/>
      <c r="BD112" s="717"/>
      <c r="BE112" s="717"/>
      <c r="BF112" s="717"/>
      <c r="BG112" s="717"/>
      <c r="BH112" s="717"/>
      <c r="BI112" s="717"/>
      <c r="BJ112" s="717"/>
      <c r="BK112" s="717"/>
      <c r="BL112" s="717"/>
      <c r="BM112" s="717"/>
      <c r="BN112" s="717"/>
      <c r="BO112" s="717"/>
      <c r="BP112" s="718"/>
      <c r="BQ112" s="780">
        <v>12360797</v>
      </c>
      <c r="BR112" s="781"/>
      <c r="BS112" s="781"/>
      <c r="BT112" s="781"/>
      <c r="BU112" s="781"/>
      <c r="BV112" s="781">
        <v>11194509</v>
      </c>
      <c r="BW112" s="781"/>
      <c r="BX112" s="781"/>
      <c r="BY112" s="781"/>
      <c r="BZ112" s="781"/>
      <c r="CA112" s="781">
        <v>9770713</v>
      </c>
      <c r="CB112" s="781"/>
      <c r="CC112" s="781"/>
      <c r="CD112" s="781"/>
      <c r="CE112" s="781"/>
      <c r="CF112" s="831">
        <v>4.5</v>
      </c>
      <c r="CG112" s="832"/>
      <c r="CH112" s="832"/>
      <c r="CI112" s="832"/>
      <c r="CJ112" s="832"/>
      <c r="CK112" s="674"/>
      <c r="CL112" s="675"/>
      <c r="CM112" s="773" t="s">
        <v>403</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780" t="s">
        <v>188</v>
      </c>
      <c r="DH112" s="781"/>
      <c r="DI112" s="781"/>
      <c r="DJ112" s="781"/>
      <c r="DK112" s="781"/>
      <c r="DL112" s="781" t="s">
        <v>188</v>
      </c>
      <c r="DM112" s="781"/>
      <c r="DN112" s="781"/>
      <c r="DO112" s="781"/>
      <c r="DP112" s="781"/>
      <c r="DQ112" s="781" t="s">
        <v>188</v>
      </c>
      <c r="DR112" s="781"/>
      <c r="DS112" s="781"/>
      <c r="DT112" s="781"/>
      <c r="DU112" s="781"/>
      <c r="DV112" s="782" t="s">
        <v>188</v>
      </c>
      <c r="DW112" s="782"/>
      <c r="DX112" s="782"/>
      <c r="DY112" s="782"/>
      <c r="DZ112" s="783"/>
    </row>
    <row r="113" spans="1:130" s="68" customFormat="1" ht="26.25" customHeight="1" x14ac:dyDescent="0.2">
      <c r="A113" s="637"/>
      <c r="B113" s="638"/>
      <c r="C113" s="717" t="s">
        <v>486</v>
      </c>
      <c r="D113" s="717"/>
      <c r="E113" s="717"/>
      <c r="F113" s="717"/>
      <c r="G113" s="717"/>
      <c r="H113" s="717"/>
      <c r="I113" s="717"/>
      <c r="J113" s="717"/>
      <c r="K113" s="717"/>
      <c r="L113" s="717"/>
      <c r="M113" s="717"/>
      <c r="N113" s="717"/>
      <c r="O113" s="717"/>
      <c r="P113" s="717"/>
      <c r="Q113" s="717"/>
      <c r="R113" s="717"/>
      <c r="S113" s="717"/>
      <c r="T113" s="717"/>
      <c r="U113" s="717"/>
      <c r="V113" s="717"/>
      <c r="W113" s="717"/>
      <c r="X113" s="717"/>
      <c r="Y113" s="717"/>
      <c r="Z113" s="718"/>
      <c r="AA113" s="709">
        <v>1330058</v>
      </c>
      <c r="AB113" s="710"/>
      <c r="AC113" s="710"/>
      <c r="AD113" s="710"/>
      <c r="AE113" s="711"/>
      <c r="AF113" s="712">
        <v>1462941</v>
      </c>
      <c r="AG113" s="710"/>
      <c r="AH113" s="710"/>
      <c r="AI113" s="710"/>
      <c r="AJ113" s="711"/>
      <c r="AK113" s="712">
        <v>1540195</v>
      </c>
      <c r="AL113" s="710"/>
      <c r="AM113" s="710"/>
      <c r="AN113" s="710"/>
      <c r="AO113" s="711"/>
      <c r="AP113" s="776">
        <v>0.7</v>
      </c>
      <c r="AQ113" s="777"/>
      <c r="AR113" s="777"/>
      <c r="AS113" s="777"/>
      <c r="AT113" s="778"/>
      <c r="AU113" s="668"/>
      <c r="AV113" s="669"/>
      <c r="AW113" s="669"/>
      <c r="AX113" s="669"/>
      <c r="AY113" s="669"/>
      <c r="AZ113" s="779" t="s">
        <v>487</v>
      </c>
      <c r="BA113" s="717"/>
      <c r="BB113" s="717"/>
      <c r="BC113" s="717"/>
      <c r="BD113" s="717"/>
      <c r="BE113" s="717"/>
      <c r="BF113" s="717"/>
      <c r="BG113" s="717"/>
      <c r="BH113" s="717"/>
      <c r="BI113" s="717"/>
      <c r="BJ113" s="717"/>
      <c r="BK113" s="717"/>
      <c r="BL113" s="717"/>
      <c r="BM113" s="717"/>
      <c r="BN113" s="717"/>
      <c r="BO113" s="717"/>
      <c r="BP113" s="718"/>
      <c r="BQ113" s="780">
        <v>9115072</v>
      </c>
      <c r="BR113" s="781"/>
      <c r="BS113" s="781"/>
      <c r="BT113" s="781"/>
      <c r="BU113" s="781"/>
      <c r="BV113" s="781">
        <v>8770778</v>
      </c>
      <c r="BW113" s="781"/>
      <c r="BX113" s="781"/>
      <c r="BY113" s="781"/>
      <c r="BZ113" s="781"/>
      <c r="CA113" s="781">
        <v>8664047</v>
      </c>
      <c r="CB113" s="781"/>
      <c r="CC113" s="781"/>
      <c r="CD113" s="781"/>
      <c r="CE113" s="781"/>
      <c r="CF113" s="831">
        <v>4</v>
      </c>
      <c r="CG113" s="832"/>
      <c r="CH113" s="832"/>
      <c r="CI113" s="832"/>
      <c r="CJ113" s="832"/>
      <c r="CK113" s="674"/>
      <c r="CL113" s="675"/>
      <c r="CM113" s="773" t="s">
        <v>409</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780">
        <v>748985</v>
      </c>
      <c r="DH113" s="781"/>
      <c r="DI113" s="781"/>
      <c r="DJ113" s="781"/>
      <c r="DK113" s="781"/>
      <c r="DL113" s="781">
        <v>608167</v>
      </c>
      <c r="DM113" s="781"/>
      <c r="DN113" s="781"/>
      <c r="DO113" s="781"/>
      <c r="DP113" s="781"/>
      <c r="DQ113" s="781">
        <v>494094</v>
      </c>
      <c r="DR113" s="781"/>
      <c r="DS113" s="781"/>
      <c r="DT113" s="781"/>
      <c r="DU113" s="781"/>
      <c r="DV113" s="782">
        <v>0.2</v>
      </c>
      <c r="DW113" s="782"/>
      <c r="DX113" s="782"/>
      <c r="DY113" s="782"/>
      <c r="DZ113" s="783"/>
    </row>
    <row r="114" spans="1:130" s="68" customFormat="1" ht="26.25" customHeight="1" x14ac:dyDescent="0.2">
      <c r="A114" s="637"/>
      <c r="B114" s="638"/>
      <c r="C114" s="717" t="s">
        <v>488</v>
      </c>
      <c r="D114" s="717"/>
      <c r="E114" s="717"/>
      <c r="F114" s="717"/>
      <c r="G114" s="717"/>
      <c r="H114" s="717"/>
      <c r="I114" s="717"/>
      <c r="J114" s="717"/>
      <c r="K114" s="717"/>
      <c r="L114" s="717"/>
      <c r="M114" s="717"/>
      <c r="N114" s="717"/>
      <c r="O114" s="717"/>
      <c r="P114" s="717"/>
      <c r="Q114" s="717"/>
      <c r="R114" s="717"/>
      <c r="S114" s="717"/>
      <c r="T114" s="717"/>
      <c r="U114" s="717"/>
      <c r="V114" s="717"/>
      <c r="W114" s="717"/>
      <c r="X114" s="717"/>
      <c r="Y114" s="717"/>
      <c r="Z114" s="718"/>
      <c r="AA114" s="709">
        <v>970596</v>
      </c>
      <c r="AB114" s="710"/>
      <c r="AC114" s="710"/>
      <c r="AD114" s="710"/>
      <c r="AE114" s="711"/>
      <c r="AF114" s="712">
        <v>876525</v>
      </c>
      <c r="AG114" s="710"/>
      <c r="AH114" s="710"/>
      <c r="AI114" s="710"/>
      <c r="AJ114" s="711"/>
      <c r="AK114" s="712">
        <v>879993</v>
      </c>
      <c r="AL114" s="710"/>
      <c r="AM114" s="710"/>
      <c r="AN114" s="710"/>
      <c r="AO114" s="711"/>
      <c r="AP114" s="776">
        <v>0.4</v>
      </c>
      <c r="AQ114" s="777"/>
      <c r="AR114" s="777"/>
      <c r="AS114" s="777"/>
      <c r="AT114" s="778"/>
      <c r="AU114" s="668"/>
      <c r="AV114" s="669"/>
      <c r="AW114" s="669"/>
      <c r="AX114" s="669"/>
      <c r="AY114" s="669"/>
      <c r="AZ114" s="779" t="s">
        <v>489</v>
      </c>
      <c r="BA114" s="717"/>
      <c r="BB114" s="717"/>
      <c r="BC114" s="717"/>
      <c r="BD114" s="717"/>
      <c r="BE114" s="717"/>
      <c r="BF114" s="717"/>
      <c r="BG114" s="717"/>
      <c r="BH114" s="717"/>
      <c r="BI114" s="717"/>
      <c r="BJ114" s="717"/>
      <c r="BK114" s="717"/>
      <c r="BL114" s="717"/>
      <c r="BM114" s="717"/>
      <c r="BN114" s="717"/>
      <c r="BO114" s="717"/>
      <c r="BP114" s="718"/>
      <c r="BQ114" s="780">
        <v>103490610</v>
      </c>
      <c r="BR114" s="781"/>
      <c r="BS114" s="781"/>
      <c r="BT114" s="781"/>
      <c r="BU114" s="781"/>
      <c r="BV114" s="781">
        <v>103217449</v>
      </c>
      <c r="BW114" s="781"/>
      <c r="BX114" s="781"/>
      <c r="BY114" s="781"/>
      <c r="BZ114" s="781"/>
      <c r="CA114" s="781">
        <v>100138284</v>
      </c>
      <c r="CB114" s="781"/>
      <c r="CC114" s="781"/>
      <c r="CD114" s="781"/>
      <c r="CE114" s="781"/>
      <c r="CF114" s="831">
        <v>46.5</v>
      </c>
      <c r="CG114" s="832"/>
      <c r="CH114" s="832"/>
      <c r="CI114" s="832"/>
      <c r="CJ114" s="832"/>
      <c r="CK114" s="674"/>
      <c r="CL114" s="675"/>
      <c r="CM114" s="773" t="s">
        <v>355</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780">
        <v>1142871</v>
      </c>
      <c r="DH114" s="781"/>
      <c r="DI114" s="781"/>
      <c r="DJ114" s="781"/>
      <c r="DK114" s="781"/>
      <c r="DL114" s="781">
        <v>978501</v>
      </c>
      <c r="DM114" s="781"/>
      <c r="DN114" s="781"/>
      <c r="DO114" s="781"/>
      <c r="DP114" s="781"/>
      <c r="DQ114" s="781">
        <v>812179</v>
      </c>
      <c r="DR114" s="781"/>
      <c r="DS114" s="781"/>
      <c r="DT114" s="781"/>
      <c r="DU114" s="781"/>
      <c r="DV114" s="782">
        <v>0.4</v>
      </c>
      <c r="DW114" s="782"/>
      <c r="DX114" s="782"/>
      <c r="DY114" s="782"/>
      <c r="DZ114" s="783"/>
    </row>
    <row r="115" spans="1:130" s="68" customFormat="1" ht="26.25" customHeight="1" x14ac:dyDescent="0.2">
      <c r="A115" s="637"/>
      <c r="B115" s="638"/>
      <c r="C115" s="717" t="s">
        <v>382</v>
      </c>
      <c r="D115" s="717"/>
      <c r="E115" s="717"/>
      <c r="F115" s="717"/>
      <c r="G115" s="717"/>
      <c r="H115" s="717"/>
      <c r="I115" s="717"/>
      <c r="J115" s="717"/>
      <c r="K115" s="717"/>
      <c r="L115" s="717"/>
      <c r="M115" s="717"/>
      <c r="N115" s="717"/>
      <c r="O115" s="717"/>
      <c r="P115" s="717"/>
      <c r="Q115" s="717"/>
      <c r="R115" s="717"/>
      <c r="S115" s="717"/>
      <c r="T115" s="717"/>
      <c r="U115" s="717"/>
      <c r="V115" s="717"/>
      <c r="W115" s="717"/>
      <c r="X115" s="717"/>
      <c r="Y115" s="717"/>
      <c r="Z115" s="718"/>
      <c r="AA115" s="709">
        <v>1090958</v>
      </c>
      <c r="AB115" s="710"/>
      <c r="AC115" s="710"/>
      <c r="AD115" s="710"/>
      <c r="AE115" s="711"/>
      <c r="AF115" s="712">
        <v>1077428</v>
      </c>
      <c r="AG115" s="710"/>
      <c r="AH115" s="710"/>
      <c r="AI115" s="710"/>
      <c r="AJ115" s="711"/>
      <c r="AK115" s="712">
        <v>985700</v>
      </c>
      <c r="AL115" s="710"/>
      <c r="AM115" s="710"/>
      <c r="AN115" s="710"/>
      <c r="AO115" s="711"/>
      <c r="AP115" s="776">
        <v>0.5</v>
      </c>
      <c r="AQ115" s="777"/>
      <c r="AR115" s="777"/>
      <c r="AS115" s="777"/>
      <c r="AT115" s="778"/>
      <c r="AU115" s="668"/>
      <c r="AV115" s="669"/>
      <c r="AW115" s="669"/>
      <c r="AX115" s="669"/>
      <c r="AY115" s="669"/>
      <c r="AZ115" s="779" t="s">
        <v>141</v>
      </c>
      <c r="BA115" s="717"/>
      <c r="BB115" s="717"/>
      <c r="BC115" s="717"/>
      <c r="BD115" s="717"/>
      <c r="BE115" s="717"/>
      <c r="BF115" s="717"/>
      <c r="BG115" s="717"/>
      <c r="BH115" s="717"/>
      <c r="BI115" s="717"/>
      <c r="BJ115" s="717"/>
      <c r="BK115" s="717"/>
      <c r="BL115" s="717"/>
      <c r="BM115" s="717"/>
      <c r="BN115" s="717"/>
      <c r="BO115" s="717"/>
      <c r="BP115" s="718"/>
      <c r="BQ115" s="780">
        <v>8541842</v>
      </c>
      <c r="BR115" s="781"/>
      <c r="BS115" s="781"/>
      <c r="BT115" s="781"/>
      <c r="BU115" s="781"/>
      <c r="BV115" s="781">
        <v>5280281</v>
      </c>
      <c r="BW115" s="781"/>
      <c r="BX115" s="781"/>
      <c r="BY115" s="781"/>
      <c r="BZ115" s="781"/>
      <c r="CA115" s="781">
        <v>4983060</v>
      </c>
      <c r="CB115" s="781"/>
      <c r="CC115" s="781"/>
      <c r="CD115" s="781"/>
      <c r="CE115" s="781"/>
      <c r="CF115" s="831">
        <v>2.2999999999999998</v>
      </c>
      <c r="CG115" s="832"/>
      <c r="CH115" s="832"/>
      <c r="CI115" s="832"/>
      <c r="CJ115" s="832"/>
      <c r="CK115" s="674"/>
      <c r="CL115" s="675"/>
      <c r="CM115" s="779" t="s">
        <v>30</v>
      </c>
      <c r="CN115" s="851"/>
      <c r="CO115" s="851"/>
      <c r="CP115" s="851"/>
      <c r="CQ115" s="851"/>
      <c r="CR115" s="851"/>
      <c r="CS115" s="851"/>
      <c r="CT115" s="851"/>
      <c r="CU115" s="851"/>
      <c r="CV115" s="851"/>
      <c r="CW115" s="851"/>
      <c r="CX115" s="851"/>
      <c r="CY115" s="851"/>
      <c r="CZ115" s="851"/>
      <c r="DA115" s="851"/>
      <c r="DB115" s="851"/>
      <c r="DC115" s="851"/>
      <c r="DD115" s="851"/>
      <c r="DE115" s="851"/>
      <c r="DF115" s="718"/>
      <c r="DG115" s="780" t="s">
        <v>188</v>
      </c>
      <c r="DH115" s="781"/>
      <c r="DI115" s="781"/>
      <c r="DJ115" s="781"/>
      <c r="DK115" s="781"/>
      <c r="DL115" s="781" t="s">
        <v>188</v>
      </c>
      <c r="DM115" s="781"/>
      <c r="DN115" s="781"/>
      <c r="DO115" s="781"/>
      <c r="DP115" s="781"/>
      <c r="DQ115" s="781" t="s">
        <v>188</v>
      </c>
      <c r="DR115" s="781"/>
      <c r="DS115" s="781"/>
      <c r="DT115" s="781"/>
      <c r="DU115" s="781"/>
      <c r="DV115" s="782" t="s">
        <v>188</v>
      </c>
      <c r="DW115" s="782"/>
      <c r="DX115" s="782"/>
      <c r="DY115" s="782"/>
      <c r="DZ115" s="783"/>
    </row>
    <row r="116" spans="1:130" s="68" customFormat="1" ht="26.25" customHeight="1" x14ac:dyDescent="0.2">
      <c r="A116" s="639"/>
      <c r="B116" s="640"/>
      <c r="C116" s="811" t="s">
        <v>1</v>
      </c>
      <c r="D116" s="811"/>
      <c r="E116" s="811"/>
      <c r="F116" s="811"/>
      <c r="G116" s="811"/>
      <c r="H116" s="811"/>
      <c r="I116" s="811"/>
      <c r="J116" s="811"/>
      <c r="K116" s="811"/>
      <c r="L116" s="811"/>
      <c r="M116" s="811"/>
      <c r="N116" s="811"/>
      <c r="O116" s="811"/>
      <c r="P116" s="811"/>
      <c r="Q116" s="811"/>
      <c r="R116" s="811"/>
      <c r="S116" s="811"/>
      <c r="T116" s="811"/>
      <c r="U116" s="811"/>
      <c r="V116" s="811"/>
      <c r="W116" s="811"/>
      <c r="X116" s="811"/>
      <c r="Y116" s="811"/>
      <c r="Z116" s="812"/>
      <c r="AA116" s="709">
        <v>9685</v>
      </c>
      <c r="AB116" s="710"/>
      <c r="AC116" s="710"/>
      <c r="AD116" s="710"/>
      <c r="AE116" s="711"/>
      <c r="AF116" s="712">
        <v>16486</v>
      </c>
      <c r="AG116" s="710"/>
      <c r="AH116" s="710"/>
      <c r="AI116" s="710"/>
      <c r="AJ116" s="711"/>
      <c r="AK116" s="712">
        <v>9572</v>
      </c>
      <c r="AL116" s="710"/>
      <c r="AM116" s="710"/>
      <c r="AN116" s="710"/>
      <c r="AO116" s="711"/>
      <c r="AP116" s="776">
        <v>0</v>
      </c>
      <c r="AQ116" s="777"/>
      <c r="AR116" s="777"/>
      <c r="AS116" s="777"/>
      <c r="AT116" s="778"/>
      <c r="AU116" s="668"/>
      <c r="AV116" s="669"/>
      <c r="AW116" s="669"/>
      <c r="AX116" s="669"/>
      <c r="AY116" s="669"/>
      <c r="AZ116" s="828" t="s">
        <v>213</v>
      </c>
      <c r="BA116" s="829"/>
      <c r="BB116" s="829"/>
      <c r="BC116" s="829"/>
      <c r="BD116" s="829"/>
      <c r="BE116" s="829"/>
      <c r="BF116" s="829"/>
      <c r="BG116" s="829"/>
      <c r="BH116" s="829"/>
      <c r="BI116" s="829"/>
      <c r="BJ116" s="829"/>
      <c r="BK116" s="829"/>
      <c r="BL116" s="829"/>
      <c r="BM116" s="829"/>
      <c r="BN116" s="829"/>
      <c r="BO116" s="829"/>
      <c r="BP116" s="830"/>
      <c r="BQ116" s="780" t="s">
        <v>188</v>
      </c>
      <c r="BR116" s="781"/>
      <c r="BS116" s="781"/>
      <c r="BT116" s="781"/>
      <c r="BU116" s="781"/>
      <c r="BV116" s="781" t="s">
        <v>188</v>
      </c>
      <c r="BW116" s="781"/>
      <c r="BX116" s="781"/>
      <c r="BY116" s="781"/>
      <c r="BZ116" s="781"/>
      <c r="CA116" s="781" t="s">
        <v>188</v>
      </c>
      <c r="CB116" s="781"/>
      <c r="CC116" s="781"/>
      <c r="CD116" s="781"/>
      <c r="CE116" s="781"/>
      <c r="CF116" s="831" t="s">
        <v>188</v>
      </c>
      <c r="CG116" s="832"/>
      <c r="CH116" s="832"/>
      <c r="CI116" s="832"/>
      <c r="CJ116" s="832"/>
      <c r="CK116" s="674"/>
      <c r="CL116" s="675"/>
      <c r="CM116" s="773" t="s">
        <v>490</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780" t="s">
        <v>188</v>
      </c>
      <c r="DH116" s="781"/>
      <c r="DI116" s="781"/>
      <c r="DJ116" s="781"/>
      <c r="DK116" s="781"/>
      <c r="DL116" s="781" t="s">
        <v>188</v>
      </c>
      <c r="DM116" s="781"/>
      <c r="DN116" s="781"/>
      <c r="DO116" s="781"/>
      <c r="DP116" s="781"/>
      <c r="DQ116" s="781" t="s">
        <v>188</v>
      </c>
      <c r="DR116" s="781"/>
      <c r="DS116" s="781"/>
      <c r="DT116" s="781"/>
      <c r="DU116" s="781"/>
      <c r="DV116" s="782" t="s">
        <v>188</v>
      </c>
      <c r="DW116" s="782"/>
      <c r="DX116" s="782"/>
      <c r="DY116" s="782"/>
      <c r="DZ116" s="783"/>
    </row>
    <row r="117" spans="1:130" s="68" customFormat="1" ht="26.25" customHeight="1" x14ac:dyDescent="0.2">
      <c r="A117" s="833" t="s">
        <v>243</v>
      </c>
      <c r="B117" s="834"/>
      <c r="C117" s="834"/>
      <c r="D117" s="834"/>
      <c r="E117" s="834"/>
      <c r="F117" s="834"/>
      <c r="G117" s="834"/>
      <c r="H117" s="834"/>
      <c r="I117" s="834"/>
      <c r="J117" s="834"/>
      <c r="K117" s="834"/>
      <c r="L117" s="834"/>
      <c r="M117" s="834"/>
      <c r="N117" s="834"/>
      <c r="O117" s="834"/>
      <c r="P117" s="834"/>
      <c r="Q117" s="834"/>
      <c r="R117" s="834"/>
      <c r="S117" s="834"/>
      <c r="T117" s="834"/>
      <c r="U117" s="834"/>
      <c r="V117" s="834"/>
      <c r="W117" s="834"/>
      <c r="X117" s="834"/>
      <c r="Y117" s="818" t="s">
        <v>302</v>
      </c>
      <c r="Z117" s="835"/>
      <c r="AA117" s="844">
        <v>75606390</v>
      </c>
      <c r="AB117" s="845"/>
      <c r="AC117" s="845"/>
      <c r="AD117" s="845"/>
      <c r="AE117" s="846"/>
      <c r="AF117" s="847">
        <v>84237417</v>
      </c>
      <c r="AG117" s="845"/>
      <c r="AH117" s="845"/>
      <c r="AI117" s="845"/>
      <c r="AJ117" s="846"/>
      <c r="AK117" s="847">
        <v>76968042</v>
      </c>
      <c r="AL117" s="845"/>
      <c r="AM117" s="845"/>
      <c r="AN117" s="845"/>
      <c r="AO117" s="846"/>
      <c r="AP117" s="848"/>
      <c r="AQ117" s="849"/>
      <c r="AR117" s="849"/>
      <c r="AS117" s="849"/>
      <c r="AT117" s="850"/>
      <c r="AU117" s="668"/>
      <c r="AV117" s="669"/>
      <c r="AW117" s="669"/>
      <c r="AX117" s="669"/>
      <c r="AY117" s="669"/>
      <c r="AZ117" s="779" t="s">
        <v>182</v>
      </c>
      <c r="BA117" s="717"/>
      <c r="BB117" s="717"/>
      <c r="BC117" s="717"/>
      <c r="BD117" s="717"/>
      <c r="BE117" s="717"/>
      <c r="BF117" s="717"/>
      <c r="BG117" s="717"/>
      <c r="BH117" s="717"/>
      <c r="BI117" s="717"/>
      <c r="BJ117" s="717"/>
      <c r="BK117" s="717"/>
      <c r="BL117" s="717"/>
      <c r="BM117" s="717"/>
      <c r="BN117" s="717"/>
      <c r="BO117" s="717"/>
      <c r="BP117" s="718"/>
      <c r="BQ117" s="780" t="s">
        <v>188</v>
      </c>
      <c r="BR117" s="781"/>
      <c r="BS117" s="781"/>
      <c r="BT117" s="781"/>
      <c r="BU117" s="781"/>
      <c r="BV117" s="781" t="s">
        <v>188</v>
      </c>
      <c r="BW117" s="781"/>
      <c r="BX117" s="781"/>
      <c r="BY117" s="781"/>
      <c r="BZ117" s="781"/>
      <c r="CA117" s="781" t="s">
        <v>188</v>
      </c>
      <c r="CB117" s="781"/>
      <c r="CC117" s="781"/>
      <c r="CD117" s="781"/>
      <c r="CE117" s="781"/>
      <c r="CF117" s="831" t="s">
        <v>188</v>
      </c>
      <c r="CG117" s="832"/>
      <c r="CH117" s="832"/>
      <c r="CI117" s="832"/>
      <c r="CJ117" s="832"/>
      <c r="CK117" s="674"/>
      <c r="CL117" s="675"/>
      <c r="CM117" s="773" t="s">
        <v>316</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780" t="s">
        <v>188</v>
      </c>
      <c r="DH117" s="781"/>
      <c r="DI117" s="781"/>
      <c r="DJ117" s="781"/>
      <c r="DK117" s="781"/>
      <c r="DL117" s="781" t="s">
        <v>188</v>
      </c>
      <c r="DM117" s="781"/>
      <c r="DN117" s="781"/>
      <c r="DO117" s="781"/>
      <c r="DP117" s="781"/>
      <c r="DQ117" s="781" t="s">
        <v>188</v>
      </c>
      <c r="DR117" s="781"/>
      <c r="DS117" s="781"/>
      <c r="DT117" s="781"/>
      <c r="DU117" s="781"/>
      <c r="DV117" s="782" t="s">
        <v>188</v>
      </c>
      <c r="DW117" s="782"/>
      <c r="DX117" s="782"/>
      <c r="DY117" s="782"/>
      <c r="DZ117" s="783"/>
    </row>
    <row r="118" spans="1:130" s="68" customFormat="1" ht="26.25" customHeight="1" x14ac:dyDescent="0.2">
      <c r="A118" s="833" t="s">
        <v>95</v>
      </c>
      <c r="B118" s="834"/>
      <c r="C118" s="834"/>
      <c r="D118" s="834"/>
      <c r="E118" s="834"/>
      <c r="F118" s="834"/>
      <c r="G118" s="834"/>
      <c r="H118" s="834"/>
      <c r="I118" s="834"/>
      <c r="J118" s="834"/>
      <c r="K118" s="834"/>
      <c r="L118" s="834"/>
      <c r="M118" s="834"/>
      <c r="N118" s="834"/>
      <c r="O118" s="834"/>
      <c r="P118" s="834"/>
      <c r="Q118" s="834"/>
      <c r="R118" s="834"/>
      <c r="S118" s="834"/>
      <c r="T118" s="834"/>
      <c r="U118" s="834"/>
      <c r="V118" s="834"/>
      <c r="W118" s="834"/>
      <c r="X118" s="834"/>
      <c r="Y118" s="834"/>
      <c r="Z118" s="835"/>
      <c r="AA118" s="836" t="s">
        <v>477</v>
      </c>
      <c r="AB118" s="834"/>
      <c r="AC118" s="834"/>
      <c r="AD118" s="834"/>
      <c r="AE118" s="835"/>
      <c r="AF118" s="836" t="s">
        <v>294</v>
      </c>
      <c r="AG118" s="834"/>
      <c r="AH118" s="834"/>
      <c r="AI118" s="834"/>
      <c r="AJ118" s="835"/>
      <c r="AK118" s="836" t="s">
        <v>388</v>
      </c>
      <c r="AL118" s="834"/>
      <c r="AM118" s="834"/>
      <c r="AN118" s="834"/>
      <c r="AO118" s="835"/>
      <c r="AP118" s="836" t="s">
        <v>479</v>
      </c>
      <c r="AQ118" s="834"/>
      <c r="AR118" s="834"/>
      <c r="AS118" s="834"/>
      <c r="AT118" s="837"/>
      <c r="AU118" s="668"/>
      <c r="AV118" s="669"/>
      <c r="AW118" s="669"/>
      <c r="AX118" s="669"/>
      <c r="AY118" s="669"/>
      <c r="AZ118" s="810" t="s">
        <v>491</v>
      </c>
      <c r="BA118" s="811"/>
      <c r="BB118" s="811"/>
      <c r="BC118" s="811"/>
      <c r="BD118" s="811"/>
      <c r="BE118" s="811"/>
      <c r="BF118" s="811"/>
      <c r="BG118" s="811"/>
      <c r="BH118" s="811"/>
      <c r="BI118" s="811"/>
      <c r="BJ118" s="811"/>
      <c r="BK118" s="811"/>
      <c r="BL118" s="811"/>
      <c r="BM118" s="811"/>
      <c r="BN118" s="811"/>
      <c r="BO118" s="811"/>
      <c r="BP118" s="812"/>
      <c r="BQ118" s="801" t="s">
        <v>188</v>
      </c>
      <c r="BR118" s="802"/>
      <c r="BS118" s="802"/>
      <c r="BT118" s="802"/>
      <c r="BU118" s="802"/>
      <c r="BV118" s="802" t="s">
        <v>188</v>
      </c>
      <c r="BW118" s="802"/>
      <c r="BX118" s="802"/>
      <c r="BY118" s="802"/>
      <c r="BZ118" s="802"/>
      <c r="CA118" s="802" t="s">
        <v>188</v>
      </c>
      <c r="CB118" s="802"/>
      <c r="CC118" s="802"/>
      <c r="CD118" s="802"/>
      <c r="CE118" s="802"/>
      <c r="CF118" s="831" t="s">
        <v>188</v>
      </c>
      <c r="CG118" s="832"/>
      <c r="CH118" s="832"/>
      <c r="CI118" s="832"/>
      <c r="CJ118" s="832"/>
      <c r="CK118" s="674"/>
      <c r="CL118" s="675"/>
      <c r="CM118" s="773" t="s">
        <v>492</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780" t="s">
        <v>188</v>
      </c>
      <c r="DH118" s="781"/>
      <c r="DI118" s="781"/>
      <c r="DJ118" s="781"/>
      <c r="DK118" s="781"/>
      <c r="DL118" s="781" t="s">
        <v>188</v>
      </c>
      <c r="DM118" s="781"/>
      <c r="DN118" s="781"/>
      <c r="DO118" s="781"/>
      <c r="DP118" s="781"/>
      <c r="DQ118" s="781" t="s">
        <v>188</v>
      </c>
      <c r="DR118" s="781"/>
      <c r="DS118" s="781"/>
      <c r="DT118" s="781"/>
      <c r="DU118" s="781"/>
      <c r="DV118" s="782" t="s">
        <v>188</v>
      </c>
      <c r="DW118" s="782"/>
      <c r="DX118" s="782"/>
      <c r="DY118" s="782"/>
      <c r="DZ118" s="783"/>
    </row>
    <row r="119" spans="1:130" s="68" customFormat="1" ht="26.25" customHeight="1" x14ac:dyDescent="0.2">
      <c r="A119" s="678" t="s">
        <v>376</v>
      </c>
      <c r="B119" s="673"/>
      <c r="C119" s="838" t="s">
        <v>483</v>
      </c>
      <c r="D119" s="839"/>
      <c r="E119" s="839"/>
      <c r="F119" s="839"/>
      <c r="G119" s="839"/>
      <c r="H119" s="839"/>
      <c r="I119" s="839"/>
      <c r="J119" s="839"/>
      <c r="K119" s="839"/>
      <c r="L119" s="839"/>
      <c r="M119" s="839"/>
      <c r="N119" s="839"/>
      <c r="O119" s="839"/>
      <c r="P119" s="839"/>
      <c r="Q119" s="839"/>
      <c r="R119" s="839"/>
      <c r="S119" s="839"/>
      <c r="T119" s="839"/>
      <c r="U119" s="839"/>
      <c r="V119" s="839"/>
      <c r="W119" s="839"/>
      <c r="X119" s="839"/>
      <c r="Y119" s="839"/>
      <c r="Z119" s="840"/>
      <c r="AA119" s="749" t="s">
        <v>188</v>
      </c>
      <c r="AB119" s="750"/>
      <c r="AC119" s="750"/>
      <c r="AD119" s="750"/>
      <c r="AE119" s="751"/>
      <c r="AF119" s="752" t="s">
        <v>188</v>
      </c>
      <c r="AG119" s="750"/>
      <c r="AH119" s="750"/>
      <c r="AI119" s="750"/>
      <c r="AJ119" s="751"/>
      <c r="AK119" s="752" t="s">
        <v>188</v>
      </c>
      <c r="AL119" s="750"/>
      <c r="AM119" s="750"/>
      <c r="AN119" s="750"/>
      <c r="AO119" s="751"/>
      <c r="AP119" s="841" t="s">
        <v>188</v>
      </c>
      <c r="AQ119" s="842"/>
      <c r="AR119" s="842"/>
      <c r="AS119" s="842"/>
      <c r="AT119" s="843"/>
      <c r="AU119" s="670"/>
      <c r="AV119" s="671"/>
      <c r="AW119" s="671"/>
      <c r="AX119" s="671"/>
      <c r="AY119" s="671"/>
      <c r="AZ119" s="97" t="s">
        <v>243</v>
      </c>
      <c r="BA119" s="97"/>
      <c r="BB119" s="97"/>
      <c r="BC119" s="97"/>
      <c r="BD119" s="97"/>
      <c r="BE119" s="97"/>
      <c r="BF119" s="97"/>
      <c r="BG119" s="97"/>
      <c r="BH119" s="97"/>
      <c r="BI119" s="97"/>
      <c r="BJ119" s="97"/>
      <c r="BK119" s="97"/>
      <c r="BL119" s="97"/>
      <c r="BM119" s="97"/>
      <c r="BN119" s="97"/>
      <c r="BO119" s="818" t="s">
        <v>158</v>
      </c>
      <c r="BP119" s="819"/>
      <c r="BQ119" s="801">
        <v>1003415070</v>
      </c>
      <c r="BR119" s="802"/>
      <c r="BS119" s="802"/>
      <c r="BT119" s="802"/>
      <c r="BU119" s="802"/>
      <c r="BV119" s="802">
        <v>1004142427</v>
      </c>
      <c r="BW119" s="802"/>
      <c r="BX119" s="802"/>
      <c r="BY119" s="802"/>
      <c r="BZ119" s="802"/>
      <c r="CA119" s="802">
        <v>1007559516</v>
      </c>
      <c r="CB119" s="802"/>
      <c r="CC119" s="802"/>
      <c r="CD119" s="802"/>
      <c r="CE119" s="802"/>
      <c r="CF119" s="687"/>
      <c r="CG119" s="688"/>
      <c r="CH119" s="688"/>
      <c r="CI119" s="688"/>
      <c r="CJ119" s="822"/>
      <c r="CK119" s="676"/>
      <c r="CL119" s="677"/>
      <c r="CM119" s="784" t="s">
        <v>493</v>
      </c>
      <c r="CN119" s="785"/>
      <c r="CO119" s="785"/>
      <c r="CP119" s="785"/>
      <c r="CQ119" s="785"/>
      <c r="CR119" s="785"/>
      <c r="CS119" s="785"/>
      <c r="CT119" s="785"/>
      <c r="CU119" s="785"/>
      <c r="CV119" s="785"/>
      <c r="CW119" s="785"/>
      <c r="CX119" s="785"/>
      <c r="CY119" s="785"/>
      <c r="CZ119" s="785"/>
      <c r="DA119" s="785"/>
      <c r="DB119" s="785"/>
      <c r="DC119" s="785"/>
      <c r="DD119" s="785"/>
      <c r="DE119" s="785"/>
      <c r="DF119" s="786"/>
      <c r="DG119" s="780">
        <v>2407816</v>
      </c>
      <c r="DH119" s="781"/>
      <c r="DI119" s="781"/>
      <c r="DJ119" s="781"/>
      <c r="DK119" s="781"/>
      <c r="DL119" s="781">
        <v>2137214</v>
      </c>
      <c r="DM119" s="781"/>
      <c r="DN119" s="781"/>
      <c r="DO119" s="781"/>
      <c r="DP119" s="781"/>
      <c r="DQ119" s="781">
        <v>1851426</v>
      </c>
      <c r="DR119" s="781"/>
      <c r="DS119" s="781"/>
      <c r="DT119" s="781"/>
      <c r="DU119" s="781"/>
      <c r="DV119" s="782">
        <v>0.9</v>
      </c>
      <c r="DW119" s="782"/>
      <c r="DX119" s="782"/>
      <c r="DY119" s="782"/>
      <c r="DZ119" s="783"/>
    </row>
    <row r="120" spans="1:130" s="68" customFormat="1" ht="26.25" customHeight="1" x14ac:dyDescent="0.2">
      <c r="A120" s="679"/>
      <c r="B120" s="675"/>
      <c r="C120" s="773" t="s">
        <v>134</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709" t="s">
        <v>188</v>
      </c>
      <c r="AB120" s="710"/>
      <c r="AC120" s="710"/>
      <c r="AD120" s="710"/>
      <c r="AE120" s="711"/>
      <c r="AF120" s="712" t="s">
        <v>188</v>
      </c>
      <c r="AG120" s="710"/>
      <c r="AH120" s="710"/>
      <c r="AI120" s="710"/>
      <c r="AJ120" s="711"/>
      <c r="AK120" s="712" t="s">
        <v>188</v>
      </c>
      <c r="AL120" s="710"/>
      <c r="AM120" s="710"/>
      <c r="AN120" s="710"/>
      <c r="AO120" s="711"/>
      <c r="AP120" s="776" t="s">
        <v>188</v>
      </c>
      <c r="AQ120" s="777"/>
      <c r="AR120" s="777"/>
      <c r="AS120" s="777"/>
      <c r="AT120" s="778"/>
      <c r="AU120" s="641" t="s">
        <v>484</v>
      </c>
      <c r="AV120" s="642"/>
      <c r="AW120" s="642"/>
      <c r="AX120" s="642"/>
      <c r="AY120" s="643"/>
      <c r="AZ120" s="805" t="s">
        <v>494</v>
      </c>
      <c r="BA120" s="757"/>
      <c r="BB120" s="757"/>
      <c r="BC120" s="757"/>
      <c r="BD120" s="757"/>
      <c r="BE120" s="757"/>
      <c r="BF120" s="757"/>
      <c r="BG120" s="757"/>
      <c r="BH120" s="757"/>
      <c r="BI120" s="757"/>
      <c r="BJ120" s="757"/>
      <c r="BK120" s="757"/>
      <c r="BL120" s="757"/>
      <c r="BM120" s="757"/>
      <c r="BN120" s="757"/>
      <c r="BO120" s="757"/>
      <c r="BP120" s="758"/>
      <c r="BQ120" s="806">
        <v>57530824</v>
      </c>
      <c r="BR120" s="807"/>
      <c r="BS120" s="807"/>
      <c r="BT120" s="807"/>
      <c r="BU120" s="807"/>
      <c r="BV120" s="807">
        <v>47109672</v>
      </c>
      <c r="BW120" s="807"/>
      <c r="BX120" s="807"/>
      <c r="BY120" s="807"/>
      <c r="BZ120" s="807"/>
      <c r="CA120" s="807">
        <v>46832900</v>
      </c>
      <c r="CB120" s="807"/>
      <c r="CC120" s="807"/>
      <c r="CD120" s="807"/>
      <c r="CE120" s="807"/>
      <c r="CF120" s="823">
        <v>21.7</v>
      </c>
      <c r="CG120" s="824"/>
      <c r="CH120" s="824"/>
      <c r="CI120" s="824"/>
      <c r="CJ120" s="824"/>
      <c r="CK120" s="649" t="s">
        <v>252</v>
      </c>
      <c r="CL120" s="650"/>
      <c r="CM120" s="650"/>
      <c r="CN120" s="650"/>
      <c r="CO120" s="651"/>
      <c r="CP120" s="825" t="s">
        <v>464</v>
      </c>
      <c r="CQ120" s="826"/>
      <c r="CR120" s="826"/>
      <c r="CS120" s="826"/>
      <c r="CT120" s="826"/>
      <c r="CU120" s="826"/>
      <c r="CV120" s="826"/>
      <c r="CW120" s="826"/>
      <c r="CX120" s="826"/>
      <c r="CY120" s="826"/>
      <c r="CZ120" s="826"/>
      <c r="DA120" s="826"/>
      <c r="DB120" s="826"/>
      <c r="DC120" s="826"/>
      <c r="DD120" s="826"/>
      <c r="DE120" s="826"/>
      <c r="DF120" s="827"/>
      <c r="DG120" s="806">
        <v>11719775</v>
      </c>
      <c r="DH120" s="807"/>
      <c r="DI120" s="807"/>
      <c r="DJ120" s="807"/>
      <c r="DK120" s="807"/>
      <c r="DL120" s="807">
        <v>10261474</v>
      </c>
      <c r="DM120" s="807"/>
      <c r="DN120" s="807"/>
      <c r="DO120" s="807"/>
      <c r="DP120" s="807"/>
      <c r="DQ120" s="807">
        <v>8985117</v>
      </c>
      <c r="DR120" s="807"/>
      <c r="DS120" s="807"/>
      <c r="DT120" s="807"/>
      <c r="DU120" s="807"/>
      <c r="DV120" s="808">
        <v>4.2</v>
      </c>
      <c r="DW120" s="808"/>
      <c r="DX120" s="808"/>
      <c r="DY120" s="808"/>
      <c r="DZ120" s="809"/>
    </row>
    <row r="121" spans="1:130" s="68" customFormat="1" ht="26.25" customHeight="1" x14ac:dyDescent="0.2">
      <c r="A121" s="679"/>
      <c r="B121" s="675"/>
      <c r="C121" s="828" t="s">
        <v>133</v>
      </c>
      <c r="D121" s="829"/>
      <c r="E121" s="829"/>
      <c r="F121" s="829"/>
      <c r="G121" s="829"/>
      <c r="H121" s="829"/>
      <c r="I121" s="829"/>
      <c r="J121" s="829"/>
      <c r="K121" s="829"/>
      <c r="L121" s="829"/>
      <c r="M121" s="829"/>
      <c r="N121" s="829"/>
      <c r="O121" s="829"/>
      <c r="P121" s="829"/>
      <c r="Q121" s="829"/>
      <c r="R121" s="829"/>
      <c r="S121" s="829"/>
      <c r="T121" s="829"/>
      <c r="U121" s="829"/>
      <c r="V121" s="829"/>
      <c r="W121" s="829"/>
      <c r="X121" s="829"/>
      <c r="Y121" s="829"/>
      <c r="Z121" s="830"/>
      <c r="AA121" s="709">
        <v>154387</v>
      </c>
      <c r="AB121" s="710"/>
      <c r="AC121" s="710"/>
      <c r="AD121" s="710"/>
      <c r="AE121" s="711"/>
      <c r="AF121" s="712">
        <v>140818</v>
      </c>
      <c r="AG121" s="710"/>
      <c r="AH121" s="710"/>
      <c r="AI121" s="710"/>
      <c r="AJ121" s="711"/>
      <c r="AK121" s="712">
        <v>114073</v>
      </c>
      <c r="AL121" s="710"/>
      <c r="AM121" s="710"/>
      <c r="AN121" s="710"/>
      <c r="AO121" s="711"/>
      <c r="AP121" s="776">
        <v>0.1</v>
      </c>
      <c r="AQ121" s="777"/>
      <c r="AR121" s="777"/>
      <c r="AS121" s="777"/>
      <c r="AT121" s="778"/>
      <c r="AU121" s="644"/>
      <c r="AV121" s="645"/>
      <c r="AW121" s="645"/>
      <c r="AX121" s="645"/>
      <c r="AY121" s="646"/>
      <c r="AZ121" s="779" t="s">
        <v>495</v>
      </c>
      <c r="BA121" s="717"/>
      <c r="BB121" s="717"/>
      <c r="BC121" s="717"/>
      <c r="BD121" s="717"/>
      <c r="BE121" s="717"/>
      <c r="BF121" s="717"/>
      <c r="BG121" s="717"/>
      <c r="BH121" s="717"/>
      <c r="BI121" s="717"/>
      <c r="BJ121" s="717"/>
      <c r="BK121" s="717"/>
      <c r="BL121" s="717"/>
      <c r="BM121" s="717"/>
      <c r="BN121" s="717"/>
      <c r="BO121" s="717"/>
      <c r="BP121" s="718"/>
      <c r="BQ121" s="780">
        <v>16351541</v>
      </c>
      <c r="BR121" s="781"/>
      <c r="BS121" s="781"/>
      <c r="BT121" s="781"/>
      <c r="BU121" s="781"/>
      <c r="BV121" s="781">
        <v>16582025</v>
      </c>
      <c r="BW121" s="781"/>
      <c r="BX121" s="781"/>
      <c r="BY121" s="781"/>
      <c r="BZ121" s="781"/>
      <c r="CA121" s="781">
        <v>14600378</v>
      </c>
      <c r="CB121" s="781"/>
      <c r="CC121" s="781"/>
      <c r="CD121" s="781"/>
      <c r="CE121" s="781"/>
      <c r="CF121" s="831">
        <v>6.8</v>
      </c>
      <c r="CG121" s="832"/>
      <c r="CH121" s="832"/>
      <c r="CI121" s="832"/>
      <c r="CJ121" s="832"/>
      <c r="CK121" s="652"/>
      <c r="CL121" s="653"/>
      <c r="CM121" s="653"/>
      <c r="CN121" s="653"/>
      <c r="CO121" s="654"/>
      <c r="CP121" s="815" t="s">
        <v>465</v>
      </c>
      <c r="CQ121" s="816"/>
      <c r="CR121" s="816"/>
      <c r="CS121" s="816"/>
      <c r="CT121" s="816"/>
      <c r="CU121" s="816"/>
      <c r="CV121" s="816"/>
      <c r="CW121" s="816"/>
      <c r="CX121" s="816"/>
      <c r="CY121" s="816"/>
      <c r="CZ121" s="816"/>
      <c r="DA121" s="816"/>
      <c r="DB121" s="816"/>
      <c r="DC121" s="816"/>
      <c r="DD121" s="816"/>
      <c r="DE121" s="816"/>
      <c r="DF121" s="817"/>
      <c r="DG121" s="780">
        <v>641022</v>
      </c>
      <c r="DH121" s="781"/>
      <c r="DI121" s="781"/>
      <c r="DJ121" s="781"/>
      <c r="DK121" s="781"/>
      <c r="DL121" s="781">
        <v>629750</v>
      </c>
      <c r="DM121" s="781"/>
      <c r="DN121" s="781"/>
      <c r="DO121" s="781"/>
      <c r="DP121" s="781"/>
      <c r="DQ121" s="781">
        <v>785596</v>
      </c>
      <c r="DR121" s="781"/>
      <c r="DS121" s="781"/>
      <c r="DT121" s="781"/>
      <c r="DU121" s="781"/>
      <c r="DV121" s="782">
        <v>0.4</v>
      </c>
      <c r="DW121" s="782"/>
      <c r="DX121" s="782"/>
      <c r="DY121" s="782"/>
      <c r="DZ121" s="783"/>
    </row>
    <row r="122" spans="1:130" s="68" customFormat="1" ht="26.25" customHeight="1" x14ac:dyDescent="0.2">
      <c r="A122" s="679"/>
      <c r="B122" s="675"/>
      <c r="C122" s="773" t="s">
        <v>355</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709">
        <v>195754</v>
      </c>
      <c r="AB122" s="710"/>
      <c r="AC122" s="710"/>
      <c r="AD122" s="710"/>
      <c r="AE122" s="711"/>
      <c r="AF122" s="712">
        <v>196163</v>
      </c>
      <c r="AG122" s="710"/>
      <c r="AH122" s="710"/>
      <c r="AI122" s="710"/>
      <c r="AJ122" s="711"/>
      <c r="AK122" s="712">
        <v>190219</v>
      </c>
      <c r="AL122" s="710"/>
      <c r="AM122" s="710"/>
      <c r="AN122" s="710"/>
      <c r="AO122" s="711"/>
      <c r="AP122" s="776">
        <v>0.1</v>
      </c>
      <c r="AQ122" s="777"/>
      <c r="AR122" s="777"/>
      <c r="AS122" s="777"/>
      <c r="AT122" s="778"/>
      <c r="AU122" s="644"/>
      <c r="AV122" s="645"/>
      <c r="AW122" s="645"/>
      <c r="AX122" s="645"/>
      <c r="AY122" s="646"/>
      <c r="AZ122" s="810" t="s">
        <v>496</v>
      </c>
      <c r="BA122" s="811"/>
      <c r="BB122" s="811"/>
      <c r="BC122" s="811"/>
      <c r="BD122" s="811"/>
      <c r="BE122" s="811"/>
      <c r="BF122" s="811"/>
      <c r="BG122" s="811"/>
      <c r="BH122" s="811"/>
      <c r="BI122" s="811"/>
      <c r="BJ122" s="811"/>
      <c r="BK122" s="811"/>
      <c r="BL122" s="811"/>
      <c r="BM122" s="811"/>
      <c r="BN122" s="811"/>
      <c r="BO122" s="811"/>
      <c r="BP122" s="812"/>
      <c r="BQ122" s="801">
        <v>578138829</v>
      </c>
      <c r="BR122" s="802"/>
      <c r="BS122" s="802"/>
      <c r="BT122" s="802"/>
      <c r="BU122" s="802"/>
      <c r="BV122" s="802">
        <v>573062756</v>
      </c>
      <c r="BW122" s="802"/>
      <c r="BX122" s="802"/>
      <c r="BY122" s="802"/>
      <c r="BZ122" s="802"/>
      <c r="CA122" s="802">
        <v>562972467</v>
      </c>
      <c r="CB122" s="802"/>
      <c r="CC122" s="802"/>
      <c r="CD122" s="802"/>
      <c r="CE122" s="802"/>
      <c r="CF122" s="813">
        <v>261.3</v>
      </c>
      <c r="CG122" s="814"/>
      <c r="CH122" s="814"/>
      <c r="CI122" s="814"/>
      <c r="CJ122" s="814"/>
      <c r="CK122" s="652"/>
      <c r="CL122" s="653"/>
      <c r="CM122" s="653"/>
      <c r="CN122" s="653"/>
      <c r="CO122" s="654"/>
      <c r="CP122" s="815" t="s">
        <v>248</v>
      </c>
      <c r="CQ122" s="816"/>
      <c r="CR122" s="816"/>
      <c r="CS122" s="816"/>
      <c r="CT122" s="816"/>
      <c r="CU122" s="816"/>
      <c r="CV122" s="816"/>
      <c r="CW122" s="816"/>
      <c r="CX122" s="816"/>
      <c r="CY122" s="816"/>
      <c r="CZ122" s="816"/>
      <c r="DA122" s="816"/>
      <c r="DB122" s="816"/>
      <c r="DC122" s="816"/>
      <c r="DD122" s="816"/>
      <c r="DE122" s="816"/>
      <c r="DF122" s="817"/>
      <c r="DG122" s="780" t="s">
        <v>188</v>
      </c>
      <c r="DH122" s="781"/>
      <c r="DI122" s="781"/>
      <c r="DJ122" s="781"/>
      <c r="DK122" s="781"/>
      <c r="DL122" s="781" t="s">
        <v>188</v>
      </c>
      <c r="DM122" s="781"/>
      <c r="DN122" s="781"/>
      <c r="DO122" s="781"/>
      <c r="DP122" s="781"/>
      <c r="DQ122" s="781" t="s">
        <v>188</v>
      </c>
      <c r="DR122" s="781"/>
      <c r="DS122" s="781"/>
      <c r="DT122" s="781"/>
      <c r="DU122" s="781"/>
      <c r="DV122" s="782" t="s">
        <v>188</v>
      </c>
      <c r="DW122" s="782"/>
      <c r="DX122" s="782"/>
      <c r="DY122" s="782"/>
      <c r="DZ122" s="783"/>
    </row>
    <row r="123" spans="1:130" s="68" customFormat="1" ht="26.25" customHeight="1" x14ac:dyDescent="0.2">
      <c r="A123" s="679"/>
      <c r="B123" s="675"/>
      <c r="C123" s="773" t="s">
        <v>490</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709" t="s">
        <v>188</v>
      </c>
      <c r="AB123" s="710"/>
      <c r="AC123" s="710"/>
      <c r="AD123" s="710"/>
      <c r="AE123" s="711"/>
      <c r="AF123" s="712" t="s">
        <v>188</v>
      </c>
      <c r="AG123" s="710"/>
      <c r="AH123" s="710"/>
      <c r="AI123" s="710"/>
      <c r="AJ123" s="711"/>
      <c r="AK123" s="712" t="s">
        <v>188</v>
      </c>
      <c r="AL123" s="710"/>
      <c r="AM123" s="710"/>
      <c r="AN123" s="710"/>
      <c r="AO123" s="711"/>
      <c r="AP123" s="776" t="s">
        <v>188</v>
      </c>
      <c r="AQ123" s="777"/>
      <c r="AR123" s="777"/>
      <c r="AS123" s="777"/>
      <c r="AT123" s="778"/>
      <c r="AU123" s="647"/>
      <c r="AV123" s="648"/>
      <c r="AW123" s="648"/>
      <c r="AX123" s="648"/>
      <c r="AY123" s="648"/>
      <c r="AZ123" s="97" t="s">
        <v>243</v>
      </c>
      <c r="BA123" s="97"/>
      <c r="BB123" s="97"/>
      <c r="BC123" s="97"/>
      <c r="BD123" s="97"/>
      <c r="BE123" s="97"/>
      <c r="BF123" s="97"/>
      <c r="BG123" s="97"/>
      <c r="BH123" s="97"/>
      <c r="BI123" s="97"/>
      <c r="BJ123" s="97"/>
      <c r="BK123" s="97"/>
      <c r="BL123" s="97"/>
      <c r="BM123" s="97"/>
      <c r="BN123" s="97"/>
      <c r="BO123" s="818" t="s">
        <v>499</v>
      </c>
      <c r="BP123" s="819"/>
      <c r="BQ123" s="820">
        <v>652021194</v>
      </c>
      <c r="BR123" s="821"/>
      <c r="BS123" s="821"/>
      <c r="BT123" s="821"/>
      <c r="BU123" s="821"/>
      <c r="BV123" s="821">
        <v>636754453</v>
      </c>
      <c r="BW123" s="821"/>
      <c r="BX123" s="821"/>
      <c r="BY123" s="821"/>
      <c r="BZ123" s="821"/>
      <c r="CA123" s="821">
        <v>624405745</v>
      </c>
      <c r="CB123" s="821"/>
      <c r="CC123" s="821"/>
      <c r="CD123" s="821"/>
      <c r="CE123" s="821"/>
      <c r="CF123" s="687"/>
      <c r="CG123" s="688"/>
      <c r="CH123" s="688"/>
      <c r="CI123" s="688"/>
      <c r="CJ123" s="822"/>
      <c r="CK123" s="652"/>
      <c r="CL123" s="653"/>
      <c r="CM123" s="653"/>
      <c r="CN123" s="653"/>
      <c r="CO123" s="654"/>
      <c r="CP123" s="815" t="s">
        <v>467</v>
      </c>
      <c r="CQ123" s="816"/>
      <c r="CR123" s="816"/>
      <c r="CS123" s="816"/>
      <c r="CT123" s="816"/>
      <c r="CU123" s="816"/>
      <c r="CV123" s="816"/>
      <c r="CW123" s="816"/>
      <c r="CX123" s="816"/>
      <c r="CY123" s="816"/>
      <c r="CZ123" s="816"/>
      <c r="DA123" s="816"/>
      <c r="DB123" s="816"/>
      <c r="DC123" s="816"/>
      <c r="DD123" s="816"/>
      <c r="DE123" s="816"/>
      <c r="DF123" s="817"/>
      <c r="DG123" s="780" t="s">
        <v>188</v>
      </c>
      <c r="DH123" s="781"/>
      <c r="DI123" s="781"/>
      <c r="DJ123" s="781"/>
      <c r="DK123" s="781"/>
      <c r="DL123" s="781" t="s">
        <v>188</v>
      </c>
      <c r="DM123" s="781"/>
      <c r="DN123" s="781"/>
      <c r="DO123" s="781"/>
      <c r="DP123" s="781"/>
      <c r="DQ123" s="781" t="s">
        <v>188</v>
      </c>
      <c r="DR123" s="781"/>
      <c r="DS123" s="781"/>
      <c r="DT123" s="781"/>
      <c r="DU123" s="781"/>
      <c r="DV123" s="782" t="s">
        <v>188</v>
      </c>
      <c r="DW123" s="782"/>
      <c r="DX123" s="782"/>
      <c r="DY123" s="782"/>
      <c r="DZ123" s="783"/>
    </row>
    <row r="124" spans="1:130" s="68" customFormat="1" ht="26.25" customHeight="1" x14ac:dyDescent="0.2">
      <c r="A124" s="679"/>
      <c r="B124" s="675"/>
      <c r="C124" s="773" t="s">
        <v>316</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709" t="s">
        <v>188</v>
      </c>
      <c r="AB124" s="710"/>
      <c r="AC124" s="710"/>
      <c r="AD124" s="710"/>
      <c r="AE124" s="711"/>
      <c r="AF124" s="712" t="s">
        <v>188</v>
      </c>
      <c r="AG124" s="710"/>
      <c r="AH124" s="710"/>
      <c r="AI124" s="710"/>
      <c r="AJ124" s="711"/>
      <c r="AK124" s="712" t="s">
        <v>188</v>
      </c>
      <c r="AL124" s="710"/>
      <c r="AM124" s="710"/>
      <c r="AN124" s="710"/>
      <c r="AO124" s="711"/>
      <c r="AP124" s="776" t="s">
        <v>188</v>
      </c>
      <c r="AQ124" s="777"/>
      <c r="AR124" s="777"/>
      <c r="AS124" s="777"/>
      <c r="AT124" s="778"/>
      <c r="AU124" s="792" t="s">
        <v>80</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v>161.30000000000001</v>
      </c>
      <c r="BR124" s="796"/>
      <c r="BS124" s="796"/>
      <c r="BT124" s="796"/>
      <c r="BU124" s="796"/>
      <c r="BV124" s="796">
        <v>171</v>
      </c>
      <c r="BW124" s="796"/>
      <c r="BX124" s="796"/>
      <c r="BY124" s="796"/>
      <c r="BZ124" s="796"/>
      <c r="CA124" s="796">
        <v>177.8</v>
      </c>
      <c r="CB124" s="796"/>
      <c r="CC124" s="796"/>
      <c r="CD124" s="796"/>
      <c r="CE124" s="796"/>
      <c r="CF124" s="695"/>
      <c r="CG124" s="696"/>
      <c r="CH124" s="696"/>
      <c r="CI124" s="696"/>
      <c r="CJ124" s="797"/>
      <c r="CK124" s="655"/>
      <c r="CL124" s="655"/>
      <c r="CM124" s="655"/>
      <c r="CN124" s="655"/>
      <c r="CO124" s="656"/>
      <c r="CP124" s="798" t="s">
        <v>500</v>
      </c>
      <c r="CQ124" s="799"/>
      <c r="CR124" s="799"/>
      <c r="CS124" s="799"/>
      <c r="CT124" s="799"/>
      <c r="CU124" s="799"/>
      <c r="CV124" s="799"/>
      <c r="CW124" s="799"/>
      <c r="CX124" s="799"/>
      <c r="CY124" s="799"/>
      <c r="CZ124" s="799"/>
      <c r="DA124" s="799"/>
      <c r="DB124" s="799"/>
      <c r="DC124" s="799"/>
      <c r="DD124" s="799"/>
      <c r="DE124" s="799"/>
      <c r="DF124" s="800"/>
      <c r="DG124" s="801" t="s">
        <v>188</v>
      </c>
      <c r="DH124" s="802"/>
      <c r="DI124" s="802"/>
      <c r="DJ124" s="802"/>
      <c r="DK124" s="802"/>
      <c r="DL124" s="802">
        <v>303285</v>
      </c>
      <c r="DM124" s="802"/>
      <c r="DN124" s="802"/>
      <c r="DO124" s="802"/>
      <c r="DP124" s="802"/>
      <c r="DQ124" s="802" t="s">
        <v>188</v>
      </c>
      <c r="DR124" s="802"/>
      <c r="DS124" s="802"/>
      <c r="DT124" s="802"/>
      <c r="DU124" s="802"/>
      <c r="DV124" s="803" t="s">
        <v>188</v>
      </c>
      <c r="DW124" s="803"/>
      <c r="DX124" s="803"/>
      <c r="DY124" s="803"/>
      <c r="DZ124" s="804"/>
    </row>
    <row r="125" spans="1:130" s="68" customFormat="1" ht="26.25" customHeight="1" x14ac:dyDescent="0.2">
      <c r="A125" s="679"/>
      <c r="B125" s="675"/>
      <c r="C125" s="773" t="s">
        <v>492</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709" t="s">
        <v>188</v>
      </c>
      <c r="AB125" s="710"/>
      <c r="AC125" s="710"/>
      <c r="AD125" s="710"/>
      <c r="AE125" s="711"/>
      <c r="AF125" s="712" t="s">
        <v>188</v>
      </c>
      <c r="AG125" s="710"/>
      <c r="AH125" s="710"/>
      <c r="AI125" s="710"/>
      <c r="AJ125" s="711"/>
      <c r="AK125" s="712" t="s">
        <v>188</v>
      </c>
      <c r="AL125" s="710"/>
      <c r="AM125" s="710"/>
      <c r="AN125" s="710"/>
      <c r="AO125" s="711"/>
      <c r="AP125" s="776" t="s">
        <v>188</v>
      </c>
      <c r="AQ125" s="777"/>
      <c r="AR125" s="777"/>
      <c r="AS125" s="777"/>
      <c r="AT125" s="778"/>
      <c r="AU125" s="90"/>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8"/>
      <c r="BR125" s="88"/>
      <c r="BS125" s="88"/>
      <c r="BT125" s="88"/>
      <c r="BU125" s="88"/>
      <c r="BV125" s="88"/>
      <c r="BW125" s="88"/>
      <c r="BX125" s="88"/>
      <c r="BY125" s="88"/>
      <c r="BZ125" s="88"/>
      <c r="CA125" s="88"/>
      <c r="CB125" s="88"/>
      <c r="CC125" s="88"/>
      <c r="CD125" s="88"/>
      <c r="CE125" s="88"/>
      <c r="CF125" s="88"/>
      <c r="CG125" s="88"/>
      <c r="CH125" s="88"/>
      <c r="CI125" s="88"/>
      <c r="CJ125" s="104"/>
      <c r="CK125" s="657" t="s">
        <v>503</v>
      </c>
      <c r="CL125" s="650"/>
      <c r="CM125" s="650"/>
      <c r="CN125" s="650"/>
      <c r="CO125" s="651"/>
      <c r="CP125" s="805" t="s">
        <v>504</v>
      </c>
      <c r="CQ125" s="757"/>
      <c r="CR125" s="757"/>
      <c r="CS125" s="757"/>
      <c r="CT125" s="757"/>
      <c r="CU125" s="757"/>
      <c r="CV125" s="757"/>
      <c r="CW125" s="757"/>
      <c r="CX125" s="757"/>
      <c r="CY125" s="757"/>
      <c r="CZ125" s="757"/>
      <c r="DA125" s="757"/>
      <c r="DB125" s="757"/>
      <c r="DC125" s="757"/>
      <c r="DD125" s="757"/>
      <c r="DE125" s="757"/>
      <c r="DF125" s="758"/>
      <c r="DG125" s="806" t="s">
        <v>188</v>
      </c>
      <c r="DH125" s="807"/>
      <c r="DI125" s="807"/>
      <c r="DJ125" s="807"/>
      <c r="DK125" s="807"/>
      <c r="DL125" s="807" t="s">
        <v>188</v>
      </c>
      <c r="DM125" s="807"/>
      <c r="DN125" s="807"/>
      <c r="DO125" s="807"/>
      <c r="DP125" s="807"/>
      <c r="DQ125" s="807" t="s">
        <v>188</v>
      </c>
      <c r="DR125" s="807"/>
      <c r="DS125" s="807"/>
      <c r="DT125" s="807"/>
      <c r="DU125" s="807"/>
      <c r="DV125" s="808" t="s">
        <v>188</v>
      </c>
      <c r="DW125" s="808"/>
      <c r="DX125" s="808"/>
      <c r="DY125" s="808"/>
      <c r="DZ125" s="809"/>
    </row>
    <row r="126" spans="1:130" s="68" customFormat="1" ht="26.25" customHeight="1" x14ac:dyDescent="0.2">
      <c r="A126" s="679"/>
      <c r="B126" s="675"/>
      <c r="C126" s="773" t="s">
        <v>493</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709" t="s">
        <v>188</v>
      </c>
      <c r="AB126" s="710"/>
      <c r="AC126" s="710"/>
      <c r="AD126" s="710"/>
      <c r="AE126" s="711"/>
      <c r="AF126" s="712" t="s">
        <v>188</v>
      </c>
      <c r="AG126" s="710"/>
      <c r="AH126" s="710"/>
      <c r="AI126" s="710"/>
      <c r="AJ126" s="711"/>
      <c r="AK126" s="712" t="s">
        <v>188</v>
      </c>
      <c r="AL126" s="710"/>
      <c r="AM126" s="710"/>
      <c r="AN126" s="710"/>
      <c r="AO126" s="711"/>
      <c r="AP126" s="776" t="s">
        <v>188</v>
      </c>
      <c r="AQ126" s="777"/>
      <c r="AR126" s="777"/>
      <c r="AS126" s="777"/>
      <c r="AT126" s="778"/>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103"/>
      <c r="CE126" s="103"/>
      <c r="CF126" s="103"/>
      <c r="CG126" s="88"/>
      <c r="CH126" s="88"/>
      <c r="CI126" s="88"/>
      <c r="CJ126" s="104"/>
      <c r="CK126" s="658"/>
      <c r="CL126" s="653"/>
      <c r="CM126" s="653"/>
      <c r="CN126" s="653"/>
      <c r="CO126" s="654"/>
      <c r="CP126" s="779" t="s">
        <v>415</v>
      </c>
      <c r="CQ126" s="717"/>
      <c r="CR126" s="717"/>
      <c r="CS126" s="717"/>
      <c r="CT126" s="717"/>
      <c r="CU126" s="717"/>
      <c r="CV126" s="717"/>
      <c r="CW126" s="717"/>
      <c r="CX126" s="717"/>
      <c r="CY126" s="717"/>
      <c r="CZ126" s="717"/>
      <c r="DA126" s="717"/>
      <c r="DB126" s="717"/>
      <c r="DC126" s="717"/>
      <c r="DD126" s="717"/>
      <c r="DE126" s="717"/>
      <c r="DF126" s="718"/>
      <c r="DG126" s="780">
        <v>2971067</v>
      </c>
      <c r="DH126" s="781"/>
      <c r="DI126" s="781"/>
      <c r="DJ126" s="781"/>
      <c r="DK126" s="781"/>
      <c r="DL126" s="781" t="s">
        <v>188</v>
      </c>
      <c r="DM126" s="781"/>
      <c r="DN126" s="781"/>
      <c r="DO126" s="781"/>
      <c r="DP126" s="781"/>
      <c r="DQ126" s="781" t="s">
        <v>188</v>
      </c>
      <c r="DR126" s="781"/>
      <c r="DS126" s="781"/>
      <c r="DT126" s="781"/>
      <c r="DU126" s="781"/>
      <c r="DV126" s="782" t="s">
        <v>188</v>
      </c>
      <c r="DW126" s="782"/>
      <c r="DX126" s="782"/>
      <c r="DY126" s="782"/>
      <c r="DZ126" s="783"/>
    </row>
    <row r="127" spans="1:130" s="68" customFormat="1" ht="26.25" customHeight="1" x14ac:dyDescent="0.2">
      <c r="A127" s="680"/>
      <c r="B127" s="677"/>
      <c r="C127" s="784" t="s">
        <v>73</v>
      </c>
      <c r="D127" s="785"/>
      <c r="E127" s="785"/>
      <c r="F127" s="785"/>
      <c r="G127" s="785"/>
      <c r="H127" s="785"/>
      <c r="I127" s="785"/>
      <c r="J127" s="785"/>
      <c r="K127" s="785"/>
      <c r="L127" s="785"/>
      <c r="M127" s="785"/>
      <c r="N127" s="785"/>
      <c r="O127" s="785"/>
      <c r="P127" s="785"/>
      <c r="Q127" s="785"/>
      <c r="R127" s="785"/>
      <c r="S127" s="785"/>
      <c r="T127" s="785"/>
      <c r="U127" s="785"/>
      <c r="V127" s="785"/>
      <c r="W127" s="785"/>
      <c r="X127" s="785"/>
      <c r="Y127" s="785"/>
      <c r="Z127" s="786"/>
      <c r="AA127" s="709">
        <v>740817</v>
      </c>
      <c r="AB127" s="710"/>
      <c r="AC127" s="710"/>
      <c r="AD127" s="710"/>
      <c r="AE127" s="711"/>
      <c r="AF127" s="712">
        <v>740447</v>
      </c>
      <c r="AG127" s="710"/>
      <c r="AH127" s="710"/>
      <c r="AI127" s="710"/>
      <c r="AJ127" s="711"/>
      <c r="AK127" s="712">
        <v>681408</v>
      </c>
      <c r="AL127" s="710"/>
      <c r="AM127" s="710"/>
      <c r="AN127" s="710"/>
      <c r="AO127" s="711"/>
      <c r="AP127" s="776">
        <v>0.3</v>
      </c>
      <c r="AQ127" s="777"/>
      <c r="AR127" s="777"/>
      <c r="AS127" s="777"/>
      <c r="AT127" s="778"/>
      <c r="AU127" s="91"/>
      <c r="AV127" s="91"/>
      <c r="AW127" s="91"/>
      <c r="AX127" s="787" t="s">
        <v>505</v>
      </c>
      <c r="AY127" s="788"/>
      <c r="AZ127" s="788"/>
      <c r="BA127" s="788"/>
      <c r="BB127" s="788"/>
      <c r="BC127" s="788"/>
      <c r="BD127" s="788"/>
      <c r="BE127" s="789"/>
      <c r="BF127" s="790" t="s">
        <v>283</v>
      </c>
      <c r="BG127" s="788"/>
      <c r="BH127" s="788"/>
      <c r="BI127" s="788"/>
      <c r="BJ127" s="788"/>
      <c r="BK127" s="788"/>
      <c r="BL127" s="789"/>
      <c r="BM127" s="790" t="s">
        <v>416</v>
      </c>
      <c r="BN127" s="788"/>
      <c r="BO127" s="788"/>
      <c r="BP127" s="788"/>
      <c r="BQ127" s="788"/>
      <c r="BR127" s="788"/>
      <c r="BS127" s="789"/>
      <c r="BT127" s="790" t="s">
        <v>401</v>
      </c>
      <c r="BU127" s="788"/>
      <c r="BV127" s="788"/>
      <c r="BW127" s="788"/>
      <c r="BX127" s="788"/>
      <c r="BY127" s="788"/>
      <c r="BZ127" s="791"/>
      <c r="CA127" s="91"/>
      <c r="CB127" s="91"/>
      <c r="CC127" s="91"/>
      <c r="CD127" s="103"/>
      <c r="CE127" s="103"/>
      <c r="CF127" s="103"/>
      <c r="CG127" s="88"/>
      <c r="CH127" s="88"/>
      <c r="CI127" s="88"/>
      <c r="CJ127" s="104"/>
      <c r="CK127" s="658"/>
      <c r="CL127" s="653"/>
      <c r="CM127" s="653"/>
      <c r="CN127" s="653"/>
      <c r="CO127" s="654"/>
      <c r="CP127" s="779" t="s">
        <v>506</v>
      </c>
      <c r="CQ127" s="717"/>
      <c r="CR127" s="717"/>
      <c r="CS127" s="717"/>
      <c r="CT127" s="717"/>
      <c r="CU127" s="717"/>
      <c r="CV127" s="717"/>
      <c r="CW127" s="717"/>
      <c r="CX127" s="717"/>
      <c r="CY127" s="717"/>
      <c r="CZ127" s="717"/>
      <c r="DA127" s="717"/>
      <c r="DB127" s="717"/>
      <c r="DC127" s="717"/>
      <c r="DD127" s="717"/>
      <c r="DE127" s="717"/>
      <c r="DF127" s="718"/>
      <c r="DG127" s="780" t="s">
        <v>188</v>
      </c>
      <c r="DH127" s="781"/>
      <c r="DI127" s="781"/>
      <c r="DJ127" s="781"/>
      <c r="DK127" s="781"/>
      <c r="DL127" s="781" t="s">
        <v>188</v>
      </c>
      <c r="DM127" s="781"/>
      <c r="DN127" s="781"/>
      <c r="DO127" s="781"/>
      <c r="DP127" s="781"/>
      <c r="DQ127" s="781" t="s">
        <v>188</v>
      </c>
      <c r="DR127" s="781"/>
      <c r="DS127" s="781"/>
      <c r="DT127" s="781"/>
      <c r="DU127" s="781"/>
      <c r="DV127" s="782" t="s">
        <v>188</v>
      </c>
      <c r="DW127" s="782"/>
      <c r="DX127" s="782"/>
      <c r="DY127" s="782"/>
      <c r="DZ127" s="783"/>
    </row>
    <row r="128" spans="1:130" s="68" customFormat="1" ht="26.25" customHeight="1" x14ac:dyDescent="0.2">
      <c r="A128" s="745" t="s">
        <v>507</v>
      </c>
      <c r="B128" s="746"/>
      <c r="C128" s="746"/>
      <c r="D128" s="746"/>
      <c r="E128" s="746"/>
      <c r="F128" s="746"/>
      <c r="G128" s="746"/>
      <c r="H128" s="746"/>
      <c r="I128" s="746"/>
      <c r="J128" s="746"/>
      <c r="K128" s="746"/>
      <c r="L128" s="746"/>
      <c r="M128" s="746"/>
      <c r="N128" s="746"/>
      <c r="O128" s="746"/>
      <c r="P128" s="746"/>
      <c r="Q128" s="746"/>
      <c r="R128" s="746"/>
      <c r="S128" s="746"/>
      <c r="T128" s="746"/>
      <c r="U128" s="746"/>
      <c r="V128" s="746"/>
      <c r="W128" s="747" t="s">
        <v>8</v>
      </c>
      <c r="X128" s="747"/>
      <c r="Y128" s="747"/>
      <c r="Z128" s="748"/>
      <c r="AA128" s="749">
        <v>864274</v>
      </c>
      <c r="AB128" s="750"/>
      <c r="AC128" s="750"/>
      <c r="AD128" s="750"/>
      <c r="AE128" s="751"/>
      <c r="AF128" s="752">
        <v>9170168</v>
      </c>
      <c r="AG128" s="750"/>
      <c r="AH128" s="750"/>
      <c r="AI128" s="750"/>
      <c r="AJ128" s="751"/>
      <c r="AK128" s="752">
        <v>2815784</v>
      </c>
      <c r="AL128" s="750"/>
      <c r="AM128" s="750"/>
      <c r="AN128" s="750"/>
      <c r="AO128" s="751"/>
      <c r="AP128" s="753"/>
      <c r="AQ128" s="754"/>
      <c r="AR128" s="754"/>
      <c r="AS128" s="754"/>
      <c r="AT128" s="755"/>
      <c r="AU128" s="91"/>
      <c r="AV128" s="91"/>
      <c r="AW128" s="91"/>
      <c r="AX128" s="756" t="s">
        <v>287</v>
      </c>
      <c r="AY128" s="757"/>
      <c r="AZ128" s="757"/>
      <c r="BA128" s="757"/>
      <c r="BB128" s="757"/>
      <c r="BC128" s="757"/>
      <c r="BD128" s="757"/>
      <c r="BE128" s="758"/>
      <c r="BF128" s="759" t="s">
        <v>188</v>
      </c>
      <c r="BG128" s="760"/>
      <c r="BH128" s="760"/>
      <c r="BI128" s="760"/>
      <c r="BJ128" s="760"/>
      <c r="BK128" s="760"/>
      <c r="BL128" s="761"/>
      <c r="BM128" s="759">
        <v>3.75</v>
      </c>
      <c r="BN128" s="760"/>
      <c r="BO128" s="760"/>
      <c r="BP128" s="760"/>
      <c r="BQ128" s="760"/>
      <c r="BR128" s="760"/>
      <c r="BS128" s="761"/>
      <c r="BT128" s="759">
        <v>5</v>
      </c>
      <c r="BU128" s="760"/>
      <c r="BV128" s="760"/>
      <c r="BW128" s="760"/>
      <c r="BX128" s="760"/>
      <c r="BY128" s="760"/>
      <c r="BZ128" s="762"/>
      <c r="CA128" s="103"/>
      <c r="CB128" s="103"/>
      <c r="CC128" s="103"/>
      <c r="CD128" s="103"/>
      <c r="CE128" s="103"/>
      <c r="CF128" s="103"/>
      <c r="CG128" s="88"/>
      <c r="CH128" s="88"/>
      <c r="CI128" s="88"/>
      <c r="CJ128" s="104"/>
      <c r="CK128" s="659"/>
      <c r="CL128" s="660"/>
      <c r="CM128" s="660"/>
      <c r="CN128" s="660"/>
      <c r="CO128" s="661"/>
      <c r="CP128" s="763" t="s">
        <v>407</v>
      </c>
      <c r="CQ128" s="737"/>
      <c r="CR128" s="737"/>
      <c r="CS128" s="737"/>
      <c r="CT128" s="737"/>
      <c r="CU128" s="737"/>
      <c r="CV128" s="737"/>
      <c r="CW128" s="737"/>
      <c r="CX128" s="737"/>
      <c r="CY128" s="737"/>
      <c r="CZ128" s="737"/>
      <c r="DA128" s="737"/>
      <c r="DB128" s="737"/>
      <c r="DC128" s="737"/>
      <c r="DD128" s="737"/>
      <c r="DE128" s="737"/>
      <c r="DF128" s="738"/>
      <c r="DG128" s="764">
        <v>5570775</v>
      </c>
      <c r="DH128" s="765"/>
      <c r="DI128" s="765"/>
      <c r="DJ128" s="765"/>
      <c r="DK128" s="765"/>
      <c r="DL128" s="765">
        <v>5280281</v>
      </c>
      <c r="DM128" s="765"/>
      <c r="DN128" s="765"/>
      <c r="DO128" s="765"/>
      <c r="DP128" s="765"/>
      <c r="DQ128" s="765">
        <v>4983060</v>
      </c>
      <c r="DR128" s="765"/>
      <c r="DS128" s="765"/>
      <c r="DT128" s="765"/>
      <c r="DU128" s="765"/>
      <c r="DV128" s="766">
        <v>2.2999999999999998</v>
      </c>
      <c r="DW128" s="766"/>
      <c r="DX128" s="766"/>
      <c r="DY128" s="766"/>
      <c r="DZ128" s="767"/>
    </row>
    <row r="129" spans="1:131" s="68" customFormat="1" ht="26.25" customHeight="1" x14ac:dyDescent="0.2">
      <c r="A129" s="704" t="s">
        <v>165</v>
      </c>
      <c r="B129" s="705"/>
      <c r="C129" s="705"/>
      <c r="D129" s="705"/>
      <c r="E129" s="705"/>
      <c r="F129" s="705"/>
      <c r="G129" s="705"/>
      <c r="H129" s="705"/>
      <c r="I129" s="705"/>
      <c r="J129" s="705"/>
      <c r="K129" s="705"/>
      <c r="L129" s="705"/>
      <c r="M129" s="705"/>
      <c r="N129" s="705"/>
      <c r="O129" s="705"/>
      <c r="P129" s="705"/>
      <c r="Q129" s="705"/>
      <c r="R129" s="705"/>
      <c r="S129" s="705"/>
      <c r="T129" s="705"/>
      <c r="U129" s="705"/>
      <c r="V129" s="705"/>
      <c r="W129" s="706" t="s">
        <v>240</v>
      </c>
      <c r="X129" s="707"/>
      <c r="Y129" s="707"/>
      <c r="Z129" s="708"/>
      <c r="AA129" s="709">
        <v>270592548</v>
      </c>
      <c r="AB129" s="710"/>
      <c r="AC129" s="710"/>
      <c r="AD129" s="710"/>
      <c r="AE129" s="711"/>
      <c r="AF129" s="712">
        <v>266413223</v>
      </c>
      <c r="AG129" s="710"/>
      <c r="AH129" s="710"/>
      <c r="AI129" s="710"/>
      <c r="AJ129" s="711"/>
      <c r="AK129" s="712">
        <v>266360314</v>
      </c>
      <c r="AL129" s="710"/>
      <c r="AM129" s="710"/>
      <c r="AN129" s="710"/>
      <c r="AO129" s="711"/>
      <c r="AP129" s="713"/>
      <c r="AQ129" s="714"/>
      <c r="AR129" s="714"/>
      <c r="AS129" s="714"/>
      <c r="AT129" s="715"/>
      <c r="AU129" s="93"/>
      <c r="AV129" s="93"/>
      <c r="AW129" s="93"/>
      <c r="AX129" s="716" t="s">
        <v>120</v>
      </c>
      <c r="AY129" s="717"/>
      <c r="AZ129" s="717"/>
      <c r="BA129" s="717"/>
      <c r="BB129" s="717"/>
      <c r="BC129" s="717"/>
      <c r="BD129" s="717"/>
      <c r="BE129" s="718"/>
      <c r="BF129" s="768" t="s">
        <v>188</v>
      </c>
      <c r="BG129" s="769"/>
      <c r="BH129" s="769"/>
      <c r="BI129" s="769"/>
      <c r="BJ129" s="769"/>
      <c r="BK129" s="769"/>
      <c r="BL129" s="770"/>
      <c r="BM129" s="768">
        <v>8.75</v>
      </c>
      <c r="BN129" s="769"/>
      <c r="BO129" s="769"/>
      <c r="BP129" s="769"/>
      <c r="BQ129" s="769"/>
      <c r="BR129" s="769"/>
      <c r="BS129" s="770"/>
      <c r="BT129" s="768">
        <v>15</v>
      </c>
      <c r="BU129" s="771"/>
      <c r="BV129" s="771"/>
      <c r="BW129" s="771"/>
      <c r="BX129" s="771"/>
      <c r="BY129" s="771"/>
      <c r="BZ129" s="772"/>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c r="DM129" s="99"/>
      <c r="DN129" s="99"/>
      <c r="DO129" s="99"/>
      <c r="DP129" s="95"/>
      <c r="DQ129" s="95"/>
      <c r="DR129" s="95"/>
      <c r="DS129" s="95"/>
      <c r="DT129" s="95"/>
      <c r="DU129" s="95"/>
      <c r="DV129" s="95"/>
      <c r="DW129" s="95"/>
      <c r="DX129" s="95"/>
      <c r="DY129" s="95"/>
      <c r="DZ129" s="98"/>
    </row>
    <row r="130" spans="1:131" s="68" customFormat="1" ht="26.25" customHeight="1" x14ac:dyDescent="0.2">
      <c r="A130" s="704" t="s">
        <v>508</v>
      </c>
      <c r="B130" s="705"/>
      <c r="C130" s="705"/>
      <c r="D130" s="705"/>
      <c r="E130" s="705"/>
      <c r="F130" s="705"/>
      <c r="G130" s="705"/>
      <c r="H130" s="705"/>
      <c r="I130" s="705"/>
      <c r="J130" s="705"/>
      <c r="K130" s="705"/>
      <c r="L130" s="705"/>
      <c r="M130" s="705"/>
      <c r="N130" s="705"/>
      <c r="O130" s="705"/>
      <c r="P130" s="705"/>
      <c r="Q130" s="705"/>
      <c r="R130" s="705"/>
      <c r="S130" s="705"/>
      <c r="T130" s="705"/>
      <c r="U130" s="705"/>
      <c r="V130" s="705"/>
      <c r="W130" s="706" t="s">
        <v>358</v>
      </c>
      <c r="X130" s="707"/>
      <c r="Y130" s="707"/>
      <c r="Z130" s="708"/>
      <c r="AA130" s="709">
        <v>52799243</v>
      </c>
      <c r="AB130" s="710"/>
      <c r="AC130" s="710"/>
      <c r="AD130" s="710"/>
      <c r="AE130" s="711"/>
      <c r="AF130" s="712">
        <v>51641699</v>
      </c>
      <c r="AG130" s="710"/>
      <c r="AH130" s="710"/>
      <c r="AI130" s="710"/>
      <c r="AJ130" s="711"/>
      <c r="AK130" s="712">
        <v>50945150</v>
      </c>
      <c r="AL130" s="710"/>
      <c r="AM130" s="710"/>
      <c r="AN130" s="710"/>
      <c r="AO130" s="711"/>
      <c r="AP130" s="713"/>
      <c r="AQ130" s="714"/>
      <c r="AR130" s="714"/>
      <c r="AS130" s="714"/>
      <c r="AT130" s="715"/>
      <c r="AU130" s="93"/>
      <c r="AV130" s="93"/>
      <c r="AW130" s="93"/>
      <c r="AX130" s="716" t="s">
        <v>422</v>
      </c>
      <c r="AY130" s="717"/>
      <c r="AZ130" s="717"/>
      <c r="BA130" s="717"/>
      <c r="BB130" s="717"/>
      <c r="BC130" s="717"/>
      <c r="BD130" s="717"/>
      <c r="BE130" s="718"/>
      <c r="BF130" s="719">
        <v>10.5</v>
      </c>
      <c r="BG130" s="720"/>
      <c r="BH130" s="720"/>
      <c r="BI130" s="720"/>
      <c r="BJ130" s="720"/>
      <c r="BK130" s="720"/>
      <c r="BL130" s="721"/>
      <c r="BM130" s="719">
        <v>25</v>
      </c>
      <c r="BN130" s="720"/>
      <c r="BO130" s="720"/>
      <c r="BP130" s="720"/>
      <c r="BQ130" s="720"/>
      <c r="BR130" s="720"/>
      <c r="BS130" s="721"/>
      <c r="BT130" s="719">
        <v>35</v>
      </c>
      <c r="BU130" s="722"/>
      <c r="BV130" s="722"/>
      <c r="BW130" s="722"/>
      <c r="BX130" s="722"/>
      <c r="BY130" s="722"/>
      <c r="BZ130" s="723"/>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c r="DM130" s="99"/>
      <c r="DN130" s="99"/>
      <c r="DO130" s="99"/>
      <c r="DP130" s="95"/>
      <c r="DQ130" s="95"/>
      <c r="DR130" s="95"/>
      <c r="DS130" s="95"/>
      <c r="DT130" s="95"/>
      <c r="DU130" s="95"/>
      <c r="DV130" s="95"/>
      <c r="DW130" s="95"/>
      <c r="DX130" s="95"/>
      <c r="DY130" s="95"/>
      <c r="DZ130" s="98"/>
    </row>
    <row r="131" spans="1:131" s="68" customFormat="1" ht="26.25" customHeight="1" x14ac:dyDescent="0.2">
      <c r="A131" s="724"/>
      <c r="B131" s="725"/>
      <c r="C131" s="725"/>
      <c r="D131" s="725"/>
      <c r="E131" s="725"/>
      <c r="F131" s="725"/>
      <c r="G131" s="725"/>
      <c r="H131" s="725"/>
      <c r="I131" s="725"/>
      <c r="J131" s="725"/>
      <c r="K131" s="725"/>
      <c r="L131" s="725"/>
      <c r="M131" s="725"/>
      <c r="N131" s="725"/>
      <c r="O131" s="725"/>
      <c r="P131" s="725"/>
      <c r="Q131" s="725"/>
      <c r="R131" s="725"/>
      <c r="S131" s="725"/>
      <c r="T131" s="725"/>
      <c r="U131" s="725"/>
      <c r="V131" s="725"/>
      <c r="W131" s="726" t="s">
        <v>395</v>
      </c>
      <c r="X131" s="727"/>
      <c r="Y131" s="727"/>
      <c r="Z131" s="728"/>
      <c r="AA131" s="729">
        <v>217793305</v>
      </c>
      <c r="AB131" s="730"/>
      <c r="AC131" s="730"/>
      <c r="AD131" s="730"/>
      <c r="AE131" s="731"/>
      <c r="AF131" s="732">
        <v>214771524</v>
      </c>
      <c r="AG131" s="730"/>
      <c r="AH131" s="730"/>
      <c r="AI131" s="730"/>
      <c r="AJ131" s="731"/>
      <c r="AK131" s="732">
        <v>215415164</v>
      </c>
      <c r="AL131" s="730"/>
      <c r="AM131" s="730"/>
      <c r="AN131" s="730"/>
      <c r="AO131" s="731"/>
      <c r="AP131" s="733"/>
      <c r="AQ131" s="734"/>
      <c r="AR131" s="734"/>
      <c r="AS131" s="734"/>
      <c r="AT131" s="735"/>
      <c r="AU131" s="93"/>
      <c r="AV131" s="93"/>
      <c r="AW131" s="93"/>
      <c r="AX131" s="736" t="s">
        <v>482</v>
      </c>
      <c r="AY131" s="737"/>
      <c r="AZ131" s="737"/>
      <c r="BA131" s="737"/>
      <c r="BB131" s="737"/>
      <c r="BC131" s="737"/>
      <c r="BD131" s="737"/>
      <c r="BE131" s="738"/>
      <c r="BF131" s="739">
        <v>177.8</v>
      </c>
      <c r="BG131" s="740"/>
      <c r="BH131" s="740"/>
      <c r="BI131" s="740"/>
      <c r="BJ131" s="740"/>
      <c r="BK131" s="740"/>
      <c r="BL131" s="741"/>
      <c r="BM131" s="739">
        <v>400</v>
      </c>
      <c r="BN131" s="740"/>
      <c r="BO131" s="740"/>
      <c r="BP131" s="740"/>
      <c r="BQ131" s="740"/>
      <c r="BR131" s="740"/>
      <c r="BS131" s="741"/>
      <c r="BT131" s="742"/>
      <c r="BU131" s="743"/>
      <c r="BV131" s="743"/>
      <c r="BW131" s="743"/>
      <c r="BX131" s="743"/>
      <c r="BY131" s="743"/>
      <c r="BZ131" s="744"/>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5"/>
      <c r="DQ131" s="95"/>
      <c r="DR131" s="95"/>
      <c r="DS131" s="95"/>
      <c r="DT131" s="95"/>
      <c r="DU131" s="95"/>
      <c r="DV131" s="95"/>
      <c r="DW131" s="95"/>
      <c r="DX131" s="95"/>
      <c r="DY131" s="95"/>
      <c r="DZ131" s="98"/>
    </row>
    <row r="132" spans="1:131" s="68" customFormat="1" ht="26.25" customHeight="1" x14ac:dyDescent="0.2">
      <c r="A132" s="662" t="s">
        <v>57</v>
      </c>
      <c r="B132" s="663"/>
      <c r="C132" s="663"/>
      <c r="D132" s="663"/>
      <c r="E132" s="663"/>
      <c r="F132" s="663"/>
      <c r="G132" s="663"/>
      <c r="H132" s="663"/>
      <c r="I132" s="663"/>
      <c r="J132" s="663"/>
      <c r="K132" s="663"/>
      <c r="L132" s="663"/>
      <c r="M132" s="663"/>
      <c r="N132" s="663"/>
      <c r="O132" s="663"/>
      <c r="P132" s="663"/>
      <c r="Q132" s="663"/>
      <c r="R132" s="663"/>
      <c r="S132" s="663"/>
      <c r="T132" s="663"/>
      <c r="U132" s="663"/>
      <c r="V132" s="681" t="s">
        <v>359</v>
      </c>
      <c r="W132" s="681"/>
      <c r="X132" s="681"/>
      <c r="Y132" s="681"/>
      <c r="Z132" s="682"/>
      <c r="AA132" s="683">
        <v>10.07509114</v>
      </c>
      <c r="AB132" s="684"/>
      <c r="AC132" s="684"/>
      <c r="AD132" s="684"/>
      <c r="AE132" s="685"/>
      <c r="AF132" s="686">
        <v>10.9071955</v>
      </c>
      <c r="AG132" s="684"/>
      <c r="AH132" s="684"/>
      <c r="AI132" s="684"/>
      <c r="AJ132" s="685"/>
      <c r="AK132" s="686">
        <v>10.773200859999999</v>
      </c>
      <c r="AL132" s="684"/>
      <c r="AM132" s="684"/>
      <c r="AN132" s="684"/>
      <c r="AO132" s="685"/>
      <c r="AP132" s="687"/>
      <c r="AQ132" s="688"/>
      <c r="AR132" s="688"/>
      <c r="AS132" s="688"/>
      <c r="AT132" s="689"/>
      <c r="AU132" s="92"/>
      <c r="AV132" s="94"/>
      <c r="AW132" s="94"/>
      <c r="AX132" s="95"/>
      <c r="AY132" s="95"/>
      <c r="AZ132" s="95"/>
      <c r="BA132" s="95"/>
      <c r="BB132" s="95"/>
      <c r="BC132" s="95"/>
      <c r="BD132" s="95"/>
      <c r="BE132" s="95"/>
      <c r="BF132" s="95"/>
      <c r="BG132" s="95"/>
      <c r="BH132" s="95"/>
      <c r="BI132" s="95"/>
      <c r="BJ132" s="95"/>
      <c r="BK132" s="95"/>
      <c r="BL132" s="95"/>
      <c r="BM132" s="95"/>
      <c r="BN132" s="95"/>
      <c r="BO132" s="95"/>
      <c r="BP132" s="95"/>
      <c r="BQ132" s="95"/>
      <c r="BR132" s="95"/>
      <c r="BS132" s="95"/>
      <c r="BT132" s="95"/>
      <c r="BU132" s="95"/>
      <c r="BV132" s="95"/>
      <c r="BW132" s="95"/>
      <c r="BX132" s="95"/>
      <c r="BY132" s="95"/>
      <c r="BZ132" s="95"/>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c r="DG132" s="99"/>
      <c r="DH132" s="99"/>
      <c r="DI132" s="99"/>
      <c r="DJ132" s="99"/>
      <c r="DK132" s="99"/>
      <c r="DL132" s="99"/>
      <c r="DM132" s="99"/>
      <c r="DN132" s="99"/>
      <c r="DO132" s="99"/>
      <c r="DP132" s="98"/>
      <c r="DQ132" s="98"/>
      <c r="DR132" s="98"/>
      <c r="DS132" s="98"/>
      <c r="DT132" s="98"/>
      <c r="DU132" s="98"/>
      <c r="DV132" s="98"/>
      <c r="DW132" s="98"/>
      <c r="DX132" s="98"/>
      <c r="DY132" s="98"/>
      <c r="DZ132" s="98"/>
    </row>
    <row r="133" spans="1:131" s="68" customFormat="1" ht="26.25" customHeight="1" x14ac:dyDescent="0.2">
      <c r="A133" s="664"/>
      <c r="B133" s="665"/>
      <c r="C133" s="665"/>
      <c r="D133" s="665"/>
      <c r="E133" s="665"/>
      <c r="F133" s="665"/>
      <c r="G133" s="665"/>
      <c r="H133" s="665"/>
      <c r="I133" s="665"/>
      <c r="J133" s="665"/>
      <c r="K133" s="665"/>
      <c r="L133" s="665"/>
      <c r="M133" s="665"/>
      <c r="N133" s="665"/>
      <c r="O133" s="665"/>
      <c r="P133" s="665"/>
      <c r="Q133" s="665"/>
      <c r="R133" s="665"/>
      <c r="S133" s="665"/>
      <c r="T133" s="665"/>
      <c r="U133" s="665"/>
      <c r="V133" s="690" t="s">
        <v>84</v>
      </c>
      <c r="W133" s="690"/>
      <c r="X133" s="690"/>
      <c r="Y133" s="690"/>
      <c r="Z133" s="691"/>
      <c r="AA133" s="692">
        <v>10.199999999999999</v>
      </c>
      <c r="AB133" s="693"/>
      <c r="AC133" s="693"/>
      <c r="AD133" s="693"/>
      <c r="AE133" s="694"/>
      <c r="AF133" s="692">
        <v>10.3</v>
      </c>
      <c r="AG133" s="693"/>
      <c r="AH133" s="693"/>
      <c r="AI133" s="693"/>
      <c r="AJ133" s="694"/>
      <c r="AK133" s="692">
        <v>10.5</v>
      </c>
      <c r="AL133" s="693"/>
      <c r="AM133" s="693"/>
      <c r="AN133" s="693"/>
      <c r="AO133" s="694"/>
      <c r="AP133" s="695"/>
      <c r="AQ133" s="696"/>
      <c r="AR133" s="696"/>
      <c r="AS133" s="696"/>
      <c r="AT133" s="697"/>
      <c r="AU133" s="94"/>
      <c r="AV133" s="94"/>
      <c r="AW133" s="94"/>
      <c r="AX133" s="94"/>
      <c r="AY133" s="94"/>
      <c r="AZ133" s="94"/>
      <c r="BA133" s="94"/>
      <c r="BB133" s="94"/>
      <c r="BC133" s="94"/>
      <c r="BD133" s="94"/>
      <c r="BE133" s="94"/>
      <c r="BF133" s="94"/>
      <c r="BG133" s="94"/>
      <c r="BH133" s="94"/>
      <c r="BI133" s="94"/>
      <c r="BJ133" s="94"/>
      <c r="BK133" s="94"/>
      <c r="BL133" s="94"/>
      <c r="BM133" s="94"/>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8"/>
      <c r="DQ133" s="98"/>
      <c r="DR133" s="98"/>
      <c r="DS133" s="98"/>
      <c r="DT133" s="98"/>
      <c r="DU133" s="98"/>
      <c r="DV133" s="98"/>
      <c r="DW133" s="98"/>
      <c r="DX133" s="98"/>
      <c r="DY133" s="98"/>
      <c r="DZ133" s="98"/>
    </row>
    <row r="134" spans="1:131" s="65" customFormat="1" ht="11.25" customHeight="1" x14ac:dyDescent="0.2">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94"/>
      <c r="AV134" s="94"/>
      <c r="AW134" s="94"/>
      <c r="AX134" s="94"/>
      <c r="AY134" s="94"/>
      <c r="AZ134" s="94"/>
      <c r="BA134" s="94"/>
      <c r="BB134" s="94"/>
      <c r="BC134" s="94"/>
      <c r="BD134" s="94"/>
      <c r="BE134" s="94"/>
      <c r="BF134" s="94"/>
      <c r="BG134" s="94"/>
      <c r="BH134" s="94"/>
      <c r="BI134" s="94"/>
      <c r="BJ134" s="94"/>
      <c r="BK134" s="94"/>
      <c r="BL134" s="94"/>
      <c r="BM134" s="94"/>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c r="DN134" s="99"/>
      <c r="DO134" s="99"/>
      <c r="DP134" s="98"/>
      <c r="DQ134" s="98"/>
      <c r="DR134" s="98"/>
      <c r="DS134" s="98"/>
      <c r="DT134" s="98"/>
      <c r="DU134" s="98"/>
      <c r="DV134" s="98"/>
      <c r="DW134" s="98"/>
      <c r="DX134" s="98"/>
      <c r="DY134" s="98"/>
      <c r="DZ134" s="98"/>
      <c r="EA134" s="68"/>
    </row>
    <row r="135" spans="1:131" ht="14" hidden="1" x14ac:dyDescent="0.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82"/>
      <c r="DL135" s="82"/>
      <c r="DM135" s="82"/>
      <c r="DN135" s="82"/>
      <c r="DO135" s="82"/>
      <c r="DP135" s="82"/>
      <c r="DQ135" s="82"/>
      <c r="DR135" s="82"/>
      <c r="DS135" s="82"/>
      <c r="DT135" s="82"/>
      <c r="DU135" s="82"/>
      <c r="DV135" s="82"/>
      <c r="DW135" s="82"/>
      <c r="DX135" s="82"/>
      <c r="DY135" s="82"/>
      <c r="DZ135" s="82"/>
    </row>
  </sheetData>
  <sheetProtection algorithmName="SHA-512" hashValue="vaTo+CALMbEaF3Y3xXGkKWo1an+826RV7yHIUe9Ksbvyp5M59WtjyiqkgS3Heqk3/Yc4PnO52p8OgK5UbzYfXQ==" saltValue="SPyosk+6MFV5gtPQSzwJ6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4"/>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0" zoomScaleNormal="85" zoomScaleSheetLayoutView="80" workbookViewId="0"/>
  </sheetViews>
  <sheetFormatPr defaultColWidth="0" defaultRowHeight="13.5" customHeight="1" zeroHeight="1" x14ac:dyDescent="0.2"/>
  <cols>
    <col min="1" max="2" width="2.81640625" style="108" customWidth="1"/>
    <col min="3" max="120" width="2.81640625" style="109" customWidth="1"/>
    <col min="121" max="121" width="9" style="109" hidden="1" customWidth="1"/>
    <col min="122" max="16384" width="9" style="109" hidden="1"/>
  </cols>
  <sheetData>
    <row r="1" spans="2:2" ht="13" x14ac:dyDescent="0.2">
      <c r="B1" s="10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109" t="s">
        <v>98</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ihHJZgskqP1qcLBQ99avtrajhoor4mYFXJlEH4jah9hInE7BuXJeUKxnUXLEwroPOTKXKNa4uG+7rIZmXfOOlQ==" saltValue="DTsVRUqvC4mKdytwh7mSJw==" spinCount="100000" sheet="1" objects="1" scenarios="1"/>
  <phoneticPr fontId="4"/>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328125" style="108" customWidth="1"/>
    <col min="117" max="117" width="9" style="109" hidden="1" customWidth="1"/>
    <col min="118" max="16384" width="9" style="109" hidden="1"/>
  </cols>
  <sheetData>
    <row r="1" spans="2:116" ht="13" x14ac:dyDescent="0.2">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row>
    <row r="2" spans="2:116" ht="13" x14ac:dyDescent="0.2">
      <c r="T2" s="109"/>
    </row>
    <row r="3" spans="2:116" ht="13" x14ac:dyDescent="0.2">
      <c r="B3" s="109"/>
      <c r="C3" s="109"/>
      <c r="D3" s="109"/>
      <c r="E3" s="109"/>
      <c r="F3" s="109"/>
      <c r="G3" s="109"/>
      <c r="H3" s="109"/>
      <c r="I3" s="109"/>
      <c r="J3" s="109"/>
      <c r="K3" s="109"/>
      <c r="L3" s="109"/>
      <c r="M3" s="109"/>
      <c r="N3" s="109"/>
      <c r="O3" s="109"/>
      <c r="P3" s="109"/>
      <c r="Q3" s="109"/>
      <c r="R3" s="109"/>
      <c r="S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109"/>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109"/>
      <c r="T35" s="109"/>
      <c r="DG35" s="109"/>
      <c r="DH35" s="109"/>
      <c r="DI35" s="109"/>
      <c r="DJ35" s="109"/>
      <c r="DK35" s="109"/>
      <c r="DL35" s="109"/>
    </row>
    <row r="36" spans="2:116" ht="13" x14ac:dyDescent="0.2">
      <c r="B36" s="109"/>
      <c r="C36" s="109"/>
      <c r="D36" s="109"/>
      <c r="E36" s="109"/>
      <c r="F36" s="109"/>
      <c r="G36" s="109"/>
      <c r="H36" s="109"/>
      <c r="I36" s="109"/>
      <c r="J36" s="109"/>
      <c r="K36" s="109"/>
      <c r="L36" s="109"/>
      <c r="N36" s="109"/>
      <c r="O36" s="109"/>
      <c r="P36" s="109"/>
      <c r="Q36" s="109"/>
      <c r="R36" s="109"/>
      <c r="S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row>
    <row r="37" spans="2:116" ht="13" x14ac:dyDescent="0.2">
      <c r="DL37" s="109"/>
    </row>
    <row r="38" spans="2:116" ht="13" x14ac:dyDescent="0.2">
      <c r="DK38" s="109"/>
      <c r="DL38" s="109"/>
    </row>
    <row r="39" spans="2:116" ht="13" x14ac:dyDescent="0.2"/>
    <row r="40" spans="2:116" ht="13" x14ac:dyDescent="0.2"/>
    <row r="41" spans="2:116" ht="13" x14ac:dyDescent="0.2"/>
    <row r="42" spans="2:116" ht="13" x14ac:dyDescent="0.2">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row>
    <row r="43" spans="2:116" ht="13" x14ac:dyDescent="0.2">
      <c r="Q43" s="109"/>
      <c r="R43" s="109"/>
      <c r="S43" s="109"/>
      <c r="CZ43" s="109"/>
      <c r="DA43" s="109"/>
      <c r="DB43" s="109"/>
      <c r="DC43" s="109"/>
      <c r="DD43" s="109"/>
      <c r="DE43" s="109"/>
      <c r="DF43" s="109"/>
      <c r="DG43" s="109"/>
      <c r="DH43" s="109"/>
      <c r="DI43" s="109"/>
      <c r="DJ43" s="109"/>
      <c r="DK43" s="109"/>
      <c r="DL43" s="109"/>
    </row>
    <row r="44" spans="2:116" ht="13" x14ac:dyDescent="0.2">
      <c r="DL44" s="109"/>
    </row>
    <row r="45" spans="2:116" ht="13" x14ac:dyDescent="0.2"/>
    <row r="46" spans="2:116" ht="13" x14ac:dyDescent="0.2"/>
    <row r="47" spans="2:116" ht="13" x14ac:dyDescent="0.2"/>
    <row r="48" spans="2:116" ht="13" x14ac:dyDescent="0.2"/>
    <row r="49" spans="111:116" ht="13" x14ac:dyDescent="0.2"/>
    <row r="50" spans="111:116" ht="13" x14ac:dyDescent="0.2">
      <c r="DG50" s="109"/>
      <c r="DH50" s="109"/>
      <c r="DI50" s="109"/>
      <c r="DJ50" s="109"/>
      <c r="DK50" s="109"/>
      <c r="DL50" s="109"/>
    </row>
    <row r="51" spans="111:116" ht="13" x14ac:dyDescent="0.2"/>
    <row r="52" spans="111:116" ht="13" x14ac:dyDescent="0.2"/>
    <row r="53" spans="111:116" ht="13" x14ac:dyDescent="0.2">
      <c r="DL53" s="109"/>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109"/>
      <c r="DK67" s="109"/>
      <c r="DL67" s="109"/>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108" t="s">
        <v>98</v>
      </c>
    </row>
    <row r="90" spans="116:116" ht="13.5" hidden="1" customHeight="1" x14ac:dyDescent="0.2"/>
    <row r="91" spans="116:116" ht="13.5" hidden="1" customHeight="1" x14ac:dyDescent="0.2"/>
    <row r="92" spans="116:116" ht="13.5" hidden="1" customHeight="1" x14ac:dyDescent="0.2"/>
    <row r="93" spans="116:116" ht="13.5" hidden="1" customHeight="1" x14ac:dyDescent="0.2"/>
    <row r="94" spans="116:116" ht="13.5" hidden="1" customHeight="1" x14ac:dyDescent="0.2"/>
    <row r="95" spans="116:116" ht="13.5" hidden="1" customHeight="1" x14ac:dyDescent="0.2"/>
    <row r="96" spans="116: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1lJHyDtoxgrDguxI8ZPDfIjsRyKOIChuyE/12zNdGH5eZ0vFEL+JDDx3Bb/097Fi2CfXeq9NXo/wz6CAB8WYeg==" saltValue="Qkbuu/HFnJzuAOyBoy4Qzw==" spinCount="100000" sheet="1" objects="1" scenarios="1"/>
  <phoneticPr fontId="4"/>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53125" style="64" customWidth="1"/>
    <col min="37" max="44" width="17" style="64" customWidth="1"/>
    <col min="45" max="45" width="6.08984375" style="110" customWidth="1"/>
    <col min="46" max="46" width="3" style="111" customWidth="1"/>
    <col min="47" max="47" width="19.08984375" style="64" hidden="1" customWidth="1"/>
    <col min="48" max="52" width="12.6328125" style="64" hidden="1" customWidth="1"/>
    <col min="53" max="53" width="8.6328125" style="64" hidden="1" customWidth="1"/>
    <col min="54" max="16384" width="8.6328125" style="64" hidden="1"/>
  </cols>
  <sheetData>
    <row r="1" spans="1:46" ht="13" x14ac:dyDescent="0.2">
      <c r="AS1" s="122"/>
      <c r="AT1" s="122"/>
    </row>
    <row r="2" spans="1:46" ht="13" x14ac:dyDescent="0.2">
      <c r="AS2" s="122"/>
      <c r="AT2" s="122"/>
    </row>
    <row r="3" spans="1:46" ht="13" x14ac:dyDescent="0.2">
      <c r="AS3" s="122"/>
      <c r="AT3" s="122"/>
    </row>
    <row r="4" spans="1:46" ht="13" x14ac:dyDescent="0.2">
      <c r="AS4" s="122"/>
      <c r="AT4" s="122"/>
    </row>
    <row r="5" spans="1:46" ht="16.5" x14ac:dyDescent="0.2">
      <c r="A5" s="113" t="s">
        <v>509</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90"/>
    </row>
    <row r="6" spans="1:46" ht="13" x14ac:dyDescent="0.2">
      <c r="A6" s="11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16" t="s">
        <v>207</v>
      </c>
      <c r="AL6" s="116"/>
      <c r="AM6" s="116"/>
      <c r="AN6" s="116"/>
      <c r="AO6" s="122"/>
      <c r="AP6" s="122"/>
      <c r="AQ6" s="122"/>
      <c r="AR6" s="122"/>
    </row>
    <row r="7" spans="1:46" ht="13" x14ac:dyDescent="0.2">
      <c r="A7" s="11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4"/>
      <c r="AL7" s="131"/>
      <c r="AM7" s="131"/>
      <c r="AN7" s="141"/>
      <c r="AO7" s="978" t="s">
        <v>85</v>
      </c>
      <c r="AP7" s="158"/>
      <c r="AQ7" s="169" t="s">
        <v>332</v>
      </c>
      <c r="AR7" s="181"/>
    </row>
    <row r="8" spans="1:46" ht="13" x14ac:dyDescent="0.2">
      <c r="A8" s="11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5"/>
      <c r="AL8" s="132"/>
      <c r="AM8" s="132"/>
      <c r="AN8" s="142"/>
      <c r="AO8" s="979"/>
      <c r="AP8" s="159" t="s">
        <v>511</v>
      </c>
      <c r="AQ8" s="170" t="s">
        <v>242</v>
      </c>
      <c r="AR8" s="182" t="s">
        <v>143</v>
      </c>
    </row>
    <row r="9" spans="1:46" ht="13" x14ac:dyDescent="0.2">
      <c r="A9" s="111"/>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991" t="s">
        <v>512</v>
      </c>
      <c r="AL9" s="992"/>
      <c r="AM9" s="992"/>
      <c r="AN9" s="993"/>
      <c r="AO9" s="148">
        <v>114530533</v>
      </c>
      <c r="AP9" s="148">
        <v>159629</v>
      </c>
      <c r="AQ9" s="171">
        <v>163151</v>
      </c>
      <c r="AR9" s="183">
        <v>-2.2000000000000002</v>
      </c>
    </row>
    <row r="10" spans="1:46" ht="13" x14ac:dyDescent="0.2">
      <c r="A10" s="111"/>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991" t="s">
        <v>360</v>
      </c>
      <c r="AL10" s="992"/>
      <c r="AM10" s="992"/>
      <c r="AN10" s="993"/>
      <c r="AO10" s="148">
        <v>890368</v>
      </c>
      <c r="AP10" s="148">
        <v>1241</v>
      </c>
      <c r="AQ10" s="171">
        <v>680</v>
      </c>
      <c r="AR10" s="183">
        <v>82.5</v>
      </c>
    </row>
    <row r="11" spans="1:46" ht="13.5" customHeight="1" x14ac:dyDescent="0.2">
      <c r="A11" s="111"/>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991" t="s">
        <v>370</v>
      </c>
      <c r="AL11" s="992"/>
      <c r="AM11" s="992"/>
      <c r="AN11" s="993"/>
      <c r="AO11" s="148">
        <v>1352082</v>
      </c>
      <c r="AP11" s="148">
        <v>1884</v>
      </c>
      <c r="AQ11" s="171">
        <v>1363</v>
      </c>
      <c r="AR11" s="183">
        <v>38.200000000000003</v>
      </c>
    </row>
    <row r="12" spans="1:46" ht="13.5" customHeight="1" x14ac:dyDescent="0.2">
      <c r="A12" s="111"/>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991" t="s">
        <v>234</v>
      </c>
      <c r="AL12" s="992"/>
      <c r="AM12" s="992"/>
      <c r="AN12" s="993"/>
      <c r="AO12" s="148" t="s">
        <v>188</v>
      </c>
      <c r="AP12" s="148" t="s">
        <v>188</v>
      </c>
      <c r="AQ12" s="171" t="s">
        <v>188</v>
      </c>
      <c r="AR12" s="183" t="s">
        <v>188</v>
      </c>
    </row>
    <row r="13" spans="1:46" ht="13.5" customHeight="1" x14ac:dyDescent="0.2">
      <c r="A13" s="111"/>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991" t="s">
        <v>272</v>
      </c>
      <c r="AL13" s="992"/>
      <c r="AM13" s="992"/>
      <c r="AN13" s="993"/>
      <c r="AO13" s="148">
        <v>1858</v>
      </c>
      <c r="AP13" s="148">
        <v>3</v>
      </c>
      <c r="AQ13" s="171">
        <v>49</v>
      </c>
      <c r="AR13" s="183">
        <v>-93.9</v>
      </c>
    </row>
    <row r="14" spans="1:46" ht="13.5" customHeight="1" x14ac:dyDescent="0.2">
      <c r="A14" s="111"/>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991" t="s">
        <v>513</v>
      </c>
      <c r="AL14" s="992"/>
      <c r="AM14" s="992"/>
      <c r="AN14" s="993"/>
      <c r="AO14" s="148">
        <v>2592358</v>
      </c>
      <c r="AP14" s="148">
        <v>3613</v>
      </c>
      <c r="AQ14" s="171">
        <v>4538</v>
      </c>
      <c r="AR14" s="183">
        <v>-20.399999999999999</v>
      </c>
    </row>
    <row r="15" spans="1:46" ht="13" x14ac:dyDescent="0.2">
      <c r="A15" s="111"/>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991" t="s">
        <v>289</v>
      </c>
      <c r="AL15" s="992"/>
      <c r="AM15" s="992"/>
      <c r="AN15" s="993"/>
      <c r="AO15" s="148">
        <v>-11882731</v>
      </c>
      <c r="AP15" s="148">
        <v>-16562</v>
      </c>
      <c r="AQ15" s="171">
        <v>-15286</v>
      </c>
      <c r="AR15" s="183">
        <v>8.3000000000000007</v>
      </c>
    </row>
    <row r="16" spans="1:46" ht="13" x14ac:dyDescent="0.2">
      <c r="A16" s="111"/>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988" t="s">
        <v>243</v>
      </c>
      <c r="AL16" s="989"/>
      <c r="AM16" s="989"/>
      <c r="AN16" s="990"/>
      <c r="AO16" s="148">
        <v>107484468</v>
      </c>
      <c r="AP16" s="148">
        <v>149808</v>
      </c>
      <c r="AQ16" s="171">
        <v>154496</v>
      </c>
      <c r="AR16" s="183">
        <v>-3</v>
      </c>
    </row>
    <row r="17" spans="1:46" ht="13" x14ac:dyDescent="0.2">
      <c r="A17" s="111"/>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6"/>
      <c r="AL17" s="126"/>
      <c r="AM17" s="126"/>
      <c r="AN17" s="126"/>
      <c r="AO17" s="149"/>
      <c r="AP17" s="149"/>
      <c r="AQ17" s="149"/>
      <c r="AR17" s="184"/>
    </row>
    <row r="18" spans="1:46" ht="13" x14ac:dyDescent="0.2">
      <c r="A18" s="111"/>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63"/>
      <c r="AR18" s="163"/>
    </row>
    <row r="19" spans="1:46" ht="13" x14ac:dyDescent="0.2">
      <c r="A19" s="111"/>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t="s">
        <v>514</v>
      </c>
      <c r="AL19" s="122"/>
      <c r="AM19" s="122"/>
      <c r="AN19" s="122"/>
      <c r="AO19" s="122"/>
      <c r="AP19" s="122"/>
      <c r="AQ19" s="122"/>
      <c r="AR19" s="122"/>
    </row>
    <row r="20" spans="1:46" ht="13" x14ac:dyDescent="0.2">
      <c r="A20" s="111"/>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7"/>
      <c r="AL20" s="133"/>
      <c r="AM20" s="133"/>
      <c r="AN20" s="143"/>
      <c r="AO20" s="150" t="s">
        <v>515</v>
      </c>
      <c r="AP20" s="160" t="s">
        <v>516</v>
      </c>
      <c r="AQ20" s="172" t="s">
        <v>43</v>
      </c>
      <c r="AR20" s="185"/>
    </row>
    <row r="21" spans="1:46" s="112" customFormat="1" ht="13" x14ac:dyDescent="0.2">
      <c r="A21" s="114"/>
      <c r="AK21" s="994" t="s">
        <v>517</v>
      </c>
      <c r="AL21" s="995"/>
      <c r="AM21" s="995"/>
      <c r="AN21" s="996"/>
      <c r="AO21" s="151">
        <v>1761.44</v>
      </c>
      <c r="AP21" s="161">
        <v>1795.69</v>
      </c>
      <c r="AQ21" s="173">
        <v>-34.25</v>
      </c>
      <c r="AS21" s="191"/>
      <c r="AT21" s="114"/>
    </row>
    <row r="22" spans="1:46" s="112" customFormat="1" ht="13" x14ac:dyDescent="0.2">
      <c r="A22" s="114"/>
      <c r="AK22" s="994" t="s">
        <v>518</v>
      </c>
      <c r="AL22" s="995"/>
      <c r="AM22" s="995"/>
      <c r="AN22" s="996"/>
      <c r="AO22" s="152">
        <v>98.6</v>
      </c>
      <c r="AP22" s="162">
        <v>97.4</v>
      </c>
      <c r="AQ22" s="174">
        <v>1.2</v>
      </c>
      <c r="AR22" s="163"/>
      <c r="AS22" s="191"/>
      <c r="AT22" s="114"/>
    </row>
    <row r="23" spans="1:46" s="112" customFormat="1" ht="13" x14ac:dyDescent="0.2">
      <c r="A23" s="114"/>
      <c r="AP23" s="163"/>
      <c r="AQ23" s="163"/>
      <c r="AR23" s="163"/>
      <c r="AS23" s="191"/>
      <c r="AT23" s="114"/>
    </row>
    <row r="24" spans="1:46" s="112" customFormat="1" ht="13" x14ac:dyDescent="0.2">
      <c r="A24" s="114"/>
      <c r="AP24" s="163"/>
      <c r="AQ24" s="163"/>
      <c r="AR24" s="163"/>
      <c r="AS24" s="191"/>
      <c r="AT24" s="114"/>
    </row>
    <row r="25" spans="1:46" s="112" customFormat="1" ht="13" x14ac:dyDescent="0.2">
      <c r="A25" s="115"/>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64"/>
      <c r="AQ25" s="164"/>
      <c r="AR25" s="164"/>
      <c r="AS25" s="192"/>
      <c r="AT25" s="114"/>
    </row>
    <row r="26" spans="1:46" s="112" customFormat="1" ht="13" x14ac:dyDescent="0.2">
      <c r="A26" s="116" t="s">
        <v>519</v>
      </c>
      <c r="AP26" s="163"/>
      <c r="AQ26" s="163"/>
      <c r="AR26" s="163"/>
      <c r="AS26" s="116"/>
      <c r="AT26" s="116"/>
    </row>
    <row r="27" spans="1:46" ht="13" x14ac:dyDescent="0.2">
      <c r="A27" s="117"/>
      <c r="AO27" s="122"/>
      <c r="AP27" s="122"/>
      <c r="AQ27" s="122"/>
      <c r="AR27" s="122"/>
      <c r="AS27" s="122"/>
      <c r="AT27" s="122"/>
    </row>
    <row r="28" spans="1:46" ht="16.5" x14ac:dyDescent="0.2">
      <c r="A28" s="113" t="s">
        <v>228</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93"/>
    </row>
    <row r="29" spans="1:46" ht="13" x14ac:dyDescent="0.2">
      <c r="A29" s="111"/>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16" t="s">
        <v>124</v>
      </c>
      <c r="AL29" s="116"/>
      <c r="AM29" s="116"/>
      <c r="AN29" s="116"/>
      <c r="AO29" s="122"/>
      <c r="AP29" s="122"/>
      <c r="AQ29" s="122"/>
      <c r="AR29" s="122"/>
      <c r="AS29" s="194"/>
    </row>
    <row r="30" spans="1:46" ht="13" x14ac:dyDescent="0.2">
      <c r="A30" s="111"/>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4"/>
      <c r="AL30" s="131"/>
      <c r="AM30" s="131"/>
      <c r="AN30" s="141"/>
      <c r="AO30" s="978" t="s">
        <v>85</v>
      </c>
      <c r="AP30" s="158"/>
      <c r="AQ30" s="169" t="s">
        <v>332</v>
      </c>
      <c r="AR30" s="181"/>
    </row>
    <row r="31" spans="1:46" ht="13" x14ac:dyDescent="0.2">
      <c r="A31" s="111"/>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5"/>
      <c r="AL31" s="132"/>
      <c r="AM31" s="132"/>
      <c r="AN31" s="142"/>
      <c r="AO31" s="979"/>
      <c r="AP31" s="159" t="s">
        <v>511</v>
      </c>
      <c r="AQ31" s="170" t="s">
        <v>242</v>
      </c>
      <c r="AR31" s="182" t="s">
        <v>143</v>
      </c>
    </row>
    <row r="32" spans="1:46" ht="27" customHeight="1" x14ac:dyDescent="0.2">
      <c r="A32" s="111"/>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982" t="s">
        <v>344</v>
      </c>
      <c r="AL32" s="983"/>
      <c r="AM32" s="983"/>
      <c r="AN32" s="984"/>
      <c r="AO32" s="148">
        <v>63621663</v>
      </c>
      <c r="AP32" s="148">
        <v>88674</v>
      </c>
      <c r="AQ32" s="171">
        <v>98023</v>
      </c>
      <c r="AR32" s="183">
        <v>-9.5</v>
      </c>
    </row>
    <row r="33" spans="1:46" ht="13.5" customHeight="1" x14ac:dyDescent="0.2">
      <c r="A33" s="111"/>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982" t="s">
        <v>520</v>
      </c>
      <c r="AL33" s="983"/>
      <c r="AM33" s="983"/>
      <c r="AN33" s="984"/>
      <c r="AO33" s="148">
        <v>1134210</v>
      </c>
      <c r="AP33" s="148">
        <v>1581</v>
      </c>
      <c r="AQ33" s="171">
        <v>576</v>
      </c>
      <c r="AR33" s="183">
        <v>174.5</v>
      </c>
    </row>
    <row r="34" spans="1:46" ht="27" customHeight="1" x14ac:dyDescent="0.2">
      <c r="A34" s="111"/>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982" t="s">
        <v>54</v>
      </c>
      <c r="AL34" s="983"/>
      <c r="AM34" s="983"/>
      <c r="AN34" s="984"/>
      <c r="AO34" s="148">
        <v>8796709</v>
      </c>
      <c r="AP34" s="148">
        <v>12261</v>
      </c>
      <c r="AQ34" s="171">
        <v>9028</v>
      </c>
      <c r="AR34" s="183">
        <v>35.799999999999997</v>
      </c>
    </row>
    <row r="35" spans="1:46" ht="27" customHeight="1" x14ac:dyDescent="0.2">
      <c r="A35" s="111"/>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982" t="s">
        <v>522</v>
      </c>
      <c r="AL35" s="983"/>
      <c r="AM35" s="983"/>
      <c r="AN35" s="984"/>
      <c r="AO35" s="148">
        <v>1540195</v>
      </c>
      <c r="AP35" s="148">
        <v>2147</v>
      </c>
      <c r="AQ35" s="171">
        <v>2455</v>
      </c>
      <c r="AR35" s="183">
        <v>-12.5</v>
      </c>
    </row>
    <row r="36" spans="1:46" ht="27" customHeight="1" x14ac:dyDescent="0.2">
      <c r="A36" s="111"/>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982" t="s">
        <v>36</v>
      </c>
      <c r="AL36" s="983"/>
      <c r="AM36" s="983"/>
      <c r="AN36" s="984"/>
      <c r="AO36" s="148">
        <v>879993</v>
      </c>
      <c r="AP36" s="148">
        <v>1227</v>
      </c>
      <c r="AQ36" s="171">
        <v>1236</v>
      </c>
      <c r="AR36" s="183">
        <v>-0.7</v>
      </c>
    </row>
    <row r="37" spans="1:46" ht="13.5" customHeight="1" x14ac:dyDescent="0.2">
      <c r="A37" s="111"/>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982" t="s">
        <v>523</v>
      </c>
      <c r="AL37" s="983"/>
      <c r="AM37" s="983"/>
      <c r="AN37" s="984"/>
      <c r="AO37" s="148">
        <v>985700</v>
      </c>
      <c r="AP37" s="148">
        <v>1374</v>
      </c>
      <c r="AQ37" s="171">
        <v>1023</v>
      </c>
      <c r="AR37" s="183">
        <v>34.299999999999997</v>
      </c>
    </row>
    <row r="38" spans="1:46" ht="27" customHeight="1" x14ac:dyDescent="0.2">
      <c r="A38" s="111"/>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985" t="s">
        <v>322</v>
      </c>
      <c r="AL38" s="986"/>
      <c r="AM38" s="986"/>
      <c r="AN38" s="987"/>
      <c r="AO38" s="153">
        <v>9572</v>
      </c>
      <c r="AP38" s="153">
        <v>13</v>
      </c>
      <c r="AQ38" s="175">
        <v>8</v>
      </c>
      <c r="AR38" s="174">
        <v>62.5</v>
      </c>
      <c r="AS38" s="194"/>
    </row>
    <row r="39" spans="1:46" ht="13" x14ac:dyDescent="0.2">
      <c r="A39" s="111"/>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985" t="s">
        <v>82</v>
      </c>
      <c r="AL39" s="986"/>
      <c r="AM39" s="986"/>
      <c r="AN39" s="987"/>
      <c r="AO39" s="148">
        <v>-2815784</v>
      </c>
      <c r="AP39" s="148">
        <v>-3925</v>
      </c>
      <c r="AQ39" s="171">
        <v>-3083</v>
      </c>
      <c r="AR39" s="183">
        <v>27.3</v>
      </c>
      <c r="AS39" s="194"/>
    </row>
    <row r="40" spans="1:46" ht="27" customHeight="1" x14ac:dyDescent="0.2">
      <c r="A40" s="111"/>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982" t="s">
        <v>29</v>
      </c>
      <c r="AL40" s="983"/>
      <c r="AM40" s="983"/>
      <c r="AN40" s="984"/>
      <c r="AO40" s="148">
        <v>-50945150</v>
      </c>
      <c r="AP40" s="148">
        <v>-71006</v>
      </c>
      <c r="AQ40" s="171">
        <v>-80212</v>
      </c>
      <c r="AR40" s="183">
        <v>-11.5</v>
      </c>
      <c r="AS40" s="194"/>
    </row>
    <row r="41" spans="1:46" ht="13" x14ac:dyDescent="0.2">
      <c r="A41" s="111"/>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988" t="s">
        <v>457</v>
      </c>
      <c r="AL41" s="989"/>
      <c r="AM41" s="989"/>
      <c r="AN41" s="990"/>
      <c r="AO41" s="148">
        <v>23207108</v>
      </c>
      <c r="AP41" s="148">
        <v>32345</v>
      </c>
      <c r="AQ41" s="171">
        <v>29054</v>
      </c>
      <c r="AR41" s="183">
        <v>11.3</v>
      </c>
      <c r="AS41" s="194"/>
    </row>
    <row r="42" spans="1:46" ht="13" x14ac:dyDescent="0.2">
      <c r="A42" s="111"/>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63"/>
      <c r="AR42" s="163"/>
      <c r="AS42" s="194"/>
    </row>
    <row r="43" spans="1:46" ht="13" x14ac:dyDescent="0.2">
      <c r="A43" s="111"/>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65"/>
      <c r="AQ43" s="163"/>
      <c r="AR43" s="122"/>
      <c r="AS43" s="194"/>
    </row>
    <row r="44" spans="1:46" ht="13" x14ac:dyDescent="0.2">
      <c r="A44" s="111"/>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63"/>
      <c r="AR44" s="122"/>
    </row>
    <row r="45" spans="1:46" ht="13" x14ac:dyDescent="0.2">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76"/>
      <c r="AR45" s="118"/>
      <c r="AS45" s="118"/>
      <c r="AT45" s="122"/>
    </row>
    <row r="46" spans="1:46" ht="13" x14ac:dyDescent="0.2">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22"/>
    </row>
    <row r="47" spans="1:46" ht="17.25" customHeight="1" x14ac:dyDescent="0.2">
      <c r="A47" s="120" t="s">
        <v>162</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46" ht="13" x14ac:dyDescent="0.2">
      <c r="A48" s="111"/>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19" t="s">
        <v>524</v>
      </c>
      <c r="AL48" s="119"/>
      <c r="AM48" s="119"/>
      <c r="AN48" s="119"/>
      <c r="AO48" s="119"/>
      <c r="AP48" s="119"/>
      <c r="AQ48" s="164"/>
      <c r="AR48" s="119"/>
    </row>
    <row r="49" spans="1:44" ht="13.5" customHeight="1" x14ac:dyDescent="0.2">
      <c r="A49" s="111"/>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8"/>
      <c r="AL49" s="134"/>
      <c r="AM49" s="980" t="s">
        <v>85</v>
      </c>
      <c r="AN49" s="975" t="s">
        <v>430</v>
      </c>
      <c r="AO49" s="976"/>
      <c r="AP49" s="976"/>
      <c r="AQ49" s="976"/>
      <c r="AR49" s="977"/>
    </row>
    <row r="50" spans="1:44" ht="13" x14ac:dyDescent="0.2">
      <c r="A50" s="111"/>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9"/>
      <c r="AL50" s="135"/>
      <c r="AM50" s="981"/>
      <c r="AN50" s="145" t="s">
        <v>501</v>
      </c>
      <c r="AO50" s="155" t="s">
        <v>502</v>
      </c>
      <c r="AP50" s="166" t="s">
        <v>92</v>
      </c>
      <c r="AQ50" s="177" t="s">
        <v>111</v>
      </c>
      <c r="AR50" s="187" t="s">
        <v>525</v>
      </c>
    </row>
    <row r="51" spans="1:44" ht="13" x14ac:dyDescent="0.2">
      <c r="A51" s="111"/>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8" t="s">
        <v>389</v>
      </c>
      <c r="AL51" s="134"/>
      <c r="AM51" s="139">
        <v>94306871</v>
      </c>
      <c r="AN51" s="146">
        <v>126227</v>
      </c>
      <c r="AO51" s="156">
        <v>-0.8</v>
      </c>
      <c r="AP51" s="167">
        <v>123663</v>
      </c>
      <c r="AQ51" s="178">
        <v>8.4</v>
      </c>
      <c r="AR51" s="188">
        <v>-9.1999999999999993</v>
      </c>
    </row>
    <row r="52" spans="1:44" ht="13" x14ac:dyDescent="0.2">
      <c r="A52" s="111"/>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30"/>
      <c r="AL52" s="136" t="s">
        <v>256</v>
      </c>
      <c r="AM52" s="140">
        <v>27226973</v>
      </c>
      <c r="AN52" s="147">
        <v>36442</v>
      </c>
      <c r="AO52" s="157">
        <v>38.6</v>
      </c>
      <c r="AP52" s="168">
        <v>28854</v>
      </c>
      <c r="AQ52" s="179">
        <v>16</v>
      </c>
      <c r="AR52" s="189">
        <v>22.6</v>
      </c>
    </row>
    <row r="53" spans="1:44" ht="13" x14ac:dyDescent="0.2">
      <c r="A53" s="111"/>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8" t="s">
        <v>225</v>
      </c>
      <c r="AL53" s="134"/>
      <c r="AM53" s="139">
        <v>95658313</v>
      </c>
      <c r="AN53" s="146">
        <v>129258</v>
      </c>
      <c r="AO53" s="156">
        <v>2.4</v>
      </c>
      <c r="AP53" s="167">
        <v>119378</v>
      </c>
      <c r="AQ53" s="178">
        <v>-3.5</v>
      </c>
      <c r="AR53" s="188">
        <v>5.9</v>
      </c>
    </row>
    <row r="54" spans="1:44" ht="13" x14ac:dyDescent="0.2">
      <c r="A54" s="111"/>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30"/>
      <c r="AL54" s="136" t="s">
        <v>256</v>
      </c>
      <c r="AM54" s="140">
        <v>25346603</v>
      </c>
      <c r="AN54" s="147">
        <v>34249</v>
      </c>
      <c r="AO54" s="157">
        <v>-6</v>
      </c>
      <c r="AP54" s="168">
        <v>35801</v>
      </c>
      <c r="AQ54" s="179">
        <v>24.1</v>
      </c>
      <c r="AR54" s="189">
        <v>-30.1</v>
      </c>
    </row>
    <row r="55" spans="1:44" ht="13" x14ac:dyDescent="0.2">
      <c r="A55" s="111"/>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8" t="s">
        <v>526</v>
      </c>
      <c r="AL55" s="134"/>
      <c r="AM55" s="139">
        <v>99492641</v>
      </c>
      <c r="AN55" s="146">
        <v>135820</v>
      </c>
      <c r="AO55" s="156">
        <v>5.0999999999999996</v>
      </c>
      <c r="AP55" s="167">
        <v>135728</v>
      </c>
      <c r="AQ55" s="178">
        <v>13.7</v>
      </c>
      <c r="AR55" s="188">
        <v>-8.6</v>
      </c>
    </row>
    <row r="56" spans="1:44" ht="13" x14ac:dyDescent="0.2">
      <c r="A56" s="111"/>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30"/>
      <c r="AL56" s="136" t="s">
        <v>256</v>
      </c>
      <c r="AM56" s="140">
        <v>31257550</v>
      </c>
      <c r="AN56" s="147">
        <v>42670</v>
      </c>
      <c r="AO56" s="157">
        <v>24.6</v>
      </c>
      <c r="AP56" s="168">
        <v>40699</v>
      </c>
      <c r="AQ56" s="179">
        <v>13.7</v>
      </c>
      <c r="AR56" s="189">
        <v>10.9</v>
      </c>
    </row>
    <row r="57" spans="1:44" ht="13" x14ac:dyDescent="0.2">
      <c r="A57" s="111"/>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8" t="s">
        <v>227</v>
      </c>
      <c r="AL57" s="134"/>
      <c r="AM57" s="139">
        <v>109110421</v>
      </c>
      <c r="AN57" s="146">
        <v>150437</v>
      </c>
      <c r="AO57" s="156">
        <v>10.8</v>
      </c>
      <c r="AP57" s="167">
        <v>139505</v>
      </c>
      <c r="AQ57" s="178">
        <v>2.8</v>
      </c>
      <c r="AR57" s="188">
        <v>8</v>
      </c>
    </row>
    <row r="58" spans="1:44" ht="13" x14ac:dyDescent="0.2">
      <c r="A58" s="111"/>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30"/>
      <c r="AL58" s="136" t="s">
        <v>256</v>
      </c>
      <c r="AM58" s="140">
        <v>32511936</v>
      </c>
      <c r="AN58" s="147">
        <v>44826</v>
      </c>
      <c r="AO58" s="157">
        <v>5.0999999999999996</v>
      </c>
      <c r="AP58" s="168">
        <v>39411</v>
      </c>
      <c r="AQ58" s="179">
        <v>-3.2</v>
      </c>
      <c r="AR58" s="189">
        <v>8.3000000000000007</v>
      </c>
    </row>
    <row r="59" spans="1:44" ht="13" x14ac:dyDescent="0.2">
      <c r="A59" s="111"/>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8" t="s">
        <v>510</v>
      </c>
      <c r="AL59" s="134"/>
      <c r="AM59" s="139">
        <v>93339378</v>
      </c>
      <c r="AN59" s="146">
        <v>130093</v>
      </c>
      <c r="AO59" s="156">
        <v>-13.5</v>
      </c>
      <c r="AP59" s="167">
        <v>128232</v>
      </c>
      <c r="AQ59" s="178">
        <v>-8.1</v>
      </c>
      <c r="AR59" s="188">
        <v>-5.4</v>
      </c>
    </row>
    <row r="60" spans="1:44" ht="13" x14ac:dyDescent="0.2">
      <c r="A60" s="111"/>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30"/>
      <c r="AL60" s="136" t="s">
        <v>256</v>
      </c>
      <c r="AM60" s="140">
        <v>28531040</v>
      </c>
      <c r="AN60" s="147">
        <v>39766</v>
      </c>
      <c r="AO60" s="157">
        <v>-11.3</v>
      </c>
      <c r="AP60" s="168">
        <v>36122</v>
      </c>
      <c r="AQ60" s="179">
        <v>-8.3000000000000007</v>
      </c>
      <c r="AR60" s="189">
        <v>-3</v>
      </c>
    </row>
    <row r="61" spans="1:44" ht="13" x14ac:dyDescent="0.2">
      <c r="A61" s="111"/>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8" t="s">
        <v>527</v>
      </c>
      <c r="AL61" s="137"/>
      <c r="AM61" s="139">
        <v>98381525</v>
      </c>
      <c r="AN61" s="146">
        <v>134367</v>
      </c>
      <c r="AO61" s="156">
        <v>0.8</v>
      </c>
      <c r="AP61" s="167">
        <v>129301</v>
      </c>
      <c r="AQ61" s="180">
        <v>2.7</v>
      </c>
      <c r="AR61" s="188">
        <v>-1.9</v>
      </c>
    </row>
    <row r="62" spans="1:44" ht="13" x14ac:dyDescent="0.2">
      <c r="A62" s="111"/>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30"/>
      <c r="AL62" s="136" t="s">
        <v>256</v>
      </c>
      <c r="AM62" s="140">
        <v>28974820</v>
      </c>
      <c r="AN62" s="147">
        <v>39591</v>
      </c>
      <c r="AO62" s="157">
        <v>10.199999999999999</v>
      </c>
      <c r="AP62" s="168">
        <v>36177</v>
      </c>
      <c r="AQ62" s="179">
        <v>8.5</v>
      </c>
      <c r="AR62" s="189">
        <v>1.7</v>
      </c>
    </row>
    <row r="63" spans="1:44" ht="13" x14ac:dyDescent="0.2">
      <c r="A63" s="111"/>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row>
    <row r="64" spans="1:44" ht="13" x14ac:dyDescent="0.2">
      <c r="A64" s="111"/>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row>
    <row r="65" spans="1:46" ht="13" x14ac:dyDescent="0.2">
      <c r="A65" s="111"/>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row>
    <row r="66" spans="1:46" ht="13" x14ac:dyDescent="0.2">
      <c r="A66" s="121"/>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95"/>
    </row>
    <row r="67" spans="1:46" ht="13.5" hidden="1" customHeight="1" x14ac:dyDescent="0.2">
      <c r="AK67" s="122"/>
      <c r="AL67" s="122"/>
      <c r="AM67" s="122"/>
      <c r="AN67" s="122"/>
      <c r="AO67" s="122"/>
      <c r="AP67" s="122"/>
      <c r="AQ67" s="122"/>
      <c r="AR67" s="122"/>
      <c r="AS67" s="122"/>
      <c r="AT67" s="122"/>
    </row>
    <row r="68" spans="1:46" ht="13.5" hidden="1" customHeight="1" x14ac:dyDescent="0.2">
      <c r="AK68" s="122"/>
      <c r="AL68" s="122"/>
      <c r="AM68" s="122"/>
      <c r="AN68" s="122"/>
      <c r="AO68" s="122"/>
      <c r="AP68" s="122"/>
      <c r="AQ68" s="122"/>
      <c r="AR68" s="122"/>
    </row>
    <row r="69" spans="1:46" ht="13.5" hidden="1" customHeight="1" x14ac:dyDescent="0.2">
      <c r="AK69" s="122"/>
      <c r="AL69" s="122"/>
      <c r="AM69" s="122"/>
      <c r="AN69" s="122"/>
      <c r="AO69" s="122"/>
      <c r="AP69" s="122"/>
      <c r="AQ69" s="122"/>
      <c r="AR69" s="122"/>
    </row>
    <row r="70" spans="1:46" ht="13" hidden="1" x14ac:dyDescent="0.2">
      <c r="AK70" s="122"/>
      <c r="AL70" s="122"/>
      <c r="AM70" s="122"/>
      <c r="AN70" s="122"/>
      <c r="AO70" s="122"/>
      <c r="AP70" s="122"/>
      <c r="AQ70" s="122"/>
      <c r="AR70" s="122"/>
    </row>
    <row r="71" spans="1:46" ht="13" hidden="1" x14ac:dyDescent="0.2">
      <c r="AK71" s="122"/>
      <c r="AL71" s="122"/>
      <c r="AM71" s="122"/>
      <c r="AN71" s="122"/>
      <c r="AO71" s="122"/>
      <c r="AP71" s="122"/>
      <c r="AQ71" s="122"/>
      <c r="AR71" s="122"/>
    </row>
    <row r="72" spans="1:46" ht="13" hidden="1" x14ac:dyDescent="0.2">
      <c r="AK72" s="122"/>
      <c r="AL72" s="122"/>
      <c r="AM72" s="122"/>
      <c r="AN72" s="122"/>
      <c r="AO72" s="122"/>
      <c r="AP72" s="122"/>
      <c r="AQ72" s="122"/>
      <c r="AR72" s="122"/>
    </row>
    <row r="73" spans="1:46" ht="13" hidden="1" x14ac:dyDescent="0.2">
      <c r="AK73" s="122"/>
      <c r="AL73" s="122"/>
      <c r="AM73" s="122"/>
      <c r="AN73" s="122"/>
      <c r="AO73" s="122"/>
      <c r="AP73" s="122"/>
      <c r="AQ73" s="122"/>
      <c r="AR73" s="122"/>
    </row>
    <row r="74" spans="1:46" ht="13" hidden="1" x14ac:dyDescent="0.2"/>
  </sheetData>
  <sheetProtection algorithmName="SHA-512" hashValue="UuwT/Uj0XH2MiLTih+rIEk9KZhBZT9jsN29gP7kb6eelkAUnSyeZ9FpA+YEj4phOjd+qj/Wr8GGpp2CC5XTlAQ==" saltValue="P5ptoJhhrWg2ho9OWZnU2w=="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4"/>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53125" style="108" customWidth="1"/>
    <col min="126" max="126" width="9" style="109" hidden="1" customWidth="1"/>
    <col min="127" max="16384" width="9" style="109" hidden="1"/>
  </cols>
  <sheetData>
    <row r="1" spans="1:125" ht="13.5" customHeight="1" x14ac:dyDescent="0.2">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row>
    <row r="2" spans="1:125" ht="13" x14ac:dyDescent="0.2">
      <c r="B2" s="109"/>
      <c r="DC2" s="109"/>
    </row>
    <row r="3" spans="1:125" ht="13" x14ac:dyDescent="0.2">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D3" s="109"/>
      <c r="DE3" s="109"/>
      <c r="DF3" s="109"/>
      <c r="DG3" s="109"/>
      <c r="DH3" s="109"/>
      <c r="DI3" s="109"/>
      <c r="DJ3" s="109"/>
      <c r="DK3" s="109"/>
      <c r="DL3" s="109"/>
      <c r="DM3" s="109"/>
      <c r="DN3" s="109"/>
      <c r="DO3" s="109"/>
      <c r="DP3" s="109"/>
      <c r="DQ3" s="109"/>
      <c r="DR3" s="109"/>
      <c r="DS3" s="109"/>
      <c r="DT3" s="109"/>
      <c r="DU3" s="109"/>
    </row>
    <row r="4" spans="1:125" ht="13" x14ac:dyDescent="0.2"/>
    <row r="5" spans="1:125" ht="13" x14ac:dyDescent="0.2"/>
    <row r="6" spans="1:125" ht="13" x14ac:dyDescent="0.2"/>
    <row r="7" spans="1:125" ht="13" x14ac:dyDescent="0.2"/>
    <row r="8" spans="1:125" ht="13" x14ac:dyDescent="0.2"/>
    <row r="9" spans="1:125" ht="13" x14ac:dyDescent="0.2">
      <c r="DU9" s="10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109"/>
    </row>
    <row r="18" spans="2:125" ht="13" x14ac:dyDescent="0.2"/>
    <row r="19" spans="2:125" ht="13" x14ac:dyDescent="0.2"/>
    <row r="20" spans="2:125" ht="13" x14ac:dyDescent="0.2">
      <c r="DU20" s="109"/>
    </row>
    <row r="21" spans="2:125" ht="13" x14ac:dyDescent="0.2">
      <c r="DU21" s="10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109"/>
    </row>
    <row r="29" spans="2:125" ht="13" x14ac:dyDescent="0.2"/>
    <row r="30" spans="2:125" ht="13" x14ac:dyDescent="0.2">
      <c r="B30" s="109"/>
    </row>
    <row r="31" spans="2:125" ht="13" x14ac:dyDescent="0.2"/>
    <row r="32" spans="2:125" ht="13" x14ac:dyDescent="0.2"/>
    <row r="33" spans="3:125" ht="13" x14ac:dyDescent="0.2">
      <c r="G33" s="109"/>
      <c r="I33" s="109"/>
    </row>
    <row r="34" spans="3:125" ht="13" x14ac:dyDescent="0.2">
      <c r="C34" s="109"/>
      <c r="P34" s="109"/>
      <c r="R34" s="109"/>
      <c r="DD34" s="109"/>
    </row>
    <row r="35" spans="3:125" ht="13" x14ac:dyDescent="0.2">
      <c r="D35" s="109"/>
      <c r="E35" s="109"/>
      <c r="DC35" s="109"/>
      <c r="DF35" s="109"/>
      <c r="DP35" s="109"/>
      <c r="DQ35" s="109"/>
      <c r="DR35" s="109"/>
      <c r="DS35" s="109"/>
      <c r="DT35" s="109"/>
      <c r="DU35" s="109"/>
    </row>
    <row r="36" spans="3:125" ht="13" x14ac:dyDescent="0.2">
      <c r="F36" s="109"/>
      <c r="H36" s="109"/>
      <c r="J36" s="109"/>
      <c r="K36" s="109"/>
      <c r="L36" s="109"/>
      <c r="M36" s="109"/>
      <c r="N36" s="109"/>
      <c r="O36" s="109"/>
      <c r="Q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E36" s="109"/>
      <c r="DG36" s="109"/>
      <c r="DH36" s="109"/>
      <c r="DI36" s="109"/>
      <c r="DJ36" s="109"/>
      <c r="DK36" s="109"/>
      <c r="DL36" s="109"/>
      <c r="DM36" s="109"/>
      <c r="DN36" s="109"/>
      <c r="DO36" s="109"/>
      <c r="DP36" s="109"/>
      <c r="DQ36" s="109"/>
      <c r="DR36" s="109"/>
      <c r="DS36" s="109"/>
      <c r="DT36" s="109"/>
      <c r="DU36" s="109"/>
    </row>
    <row r="37" spans="3:125" ht="13" x14ac:dyDescent="0.2">
      <c r="DU37" s="109"/>
    </row>
    <row r="38" spans="3:125" ht="13" x14ac:dyDescent="0.2">
      <c r="DT38" s="109"/>
      <c r="DU38" s="109"/>
    </row>
    <row r="39" spans="3:125" ht="13" x14ac:dyDescent="0.2"/>
    <row r="40" spans="3:125" ht="13" x14ac:dyDescent="0.2">
      <c r="DD40" s="109"/>
    </row>
    <row r="41" spans="3:125" ht="13" x14ac:dyDescent="0.2">
      <c r="R41" s="109"/>
    </row>
    <row r="42" spans="3:125" ht="13" x14ac:dyDescent="0.2">
      <c r="DC42" s="109"/>
      <c r="DF42" s="109"/>
    </row>
    <row r="43" spans="3:125" ht="13" x14ac:dyDescent="0.2">
      <c r="Q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E43" s="109"/>
      <c r="DG43" s="109"/>
      <c r="DH43" s="109"/>
      <c r="DI43" s="109"/>
      <c r="DJ43" s="109"/>
      <c r="DK43" s="109"/>
      <c r="DL43" s="109"/>
      <c r="DM43" s="109"/>
      <c r="DN43" s="109"/>
      <c r="DO43" s="109"/>
      <c r="DP43" s="109"/>
      <c r="DQ43" s="109"/>
      <c r="DR43" s="109"/>
      <c r="DS43" s="109"/>
      <c r="DT43" s="109"/>
      <c r="DU43" s="109"/>
    </row>
    <row r="44" spans="3:125" ht="13" x14ac:dyDescent="0.2">
      <c r="DU44" s="109"/>
    </row>
    <row r="45" spans="3:125" ht="13" x14ac:dyDescent="0.2"/>
    <row r="46" spans="3:125" ht="13" x14ac:dyDescent="0.2"/>
    <row r="47" spans="3:125" ht="13" x14ac:dyDescent="0.2"/>
    <row r="48" spans="3:125" ht="13" x14ac:dyDescent="0.2">
      <c r="DT48" s="109"/>
      <c r="DU48" s="109"/>
    </row>
    <row r="49" spans="120:125" ht="13" x14ac:dyDescent="0.2"/>
    <row r="50" spans="120:125" ht="13" x14ac:dyDescent="0.2">
      <c r="DU50" s="109"/>
    </row>
    <row r="51" spans="120:125" ht="13" x14ac:dyDescent="0.2">
      <c r="DP51" s="109"/>
      <c r="DQ51" s="109"/>
      <c r="DR51" s="109"/>
      <c r="DS51" s="109"/>
      <c r="DT51" s="109"/>
      <c r="DU51" s="109"/>
    </row>
    <row r="52" spans="120:125" ht="13" x14ac:dyDescent="0.2"/>
    <row r="53" spans="120:125" ht="13" x14ac:dyDescent="0.2"/>
    <row r="54" spans="120:125" ht="13" x14ac:dyDescent="0.2">
      <c r="DU54" s="109"/>
    </row>
    <row r="55" spans="120:125" ht="13" x14ac:dyDescent="0.2"/>
    <row r="56" spans="120:125" ht="13" x14ac:dyDescent="0.2"/>
    <row r="57" spans="120:125" ht="13" x14ac:dyDescent="0.2"/>
    <row r="58" spans="120:125" ht="13" x14ac:dyDescent="0.2">
      <c r="DU58" s="109"/>
    </row>
    <row r="59" spans="120:125" ht="13" x14ac:dyDescent="0.2"/>
    <row r="60" spans="120:125" ht="13" x14ac:dyDescent="0.2"/>
    <row r="61" spans="120:125" ht="13" x14ac:dyDescent="0.2"/>
    <row r="62" spans="120:125" ht="13" x14ac:dyDescent="0.2"/>
    <row r="63" spans="120:125" ht="13" x14ac:dyDescent="0.2">
      <c r="DU63" s="109"/>
    </row>
    <row r="64" spans="120:125" ht="13" x14ac:dyDescent="0.2">
      <c r="DT64" s="109"/>
      <c r="DU64" s="109"/>
    </row>
    <row r="65" spans="123:125" ht="13" x14ac:dyDescent="0.2"/>
    <row r="66" spans="123:125" ht="13" x14ac:dyDescent="0.2"/>
    <row r="67" spans="123:125" ht="13" x14ac:dyDescent="0.2"/>
    <row r="68" spans="123:125" ht="13" x14ac:dyDescent="0.2"/>
    <row r="69" spans="123:125" ht="13" x14ac:dyDescent="0.2">
      <c r="DS69" s="109"/>
      <c r="DT69" s="109"/>
      <c r="DU69" s="10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109"/>
    </row>
    <row r="83" spans="112:125" ht="13" x14ac:dyDescent="0.2">
      <c r="DI83" s="109"/>
      <c r="DJ83" s="109"/>
      <c r="DK83" s="109"/>
      <c r="DL83" s="109"/>
      <c r="DM83" s="109"/>
      <c r="DN83" s="109"/>
      <c r="DO83" s="109"/>
      <c r="DP83" s="109"/>
      <c r="DQ83" s="109"/>
      <c r="DR83" s="109"/>
      <c r="DS83" s="109"/>
      <c r="DT83" s="109"/>
      <c r="DU83" s="109"/>
    </row>
    <row r="84" spans="112:125" ht="13" x14ac:dyDescent="0.2"/>
    <row r="85" spans="112:125" ht="13" x14ac:dyDescent="0.2"/>
    <row r="86" spans="112:125" ht="13" x14ac:dyDescent="0.2"/>
    <row r="87" spans="112:125" ht="13" x14ac:dyDescent="0.2"/>
    <row r="88" spans="112:125" ht="13" x14ac:dyDescent="0.2">
      <c r="DU88" s="10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109"/>
      <c r="DT94" s="109"/>
      <c r="DU94" s="109"/>
    </row>
    <row r="95" spans="112:125" ht="13.5" customHeight="1" x14ac:dyDescent="0.2">
      <c r="DU95" s="10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109"/>
    </row>
    <row r="102" spans="124:125" ht="13.5" customHeight="1" x14ac:dyDescent="0.2"/>
    <row r="103" spans="124:125" ht="13.5" customHeight="1" x14ac:dyDescent="0.2"/>
    <row r="104" spans="124:125" ht="13.5" customHeight="1" x14ac:dyDescent="0.2">
      <c r="DT104" s="109"/>
      <c r="DU104" s="10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09" t="s">
        <v>98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109"/>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xlEedFvvBX04v6NbrNPqkkNGGBB/eVMDLP90rYPkLVALd2F7bbitnUjRMzPmSEixryjHCXIEdF+iD8mrehR+Q==" saltValue="juOTU9f72+wQsA3yv4OEaQ==" spinCount="100000" sheet="1" objects="1" scenarios="1"/>
  <phoneticPr fontId="4"/>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2"/>
  <cols>
    <col min="1" max="125" width="2.453125" style="108" customWidth="1"/>
    <col min="126" max="154" width="0" style="109" hidden="1" customWidth="1"/>
    <col min="155" max="155" width="9" style="109" hidden="1" customWidth="1"/>
    <col min="156" max="16384" width="9" style="109" hidden="1"/>
  </cols>
  <sheetData>
    <row r="1" spans="1:125" ht="13.5" customHeight="1" x14ac:dyDescent="0.2">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row>
    <row r="2" spans="1:125" ht="13" x14ac:dyDescent="0.2">
      <c r="B2" s="109"/>
    </row>
    <row r="3" spans="1:125" ht="13" x14ac:dyDescent="0.2">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row>
    <row r="32" spans="9:125" ht="13" x14ac:dyDescent="0.2"/>
    <row r="33" spans="2:8" ht="13" x14ac:dyDescent="0.2">
      <c r="G33" s="109"/>
    </row>
    <row r="34" spans="2:8" ht="13" x14ac:dyDescent="0.2">
      <c r="C34" s="109"/>
    </row>
    <row r="35" spans="2:8" ht="13" x14ac:dyDescent="0.2">
      <c r="B35" s="109"/>
      <c r="D35" s="109"/>
      <c r="E35" s="109"/>
    </row>
    <row r="36" spans="2:8" ht="13" x14ac:dyDescent="0.2">
      <c r="F36" s="109"/>
      <c r="H36" s="10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08" t="s">
        <v>98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wxv3kYzATNS+0Xi8q6/LMgD0xpa8mGIKUGfblF5U7+y25t/cRjnWv98IFovEord2ByEwKGZxqzoB0X7IWrG6w==" saltValue="pycGNm0DEz/+S6GtYWCjHg==" spinCount="100000" sheet="1" objects="1" scenarios="1"/>
  <phoneticPr fontId="4"/>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1796875" style="64" customWidth="1"/>
    <col min="2" max="16" width="14.6328125" style="64" customWidth="1"/>
    <col min="17" max="17" width="0" style="64" hidden="1" customWidth="1"/>
    <col min="18" max="16384" width="0" style="64"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17"/>
      <c r="C45" s="117"/>
      <c r="D45" s="117"/>
      <c r="E45" s="117"/>
      <c r="F45" s="117"/>
      <c r="G45" s="117"/>
      <c r="H45" s="117"/>
      <c r="I45" s="117"/>
      <c r="J45" s="210" t="s">
        <v>2</v>
      </c>
    </row>
    <row r="46" spans="2:10" ht="29.25" customHeight="1" x14ac:dyDescent="0.25">
      <c r="B46" s="196" t="s">
        <v>5</v>
      </c>
      <c r="C46" s="200"/>
      <c r="D46" s="200"/>
      <c r="E46" s="201" t="s">
        <v>14</v>
      </c>
      <c r="F46" s="202" t="s">
        <v>528</v>
      </c>
      <c r="G46" s="206" t="s">
        <v>529</v>
      </c>
      <c r="H46" s="206" t="s">
        <v>205</v>
      </c>
      <c r="I46" s="206" t="s">
        <v>434</v>
      </c>
      <c r="J46" s="211" t="s">
        <v>458</v>
      </c>
    </row>
    <row r="47" spans="2:10" ht="57.75" customHeight="1" x14ac:dyDescent="0.2">
      <c r="B47" s="197"/>
      <c r="C47" s="997" t="s">
        <v>3</v>
      </c>
      <c r="D47" s="997"/>
      <c r="E47" s="998"/>
      <c r="F47" s="203">
        <v>2.98</v>
      </c>
      <c r="G47" s="207">
        <v>3.31</v>
      </c>
      <c r="H47" s="207">
        <v>3.1</v>
      </c>
      <c r="I47" s="207">
        <v>2.63</v>
      </c>
      <c r="J47" s="212">
        <v>2.78</v>
      </c>
    </row>
    <row r="48" spans="2:10" ht="57.75" customHeight="1" x14ac:dyDescent="0.2">
      <c r="B48" s="198"/>
      <c r="C48" s="999" t="s">
        <v>9</v>
      </c>
      <c r="D48" s="999"/>
      <c r="E48" s="1000"/>
      <c r="F48" s="204">
        <v>0.87</v>
      </c>
      <c r="G48" s="208">
        <v>0.96</v>
      </c>
      <c r="H48" s="208">
        <v>0.37</v>
      </c>
      <c r="I48" s="208">
        <v>0.76</v>
      </c>
      <c r="J48" s="213">
        <v>0.49</v>
      </c>
    </row>
    <row r="49" spans="2:10" ht="57.75" customHeight="1" x14ac:dyDescent="0.2">
      <c r="B49" s="199"/>
      <c r="C49" s="1001" t="s">
        <v>13</v>
      </c>
      <c r="D49" s="1001"/>
      <c r="E49" s="1002"/>
      <c r="F49" s="205" t="s">
        <v>273</v>
      </c>
      <c r="G49" s="209">
        <v>0.09</v>
      </c>
      <c r="H49" s="209" t="s">
        <v>345</v>
      </c>
      <c r="I49" s="209" t="s">
        <v>469</v>
      </c>
      <c r="J49" s="214" t="s">
        <v>530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mp7BUJHXVih6g3PnoSX2zNBhZS2hBe1/no4vSb46cAfM8dsyxjx7j4f7reSZgp6uJFJVtnY6uNiH1v/v2tpgKQ==" saltValue="GBBDwmGvFjecvlzEWjLwZg==" spinCount="100000" sheet="1" objects="1" scenarios="1"/>
  <mergeCells count="3">
    <mergeCell ref="C47:E47"/>
    <mergeCell ref="C48:E48"/>
    <mergeCell ref="C49:E49"/>
  </mergeCells>
  <phoneticPr fontId="4"/>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早水　健児(911847)</cp:lastModifiedBy>
  <dcterms:created xsi:type="dcterms:W3CDTF">2020-02-10T01:33:20Z</dcterms:created>
  <dcterms:modified xsi:type="dcterms:W3CDTF">2020-10-07T08:02:11Z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2020-03-16T10:46:35Z</vt:filetime>
  </property>
</Properties>
</file>