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9200" windowHeight="8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63" i="12"/>
  <c r="AP63" i="12"/>
  <c r="AP23" i="12"/>
  <c r="AU88" i="12" l="1"/>
  <c r="AP88" i="12"/>
  <c r="AF88" i="12"/>
  <c r="AU69" i="12"/>
  <c r="AP69" i="12"/>
  <c r="AK69" i="12"/>
  <c r="AF69" i="12"/>
  <c r="AA69" i="12"/>
  <c r="V69" i="12"/>
  <c r="Q69" i="12"/>
  <c r="AA68" i="12"/>
  <c r="AA40" i="12"/>
  <c r="AA39" i="12"/>
  <c r="AA38" i="12"/>
  <c r="AA37" i="12"/>
  <c r="AA36" i="12"/>
  <c r="AA35" i="12"/>
  <c r="AA34" i="12"/>
  <c r="AA33" i="12"/>
  <c r="AA32" i="12"/>
  <c r="AA31" i="12"/>
  <c r="AA30" i="12"/>
  <c r="AA29" i="12"/>
  <c r="AA28" i="12"/>
  <c r="BG38" i="10" l="1"/>
  <c r="BG37" i="10"/>
  <c r="BG36" i="10"/>
  <c r="BG35" i="10"/>
  <c r="BG34" i="10"/>
  <c r="BG33" i="10"/>
  <c r="BG32" i="10"/>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E34" i="10"/>
  <c r="AM34" i="10"/>
  <c r="U34" i="10"/>
  <c r="C34" i="10"/>
  <c r="BE33" i="10"/>
  <c r="AM33" i="10"/>
  <c r="U33" i="10"/>
  <c r="C33" i="10"/>
  <c r="BE32" i="10"/>
  <c r="AM32" i="10"/>
  <c r="U32" i="10"/>
  <c r="C32" i="10"/>
  <c r="BW31" i="10"/>
  <c r="BE31" i="10"/>
  <c r="AM31" i="10"/>
  <c r="U31" i="10"/>
  <c r="C31" i="10"/>
  <c r="BW32" i="10" l="1"/>
  <c r="BW33"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<sst xmlns="http://schemas.openxmlformats.org/spreadsheetml/2006/main" count="1109" uniqueCount="643">
  <si>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</si>
  <si>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</si>
  <si>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</si>
  <si>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</si>
  <si>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</si>
  <si>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</si>
  <si>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</si>
  <si>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</si>
  <si>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</si>
  <si>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</si>
  <si>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</si>
  <si>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</si>
  <si>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</si>
  <si>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</si>
  <si>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</si>
  <si>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</si>
  <si>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</si>
  <si>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</si>
  <si>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</si>
  <si>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</si>
  <si>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</si>
  <si>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</si>
  <si>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</si>
  <si>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</si>
  <si>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</si>
  <si>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</si>
  <si>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</si>
  <si>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</si>
  <si>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</si>
  <si>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</si>
  <si>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</si>
  <si>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</si>
  <si>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</si>
  <si>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</si>
  <si>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</si>
  <si>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</si>
  <si>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</si>
  <si>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</si>
  <si>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</si>
  <si>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</si>
  <si>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</si>
  <si>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</si>
  <si>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</si>
  <si>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</si>
  <si>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</si>
  <si>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</si>
  <si>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</si>
  <si>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</si>
  <si>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</si>
  <si>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</si>
  <si>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</si>
  <si>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</si>
  <si>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</si>
  <si>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</si>
  <si>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</si>
  <si>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</si>
  <si>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</si>
  <si>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</si>
  <si>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</si>
  <si>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</si>
  <si>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</si>
  <si>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</si>
  <si>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</si>
  <si>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</si>
  <si>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</si>
  <si>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</si>
  <si>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</si>
  <si>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</si>
  <si>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</si>
  <si>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</si>
  <si>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</si>
  <si>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</si>
  <si>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</si>
  <si>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</si>
  <si>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</si>
  <si>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</si>
  <si>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</si>
  <si>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</si>
  <si>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</si>
  <si>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</si>
  <si>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</si>
  <si>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</si>
  <si>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</si>
  <si>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</si>
  <si>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</si>
  <si>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</si>
  <si>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</si>
  <si>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</si>
  <si>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</si>
  <si>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</si>
  <si>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</si>
  <si>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</si>
  <si>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</si>
  <si>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</si>
  <si>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</si>
  <si>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</si>
  <si>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</si>
  <si>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</si>
  <si>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</si>
  <si>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</si>
  <si>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</si>
  <si>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</si>
  <si>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</si>
  <si>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</si>
  <si>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</si>
  <si>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</si>
  <si>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</si>
  <si>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</si>
  <si>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</si>
  <si>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</si>
  <si>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</si>
  <si>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</si>
  <si>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</si>
  <si>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</si>
  <si>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</si>
  <si>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</si>
  <si>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</si>
  <si>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</si>
  <si>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</si>
  <si>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</si>
  <si>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</si>
  <si>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</si>
  <si>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</si>
  <si>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</si>
  <si>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</si>
  <si>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</si>
  <si>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</si>
  <si>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</si>
  <si>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</si>
  <si>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</si>
  <si>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</si>
  <si>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</si>
  <si>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</si>
  <si>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</si>
  <si>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</si>
  <si>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</si>
  <si>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</si>
  <si>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</si>
  <si>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</si>
  <si>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</si>
  <si>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</si>
  <si>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</si>
  <si>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</si>
  <si>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</si>
  <si>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</si>
  <si>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</si>
  <si>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</si>
  <si>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</si>
  <si>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</si>
  <si>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</si>
  <si>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</si>
  <si>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</si>
  <si>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</si>
  <si>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</si>
  <si>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</si>
  <si>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</si>
  <si>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</si>
  <si>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</si>
  <si>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</si>
  <si>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</si>
  <si>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</si>
  <si>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</si>
  <si>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</si>
  <si>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</si>
  <si>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</si>
  <si>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</si>
  <si>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</si>
  <si>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</si>
  <si>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</si>
  <si>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</si>
  <si>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</si>
  <si>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</si>
  <si>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</si>
  <si>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</si>
  <si>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</si>
  <si>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</si>
  <si>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</si>
  <si>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</si>
  <si>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</si>
  <si>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</si>
  <si>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</si>
  <si>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</si>
  <si>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</si>
  <si>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</si>
  <si>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</si>
  <si>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</si>
  <si>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沖縄県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</si>
  <si>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</si>
  <si>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</si>
  <si>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</si>
  <si>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</si>
  <si>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</si>
  <si>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</si>
  <si>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</si>
  <si>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</si>
  <si>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</si>
  <si>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</si>
  <si>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</si>
  <si>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</si>
  <si>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</si>
  <si>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</si>
  <si>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</si>
  <si>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</si>
  <si>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</si>
  <si>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</si>
  <si>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</si>
  <si>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</si>
  <si>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</si>
  <si>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</si>
  <si>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</si>
  <si>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</si>
  <si>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</si>
  <si>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</si>
  <si>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</si>
  <si>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</si>
  <si>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</si>
  <si>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</si>
  <si>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</si>
  <si>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</si>
  <si>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</si>
  <si>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</si>
  <si>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</si>
  <si>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</si>
  <si>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</si>
  <si>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</si>
  <si>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</si>
  <si>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</si>
  <si>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</si>
  <si>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</si>
  <si>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</si>
  <si>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</si>
  <si>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</si>
  <si>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</si>
  <si>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</si>
  <si>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</si>
  <si>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</si>
  <si>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</si>
  <si>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</si>
  <si>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</si>
  <si>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</si>
  <si>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</si>
  <si>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</si>
  <si>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</si>
  <si>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</si>
  <si>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</si>
  <si>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</si>
  <si>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</si>
  <si>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</si>
  <si>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t>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</si>
  <si>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</si>
  <si>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</si>
  <si>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</si>
  <si>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</si>
  <si>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</si>
  <si>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</si>
  <si>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</si>
  <si>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</si>
  <si>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</si>
  <si>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</si>
  <si>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</si>
  <si>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</si>
  <si>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</si>
  <si>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</si>
  <si>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</si>
  <si>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</si>
  <si>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</si>
  <si>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</si>
  <si>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</si>
  <si>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</si>
  <si>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</si>
  <si>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</si>
  <si>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</si>
  <si>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</si>
  <si>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</si>
  <si>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</si>
  <si>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</si>
  <si>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</si>
  <si>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</si>
  <si>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</si>
  <si>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</si>
  <si>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</si>
  <si>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</si>
  <si>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</si>
  <si>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</si>
  <si>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</si>
  <si>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</si>
  <si>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</si>
  <si>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</si>
  <si>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</si>
  <si>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</si>
  <si>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</si>
  <si>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</si>
  <si>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</si>
  <si>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</si>
  <si>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</si>
  <si>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</si>
  <si>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</si>
  <si>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</si>
  <si>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</si>
  <si>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</si>
  <si>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</si>
  <si>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</si>
  <si>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</si>
  <si>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</si>
  <si>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</si>
  <si>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</si>
  <si>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</si>
  <si>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</si>
  <si>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</si>
  <si>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</si>
  <si>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</si>
  <si>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</si>
  <si>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</si>
  <si>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</si>
  <si>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</si>
  <si>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</si>
  <si>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</si>
  <si>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</si>
  <si>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</si>
  <si>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</si>
  <si>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</si>
  <si>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</si>
  <si>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</si>
  <si>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</si>
  <si>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</si>
  <si>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</si>
  <si>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</si>
  <si>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</si>
  <si>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</si>
  <si>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</si>
  <si>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</si>
  <si>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</si>
  <si>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</si>
  <si>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</si>
  <si>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</si>
  <si>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</si>
  <si>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</si>
  <si>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</si>
  <si>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</si>
  <si>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</si>
  <si>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沖縄県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</si>
  <si>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</si>
  <si>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</si>
  <si>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</si>
  <si>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</si>
  <si>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</si>
  <si>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</si>
  <si>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</si>
  <si>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</si>
  <si>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</si>
  <si>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</si>
  <si>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</si>
  <si>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</si>
  <si>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</si>
  <si>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</si>
  <si>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</si>
  <si>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</si>
  <si>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</si>
  <si>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</si>
  <si>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</si>
  <si>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</si>
  <si>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</si>
  <si>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</si>
  <si>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</si>
  <si>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</si>
  <si>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</si>
  <si>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</si>
  <si>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</si>
  <si>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沖縄県林業・木材産業改善資金特別会計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</si>
  <si>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</si>
  <si>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</si>
  <si>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</si>
  <si>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</si>
  <si>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</si>
  <si>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</si>
  <si>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</si>
  <si>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</si>
  <si>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</si>
  <si>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</si>
  <si>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</si>
  <si>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</si>
  <si>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</si>
  <si>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</si>
  <si>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</si>
  <si>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</si>
  <si>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沖縄県国民健康保険事業特別会計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</si>
  <si>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</si>
  <si>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</si>
  <si>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</si>
  <si>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</si>
  <si>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</si>
  <si>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</si>
  <si>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</si>
  <si>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</si>
  <si>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</si>
  <si>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法非適用企業</t>
    <phoneticPr fontId="5"/>
  </si>
  <si>
    <t>沖縄県中城湾港（新港地区）整備事業特別会計</t>
    <phoneticPr fontId="5"/>
  </si>
  <si>
    <t>法非適用企業</t>
    <phoneticPr fontId="5"/>
  </si>
  <si>
    <t>沖縄県中城湾港（新港地区）臨海部土地造成事業特別会計</t>
    <phoneticPr fontId="5"/>
  </si>
  <si>
    <t>沖縄県中城湾港（泡瀬地区）臨海部土地造成事業特別会計</t>
    <phoneticPr fontId="5"/>
  </si>
  <si>
    <t>-</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</si>
  <si>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</si>
  <si>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</si>
  <si>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</si>
  <si>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</si>
  <si>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</si>
  <si>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</si>
  <si>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</si>
  <si>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</si>
  <si>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</si>
  <si>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</si>
  <si>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</si>
  <si>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</si>
  <si>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</si>
  <si>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</si>
  <si>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</si>
  <si>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</si>
  <si>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</si>
  <si>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</si>
  <si>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</si>
  <si>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</si>
  <si>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</si>
  <si>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</si>
  <si>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</si>
  <si>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</si>
  <si>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</si>
  <si>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</si>
  <si>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</si>
  <si>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</si>
  <si>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</si>
  <si>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</si>
  <si>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</si>
  <si>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</si>
  <si>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</si>
  <si>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</si>
  <si>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</si>
  <si>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</si>
  <si>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</si>
  <si>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</si>
  <si>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</si>
  <si>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</si>
  <si>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</si>
  <si>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</si>
  <si>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</si>
  <si>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</si>
  <si>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</si>
  <si>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</si>
  <si>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</si>
  <si>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</si>
  <si>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</si>
  <si>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</si>
  <si>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</si>
  <si>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</si>
  <si>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</si>
  <si>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</si>
  <si>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</si>
  <si>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</si>
  <si>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</si>
  <si>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</si>
  <si>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</si>
  <si>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</si>
  <si>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沖縄県水道事業会計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</si>
  <si>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</si>
  <si>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</si>
  <si>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</si>
  <si>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</si>
  <si>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</si>
  <si>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</si>
  <si>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</si>
  <si>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</si>
  <si>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</si>
  <si>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</si>
  <si>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</si>
  <si>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</si>
  <si>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</si>
  <si>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</si>
  <si>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</si>
  <si>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</si>
  <si>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</si>
  <si>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</si>
  <si>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</si>
  <si>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</si>
  <si>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</si>
  <si>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</si>
  <si>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</si>
  <si>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</si>
  <si>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</si>
  <si>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</si>
  <si>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</si>
  <si>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</si>
  <si>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</si>
  <si>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</si>
  <si>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</si>
  <si>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</si>
  <si>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</si>
  <si>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</si>
  <si>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</si>
  <si>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</si>
  <si>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</si>
  <si>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</si>
  <si>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</si>
  <si>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</si>
  <si>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</si>
  <si>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</si>
  <si>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</si>
  <si>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</si>
  <si>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</si>
  <si>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</si>
  <si>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</si>
  <si>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</si>
  <si>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</si>
  <si>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</si>
  <si>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</si>
  <si>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</si>
  <si>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</si>
  <si>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</si>
  <si>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</si>
  <si>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</si>
  <si>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</si>
  <si>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</si>
  <si>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</si>
  <si>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</si>
  <si>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</si>
  <si>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</si>
  <si>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</si>
  <si>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</si>
  <si>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</si>
  <si>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</si>
  <si>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</si>
  <si>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</si>
  <si>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</si>
  <si>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</si>
  <si>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</si>
  <si>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</si>
  <si>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</si>
  <si>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</si>
  <si>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</si>
  <si>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</si>
  <si>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</si>
  <si>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</si>
  <si>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</si>
  <si>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</si>
  <si>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</si>
  <si>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</si>
  <si>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</si>
  <si>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</si>
  <si>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</si>
  <si>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0.05</t>
  </si>
  <si>
    <t>▲ 0.07</t>
  </si>
  <si>
    <t>▲ 0.14</t>
  </si>
  <si>
    <t>▲ 0.15</t>
  </si>
  <si>
    <t>沖縄県水道事業会計</t>
  </si>
  <si>
    <t>沖縄県病院事業会計</t>
  </si>
  <si>
    <t>沖縄県中城湾港（新港地区）臨海部土地造成事業特別会計</t>
  </si>
  <si>
    <t>一般会計</t>
  </si>
  <si>
    <t>沖縄県国民健康保険事業特別会計</t>
  </si>
  <si>
    <t>沖縄県下水道事業特別会計</t>
  </si>
  <si>
    <t>沖縄県中城湾港マリン・タウン特別会計</t>
  </si>
  <si>
    <t>沖縄県工業用水道事業会計</t>
  </si>
  <si>
    <t>その他会計（赤字）</t>
  </si>
  <si>
    <t>その他会計（黒字）</t>
  </si>
  <si>
    <t>H25末</t>
    <phoneticPr fontId="2"/>
  </si>
  <si>
    <t>H26末</t>
    <phoneticPr fontId="2"/>
  </si>
  <si>
    <t>H27末</t>
    <phoneticPr fontId="2"/>
  </si>
  <si>
    <t>H28末</t>
    <phoneticPr fontId="2"/>
  </si>
  <si>
    <t>H29末</t>
    <phoneticPr fontId="2"/>
  </si>
  <si>
    <t>県有施設整備基金</t>
    <phoneticPr fontId="2"/>
  </si>
  <si>
    <t>産業振興基金</t>
    <rPh sb="0" eb="6">
      <t>サンギョウシンコウキキン</t>
    </rPh>
    <phoneticPr fontId="11"/>
  </si>
  <si>
    <t>職員退職手当基金</t>
    <rPh sb="0" eb="2">
      <t>ショクイン</t>
    </rPh>
    <rPh sb="2" eb="4">
      <t>タイショク</t>
    </rPh>
    <rPh sb="4" eb="6">
      <t>テアテ</t>
    </rPh>
    <rPh sb="6" eb="8">
      <t>キキン</t>
    </rPh>
    <phoneticPr fontId="11"/>
  </si>
  <si>
    <t>介護保険財政安定化基金</t>
    <phoneticPr fontId="2"/>
  </si>
  <si>
    <t>特定駐留軍用地内土地取得事業基金</t>
    <rPh sb="0" eb="2">
      <t>トクテイ</t>
    </rPh>
    <rPh sb="2" eb="4">
      <t>チュウリュウ</t>
    </rPh>
    <rPh sb="4" eb="5">
      <t>グン</t>
    </rPh>
    <rPh sb="5" eb="7">
      <t>ヨウチ</t>
    </rPh>
    <rPh sb="7" eb="8">
      <t>ナイ</t>
    </rPh>
    <rPh sb="8" eb="10">
      <t>トチ</t>
    </rPh>
    <rPh sb="10" eb="12">
      <t>シュトク</t>
    </rPh>
    <rPh sb="12" eb="14">
      <t>ジギョウ</t>
    </rPh>
    <rPh sb="14" eb="16">
      <t>キキン</t>
    </rPh>
    <phoneticPr fontId="2"/>
  </si>
  <si>
    <t>沖縄県私学教育振興会</t>
    <phoneticPr fontId="2"/>
  </si>
  <si>
    <t>おきなわ女性財団</t>
    <phoneticPr fontId="2"/>
  </si>
  <si>
    <t>沖縄科学技術振興センター</t>
    <phoneticPr fontId="2"/>
  </si>
  <si>
    <t>0.2</t>
    <phoneticPr fontId="2"/>
  </si>
  <si>
    <t>那覇空港ビルディング</t>
    <phoneticPr fontId="2"/>
  </si>
  <si>
    <t>琉球エアーコミューター</t>
    <phoneticPr fontId="2"/>
  </si>
  <si>
    <t>日本トランスオーシャン航空</t>
    <phoneticPr fontId="2"/>
  </si>
  <si>
    <t>沖縄県文化振興会</t>
    <phoneticPr fontId="2"/>
  </si>
  <si>
    <t>沖縄県立芸術大学芸術振興財団</t>
    <phoneticPr fontId="2"/>
  </si>
  <si>
    <t>沖縄県交通遺児育成会</t>
    <phoneticPr fontId="2"/>
  </si>
  <si>
    <t>沖縄県看護学術振興財団</t>
    <phoneticPr fontId="2"/>
  </si>
  <si>
    <t>0.1</t>
    <phoneticPr fontId="2"/>
  </si>
  <si>
    <t>沖縄県保健医療福祉事業団</t>
    <phoneticPr fontId="2"/>
  </si>
  <si>
    <t>沖縄県老人クラブ連合会</t>
    <phoneticPr fontId="2"/>
  </si>
  <si>
    <t>沖縄県青少年育成県民会議</t>
    <phoneticPr fontId="2"/>
  </si>
  <si>
    <t>沖縄県セルプセンター</t>
    <phoneticPr fontId="2"/>
  </si>
  <si>
    <t>沖縄県生活衛生営業指導センター</t>
    <phoneticPr fontId="2"/>
  </si>
  <si>
    <t>沖縄県農業振興公社</t>
    <phoneticPr fontId="2"/>
  </si>
  <si>
    <t>沖縄県糖業振興協会</t>
    <phoneticPr fontId="2"/>
  </si>
  <si>
    <t>沖縄県畜産振興公社</t>
    <phoneticPr fontId="2"/>
  </si>
  <si>
    <t>沖縄県水産公社</t>
    <phoneticPr fontId="2"/>
  </si>
  <si>
    <t>沖縄県産業振興公社</t>
    <phoneticPr fontId="2"/>
  </si>
  <si>
    <t>沖縄産業振興センター</t>
    <phoneticPr fontId="2"/>
  </si>
  <si>
    <t>沖縄県物産公社</t>
    <phoneticPr fontId="2"/>
  </si>
  <si>
    <t>沖縄観光コンベンションビューロー</t>
    <phoneticPr fontId="2"/>
  </si>
  <si>
    <t>ブセナリゾート</t>
    <phoneticPr fontId="2"/>
  </si>
  <si>
    <t>沖縄駐留軍離職者対策センター</t>
    <phoneticPr fontId="2"/>
  </si>
  <si>
    <t>沖縄県建設技術センター</t>
    <phoneticPr fontId="2"/>
  </si>
  <si>
    <t>沖縄県土地開発公社</t>
    <phoneticPr fontId="2"/>
  </si>
  <si>
    <t>久米島空港ターミナルビル</t>
    <phoneticPr fontId="2"/>
  </si>
  <si>
    <t>宮古空港ターミナル</t>
    <phoneticPr fontId="2"/>
  </si>
  <si>
    <t>沖縄県住宅供給公社</t>
    <phoneticPr fontId="2"/>
  </si>
  <si>
    <t>沖縄都市モノレール</t>
    <phoneticPr fontId="2"/>
  </si>
  <si>
    <t>那覇新都心</t>
    <phoneticPr fontId="2"/>
  </si>
  <si>
    <t>沖縄県国際交流・人材育成財団</t>
    <phoneticPr fontId="2"/>
  </si>
  <si>
    <t>国立劇場おきなわ運営財団</t>
    <phoneticPr fontId="2"/>
  </si>
  <si>
    <t>沖縄マリンレジャーセイフティービューロー</t>
    <phoneticPr fontId="2"/>
  </si>
  <si>
    <t>暴力団追放沖縄県民会議</t>
    <phoneticPr fontId="2"/>
  </si>
  <si>
    <t>0.7</t>
    <phoneticPr fontId="2"/>
  </si>
  <si>
    <t>旭橋都市再開発</t>
    <phoneticPr fontId="2"/>
  </si>
  <si>
    <t>沖縄県園芸農業振興基金協会</t>
    <phoneticPr fontId="2"/>
  </si>
  <si>
    <t>石垣空港ターミナル</t>
    <phoneticPr fontId="2"/>
  </si>
  <si>
    <t>那覇空港貨物ターミナル</t>
    <phoneticPr fontId="2"/>
  </si>
  <si>
    <t>沖縄県環境整備センター</t>
    <phoneticPr fontId="2"/>
  </si>
  <si>
    <t>琉球フットボールクラブ</t>
    <phoneticPr fontId="2"/>
  </si>
  <si>
    <t>沖縄ＩＴイノベーション戦略センター</t>
    <phoneticPr fontId="2"/>
  </si>
  <si>
    <t>0.3</t>
    <phoneticPr fontId="2"/>
  </si>
  <si>
    <t>○</t>
  </si>
  <si>
    <t>○</t>
    <phoneticPr fontId="2"/>
  </si>
  <si>
    <t>○</t>
    <phoneticPr fontId="2"/>
  </si>
  <si>
    <t>宮古島漁業協同組合</t>
  </si>
  <si>
    <t>八重山漁業協同組合</t>
  </si>
  <si>
    <t>沖縄県信用保証協会</t>
  </si>
  <si>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</si>
  <si>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</si>
  <si>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</si>
  <si>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（うち港湾整備事業）</t>
    <rPh sb="4" eb="6">
      <t>コウワン</t>
    </rPh>
    <rPh sb="6" eb="8">
      <t>セイビ</t>
    </rPh>
    <rPh sb="8" eb="10">
      <t>ジギョウ</t>
    </rPh>
    <phoneticPr fontId="3"/>
  </si>
  <si>
    <t>　（うち臨海部土地造成事業）</t>
    <rPh sb="4" eb="6">
      <t>リンカイ</t>
    </rPh>
    <rPh sb="6" eb="7">
      <t>ブ</t>
    </rPh>
    <rPh sb="7" eb="9">
      <t>トチ</t>
    </rPh>
    <rPh sb="9" eb="11">
      <t>ゾウセイ</t>
    </rPh>
    <rPh sb="11" eb="13">
      <t>ジギョウ</t>
    </rPh>
    <phoneticPr fontId="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</si>
  <si>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</si>
  <si>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</si>
  <si>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</si>
  <si>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</si>
  <si>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</si>
  <si>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将来負担比率は減少傾向、有形固定資産減価償却率は増加傾向となっている。
　グループ及び都道府県平均と比較すると、将来負担比率及び有形固定資産減価償却率ともに低い水準となっている。
　今後は、県債残高に留意しつつ、平成28年12月に策定した「沖縄県公共施設等総合管理計画」に基づく、施設類型ごとの個別施設計画を策定し、計画的な改修等による長寿命化対策などを実施していく。</t>
    <rPh sb="8" eb="10">
      <t>ゲンショウ</t>
    </rPh>
    <rPh sb="10" eb="12">
      <t>ケイコウ</t>
    </rPh>
    <rPh sb="25" eb="27">
      <t>ゾウカ</t>
    </rPh>
    <rPh sb="27" eb="29">
      <t>ケイコウ</t>
    </rPh>
    <rPh sb="96" eb="98">
      <t>ケンサイ</t>
    </rPh>
    <rPh sb="98" eb="100">
      <t>ザンダカ</t>
    </rPh>
    <rPh sb="101" eb="103">
      <t>リュウイ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</si>
  <si>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</si>
  <si>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</si>
  <si>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</si>
  <si>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</si>
  <si>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</si>
  <si>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</si>
  <si>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将来負担比率及び実質公債費比率ともに、減少傾向にあり、グループ及び都道府県平均と比較しても低い水準となっている。
　その要因としては、沖縄振興特別措置法等に基づく補助率の特例措置（高率補助）により事業費に対する県負担が小さいほか、行財政改革の一環で、職員の定数管理や県債発行額の抑制に努めてきたことよるものと考えられる。
　今後も、定員の適正化や県債発行額の抑制に努めること等により、持続可能な財政基盤の確立を目指していく。</t>
    <rPh sb="1" eb="3">
      <t>ショウライ</t>
    </rPh>
    <rPh sb="3" eb="5">
      <t>フタン</t>
    </rPh>
    <rPh sb="5" eb="7">
      <t>ヒリツ</t>
    </rPh>
    <rPh sb="7" eb="8">
      <t>オヨ</t>
    </rPh>
    <rPh sb="9" eb="11">
      <t>ジッシツ</t>
    </rPh>
    <rPh sb="11" eb="14">
      <t>コウサイヒ</t>
    </rPh>
    <rPh sb="14" eb="16">
      <t>ヒリツ</t>
    </rPh>
    <rPh sb="20" eb="22">
      <t>ゲンショウ</t>
    </rPh>
    <rPh sb="22" eb="24">
      <t>ケイコウ</t>
    </rPh>
    <rPh sb="32" eb="33">
      <t>オヨ</t>
    </rPh>
    <rPh sb="34" eb="38">
      <t>トドウフケン</t>
    </rPh>
    <rPh sb="38" eb="40">
      <t>ヘイキン</t>
    </rPh>
    <rPh sb="41" eb="43">
      <t>ヒカク</t>
    </rPh>
    <rPh sb="46" eb="47">
      <t>ヒク</t>
    </rPh>
    <rPh sb="48" eb="50">
      <t>スイジュン</t>
    </rPh>
    <rPh sb="61" eb="63">
      <t>ヨウイン</t>
    </rPh>
    <rPh sb="155" eb="156">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</si>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</sst>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177" fontId="29" fillId="0" borderId="107" xfId="15" quotePrefix="1" applyNumberFormat="1" applyFont="1" applyBorder="1" applyAlignment="1" applyProtection="1">
      <alignment horizontal="righ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0" fillId="0" borderId="41" xfId="16" applyFont="1" applyBorder="1" applyAlignment="1" applyProtection="1">
      <alignment horizontal="left" vertical="top" wrapText="1"/>
      <protection locked="0"/>
    </xf>
    <xf numFmtId="0" fontId="10" fillId="0" borderId="12" xfId="16" applyFont="1" applyBorder="1" applyAlignment="1" applyProtection="1">
      <alignment horizontal="left" vertical="top" wrapText="1"/>
      <protection locked="0"/>
    </xf>
    <xf numFmtId="0" fontId="10" fillId="0" borderId="48" xfId="16" applyFont="1" applyBorder="1" applyAlignment="1" applyProtection="1">
      <alignment horizontal="left" vertical="top" wrapText="1"/>
      <protection locked="0"/>
    </xf>
    <xf numFmtId="0" fontId="10" fillId="0" borderId="65" xfId="16" applyFont="1" applyBorder="1" applyAlignment="1" applyProtection="1">
      <alignment horizontal="left" vertical="top" wrapText="1"/>
      <protection locked="0"/>
    </xf>
    <xf numFmtId="0" fontId="10" fillId="0" borderId="0" xfId="16" applyFont="1" applyAlignment="1" applyProtection="1">
      <alignment horizontal="left" vertical="top" wrapText="1"/>
      <protection locked="0"/>
    </xf>
    <xf numFmtId="0" fontId="10" fillId="0" borderId="38" xfId="16" applyFont="1" applyBorder="1" applyAlignment="1" applyProtection="1">
      <alignment horizontal="left" vertical="top" wrapText="1"/>
      <protection locked="0"/>
    </xf>
    <xf numFmtId="0" fontId="10" fillId="0" borderId="37" xfId="16" applyFont="1" applyBorder="1" applyAlignment="1" applyProtection="1">
      <alignment horizontal="left" vertical="top" wrapText="1"/>
      <protection locked="0"/>
    </xf>
    <xf numFmtId="0" fontId="10" fillId="0" borderId="54" xfId="16" applyFont="1" applyBorder="1" applyAlignment="1" applyProtection="1">
      <alignment horizontal="left" vertical="top" wrapText="1"/>
      <protection locked="0"/>
    </xf>
    <xf numFmtId="0" fontId="10"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97161</c:v>
                </c:pt>
                <c:pt idx="2">
                  <c:v>101731</c:v>
                </c:pt>
                <c:pt idx="3">
                  <c:v>108224</c:v>
                </c:pt>
                <c:pt idx="4">
                  <c:v>105585</c:v>
                </c:pt>
              </c:numCache>
            </c:numRef>
          </c:val>
          <c:smooth val="0"/>
          <c:extLst>
            <c:ext xmlns:c16="http://schemas.microsoft.com/office/drawing/2014/chart" uri="{C3380CC4-5D6E-409C-BE32-E72D297353CC}">
              <c16:uniqueId val="{00000000-F5F5-4B9E-91F3-94F473534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120805</c:v>
                </c:pt>
                <c:pt idx="1">
                  <c:v>121910</c:v>
                </c:pt>
                <c:pt idx="2">
                  <c:v>123324</c:v>
                </c:pt>
                <c:pt idx="3">
                  <c:v>106313</c:v>
                </c:pt>
                <c:pt idx="4">
                  <c:v>91428</c:v>
                </c:pt>
              </c:numCache>
            </c:numRef>
          </c:val>
          <c:smooth val="0"/>
          <c:extLst>
            <c:ext xmlns:c16="http://schemas.microsoft.com/office/drawing/2014/chart" uri="{C3380CC4-5D6E-409C-BE32-E72D297353CC}">
              <c16:uniqueId val="{00000001-F5F5-4B9E-91F3-94F47353429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0.97</c:v>
                </c:pt>
                <c:pt idx="1">
                  <c:v>1</c:v>
                </c:pt>
                <c:pt idx="2">
                  <c:v>0.94</c:v>
                </c:pt>
                <c:pt idx="3">
                  <c:v>0.95</c:v>
                </c:pt>
                <c:pt idx="4">
                  <c:v>1.08</c:v>
                </c:pt>
              </c:numCache>
            </c:numRef>
          </c:val>
          <c:extLst>
            <c:ext xmlns:c16="http://schemas.microsoft.com/office/drawing/2014/chart" uri="{C3380CC4-5D6E-409C-BE32-E72D297353CC}">
              <c16:uniqueId val="{00000000-13AE-4161-9634-A939D9091F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6.97</c:v>
                </c:pt>
                <c:pt idx="1">
                  <c:v>6.41</c:v>
                </c:pt>
                <c:pt idx="2">
                  <c:v>6.42</c:v>
                </c:pt>
                <c:pt idx="3">
                  <c:v>6.15</c:v>
                </c:pt>
                <c:pt idx="4">
                  <c:v>5.79</c:v>
                </c:pt>
              </c:numCache>
            </c:numRef>
          </c:val>
          <c:extLst>
            <c:ext xmlns:c16="http://schemas.microsoft.com/office/drawing/2014/chart" uri="{C3380CC4-5D6E-409C-BE32-E72D297353CC}">
              <c16:uniqueId val="{00000001-13AE-4161-9634-A939D9091F5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0.08</c:v>
                </c:pt>
                <c:pt idx="2">
                  <c:v>-7.0000000000000007E-2</c:v>
                </c:pt>
                <c:pt idx="3">
                  <c:v>-0.14000000000000001</c:v>
                </c:pt>
                <c:pt idx="4">
                  <c:v>-0.15</c:v>
                </c:pt>
              </c:numCache>
            </c:numRef>
          </c:val>
          <c:smooth val="0"/>
          <c:extLst>
            <c:ext xmlns:c16="http://schemas.microsoft.com/office/drawing/2014/chart" uri="{C3380CC4-5D6E-409C-BE32-E72D297353CC}">
              <c16:uniqueId val="{00000002-13AE-4161-9634-A939D9091F5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0.44</c:v>
                </c:pt>
                <c:pt idx="2">
                  <c:v>#N/A</c:v>
                </c:pt>
                <c:pt idx="3">
                  <c:v>0.51</c:v>
                </c:pt>
                <c:pt idx="4">
                  <c:v>#N/A</c:v>
                </c:pt>
                <c:pt idx="5">
                  <c:v>0.56000000000000005</c:v>
                </c:pt>
                <c:pt idx="6">
                  <c:v>#N/A</c:v>
                </c:pt>
                <c:pt idx="7">
                  <c:v>0.66</c:v>
                </c:pt>
                <c:pt idx="8">
                  <c:v>#N/A</c:v>
                </c:pt>
                <c:pt idx="9">
                  <c:v>0.54</c:v>
                </c:pt>
              </c:numCache>
            </c:numRef>
          </c:val>
          <c:extLst>
            <c:ext xmlns:c16="http://schemas.microsoft.com/office/drawing/2014/chart" uri="{C3380CC4-5D6E-409C-BE32-E72D297353CC}">
              <c16:uniqueId val="{00000000-633D-4E91-AA5C-0A68AF4F6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3D-4E91-AA5C-0A68AF4F6FD2}"/>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c:v>
                </c:pt>
                <c:pt idx="2">
                  <c:v>#N/A</c:v>
                </c:pt>
                <c:pt idx="3">
                  <c:v>0.17</c:v>
                </c:pt>
                <c:pt idx="4">
                  <c:v>#N/A</c:v>
                </c:pt>
                <c:pt idx="5">
                  <c:v>0.17</c:v>
                </c:pt>
                <c:pt idx="6">
                  <c:v>#N/A</c:v>
                </c:pt>
                <c:pt idx="7">
                  <c:v>0.2</c:v>
                </c:pt>
                <c:pt idx="8">
                  <c:v>#N/A</c:v>
                </c:pt>
                <c:pt idx="9">
                  <c:v>0.21</c:v>
                </c:pt>
              </c:numCache>
            </c:numRef>
          </c:val>
          <c:extLst>
            <c:ext xmlns:c16="http://schemas.microsoft.com/office/drawing/2014/chart" uri="{C3380CC4-5D6E-409C-BE32-E72D297353CC}">
              <c16:uniqueId val="{00000002-633D-4E91-AA5C-0A68AF4F6FD2}"/>
            </c:ext>
          </c:extLst>
        </c:ser>
        <c:ser>
          <c:idx val="3"/>
          <c:order val="3"/>
          <c:tx>
            <c:strRef>
              <c:f>データシート!$A$30</c:f>
              <c:strCache>
                <c:ptCount val="1"/>
                <c:pt idx="0">
                  <c:v>沖縄県中城湾港マリン・タウン特別会計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0.6</c:v>
                </c:pt>
                <c:pt idx="6">
                  <c:v>#N/A</c:v>
                </c:pt>
                <c:pt idx="7">
                  <c:v>0.2</c:v>
                </c:pt>
                <c:pt idx="8">
                  <c:v>#N/A</c:v>
                </c:pt>
                <c:pt idx="9">
                  <c:v>0.24</c:v>
                </c:pt>
              </c:numCache>
            </c:numRef>
          </c:val>
          <c:extLst>
            <c:ext xmlns:c16="http://schemas.microsoft.com/office/drawing/2014/chart" uri="{C3380CC4-5D6E-409C-BE32-E72D297353CC}">
              <c16:uniqueId val="{00000003-633D-4E91-AA5C-0A68AF4F6FD2}"/>
            </c:ext>
          </c:extLst>
        </c:ser>
        <c:ser>
          <c:idx val="4"/>
          <c:order val="4"/>
          <c:tx>
            <c:strRef>
              <c:f>データシート!$A$31</c:f>
              <c:strCache>
                <c:ptCount val="1"/>
                <c:pt idx="0">
                  <c:v>沖縄県下水道事業特別会計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0.23</c:v>
                </c:pt>
                <c:pt idx="4">
                  <c:v>#N/A</c:v>
                </c:pt>
                <c:pt idx="5">
                  <c:v>0.31</c:v>
                </c:pt>
                <c:pt idx="6">
                  <c:v>#N/A</c:v>
                </c:pt>
                <c:pt idx="7">
                  <c:v>0.3</c:v>
                </c:pt>
                <c:pt idx="8">
                  <c:v>#N/A</c:v>
                </c:pt>
                <c:pt idx="9">
                  <c:v>0.3</c:v>
                </c:pt>
              </c:numCache>
            </c:numRef>
          </c:val>
          <c:extLst>
            <c:ext xmlns:c16="http://schemas.microsoft.com/office/drawing/2014/chart" uri="{C3380CC4-5D6E-409C-BE32-E72D297353CC}">
              <c16:uniqueId val="{00000004-633D-4E91-AA5C-0A68AF4F6FD2}"/>
            </c:ext>
          </c:extLst>
        </c:ser>
        <c:ser>
          <c:idx val="5"/>
          <c:order val="5"/>
          <c:tx>
            <c:strRef>
              <c:f>データシート!$A$32</c:f>
              <c:strCache>
                <c:ptCount val="1"/>
                <c:pt idx="0">
                  <c:v>沖縄県国民健康保険事業特別会計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5-633D-4E91-AA5C-0A68AF4F6FD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0.97</c:v>
                </c:pt>
                <c:pt idx="2">
                  <c:v>#N/A</c:v>
                </c:pt>
                <c:pt idx="3">
                  <c:v>0.99</c:v>
                </c:pt>
                <c:pt idx="4">
                  <c:v>#N/A</c:v>
                </c:pt>
                <c:pt idx="5">
                  <c:v>0.94</c:v>
                </c:pt>
                <c:pt idx="6">
                  <c:v>#N/A</c:v>
                </c:pt>
                <c:pt idx="7">
                  <c:v>0.95</c:v>
                </c:pt>
                <c:pt idx="8">
                  <c:v>#N/A</c:v>
                </c:pt>
                <c:pt idx="9">
                  <c:v>1.07</c:v>
                </c:pt>
              </c:numCache>
            </c:numRef>
          </c:val>
          <c:extLst>
            <c:ext xmlns:c16="http://schemas.microsoft.com/office/drawing/2014/chart" uri="{C3380CC4-5D6E-409C-BE32-E72D297353CC}">
              <c16:uniqueId val="{00000006-633D-4E91-AA5C-0A68AF4F6FD2}"/>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1.74</c:v>
                </c:pt>
                <c:pt idx="2">
                  <c:v>#N/A</c:v>
                </c:pt>
                <c:pt idx="3">
                  <c:v>1.68</c:v>
                </c:pt>
                <c:pt idx="4">
                  <c:v>#N/A</c:v>
                </c:pt>
                <c:pt idx="5">
                  <c:v>1.62</c:v>
                </c:pt>
                <c:pt idx="6">
                  <c:v>#N/A</c:v>
                </c:pt>
                <c:pt idx="7">
                  <c:v>1.55</c:v>
                </c:pt>
                <c:pt idx="8">
                  <c:v>#N/A</c:v>
                </c:pt>
                <c:pt idx="9">
                  <c:v>1.42</c:v>
                </c:pt>
              </c:numCache>
            </c:numRef>
          </c:val>
          <c:extLst>
            <c:ext xmlns:c16="http://schemas.microsoft.com/office/drawing/2014/chart" uri="{C3380CC4-5D6E-409C-BE32-E72D297353CC}">
              <c16:uniqueId val="{00000007-633D-4E91-AA5C-0A68AF4F6FD2}"/>
            </c:ext>
          </c:extLst>
        </c:ser>
        <c:ser>
          <c:idx val="8"/>
          <c:order val="8"/>
          <c:tx>
            <c:strRef>
              <c:f>データシート!$A$35</c:f>
              <c:strCache>
                <c:ptCount val="1"/>
                <c:pt idx="0">
                  <c:v>沖縄県病院事業会計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4.08</c:v>
                </c:pt>
                <c:pt idx="2">
                  <c:v>#N/A</c:v>
                </c:pt>
                <c:pt idx="3">
                  <c:v>3.91</c:v>
                </c:pt>
                <c:pt idx="4">
                  <c:v>#N/A</c:v>
                </c:pt>
                <c:pt idx="5">
                  <c:v>3.75</c:v>
                </c:pt>
                <c:pt idx="6">
                  <c:v>#N/A</c:v>
                </c:pt>
                <c:pt idx="7">
                  <c:v>2.14</c:v>
                </c:pt>
                <c:pt idx="8">
                  <c:v>#N/A</c:v>
                </c:pt>
                <c:pt idx="9">
                  <c:v>2.0699999999999998</c:v>
                </c:pt>
              </c:numCache>
            </c:numRef>
          </c:val>
          <c:extLst>
            <c:ext xmlns:c16="http://schemas.microsoft.com/office/drawing/2014/chart" uri="{C3380CC4-5D6E-409C-BE32-E72D297353CC}">
              <c16:uniqueId val="{00000008-633D-4E91-AA5C-0A68AF4F6FD2}"/>
            </c:ext>
          </c:extLst>
        </c:ser>
        <c:ser>
          <c:idx val="9"/>
          <c:order val="9"/>
          <c:tx>
            <c:strRef>
              <c:f>データシート!$A$36</c:f>
              <c:strCache>
                <c:ptCount val="1"/>
                <c:pt idx="0">
                  <c:v>沖縄県水道事業会計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3.78</c:v>
                </c:pt>
                <c:pt idx="2">
                  <c:v>#N/A</c:v>
                </c:pt>
                <c:pt idx="3">
                  <c:v>3.49</c:v>
                </c:pt>
                <c:pt idx="4">
                  <c:v>#N/A</c:v>
                </c:pt>
                <c:pt idx="5">
                  <c:v>3.52</c:v>
                </c:pt>
                <c:pt idx="6">
                  <c:v>#N/A</c:v>
                </c:pt>
                <c:pt idx="7">
                  <c:v>3.38</c:v>
                </c:pt>
                <c:pt idx="8">
                  <c:v>#N/A</c:v>
                </c:pt>
                <c:pt idx="9">
                  <c:v>3.27</c:v>
                </c:pt>
              </c:numCache>
            </c:numRef>
          </c:val>
          <c:extLst>
            <c:ext xmlns:c16="http://schemas.microsoft.com/office/drawing/2014/chart" uri="{C3380CC4-5D6E-409C-BE32-E72D297353CC}">
              <c16:uniqueId val="{00000009-633D-4E91-AA5C-0A68AF4F6FD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42845</c:v>
                </c:pt>
                <c:pt idx="5">
                  <c:v>44098</c:v>
                </c:pt>
                <c:pt idx="8">
                  <c:v>45372</c:v>
                </c:pt>
                <c:pt idx="11">
                  <c:v>49114</c:v>
                </c:pt>
                <c:pt idx="14">
                  <c:v>45855</c:v>
                </c:pt>
              </c:numCache>
            </c:numRef>
          </c:val>
          <c:extLst>
            <c:ext xmlns:c16="http://schemas.microsoft.com/office/drawing/2014/chart" uri="{C3380CC4-5D6E-409C-BE32-E72D297353CC}">
              <c16:uniqueId val="{00000000-8098-4734-B235-73454E1016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35</c:v>
                </c:pt>
                <c:pt idx="3">
                  <c:v>40</c:v>
                </c:pt>
                <c:pt idx="6">
                  <c:v>6</c:v>
                </c:pt>
                <c:pt idx="9">
                  <c:v>10</c:v>
                </c:pt>
                <c:pt idx="12">
                  <c:v>9</c:v>
                </c:pt>
              </c:numCache>
            </c:numRef>
          </c:val>
          <c:extLst>
            <c:ext xmlns:c16="http://schemas.microsoft.com/office/drawing/2014/chart" uri="{C3380CC4-5D6E-409C-BE32-E72D297353CC}">
              <c16:uniqueId val="{00000001-8098-4734-B235-73454E1016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354</c:v>
                </c:pt>
                <c:pt idx="3">
                  <c:v>302</c:v>
                </c:pt>
                <c:pt idx="6">
                  <c:v>274</c:v>
                </c:pt>
                <c:pt idx="9">
                  <c:v>178</c:v>
                </c:pt>
                <c:pt idx="12">
                  <c:v>178</c:v>
                </c:pt>
              </c:numCache>
            </c:numRef>
          </c:val>
          <c:extLst>
            <c:ext xmlns:c16="http://schemas.microsoft.com/office/drawing/2014/chart" uri="{C3380CC4-5D6E-409C-BE32-E72D297353CC}">
              <c16:uniqueId val="{00000002-8098-4734-B235-73454E1016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584</c:v>
                </c:pt>
                <c:pt idx="3">
                  <c:v>598</c:v>
                </c:pt>
                <c:pt idx="6">
                  <c:v>533</c:v>
                </c:pt>
                <c:pt idx="9">
                  <c:v>490</c:v>
                </c:pt>
                <c:pt idx="12">
                  <c:v>482</c:v>
                </c:pt>
              </c:numCache>
            </c:numRef>
          </c:val>
          <c:extLst>
            <c:ext xmlns:c16="http://schemas.microsoft.com/office/drawing/2014/chart" uri="{C3380CC4-5D6E-409C-BE32-E72D297353CC}">
              <c16:uniqueId val="{00000003-8098-4734-B235-73454E1016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3701</c:v>
                </c:pt>
                <c:pt idx="3">
                  <c:v>4073</c:v>
                </c:pt>
                <c:pt idx="6">
                  <c:v>3817</c:v>
                </c:pt>
                <c:pt idx="9">
                  <c:v>3509</c:v>
                </c:pt>
                <c:pt idx="12">
                  <c:v>3638</c:v>
                </c:pt>
              </c:numCache>
            </c:numRef>
          </c:val>
          <c:extLst>
            <c:ext xmlns:c16="http://schemas.microsoft.com/office/drawing/2014/chart" uri="{C3380CC4-5D6E-409C-BE32-E72D297353CC}">
              <c16:uniqueId val="{00000004-8098-4734-B235-73454E1016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98-4734-B235-73454E1016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98-4734-B235-73454E1016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71971</c:v>
                </c:pt>
                <c:pt idx="3">
                  <c:v>69922</c:v>
                </c:pt>
                <c:pt idx="6">
                  <c:v>69469</c:v>
                </c:pt>
                <c:pt idx="9">
                  <c:v>74465</c:v>
                </c:pt>
                <c:pt idx="12">
                  <c:v>67016</c:v>
                </c:pt>
              </c:numCache>
            </c:numRef>
          </c:val>
          <c:extLst>
            <c:ext xmlns:c16="http://schemas.microsoft.com/office/drawing/2014/chart" uri="{C3380CC4-5D6E-409C-BE32-E72D297353CC}">
              <c16:uniqueId val="{00000007-8098-4734-B235-73454E10162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33800</c:v>
                </c:pt>
                <c:pt idx="2">
                  <c:v>#N/A</c:v>
                </c:pt>
                <c:pt idx="3">
                  <c:v>#N/A</c:v>
                </c:pt>
                <c:pt idx="4">
                  <c:v>30837</c:v>
                </c:pt>
                <c:pt idx="5">
                  <c:v>#N/A</c:v>
                </c:pt>
                <c:pt idx="6">
                  <c:v>#N/A</c:v>
                </c:pt>
                <c:pt idx="7">
                  <c:v>28727</c:v>
                </c:pt>
                <c:pt idx="8">
                  <c:v>#N/A</c:v>
                </c:pt>
                <c:pt idx="9">
                  <c:v>#N/A</c:v>
                </c:pt>
                <c:pt idx="10">
                  <c:v>29538</c:v>
                </c:pt>
                <c:pt idx="11">
                  <c:v>#N/A</c:v>
                </c:pt>
                <c:pt idx="12">
                  <c:v>#N/A</c:v>
                </c:pt>
                <c:pt idx="13">
                  <c:v>25468</c:v>
                </c:pt>
                <c:pt idx="14">
                  <c:v>#N/A</c:v>
                </c:pt>
              </c:numCache>
            </c:numRef>
          </c:val>
          <c:smooth val="0"/>
          <c:extLst>
            <c:ext xmlns:c16="http://schemas.microsoft.com/office/drawing/2014/chart" uri="{C3380CC4-5D6E-409C-BE32-E72D297353CC}">
              <c16:uniqueId val="{00000008-8098-4734-B235-73454E10162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544243</c:v>
                </c:pt>
                <c:pt idx="5">
                  <c:v>554577</c:v>
                </c:pt>
                <c:pt idx="8">
                  <c:v>556124</c:v>
                </c:pt>
                <c:pt idx="11">
                  <c:v>554219</c:v>
                </c:pt>
                <c:pt idx="14">
                  <c:v>550074</c:v>
                </c:pt>
              </c:numCache>
            </c:numRef>
          </c:val>
          <c:extLst>
            <c:ext xmlns:c16="http://schemas.microsoft.com/office/drawing/2014/chart" uri="{C3380CC4-5D6E-409C-BE32-E72D297353CC}">
              <c16:uniqueId val="{00000000-E48F-4A36-B78F-810B6CF58C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28687</c:v>
                </c:pt>
                <c:pt idx="5">
                  <c:v>25700</c:v>
                </c:pt>
                <c:pt idx="8">
                  <c:v>21857</c:v>
                </c:pt>
                <c:pt idx="11">
                  <c:v>19148</c:v>
                </c:pt>
                <c:pt idx="14">
                  <c:v>18071</c:v>
                </c:pt>
              </c:numCache>
            </c:numRef>
          </c:val>
          <c:extLst>
            <c:ext xmlns:c16="http://schemas.microsoft.com/office/drawing/2014/chart" uri="{C3380CC4-5D6E-409C-BE32-E72D297353CC}">
              <c16:uniqueId val="{00000001-E48F-4A36-B78F-810B6CF58C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98062</c:v>
                </c:pt>
                <c:pt idx="5">
                  <c:v>99082</c:v>
                </c:pt>
                <c:pt idx="8">
                  <c:v>97113</c:v>
                </c:pt>
                <c:pt idx="11">
                  <c:v>91008</c:v>
                </c:pt>
                <c:pt idx="14">
                  <c:v>93048</c:v>
                </c:pt>
              </c:numCache>
            </c:numRef>
          </c:val>
          <c:extLst>
            <c:ext xmlns:c16="http://schemas.microsoft.com/office/drawing/2014/chart" uri="{C3380CC4-5D6E-409C-BE32-E72D297353CC}">
              <c16:uniqueId val="{00000002-E48F-4A36-B78F-810B6CF58C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8F-4A36-B78F-810B6CF58C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8F-4A36-B78F-810B6CF58C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442</c:v>
                </c:pt>
                <c:pt idx="3">
                  <c:v>446</c:v>
                </c:pt>
                <c:pt idx="6">
                  <c:v>575</c:v>
                </c:pt>
                <c:pt idx="9">
                  <c:v>644</c:v>
                </c:pt>
                <c:pt idx="12">
                  <c:v>834</c:v>
                </c:pt>
              </c:numCache>
            </c:numRef>
          </c:val>
          <c:extLst>
            <c:ext xmlns:c16="http://schemas.microsoft.com/office/drawing/2014/chart" uri="{C3380CC4-5D6E-409C-BE32-E72D297353CC}">
              <c16:uniqueId val="{00000005-E48F-4A36-B78F-810B6CF58C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137336</c:v>
                </c:pt>
                <c:pt idx="3">
                  <c:v>137928</c:v>
                </c:pt>
                <c:pt idx="6">
                  <c:v>140935</c:v>
                </c:pt>
                <c:pt idx="9">
                  <c:v>140614</c:v>
                </c:pt>
                <c:pt idx="12">
                  <c:v>140454</c:v>
                </c:pt>
              </c:numCache>
            </c:numRef>
          </c:val>
          <c:extLst>
            <c:ext xmlns:c16="http://schemas.microsoft.com/office/drawing/2014/chart" uri="{C3380CC4-5D6E-409C-BE32-E72D297353CC}">
              <c16:uniqueId val="{00000006-E48F-4A36-B78F-810B6CF58C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5621</c:v>
                </c:pt>
                <c:pt idx="3">
                  <c:v>5222</c:v>
                </c:pt>
                <c:pt idx="6">
                  <c:v>4821</c:v>
                </c:pt>
                <c:pt idx="9">
                  <c:v>4436</c:v>
                </c:pt>
                <c:pt idx="12">
                  <c:v>4246</c:v>
                </c:pt>
              </c:numCache>
            </c:numRef>
          </c:val>
          <c:extLst>
            <c:ext xmlns:c16="http://schemas.microsoft.com/office/drawing/2014/chart" uri="{C3380CC4-5D6E-409C-BE32-E72D297353CC}">
              <c16:uniqueId val="{00000007-E48F-4A36-B78F-810B6CF58C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36934</c:v>
                </c:pt>
                <c:pt idx="3">
                  <c:v>39006</c:v>
                </c:pt>
                <c:pt idx="6">
                  <c:v>39498</c:v>
                </c:pt>
                <c:pt idx="9">
                  <c:v>39693</c:v>
                </c:pt>
                <c:pt idx="12">
                  <c:v>42889</c:v>
                </c:pt>
              </c:numCache>
            </c:numRef>
          </c:val>
          <c:extLst>
            <c:ext xmlns:c16="http://schemas.microsoft.com/office/drawing/2014/chart" uri="{C3380CC4-5D6E-409C-BE32-E72D297353CC}">
              <c16:uniqueId val="{00000008-E48F-4A36-B78F-810B6CF58C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1521</c:v>
                </c:pt>
                <c:pt idx="3">
                  <c:v>1125</c:v>
                </c:pt>
                <c:pt idx="6">
                  <c:v>776</c:v>
                </c:pt>
                <c:pt idx="9">
                  <c:v>472</c:v>
                </c:pt>
                <c:pt idx="12">
                  <c:v>371</c:v>
                </c:pt>
              </c:numCache>
            </c:numRef>
          </c:val>
          <c:extLst>
            <c:ext xmlns:c16="http://schemas.microsoft.com/office/drawing/2014/chart" uri="{C3380CC4-5D6E-409C-BE32-E72D297353CC}">
              <c16:uniqueId val="{00000009-E48F-4A36-B78F-810B6CF58C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671827</c:v>
                </c:pt>
                <c:pt idx="3">
                  <c:v>662979</c:v>
                </c:pt>
                <c:pt idx="6">
                  <c:v>655196</c:v>
                </c:pt>
                <c:pt idx="9">
                  <c:v>636456</c:v>
                </c:pt>
                <c:pt idx="12">
                  <c:v>623784</c:v>
                </c:pt>
              </c:numCache>
            </c:numRef>
          </c:val>
          <c:extLst>
            <c:ext xmlns:c16="http://schemas.microsoft.com/office/drawing/2014/chart" uri="{C3380CC4-5D6E-409C-BE32-E72D297353CC}">
              <c16:uniqueId val="{0000000A-E48F-4A36-B78F-810B6CF58C2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182688</c:v>
                </c:pt>
                <c:pt idx="2">
                  <c:v>#N/A</c:v>
                </c:pt>
                <c:pt idx="3">
                  <c:v>#N/A</c:v>
                </c:pt>
                <c:pt idx="4">
                  <c:v>167348</c:v>
                </c:pt>
                <c:pt idx="5">
                  <c:v>#N/A</c:v>
                </c:pt>
                <c:pt idx="6">
                  <c:v>#N/A</c:v>
                </c:pt>
                <c:pt idx="7">
                  <c:v>166707</c:v>
                </c:pt>
                <c:pt idx="8">
                  <c:v>#N/A</c:v>
                </c:pt>
                <c:pt idx="9">
                  <c:v>#N/A</c:v>
                </c:pt>
                <c:pt idx="10">
                  <c:v>157941</c:v>
                </c:pt>
                <c:pt idx="11">
                  <c:v>#N/A</c:v>
                </c:pt>
                <c:pt idx="12">
                  <c:v>#N/A</c:v>
                </c:pt>
                <c:pt idx="13">
                  <c:v>151383</c:v>
                </c:pt>
                <c:pt idx="14">
                  <c:v>#N/A</c:v>
                </c:pt>
              </c:numCache>
            </c:numRef>
          </c:val>
          <c:smooth val="0"/>
          <c:extLst>
            <c:ext xmlns:c16="http://schemas.microsoft.com/office/drawing/2014/chart" uri="{C3380CC4-5D6E-409C-BE32-E72D297353CC}">
              <c16:uniqueId val="{0000000B-E48F-4A36-B78F-810B6CF58C2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23591</c:v>
                </c:pt>
                <c:pt idx="1">
                  <c:v>22984</c:v>
                </c:pt>
                <c:pt idx="2">
                  <c:v>21882</c:v>
                </c:pt>
              </c:numCache>
            </c:numRef>
          </c:val>
          <c:extLst>
            <c:ext xmlns:c16="http://schemas.microsoft.com/office/drawing/2014/chart" uri="{C3380CC4-5D6E-409C-BE32-E72D297353CC}">
              <c16:uniqueId val="{00000000-A2CD-4F59-B7F9-BB156FE27A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29366</c:v>
                </c:pt>
                <c:pt idx="1">
                  <c:v>26393</c:v>
                </c:pt>
                <c:pt idx="2">
                  <c:v>26411</c:v>
                </c:pt>
              </c:numCache>
            </c:numRef>
          </c:val>
          <c:extLst>
            <c:ext xmlns:c16="http://schemas.microsoft.com/office/drawing/2014/chart" uri="{C3380CC4-5D6E-409C-BE32-E72D297353CC}">
              <c16:uniqueId val="{00000001-A2CD-4F59-B7F9-BB156FE27A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62569</c:v>
                </c:pt>
                <c:pt idx="1">
                  <c:v>56337</c:v>
                </c:pt>
                <c:pt idx="2">
                  <c:v>58719</c:v>
                </c:pt>
              </c:numCache>
            </c:numRef>
          </c:val>
          <c:extLst>
            <c:ext xmlns:c16="http://schemas.microsoft.com/office/drawing/2014/chart" uri="{C3380CC4-5D6E-409C-BE32-E72D297353CC}">
              <c16:uniqueId val="{00000002-A2CD-4F59-B7F9-BB156FE27A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{C8FCB143-FC5F-44F4-ACB6-9E459AC64DF7}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D45-4079-B73C-DF413659C4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{C754BCF8-301B-4E5F-A4A2-58BF4523EA8A}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5-4079-B73C-DF413659C4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{60F402A5-F88B-4365-A20C-58889EC5B959}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5-4079-B73C-DF413659C4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{5563D65A-4482-478E-ABE7-2F7A9E50B5EB}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5-4079-B73C-DF413659C4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{E1505ADC-2BA2-4D37-BFAC-7655626C23F5}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5-4079-B73C-DF413659C4C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{DCC2C7B1-B5BF-476D-9AB2-8F6E42EFB238}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D45-4079-B73C-DF413659C4C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{EA79E8D8-F8FB-4C00-984A-F98D47D8292D}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D45-4079-B73C-DF413659C4C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{114B0784-D38B-4FD4-B747-0284557472FB}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D45-4079-B73C-DF413659C4C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{7A06CCF7-D10B-460B-98C1-A599321DE29F}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D45-4079-B73C-DF413659C4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53.2</c:v>
                </c:pt>
                <c:pt idx="32">
                  <c:v>54</c:v>
                </c:pt>
              </c:numCache>
            </c:numRef>
          </c:xVal>
          <c:yVal>
            <c:numRef>
              <c:f>公会計指標分析・財政指標組合せ分析表!$BP$51:$DC$51</c:f>
              <c:numCache>
                <c:formatCode>#,##0.0;"▲ "#,##0.0</c:formatCode>
                <c:ptCount val="40"/>
                <c:pt idx="16">
                  <c:v>51.1</c:v>
                </c:pt>
                <c:pt idx="24">
                  <c:v>47.5</c:v>
                </c:pt>
                <c:pt idx="32">
                  <c:v>45</c:v>
                </c:pt>
              </c:numCache>
            </c:numRef>
          </c:yVal>
          <c:smooth val="0"/>
          <c:extLst>
            <c:ext xmlns:c16="http://schemas.microsoft.com/office/drawing/2014/chart" uri="{C3380CC4-5D6E-409C-BE32-E72D297353CC}">
              <c16:uniqueId val="{00000009-FD45-4079-B73C-DF413659C4C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{9EB34A84-8B52-4495-95E8-06EF11B52700}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D45-4079-B73C-DF413659C4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{D57DFA8F-4E91-487D-8199-0B68E6CD9728}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5-4079-B73C-DF413659C4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{4E80984E-4F3F-4001-9AB5-8DCE70671784}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5-4079-B73C-DF413659C4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{F90452C5-C03F-441E-AD42-C00B0EA5F2C6}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5-4079-B73C-DF413659C4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{051A2752-DA96-44DC-AA1D-CBFB76EFEC52}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5-4079-B73C-DF413659C4C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{FB891AE5-F667-4811-9F62-BAC74358DB81}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D45-4079-B73C-DF413659C4C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{C3B72275-F1C2-46AD-9B65-DD198C0001EF}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D45-4079-B73C-DF413659C4C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{3A2FB7CD-8D87-4B95-B1A0-76328E374A6F}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D45-4079-B73C-DF413659C4C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{C009F500-2D8F-45A7-BB73-13DE18A26F56}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D45-4079-B73C-DF413659C4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FD45-4079-B73C-DF413659C4C5}"/>
            </c:ext>
          </c:extLst>
        </c:ser>
        <c:dLbls>
          <c:showLegendKey val="0"/>
          <c:showVal val="1"/>
          <c:showCatName val="0"/>
          <c:showSerName val="0"/>
          <c:showPercent val="0"/>
          <c:showBubbleSize val="0"/>
        </c:dLbls>
        <c:axId val="46179840"/>
        <c:axId val="46181760"/>
      </c:scatterChart>
      <c:valAx>
        <c:axId val="46179840"/>
        <c:scaling>
          <c:orientation val="minMax"/>
          <c:max val="56.1"/>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{55ACDD2A-E9EA-430F-999E-E962241DB9C9}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617-4633-95C8-729FFD279A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{02BB193A-4EB3-4D0A-A738-1C2881D82618}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17-4633-95C8-729FFD279A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{2900B01E-7A5B-4F7C-80F1-1159A0BC4211}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17-4633-95C8-729FFD279A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{02875D70-D2C9-4953-8C43-3B706B2A55CE}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17-4633-95C8-729FFD279A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{FAA71DF7-561D-452E-901E-8D4B3537EA10}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17-4633-95C8-729FFD279AC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{48DC062D-7322-4751-96E7-1C406BA157E9}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617-4633-95C8-729FFD279AC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{8B8D1C9F-EED5-4599-A190-6169EEC3BC91}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617-4633-95C8-729FFD279AC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{A311ECBC-F870-4620-8D97-B7D978E8B87C}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617-4633-95C8-729FFD279AC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{279BD8E0-02E1-44C4-BD6C-A7AF55D12105}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617-4633-95C8-729FFD279A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11.4</c:v>
                </c:pt>
                <c:pt idx="16">
                  <c:v>9.5</c:v>
                </c:pt>
                <c:pt idx="24">
                  <c:v>9</c:v>
                </c:pt>
                <c:pt idx="32">
                  <c:v>8.4</c:v>
                </c:pt>
              </c:numCache>
            </c:numRef>
          </c:xVal>
          <c:yVal>
            <c:numRef>
              <c:f>公会計指標分析・財政指標組合せ分析表!$BP$73:$DC$73</c:f>
              <c:numCache>
                <c:formatCode>#,##0.0;"▲ "#,##0.0</c:formatCode>
                <c:ptCount val="40"/>
                <c:pt idx="0">
                  <c:v>57.2</c:v>
                </c:pt>
                <c:pt idx="8">
                  <c:v>50.8</c:v>
                </c:pt>
                <c:pt idx="16">
                  <c:v>51.1</c:v>
                </c:pt>
                <c:pt idx="24">
                  <c:v>47.5</c:v>
                </c:pt>
                <c:pt idx="32">
                  <c:v>45</c:v>
                </c:pt>
              </c:numCache>
            </c:numRef>
          </c:yVal>
          <c:smooth val="0"/>
          <c:extLst>
            <c:ext xmlns:c16="http://schemas.microsoft.com/office/drawing/2014/chart" uri="{C3380CC4-5D6E-409C-BE32-E72D297353CC}">
              <c16:uniqueId val="{00000009-9617-4633-95C8-729FFD279AC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{7BB23D35-3802-4D17-872D-DC6EE9D4E42C}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617-4633-95C8-729FFD279A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{085C330C-5986-4188-9E15-6A4BE50E7DFD}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17-4633-95C8-729FFD279A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{92060DCA-F336-46C6-9B3D-58E22D2B7717}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17-4633-95C8-729FFD279A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{C2D88B70-3AFA-42F9-97F3-D23EAC3447B1}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17-4633-95C8-729FFD279A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{DB499878-BB77-4171-8140-DEB53AFFD5DC}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17-4633-95C8-729FFD279AC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{17E5BDD6-350A-4044-BD0E-41D8C5875E3D}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617-4633-95C8-729FFD279AC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{0A50DE6F-B0F0-4C26-910D-EE429F2573B5}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617-4633-95C8-729FFD279AC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{1B9E695D-9697-426B-AFB7-7EC6E2FE2B27}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617-4633-95C8-729FFD279AC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{97912B47-29AD-48E2-8CB2-2DD8098EE90B}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617-4633-95C8-729FFD279A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13.7</c:v>
                </c:pt>
                <c:pt idx="8">
                  <c:v>14.1</c:v>
                </c:pt>
                <c:pt idx="16">
                  <c:v>13.1</c:v>
                </c:pt>
                <c:pt idx="24">
                  <c:v>12.2</c:v>
                </c:pt>
                <c:pt idx="32">
                  <c:v>11.7</c:v>
                </c:pt>
              </c:numCache>
            </c:numRef>
          </c:xVal>
          <c:yVal>
            <c:numRef>
              <c:f>公会計指標分析・財政指標組合せ分析表!$BP$77:$DC$77</c:f>
              <c:numCache>
                <c:formatCode>#,##0.0;"▲ "#,##0.0</c:formatCode>
                <c:ptCount val="40"/>
                <c:pt idx="0">
                  <c:v>151.9</c:v>
                </c:pt>
                <c:pt idx="8">
                  <c:v>169.1</c:v>
                </c:pt>
                <c:pt idx="16">
                  <c:v>174.6</c:v>
                </c:pt>
                <c:pt idx="24">
                  <c:v>173</c:v>
                </c:pt>
                <c:pt idx="32">
                  <c:v>171.9</c:v>
                </c:pt>
              </c:numCache>
            </c:numRef>
          </c:yVal>
          <c:smooth val="0"/>
          <c:extLst>
            <c:ext xmlns:c16="http://schemas.microsoft.com/office/drawing/2014/chart" uri="{C3380CC4-5D6E-409C-BE32-E72D297353CC}">
              <c16:uniqueId val="{00000013-9617-4633-95C8-729FFD279ACC}"/>
            </c:ext>
          </c:extLst>
        </c:ser>
        <c:dLbls>
          <c:showLegendKey val="0"/>
          <c:showVal val="1"/>
          <c:showCatName val="0"/>
          <c:showSerName val="0"/>
          <c:showPercent val="0"/>
          <c:showBubbleSize val="0"/>
        </c:dLbls>
        <c:axId val="84219776"/>
        <c:axId val="84234240"/>
      </c:scatterChart>
      <c:valAx>
        <c:axId val="84219776"/>
        <c:scaling>
          <c:orientation val="minMax"/>
          <c:max val="14.6"/>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景気拡大に伴う県税収入の増加により基準財政収入額が年々増加し、近年、財政力指数は上昇傾向にある。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行財政改革プラン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　</a:t>
          </a:r>
          <a:r>
            <a:rPr kumimoji="1" lang="en-US" altLang="ja-JP" sz="1300">
              <a:latin typeface="ＭＳ Ｐゴシック" panose="020B0600070205080204" pitchFamily="50" charset="-128"/>
              <a:ea typeface="ＭＳ Ｐゴシック" panose="020B0600070205080204" pitchFamily="50" charset="-128"/>
            </a:rPr>
            <a:t>91,079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118,095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(H30)</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41</xdr:row>
      <xdr:rowOff>13002</xdr:rowOff>
    </xdr:to>
    <xdr:cxnSp macro="">
      <xdr:nvCxnSpPr>
        <xdr:cNvPr id="64" name="直線コネクタ 63"/>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156529</xdr:rowOff>
    </xdr:from>
    <xdr:ext cx="762000" cy="259045"/>
    <xdr:sp macro="" textlink="">
      <xdr:nvSpPr>
        <xdr:cNvPr id="65"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13002</xdr:rowOff>
    </xdr:from>
    <xdr:to>
      <xdr:col>24</xdr:col>
      <xdr:colOff>12700</xdr:colOff>
      <xdr:row>41</xdr:row>
      <xdr:rowOff>13002</xdr:rowOff>
    </xdr:to>
    <xdr:cxnSp macro="">
      <xdr:nvCxnSpPr>
        <xdr:cNvPr id="66" name="直線コネクタ 65"/>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67733</xdr:rowOff>
    </xdr:to>
    <xdr:cxnSp macro="">
      <xdr:nvCxnSpPr>
        <xdr:cNvPr id="69" name="直線コネクタ 68"/>
        <xdr:cNvCxnSpPr/>
      </xdr:nvCxnSpPr>
      <xdr:spPr>
        <a:xfrm flipV="1">
          <a:off x="4114800" y="646792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160460</xdr:rowOff>
    </xdr:from>
    <xdr:ext cx="762000" cy="259045"/>
    <xdr:sp macro="" textlink="">
      <xdr:nvSpPr>
        <xdr:cNvPr id="70" name="財政力平均値テキスト"/>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126093</xdr:rowOff>
    </xdr:to>
    <xdr:cxnSp macro="">
      <xdr:nvCxnSpPr>
        <xdr:cNvPr id="72" name="直線コネクタ 71"/>
        <xdr:cNvCxnSpPr/>
      </xdr:nvCxnSpPr>
      <xdr:spPr>
        <a:xfrm flipV="1">
          <a:off x="3225800" y="65828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4" name="テキスト ボックス 73"/>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69548</xdr:rowOff>
    </xdr:to>
    <xdr:cxnSp macro="">
      <xdr:nvCxnSpPr>
        <xdr:cNvPr id="75" name="直線コネクタ 74"/>
        <xdr:cNvCxnSpPr/>
      </xdr:nvCxnSpPr>
      <xdr:spPr>
        <a:xfrm flipV="1">
          <a:off x="2336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6" name="フローチャート: 判断 75"/>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7" name="テキスト ボックス 76"/>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41</xdr:row>
      <xdr:rowOff>127907</xdr:rowOff>
    </xdr:to>
    <xdr:cxnSp macro="">
      <xdr:nvCxnSpPr>
        <xdr:cNvPr id="78" name="直線コネクタ 77"/>
        <xdr:cNvCxnSpPr/>
      </xdr:nvCxnSpPr>
      <xdr:spPr>
        <a:xfrm flipV="1">
          <a:off x="1447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131838</xdr:rowOff>
    </xdr:from>
    <xdr:to>
      <xdr:col>11</xdr:col>
      <xdr:colOff>82550</xdr:colOff>
      <xdr:row>39</xdr:row>
      <xdr:rowOff>61988</xdr:rowOff>
    </xdr:to>
    <xdr:sp macro="" textlink="">
      <xdr:nvSpPr>
        <xdr:cNvPr id="79" name="フローチャート: 判断 78"/>
        <xdr:cNvSpPr/>
      </xdr:nvSpPr>
      <xdr:spPr>
        <a:xfrm>
          <a:off x="2286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72165</xdr:rowOff>
    </xdr:from>
    <xdr:ext cx="762000" cy="259045"/>
    <xdr:sp macro="" textlink="">
      <xdr:nvSpPr>
        <xdr:cNvPr id="80" name="テキスト ボックス 79"/>
        <xdr:cNvSpPr txBox="1"/>
      </xdr:nvSpPr>
      <xdr:spPr>
        <a:xfrm>
          <a:off x="1955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81" name="フローチャート: 判断 80"/>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82" name="テキスト ボックス 81"/>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93" name="テキスト ボックス 92"/>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4" name="楕円 93"/>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105125</xdr:rowOff>
    </xdr:from>
    <xdr:ext cx="762000" cy="259045"/>
    <xdr:sp macro="" textlink="">
      <xdr:nvSpPr>
        <xdr:cNvPr id="95" name="テキスト ボックス 94"/>
        <xdr:cNvSpPr txBox="1"/>
      </xdr:nvSpPr>
      <xdr:spPr>
        <a:xfrm>
          <a:off x="1955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景気拡大に伴う県税収入の増加により、経常一般財源は一定程度確保され、対前年度比で改善されているものの、前年度に引き続き、経常収支比率はグループ内平均より高い水準となった。</a:t>
          </a:r>
        </a:p>
        <a:p>
          <a:r>
            <a:rPr kumimoji="1" lang="ja-JP" altLang="en-US" sz="1300">
              <a:latin typeface="ＭＳ Ｐゴシック" panose="020B0600070205080204" pitchFamily="50" charset="-128"/>
              <a:ea typeface="ＭＳ Ｐゴシック" panose="020B0600070205080204" pitchFamily="50" charset="-128"/>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12700</xdr:rowOff>
    </xdr:to>
    <xdr:cxnSp macro="">
      <xdr:nvCxnSpPr>
        <xdr:cNvPr id="128" name="直線コネクタ 127"/>
        <xdr:cNvCxnSpPr/>
      </xdr:nvCxnSpPr>
      <xdr:spPr>
        <a:xfrm flipV="1">
          <a:off x="4114800" y="109639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65</xdr:row>
      <xdr:rowOff>12700</xdr:rowOff>
    </xdr:to>
    <xdr:cxnSp macro="">
      <xdr:nvCxnSpPr>
        <xdr:cNvPr id="131" name="直線コネクタ 130"/>
        <xdr:cNvCxnSpPr/>
      </xdr:nvCxnSpPr>
      <xdr:spPr>
        <a:xfrm>
          <a:off x="3225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92710</xdr:rowOff>
    </xdr:to>
    <xdr:cxnSp macro="">
      <xdr:nvCxnSpPr>
        <xdr:cNvPr id="134" name="直線コネクタ 133"/>
        <xdr:cNvCxnSpPr/>
      </xdr:nvCxnSpPr>
      <xdr:spPr>
        <a:xfrm>
          <a:off x="2336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146050</xdr:rowOff>
    </xdr:to>
    <xdr:cxnSp macro="">
      <xdr:nvCxnSpPr>
        <xdr:cNvPr id="137" name="直線コネクタ 136"/>
        <xdr:cNvCxnSpPr/>
      </xdr:nvCxnSpPr>
      <xdr:spPr>
        <a:xfrm>
          <a:off x="1447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40" name="フローチャート: 判断 139"/>
        <xdr:cNvSpPr/>
      </xdr:nvSpPr>
      <xdr:spPr>
        <a:xfrm>
          <a:off x="1397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41" name="テキスト ボックス 140"/>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5" name="楕円 154"/>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6" name="テキスト ボックス 15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等により、人口１人当たり経費は全国平均を上回っており、グループ内でも高い水準に位置している。</a:t>
          </a:r>
        </a:p>
        <a:p>
          <a:r>
            <a:rPr kumimoji="1" lang="ja-JP" altLang="en-US" sz="1300">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87074</xdr:rowOff>
    </xdr:from>
    <xdr:to>
      <xdr:col>23</xdr:col>
      <xdr:colOff>133350</xdr:colOff>
      <xdr:row>86</xdr:row>
      <xdr:rowOff>101358</xdr:rowOff>
    </xdr:to>
    <xdr:cxnSp macro="">
      <xdr:nvCxnSpPr>
        <xdr:cNvPr id="187" name="直線コネクタ 186"/>
        <xdr:cNvCxnSpPr/>
      </xdr:nvCxnSpPr>
      <xdr:spPr>
        <a:xfrm flipV="1">
          <a:off x="4114800" y="14831774"/>
          <a:ext cx="838200" cy="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9279</xdr:rowOff>
    </xdr:from>
    <xdr:to>
      <xdr:col>19</xdr:col>
      <xdr:colOff>133350</xdr:colOff>
      <xdr:row>86</xdr:row>
      <xdr:rowOff>101358</xdr:rowOff>
    </xdr:to>
    <xdr:cxnSp macro="">
      <xdr:nvCxnSpPr>
        <xdr:cNvPr id="190" name="直線コネクタ 189"/>
        <xdr:cNvCxnSpPr/>
      </xdr:nvCxnSpPr>
      <xdr:spPr>
        <a:xfrm>
          <a:off x="3225800" y="14753979"/>
          <a:ext cx="889000" cy="9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39038</xdr:rowOff>
    </xdr:from>
    <xdr:to>
      <xdr:col>15</xdr:col>
      <xdr:colOff>82550</xdr:colOff>
      <xdr:row>86</xdr:row>
      <xdr:rowOff>9279</xdr:rowOff>
    </xdr:to>
    <xdr:cxnSp macro="">
      <xdr:nvCxnSpPr>
        <xdr:cNvPr id="193" name="直線コネクタ 192"/>
        <xdr:cNvCxnSpPr/>
      </xdr:nvCxnSpPr>
      <xdr:spPr>
        <a:xfrm>
          <a:off x="2336800" y="14612288"/>
          <a:ext cx="889000" cy="1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124971</xdr:rowOff>
    </xdr:from>
    <xdr:to>
      <xdr:col>11</xdr:col>
      <xdr:colOff>31750</xdr:colOff>
      <xdr:row>85</xdr:row>
      <xdr:rowOff>39038</xdr:rowOff>
    </xdr:to>
    <xdr:cxnSp macro="">
      <xdr:nvCxnSpPr>
        <xdr:cNvPr id="196" name="直線コネクタ 195"/>
        <xdr:cNvCxnSpPr/>
      </xdr:nvCxnSpPr>
      <xdr:spPr>
        <a:xfrm>
          <a:off x="1447800" y="14526771"/>
          <a:ext cx="889000" cy="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68982</xdr:rowOff>
    </xdr:from>
    <xdr:to>
      <xdr:col>7</xdr:col>
      <xdr:colOff>31750</xdr:colOff>
      <xdr:row>88</xdr:row>
      <xdr:rowOff>170582</xdr:rowOff>
    </xdr:to>
    <xdr:sp macro="" textlink="">
      <xdr:nvSpPr>
        <xdr:cNvPr id="199" name="フローチャート: 判断 198"/>
        <xdr:cNvSpPr/>
      </xdr:nvSpPr>
      <xdr:spPr>
        <a:xfrm>
          <a:off x="1397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155359</xdr:rowOff>
    </xdr:from>
    <xdr:ext cx="762000" cy="259045"/>
    <xdr:sp macro="" textlink="">
      <xdr:nvSpPr>
        <xdr:cNvPr id="200" name="テキスト ボックス 199"/>
        <xdr:cNvSpPr txBox="1"/>
      </xdr:nvSpPr>
      <xdr:spPr>
        <a:xfrm>
          <a:off x="1066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36274</xdr:rowOff>
    </xdr:from>
    <xdr:to>
      <xdr:col>23</xdr:col>
      <xdr:colOff>184150</xdr:colOff>
      <xdr:row>86</xdr:row>
      <xdr:rowOff>137874</xdr:rowOff>
    </xdr:to>
    <xdr:sp macro="" textlink="">
      <xdr:nvSpPr>
        <xdr:cNvPr id="206" name="楕円 205"/>
        <xdr:cNvSpPr/>
      </xdr:nvSpPr>
      <xdr:spPr>
        <a:xfrm>
          <a:off x="4902200" y="14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8351</xdr:rowOff>
    </xdr:from>
    <xdr:ext cx="762000" cy="259045"/>
    <xdr:sp macro="" textlink="">
      <xdr:nvSpPr>
        <xdr:cNvPr id="207" name="人件費・物件費等の状況該当値テキスト"/>
        <xdr:cNvSpPr txBox="1"/>
      </xdr:nvSpPr>
      <xdr:spPr>
        <a:xfrm>
          <a:off x="5041900" y="147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50558</xdr:rowOff>
    </xdr:from>
    <xdr:to>
      <xdr:col>19</xdr:col>
      <xdr:colOff>184150</xdr:colOff>
      <xdr:row>86</xdr:row>
      <xdr:rowOff>152158</xdr:rowOff>
    </xdr:to>
    <xdr:sp macro="" textlink="">
      <xdr:nvSpPr>
        <xdr:cNvPr id="208" name="楕円 207"/>
        <xdr:cNvSpPr/>
      </xdr:nvSpPr>
      <xdr:spPr>
        <a:xfrm>
          <a:off x="4064000" y="147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136935</xdr:rowOff>
    </xdr:from>
    <xdr:ext cx="736600" cy="259045"/>
    <xdr:sp macro="" textlink="">
      <xdr:nvSpPr>
        <xdr:cNvPr id="209" name="テキスト ボックス 208"/>
        <xdr:cNvSpPr txBox="1"/>
      </xdr:nvSpPr>
      <xdr:spPr>
        <a:xfrm>
          <a:off x="3733800" y="1488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129929</xdr:rowOff>
    </xdr:from>
    <xdr:to>
      <xdr:col>15</xdr:col>
      <xdr:colOff>133350</xdr:colOff>
      <xdr:row>86</xdr:row>
      <xdr:rowOff>60079</xdr:rowOff>
    </xdr:to>
    <xdr:sp macro="" textlink="">
      <xdr:nvSpPr>
        <xdr:cNvPr id="210" name="楕円 209"/>
        <xdr:cNvSpPr/>
      </xdr:nvSpPr>
      <xdr:spPr>
        <a:xfrm>
          <a:off x="3175000" y="14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44856</xdr:rowOff>
    </xdr:from>
    <xdr:ext cx="762000" cy="259045"/>
    <xdr:sp macro="" textlink="">
      <xdr:nvSpPr>
        <xdr:cNvPr id="211" name="テキスト ボックス 210"/>
        <xdr:cNvSpPr txBox="1"/>
      </xdr:nvSpPr>
      <xdr:spPr>
        <a:xfrm>
          <a:off x="2844800" y="14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159688</xdr:rowOff>
    </xdr:from>
    <xdr:to>
      <xdr:col>11</xdr:col>
      <xdr:colOff>82550</xdr:colOff>
      <xdr:row>85</xdr:row>
      <xdr:rowOff>89838</xdr:rowOff>
    </xdr:to>
    <xdr:sp macro="" textlink="">
      <xdr:nvSpPr>
        <xdr:cNvPr id="212" name="楕円 211"/>
        <xdr:cNvSpPr/>
      </xdr:nvSpPr>
      <xdr:spPr>
        <a:xfrm>
          <a:off x="2286000" y="14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74615</xdr:rowOff>
    </xdr:from>
    <xdr:ext cx="762000" cy="259045"/>
    <xdr:sp macro="" textlink="">
      <xdr:nvSpPr>
        <xdr:cNvPr id="213" name="テキスト ボックス 212"/>
        <xdr:cNvSpPr txBox="1"/>
      </xdr:nvSpPr>
      <xdr:spPr>
        <a:xfrm>
          <a:off x="1955800" y="146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74171</xdr:rowOff>
    </xdr:from>
    <xdr:to>
      <xdr:col>7</xdr:col>
      <xdr:colOff>31750</xdr:colOff>
      <xdr:row>85</xdr:row>
      <xdr:rowOff>4321</xdr:rowOff>
    </xdr:to>
    <xdr:sp macro="" textlink="">
      <xdr:nvSpPr>
        <xdr:cNvPr id="214" name="楕円 213"/>
        <xdr:cNvSpPr/>
      </xdr:nvSpPr>
      <xdr:spPr>
        <a:xfrm>
          <a:off x="1397000" y="14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14498</xdr:rowOff>
    </xdr:from>
    <xdr:ext cx="762000" cy="259045"/>
    <xdr:sp macro="" textlink="">
      <xdr:nvSpPr>
        <xdr:cNvPr id="215" name="テキスト ボックス 214"/>
        <xdr:cNvSpPr txBox="1"/>
      </xdr:nvSpPr>
      <xdr:spPr>
        <a:xfrm>
          <a:off x="1066800" y="1424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ポイント、都道府県平均では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49" name="直線コネクタ 248"/>
        <xdr:cNvCxnSpPr/>
      </xdr:nvCxnSpPr>
      <xdr:spPr>
        <a:xfrm flipV="1">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52" name="直線コネクタ 251"/>
        <xdr:cNvCxnSpPr/>
      </xdr:nvCxnSpPr>
      <xdr:spPr>
        <a:xfrm flipV="1">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55" name="直線コネクタ 254"/>
        <xdr:cNvCxnSpPr/>
      </xdr:nvCxnSpPr>
      <xdr:spPr>
        <a:xfrm flipV="1">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58" name="直線コネクタ 257"/>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1" name="フローチャート: 判断 260"/>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62" name="テキスト ボックス 261"/>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1" name="テキスト ボックス 27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2" name="楕円 27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3" name="テキスト ボックス 27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74" name="楕円 273"/>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5" name="テキスト ボックス 274"/>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6" name="楕円 27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7" name="テキスト ボックス 27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年度までは、新沖縄定員管理適正化計画（計画期間：平成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年度）に基づき、目標（</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人純減）を上回る</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人の削減を実施したが、国の法令等により配置基準が定められている教育部門と警察部門の増加や一般行政部門の行政需要の増加により職員数が増加している。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今後は、知事部においては、平成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年度に策定した沖縄県職員定員管理基本方針に基づき行政需要及び財政状況を見極め適切に対応し、知事部以外においても、当該方針を参考のうえ、適切な定員管理に努める。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163605</xdr:rowOff>
    </xdr:from>
    <xdr:to>
      <xdr:col>81</xdr:col>
      <xdr:colOff>44450</xdr:colOff>
      <xdr:row>61</xdr:row>
      <xdr:rowOff>18758</xdr:rowOff>
    </xdr:to>
    <xdr:cxnSp macro="">
      <xdr:nvCxnSpPr>
        <xdr:cNvPr id="306" name="直線コネクタ 305"/>
        <xdr:cNvCxnSpPr/>
      </xdr:nvCxnSpPr>
      <xdr:spPr>
        <a:xfrm>
          <a:off x="16179800" y="10450605"/>
          <a:ext cx="8382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146896</xdr:rowOff>
    </xdr:from>
    <xdr:ext cx="762000" cy="259045"/>
    <xdr:sp macro="" textlink="">
      <xdr:nvSpPr>
        <xdr:cNvPr id="307" name="定員管理の状況平均値テキスト"/>
        <xdr:cNvSpPr txBox="1"/>
      </xdr:nvSpPr>
      <xdr:spPr>
        <a:xfrm>
          <a:off x="17106900" y="10433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148161</xdr:rowOff>
    </xdr:from>
    <xdr:to>
      <xdr:col>77</xdr:col>
      <xdr:colOff>44450</xdr:colOff>
      <xdr:row>60</xdr:row>
      <xdr:rowOff>163605</xdr:rowOff>
    </xdr:to>
    <xdr:cxnSp macro="">
      <xdr:nvCxnSpPr>
        <xdr:cNvPr id="309" name="直線コネクタ 308"/>
        <xdr:cNvCxnSpPr/>
      </xdr:nvCxnSpPr>
      <xdr:spPr>
        <a:xfrm>
          <a:off x="15290800" y="10435161"/>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11" name="テキスト ボックス 310"/>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56588</xdr:rowOff>
    </xdr:from>
    <xdr:to>
      <xdr:col>72</xdr:col>
      <xdr:colOff>203200</xdr:colOff>
      <xdr:row>60</xdr:row>
      <xdr:rowOff>148161</xdr:rowOff>
    </xdr:to>
    <xdr:cxnSp macro="">
      <xdr:nvCxnSpPr>
        <xdr:cNvPr id="312" name="直線コネクタ 311"/>
        <xdr:cNvCxnSpPr/>
      </xdr:nvCxnSpPr>
      <xdr:spPr>
        <a:xfrm>
          <a:off x="14401800" y="10343588"/>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3381</xdr:rowOff>
    </xdr:from>
    <xdr:to>
      <xdr:col>68</xdr:col>
      <xdr:colOff>152400</xdr:colOff>
      <xdr:row>60</xdr:row>
      <xdr:rowOff>56588</xdr:rowOff>
    </xdr:to>
    <xdr:cxnSp macro="">
      <xdr:nvCxnSpPr>
        <xdr:cNvPr id="315" name="直線コネクタ 314"/>
        <xdr:cNvCxnSpPr/>
      </xdr:nvCxnSpPr>
      <xdr:spPr>
        <a:xfrm>
          <a:off x="13512800" y="10290381"/>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8471</xdr:rowOff>
    </xdr:from>
    <xdr:to>
      <xdr:col>64</xdr:col>
      <xdr:colOff>152400</xdr:colOff>
      <xdr:row>65</xdr:row>
      <xdr:rowOff>110071</xdr:rowOff>
    </xdr:to>
    <xdr:sp macro="" textlink="">
      <xdr:nvSpPr>
        <xdr:cNvPr id="318" name="フローチャート: 判断 317"/>
        <xdr:cNvSpPr/>
      </xdr:nvSpPr>
      <xdr:spPr>
        <a:xfrm>
          <a:off x="13462000" y="111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94848</xdr:rowOff>
    </xdr:from>
    <xdr:ext cx="762000" cy="259045"/>
    <xdr:sp macro="" textlink="">
      <xdr:nvSpPr>
        <xdr:cNvPr id="319" name="テキスト ボックス 318"/>
        <xdr:cNvSpPr txBox="1"/>
      </xdr:nvSpPr>
      <xdr:spPr>
        <a:xfrm>
          <a:off x="13131800" y="1123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139408</xdr:rowOff>
    </xdr:from>
    <xdr:to>
      <xdr:col>81</xdr:col>
      <xdr:colOff>95250</xdr:colOff>
      <xdr:row>61</xdr:row>
      <xdr:rowOff>69558</xdr:rowOff>
    </xdr:to>
    <xdr:sp macro="" textlink="">
      <xdr:nvSpPr>
        <xdr:cNvPr id="325" name="楕円 324"/>
        <xdr:cNvSpPr/>
      </xdr:nvSpPr>
      <xdr:spPr>
        <a:xfrm>
          <a:off x="16967200" y="10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155935</xdr:rowOff>
    </xdr:from>
    <xdr:ext cx="762000" cy="259045"/>
    <xdr:sp macro="" textlink="">
      <xdr:nvSpPr>
        <xdr:cNvPr id="326" name="定員管理の状況該当値テキスト"/>
        <xdr:cNvSpPr txBox="1"/>
      </xdr:nvSpPr>
      <xdr:spPr>
        <a:xfrm>
          <a:off x="17106900" y="102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112805</xdr:rowOff>
    </xdr:from>
    <xdr:to>
      <xdr:col>77</xdr:col>
      <xdr:colOff>95250</xdr:colOff>
      <xdr:row>61</xdr:row>
      <xdr:rowOff>42955</xdr:rowOff>
    </xdr:to>
    <xdr:sp macro="" textlink="">
      <xdr:nvSpPr>
        <xdr:cNvPr id="327" name="楕円 326"/>
        <xdr:cNvSpPr/>
      </xdr:nvSpPr>
      <xdr:spPr>
        <a:xfrm>
          <a:off x="16129000" y="103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53132</xdr:rowOff>
    </xdr:from>
    <xdr:ext cx="736600" cy="259045"/>
    <xdr:sp macro="" textlink="">
      <xdr:nvSpPr>
        <xdr:cNvPr id="328" name="テキスト ボックス 327"/>
        <xdr:cNvSpPr txBox="1"/>
      </xdr:nvSpPr>
      <xdr:spPr>
        <a:xfrm>
          <a:off x="15798800" y="1016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97361</xdr:rowOff>
    </xdr:from>
    <xdr:to>
      <xdr:col>73</xdr:col>
      <xdr:colOff>44450</xdr:colOff>
      <xdr:row>61</xdr:row>
      <xdr:rowOff>27511</xdr:rowOff>
    </xdr:to>
    <xdr:sp macro="" textlink="">
      <xdr:nvSpPr>
        <xdr:cNvPr id="329" name="楕円 328"/>
        <xdr:cNvSpPr/>
      </xdr:nvSpPr>
      <xdr:spPr>
        <a:xfrm>
          <a:off x="15240000" y="10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12288</xdr:rowOff>
    </xdr:from>
    <xdr:ext cx="762000" cy="259045"/>
    <xdr:sp macro="" textlink="">
      <xdr:nvSpPr>
        <xdr:cNvPr id="330" name="テキスト ボックス 329"/>
        <xdr:cNvSpPr txBox="1"/>
      </xdr:nvSpPr>
      <xdr:spPr>
        <a:xfrm>
          <a:off x="14909800" y="104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5788</xdr:rowOff>
    </xdr:from>
    <xdr:to>
      <xdr:col>68</xdr:col>
      <xdr:colOff>203200</xdr:colOff>
      <xdr:row>60</xdr:row>
      <xdr:rowOff>107388</xdr:rowOff>
    </xdr:to>
    <xdr:sp macro="" textlink="">
      <xdr:nvSpPr>
        <xdr:cNvPr id="331" name="楕円 330"/>
        <xdr:cNvSpPr/>
      </xdr:nvSpPr>
      <xdr:spPr>
        <a:xfrm>
          <a:off x="14351000" y="102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92165</xdr:rowOff>
    </xdr:from>
    <xdr:ext cx="762000" cy="259045"/>
    <xdr:sp macro="" textlink="">
      <xdr:nvSpPr>
        <xdr:cNvPr id="332" name="テキスト ボックス 331"/>
        <xdr:cNvSpPr txBox="1"/>
      </xdr:nvSpPr>
      <xdr:spPr>
        <a:xfrm>
          <a:off x="14020800" y="103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124031</xdr:rowOff>
    </xdr:from>
    <xdr:to>
      <xdr:col>64</xdr:col>
      <xdr:colOff>152400</xdr:colOff>
      <xdr:row>60</xdr:row>
      <xdr:rowOff>54181</xdr:rowOff>
    </xdr:to>
    <xdr:sp macro="" textlink="">
      <xdr:nvSpPr>
        <xdr:cNvPr id="333" name="楕円 332"/>
        <xdr:cNvSpPr/>
      </xdr:nvSpPr>
      <xdr:spPr>
        <a:xfrm>
          <a:off x="13462000" y="102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64358</xdr:rowOff>
    </xdr:from>
    <xdr:ext cx="762000" cy="259045"/>
    <xdr:sp macro="" textlink="">
      <xdr:nvSpPr>
        <xdr:cNvPr id="334" name="テキスト ボックス 333"/>
        <xdr:cNvSpPr txBox="1"/>
      </xdr:nvSpPr>
      <xdr:spPr>
        <a:xfrm>
          <a:off x="13131800" y="100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19957</xdr:rowOff>
    </xdr:from>
    <xdr:to>
      <xdr:col>81</xdr:col>
      <xdr:colOff>44450</xdr:colOff>
      <xdr:row>36</xdr:row>
      <xdr:rowOff>123372</xdr:rowOff>
    </xdr:to>
    <xdr:cxnSp macro="">
      <xdr:nvCxnSpPr>
        <xdr:cNvPr id="369" name="直線コネクタ 368"/>
        <xdr:cNvCxnSpPr/>
      </xdr:nvCxnSpPr>
      <xdr:spPr>
        <a:xfrm flipV="1">
          <a:off x="16179800" y="61921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167112</xdr:rowOff>
    </xdr:from>
    <xdr:ext cx="762000" cy="259045"/>
    <xdr:sp macro="" textlink="">
      <xdr:nvSpPr>
        <xdr:cNvPr id="370"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123372</xdr:rowOff>
    </xdr:from>
    <xdr:to>
      <xdr:col>77</xdr:col>
      <xdr:colOff>44450</xdr:colOff>
      <xdr:row>37</xdr:row>
      <xdr:rowOff>38100</xdr:rowOff>
    </xdr:to>
    <xdr:cxnSp macro="">
      <xdr:nvCxnSpPr>
        <xdr:cNvPr id="372" name="直線コネクタ 371"/>
        <xdr:cNvCxnSpPr/>
      </xdr:nvCxnSpPr>
      <xdr:spPr>
        <a:xfrm flipV="1">
          <a:off x="15290800" y="62955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74" name="テキスト ボックス 373"/>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39</xdr:row>
      <xdr:rowOff>22678</xdr:rowOff>
    </xdr:to>
    <xdr:cxnSp macro="">
      <xdr:nvCxnSpPr>
        <xdr:cNvPr id="375" name="直線コネクタ 374"/>
        <xdr:cNvCxnSpPr/>
      </xdr:nvCxnSpPr>
      <xdr:spPr>
        <a:xfrm flipV="1">
          <a:off x="14401800" y="6381750"/>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160565</xdr:rowOff>
    </xdr:to>
    <xdr:cxnSp macro="">
      <xdr:nvCxnSpPr>
        <xdr:cNvPr id="378" name="直線コネクタ 377"/>
        <xdr:cNvCxnSpPr/>
      </xdr:nvCxnSpPr>
      <xdr:spPr>
        <a:xfrm flipV="1">
          <a:off x="13512800" y="67092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1" name="フローチャート: 判断 38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2" name="テキスト ボックス 38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140607</xdr:rowOff>
    </xdr:from>
    <xdr:to>
      <xdr:col>81</xdr:col>
      <xdr:colOff>95250</xdr:colOff>
      <xdr:row>36</xdr:row>
      <xdr:rowOff>70757</xdr:rowOff>
    </xdr:to>
    <xdr:sp macro="" textlink="">
      <xdr:nvSpPr>
        <xdr:cNvPr id="388" name="楕円 387"/>
        <xdr:cNvSpPr/>
      </xdr:nvSpPr>
      <xdr:spPr>
        <a:xfrm>
          <a:off x="16967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61884</xdr:rowOff>
    </xdr:from>
    <xdr:ext cx="762000" cy="259045"/>
    <xdr:sp macro="" textlink="">
      <xdr:nvSpPr>
        <xdr:cNvPr id="389" name="公債費負担の状況該当値テキスト"/>
        <xdr:cNvSpPr txBox="1"/>
      </xdr:nvSpPr>
      <xdr:spPr>
        <a:xfrm>
          <a:off x="17106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72572</xdr:rowOff>
    </xdr:from>
    <xdr:to>
      <xdr:col>77</xdr:col>
      <xdr:colOff>95250</xdr:colOff>
      <xdr:row>37</xdr:row>
      <xdr:rowOff>2722</xdr:rowOff>
    </xdr:to>
    <xdr:sp macro="" textlink="">
      <xdr:nvSpPr>
        <xdr:cNvPr id="390" name="楕円 389"/>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12899</xdr:rowOff>
    </xdr:from>
    <xdr:ext cx="736600" cy="259045"/>
    <xdr:sp macro="" textlink="">
      <xdr:nvSpPr>
        <xdr:cNvPr id="391" name="テキスト ボックス 390"/>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2" name="楕円 391"/>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3" name="テキスト ボックス 392"/>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394" name="楕円 393"/>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395" name="テキスト ボックス 394"/>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楕円 395"/>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7" name="テキスト ボックス 396"/>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623,784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(H30)</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378,096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(H30)</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15</xdr:row>
      <xdr:rowOff>108585</xdr:rowOff>
    </xdr:to>
    <xdr:cxnSp macro="">
      <xdr:nvCxnSpPr>
        <xdr:cNvPr id="427" name="直線コネクタ 426"/>
        <xdr:cNvCxnSpPr/>
      </xdr:nvCxnSpPr>
      <xdr:spPr>
        <a:xfrm flipV="1">
          <a:off x="16179800" y="26682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28" name="将来負担の状況平均値テキスト"/>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108585</xdr:rowOff>
    </xdr:from>
    <xdr:to>
      <xdr:col>77</xdr:col>
      <xdr:colOff>44450</xdr:colOff>
      <xdr:row>15</xdr:row>
      <xdr:rowOff>125959</xdr:rowOff>
    </xdr:to>
    <xdr:cxnSp macro="">
      <xdr:nvCxnSpPr>
        <xdr:cNvPr id="430" name="直線コネクタ 429"/>
        <xdr:cNvCxnSpPr/>
      </xdr:nvCxnSpPr>
      <xdr:spPr>
        <a:xfrm flipV="1">
          <a:off x="15290800" y="26803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124511</xdr:rowOff>
    </xdr:from>
    <xdr:to>
      <xdr:col>72</xdr:col>
      <xdr:colOff>203200</xdr:colOff>
      <xdr:row>15</xdr:row>
      <xdr:rowOff>125959</xdr:rowOff>
    </xdr:to>
    <xdr:cxnSp macro="">
      <xdr:nvCxnSpPr>
        <xdr:cNvPr id="433" name="直線コネクタ 432"/>
        <xdr:cNvCxnSpPr/>
      </xdr:nvCxnSpPr>
      <xdr:spPr>
        <a:xfrm>
          <a:off x="14401800" y="26962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5" name="テキスト ボックス 434"/>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124511</xdr:rowOff>
    </xdr:from>
    <xdr:to>
      <xdr:col>68</xdr:col>
      <xdr:colOff>152400</xdr:colOff>
      <xdr:row>15</xdr:row>
      <xdr:rowOff>155397</xdr:rowOff>
    </xdr:to>
    <xdr:cxnSp macro="">
      <xdr:nvCxnSpPr>
        <xdr:cNvPr id="436" name="直線コネクタ 435"/>
        <xdr:cNvCxnSpPr/>
      </xdr:nvCxnSpPr>
      <xdr:spPr>
        <a:xfrm flipV="1">
          <a:off x="13512800" y="2696261"/>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38" name="テキスト ボックス 437"/>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47269</xdr:rowOff>
    </xdr:from>
    <xdr:to>
      <xdr:col>64</xdr:col>
      <xdr:colOff>152400</xdr:colOff>
      <xdr:row>18</xdr:row>
      <xdr:rowOff>148869</xdr:rowOff>
    </xdr:to>
    <xdr:sp macro="" textlink="">
      <xdr:nvSpPr>
        <xdr:cNvPr id="439" name="フローチャート: 判断 438"/>
        <xdr:cNvSpPr/>
      </xdr:nvSpPr>
      <xdr:spPr>
        <a:xfrm>
          <a:off x="13462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133646</xdr:rowOff>
    </xdr:from>
    <xdr:ext cx="762000" cy="259045"/>
    <xdr:sp macro="" textlink="">
      <xdr:nvSpPr>
        <xdr:cNvPr id="440" name="テキスト ボックス 439"/>
        <xdr:cNvSpPr txBox="1"/>
      </xdr:nvSpPr>
      <xdr:spPr>
        <a:xfrm>
          <a:off x="13131800" y="32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46" name="楕円 445"/>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138447</xdr:rowOff>
    </xdr:from>
    <xdr:ext cx="762000" cy="259045"/>
    <xdr:sp macro="" textlink="">
      <xdr:nvSpPr>
        <xdr:cNvPr id="447" name="将来負担の状況該当値テキスト"/>
        <xdr:cNvSpPr txBox="1"/>
      </xdr:nvSpPr>
      <xdr:spPr>
        <a:xfrm>
          <a:off x="17106900" y="25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57785</xdr:rowOff>
    </xdr:from>
    <xdr:to>
      <xdr:col>77</xdr:col>
      <xdr:colOff>95250</xdr:colOff>
      <xdr:row>15</xdr:row>
      <xdr:rowOff>159385</xdr:rowOff>
    </xdr:to>
    <xdr:sp macro="" textlink="">
      <xdr:nvSpPr>
        <xdr:cNvPr id="448" name="楕円 447"/>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169562</xdr:rowOff>
    </xdr:from>
    <xdr:ext cx="736600" cy="259045"/>
    <xdr:sp macro="" textlink="">
      <xdr:nvSpPr>
        <xdr:cNvPr id="449" name="テキスト ボックス 448"/>
        <xdr:cNvSpPr txBox="1"/>
      </xdr:nvSpPr>
      <xdr:spPr>
        <a:xfrm>
          <a:off x="15798800" y="239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75159</xdr:rowOff>
    </xdr:from>
    <xdr:to>
      <xdr:col>73</xdr:col>
      <xdr:colOff>44450</xdr:colOff>
      <xdr:row>16</xdr:row>
      <xdr:rowOff>5309</xdr:rowOff>
    </xdr:to>
    <xdr:sp macro="" textlink="">
      <xdr:nvSpPr>
        <xdr:cNvPr id="450" name="楕円 449"/>
        <xdr:cNvSpPr/>
      </xdr:nvSpPr>
      <xdr:spPr>
        <a:xfrm>
          <a:off x="15240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15486</xdr:rowOff>
    </xdr:from>
    <xdr:ext cx="762000" cy="259045"/>
    <xdr:sp macro="" textlink="">
      <xdr:nvSpPr>
        <xdr:cNvPr id="451" name="テキスト ボックス 450"/>
        <xdr:cNvSpPr txBox="1"/>
      </xdr:nvSpPr>
      <xdr:spPr>
        <a:xfrm>
          <a:off x="14909800" y="241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2" name="楕円 451"/>
        <xdr:cNvSpPr/>
      </xdr:nvSpPr>
      <xdr:spPr>
        <a:xfrm>
          <a:off x="14351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3" name="テキスト ボックス 452"/>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104597</xdr:rowOff>
    </xdr:from>
    <xdr:to>
      <xdr:col>64</xdr:col>
      <xdr:colOff>152400</xdr:colOff>
      <xdr:row>16</xdr:row>
      <xdr:rowOff>34747</xdr:rowOff>
    </xdr:to>
    <xdr:sp macro="" textlink="">
      <xdr:nvSpPr>
        <xdr:cNvPr id="454" name="楕円 453"/>
        <xdr:cNvSpPr/>
      </xdr:nvSpPr>
      <xdr:spPr>
        <a:xfrm>
          <a:off x="134620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44924</xdr:rowOff>
    </xdr:from>
    <xdr:ext cx="762000" cy="259045"/>
    <xdr:sp macro="" textlink="">
      <xdr:nvSpPr>
        <xdr:cNvPr id="455" name="テキスト ボックス 454"/>
        <xdr:cNvSpPr txBox="1"/>
      </xdr:nvSpPr>
      <xdr:spPr>
        <a:xfrm>
          <a:off x="13131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2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200">
              <a:latin typeface="ＭＳ Ｐゴシック" panose="020B0600070205080204" pitchFamily="50" charset="-128"/>
              <a:ea typeface="ＭＳ Ｐゴシック" panose="020B0600070205080204" pitchFamily="50" charset="-128"/>
            </a:rPr>
            <a:t>　◎千人あたり教育部門職員数</a:t>
          </a:r>
          <a:r>
            <a:rPr kumimoji="1" lang="en-US" altLang="ja-JP" sz="1200">
              <a:latin typeface="ＭＳ Ｐゴシック" panose="020B0600070205080204" pitchFamily="50" charset="-128"/>
              <a:ea typeface="ＭＳ Ｐゴシック" panose="020B0600070205080204" pitchFamily="50" charset="-128"/>
            </a:rPr>
            <a:t>(H31.4.1)</a:t>
          </a:r>
          <a:r>
            <a:rPr kumimoji="1" lang="en-US" altLang="ja-JP" sz="1200" baseline="0">
              <a:latin typeface="ＭＳ Ｐゴシック" panose="020B0600070205080204" pitchFamily="50" charset="-128"/>
              <a:ea typeface="ＭＳ Ｐゴシック" panose="020B0600070205080204" pitchFamily="50" charset="-128"/>
            </a:rPr>
            <a:t> </a:t>
          </a:r>
        </a:p>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沖縄県：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人、全国平均</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46990</xdr:rowOff>
    </xdr:to>
    <xdr:cxnSp macro="">
      <xdr:nvCxnSpPr>
        <xdr:cNvPr id="63" name="直線コネクタ 62"/>
        <xdr:cNvCxnSpPr/>
      </xdr:nvCxnSpPr>
      <xdr:spPr>
        <a:xfrm flipV="1">
          <a:off x="3987800" y="7007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46990</xdr:rowOff>
    </xdr:to>
    <xdr:cxnSp macro="">
      <xdr:nvCxnSpPr>
        <xdr:cNvPr id="66" name="直線コネクタ 65"/>
        <xdr:cNvCxnSpPr/>
      </xdr:nvCxnSpPr>
      <xdr:spPr>
        <a:xfrm>
          <a:off x="3098800" y="6962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69850</xdr:rowOff>
    </xdr:to>
    <xdr:cxnSp macro="">
      <xdr:nvCxnSpPr>
        <xdr:cNvPr id="69" name="直線コネクタ 68"/>
        <xdr:cNvCxnSpPr/>
      </xdr:nvCxnSpPr>
      <xdr:spPr>
        <a:xfrm flipV="1">
          <a:off x="2209800" y="6962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69850</xdr:rowOff>
    </xdr:to>
    <xdr:cxnSp macro="">
      <xdr:nvCxnSpPr>
        <xdr:cNvPr id="72" name="直線コネクタ 71"/>
        <xdr:cNvCxnSpPr/>
      </xdr:nvCxnSpPr>
      <xdr:spPr>
        <a:xfrm>
          <a:off x="13208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75" name="フローチャート: 判断 74"/>
        <xdr:cNvSpPr/>
      </xdr:nvSpPr>
      <xdr:spPr>
        <a:xfrm>
          <a:off x="1270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76" name="テキスト ボックス 75"/>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2" name="楕円 81"/>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3"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167640</xdr:rowOff>
    </xdr:from>
    <xdr:to>
      <xdr:col>20</xdr:col>
      <xdr:colOff>38100</xdr:colOff>
      <xdr:row>41</xdr:row>
      <xdr:rowOff>97790</xdr:rowOff>
    </xdr:to>
    <xdr:sp macro="" textlink="">
      <xdr:nvSpPr>
        <xdr:cNvPr id="84" name="楕円 83"/>
        <xdr:cNvSpPr/>
      </xdr:nvSpPr>
      <xdr:spPr>
        <a:xfrm>
          <a:off x="3937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82567</xdr:rowOff>
    </xdr:from>
    <xdr:ext cx="736600" cy="259045"/>
    <xdr:sp macro="" textlink="">
      <xdr:nvSpPr>
        <xdr:cNvPr id="85" name="テキスト ボックス 84"/>
        <xdr:cNvSpPr txBox="1"/>
      </xdr:nvSpPr>
      <xdr:spPr>
        <a:xfrm>
          <a:off x="3606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6" name="楕円 85"/>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87" name="テキスト ボックス 86"/>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88" name="楕円 87"/>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89" name="テキスト ボックス 88"/>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0" name="楕円 89"/>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1" name="テキスト ボックス 90"/>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12700</xdr:rowOff>
    </xdr:to>
    <xdr:cxnSp macro="">
      <xdr:nvCxnSpPr>
        <xdr:cNvPr id="122" name="直線コネクタ 121"/>
        <xdr:cNvCxnSpPr/>
      </xdr:nvCxnSpPr>
      <xdr:spPr>
        <a:xfrm>
          <a:off x="15671800" y="336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107950</xdr:rowOff>
    </xdr:to>
    <xdr:cxnSp macro="">
      <xdr:nvCxnSpPr>
        <xdr:cNvPr id="125" name="直線コネクタ 124"/>
        <xdr:cNvCxnSpPr/>
      </xdr:nvCxnSpPr>
      <xdr:spPr>
        <a:xfrm>
          <a:off x="14782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19</xdr:row>
      <xdr:rowOff>107950</xdr:rowOff>
    </xdr:to>
    <xdr:cxnSp macro="">
      <xdr:nvCxnSpPr>
        <xdr:cNvPr id="128" name="直線コネクタ 127"/>
        <xdr:cNvCxnSpPr/>
      </xdr:nvCxnSpPr>
      <xdr:spPr>
        <a:xfrm>
          <a:off x="13893800" y="2984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50800</xdr:rowOff>
    </xdr:to>
    <xdr:cxnSp macro="">
      <xdr:nvCxnSpPr>
        <xdr:cNvPr id="131" name="直線コネクタ 130"/>
        <xdr:cNvCxnSpPr/>
      </xdr:nvCxnSpPr>
      <xdr:spPr>
        <a:xfrm flipV="1">
          <a:off x="13004800" y="298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34" name="フローチャート: 判断 133"/>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35" name="テキスト ボックス 13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1" name="楕円 140"/>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2"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3" name="楕円 142"/>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4" name="テキスト ボックス 143"/>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5" name="楕円 144"/>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6" name="テキスト ボックス 145"/>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9" name="楕円 148"/>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0" name="テキスト ボックス 14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2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a:p>
          <a:r>
            <a:rPr kumimoji="1" lang="ja-JP" altLang="en-US" sz="1200">
              <a:latin typeface="ＭＳ Ｐゴシック" panose="020B0600070205080204" pitchFamily="50" charset="-128"/>
              <a:ea typeface="ＭＳ Ｐゴシック" panose="020B0600070205080204" pitchFamily="50" charset="-128"/>
            </a:rPr>
            <a:t>　◎生活保護の保護率</a:t>
          </a:r>
          <a:r>
            <a:rPr kumimoji="1" lang="en-US" altLang="ja-JP" sz="1200">
              <a:latin typeface="ＭＳ Ｐゴシック" panose="020B0600070205080204" pitchFamily="50" charset="-128"/>
              <a:ea typeface="ＭＳ Ｐゴシック" panose="020B0600070205080204" pitchFamily="50" charset="-128"/>
            </a:rPr>
            <a:t>(H31</a:t>
          </a:r>
          <a:r>
            <a:rPr kumimoji="1" lang="ja-JP" altLang="en-US" sz="1200">
              <a:latin typeface="ＭＳ Ｐゴシック" panose="020B0600070205080204" pitchFamily="50" charset="-128"/>
              <a:ea typeface="ＭＳ Ｐゴシック" panose="020B0600070205080204" pitchFamily="50" charset="-128"/>
            </a:rPr>
            <a:t>年３月概算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ﾊﾟｰﾐﾙ　千分率</a:t>
          </a:r>
          <a:r>
            <a:rPr kumimoji="1" lang="en-US" altLang="ja-JP" sz="12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92710</xdr:rowOff>
    </xdr:to>
    <xdr:cxnSp macro="">
      <xdr:nvCxnSpPr>
        <xdr:cNvPr id="179" name="直線コネクタ 178"/>
        <xdr:cNvCxnSpPr/>
      </xdr:nvCxnSpPr>
      <xdr:spPr>
        <a:xfrm>
          <a:off x="3987800" y="10208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92710</xdr:rowOff>
    </xdr:to>
    <xdr:cxnSp macro="">
      <xdr:nvCxnSpPr>
        <xdr:cNvPr id="182" name="直線コネクタ 181"/>
        <xdr:cNvCxnSpPr/>
      </xdr:nvCxnSpPr>
      <xdr:spPr>
        <a:xfrm>
          <a:off x="3098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92710</xdr:rowOff>
    </xdr:to>
    <xdr:cxnSp macro="">
      <xdr:nvCxnSpPr>
        <xdr:cNvPr id="185" name="直線コネクタ 184"/>
        <xdr:cNvCxnSpPr/>
      </xdr:nvCxnSpPr>
      <xdr:spPr>
        <a:xfrm>
          <a:off x="2209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88" name="直線コネクタ 187"/>
        <xdr:cNvCxnSpPr/>
      </xdr:nvCxnSpPr>
      <xdr:spPr>
        <a:xfrm>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198" name="楕円 197"/>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199" name="扶助費該当値テキスト"/>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0" name="楕円 199"/>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1" name="テキスト ボックス 200"/>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2" name="楕円 201"/>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3" name="テキスト ボックス 202"/>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4" name="楕円 203"/>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05" name="テキスト ボックス 204"/>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06" name="楕円 205"/>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07" name="テキスト ボックス 206"/>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から、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当該要因に加えて、平成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年度においては、「国民健康保険負担金（補助金）等事業費」の繰出金（</a:t>
          </a:r>
          <a:r>
            <a:rPr kumimoji="1" lang="en-US" altLang="ja-JP" sz="1200">
              <a:latin typeface="ＭＳ Ｐゴシック" panose="020B0600070205080204" pitchFamily="50" charset="-128"/>
              <a:ea typeface="ＭＳ Ｐゴシック" panose="020B0600070205080204" pitchFamily="50" charset="-128"/>
            </a:rPr>
            <a:t>12,752</a:t>
          </a:r>
          <a:r>
            <a:rPr kumimoji="1" lang="ja-JP" altLang="en-US" sz="1200">
              <a:latin typeface="ＭＳ Ｐゴシック" panose="020B0600070205080204" pitchFamily="50" charset="-128"/>
              <a:ea typeface="ＭＳ Ｐゴシック" panose="020B0600070205080204" pitchFamily="50" charset="-128"/>
            </a:rPr>
            <a:t>百万円）が純増したことから、前年度比で悪化している。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61</xdr:row>
      <xdr:rowOff>107950</xdr:rowOff>
    </xdr:to>
    <xdr:cxnSp macro="">
      <xdr:nvCxnSpPr>
        <xdr:cNvPr id="237" name="直線コネクタ 236"/>
        <xdr:cNvCxnSpPr/>
      </xdr:nvCxnSpPr>
      <xdr:spPr>
        <a:xfrm>
          <a:off x="15671800" y="9861550"/>
          <a:ext cx="8382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16527</xdr:rowOff>
    </xdr:from>
    <xdr:ext cx="762000" cy="259045"/>
    <xdr:sp macro="" textlink="">
      <xdr:nvSpPr>
        <xdr:cNvPr id="238" name="その他平均値テキスト"/>
        <xdr:cNvSpPr txBox="1"/>
      </xdr:nvSpPr>
      <xdr:spPr>
        <a:xfrm>
          <a:off x="16598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88900</xdr:rowOff>
    </xdr:to>
    <xdr:cxnSp macro="">
      <xdr:nvCxnSpPr>
        <xdr:cNvPr id="240" name="直線コネクタ 239"/>
        <xdr:cNvCxnSpPr/>
      </xdr:nvCxnSpPr>
      <xdr:spPr>
        <a:xfrm>
          <a:off x="14782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42" name="テキスト ボックス 241"/>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12700</xdr:rowOff>
    </xdr:to>
    <xdr:cxnSp macro="">
      <xdr:nvCxnSpPr>
        <xdr:cNvPr id="243" name="直線コネクタ 242"/>
        <xdr:cNvCxnSpPr/>
      </xdr:nvCxnSpPr>
      <xdr:spPr>
        <a:xfrm>
          <a:off x="13893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5" name="テキスト ボックス 24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107950</xdr:rowOff>
    </xdr:to>
    <xdr:cxnSp macro="">
      <xdr:nvCxnSpPr>
        <xdr:cNvPr id="246" name="直線コネクタ 245"/>
        <xdr:cNvCxnSpPr/>
      </xdr:nvCxnSpPr>
      <xdr:spPr>
        <a:xfrm flipV="1">
          <a:off x="13004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48" name="テキスト ボックス 247"/>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49" name="フローチャート: 判断 248"/>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0" name="テキスト ボックス 249"/>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57150</xdr:rowOff>
    </xdr:from>
    <xdr:to>
      <xdr:col>82</xdr:col>
      <xdr:colOff>158750</xdr:colOff>
      <xdr:row>61</xdr:row>
      <xdr:rowOff>158750</xdr:rowOff>
    </xdr:to>
    <xdr:sp macro="" textlink="">
      <xdr:nvSpPr>
        <xdr:cNvPr id="256" name="楕円 255"/>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137177</xdr:rowOff>
    </xdr:from>
    <xdr:ext cx="762000" cy="259045"/>
    <xdr:sp macro="" textlink="">
      <xdr:nvSpPr>
        <xdr:cNvPr id="257"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58" name="楕円 257"/>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59" name="テキスト ボックス 258"/>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60" name="楕円 259"/>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1" name="テキスト ボックス 260"/>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62" name="楕円 261"/>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3" name="テキスト ボックス 262"/>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64" name="楕円 263"/>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65" name="テキスト ボックス 264"/>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近年、補助費等は増加傾向にあったが、平成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年度以前は補助費等であった「国民健康保険負担金（補助金）等事業費」について、国民健康保険事業特別会計に対する繰出金へと移ったことにより、前年度比で大幅の改善となっている。</a:t>
          </a:r>
        </a:p>
        <a:p>
          <a:r>
            <a:rPr kumimoji="1" lang="ja-JP" altLang="en-US" sz="12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◎上記事業の補助費等：</a:t>
          </a:r>
          <a:r>
            <a:rPr kumimoji="1" lang="en-US" altLang="ja-JP" sz="1200">
              <a:latin typeface="ＭＳ Ｐゴシック" panose="020B0600070205080204" pitchFamily="50" charset="-128"/>
              <a:ea typeface="ＭＳ Ｐゴシック" panose="020B0600070205080204" pitchFamily="50" charset="-128"/>
            </a:rPr>
            <a:t>18,792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baseline="0">
              <a:latin typeface="ＭＳ Ｐゴシック" panose="020B0600070205080204" pitchFamily="50" charset="-128"/>
              <a:ea typeface="ＭＳ Ｐゴシック" panose="020B0600070205080204" pitchFamily="50" charset="-128"/>
            </a:rPr>
            <a:t> → </a:t>
          </a:r>
          <a:r>
            <a:rPr kumimoji="1" lang="en-US" altLang="ja-JP" sz="1200" baseline="0">
              <a:latin typeface="ＭＳ Ｐゴシック" panose="020B0600070205080204" pitchFamily="50" charset="-128"/>
              <a:ea typeface="ＭＳ Ｐゴシック" panose="020B0600070205080204" pitchFamily="50" charset="-128"/>
            </a:rPr>
            <a:t>5,476</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(H30)</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38</xdr:row>
      <xdr:rowOff>146050</xdr:rowOff>
    </xdr:to>
    <xdr:cxnSp macro="">
      <xdr:nvCxnSpPr>
        <xdr:cNvPr id="291" name="直線コネクタ 290"/>
        <xdr:cNvCxnSpPr/>
      </xdr:nvCxnSpPr>
      <xdr:spPr>
        <a:xfrm flipV="1">
          <a:off x="16510000" y="57848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118127</xdr:rowOff>
    </xdr:from>
    <xdr:ext cx="762000" cy="259045"/>
    <xdr:sp macro="" textlink="">
      <xdr:nvSpPr>
        <xdr:cNvPr id="292" name="補助費等最小値テキスト"/>
        <xdr:cNvSpPr txBox="1"/>
      </xdr:nvSpPr>
      <xdr:spPr>
        <a:xfrm>
          <a:off x="16598900" y="663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146050</xdr:rowOff>
    </xdr:from>
    <xdr:to>
      <xdr:col>82</xdr:col>
      <xdr:colOff>196850</xdr:colOff>
      <xdr:row>38</xdr:row>
      <xdr:rowOff>146050</xdr:rowOff>
    </xdr:to>
    <xdr:cxnSp macro="">
      <xdr:nvCxnSpPr>
        <xdr:cNvPr id="293" name="直線コネクタ 292"/>
        <xdr:cNvCxnSpPr/>
      </xdr:nvCxnSpPr>
      <xdr:spPr>
        <a:xfrm>
          <a:off x="164211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294" name="補助費等最大値テキスト"/>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295" name="直線コネクタ 294"/>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41</xdr:row>
      <xdr:rowOff>127000</xdr:rowOff>
    </xdr:to>
    <xdr:cxnSp macro="">
      <xdr:nvCxnSpPr>
        <xdr:cNvPr id="296" name="直線コネクタ 295"/>
        <xdr:cNvCxnSpPr/>
      </xdr:nvCxnSpPr>
      <xdr:spPr>
        <a:xfrm flipV="1">
          <a:off x="15671800" y="66040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127000</xdr:rowOff>
    </xdr:to>
    <xdr:cxnSp macro="">
      <xdr:nvCxnSpPr>
        <xdr:cNvPr id="299" name="直線コネクタ 298"/>
        <xdr:cNvCxnSpPr/>
      </xdr:nvCxnSpPr>
      <xdr:spPr>
        <a:xfrm>
          <a:off x="14782800" y="7023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76200</xdr:rowOff>
    </xdr:from>
    <xdr:to>
      <xdr:col>78</xdr:col>
      <xdr:colOff>120650</xdr:colOff>
      <xdr:row>40</xdr:row>
      <xdr:rowOff>6350</xdr:rowOff>
    </xdr:to>
    <xdr:sp macro="" textlink="">
      <xdr:nvSpPr>
        <xdr:cNvPr id="300" name="フローチャート: 判断 299"/>
        <xdr:cNvSpPr/>
      </xdr:nvSpPr>
      <xdr:spPr>
        <a:xfrm>
          <a:off x="15621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16527</xdr:rowOff>
    </xdr:from>
    <xdr:ext cx="736600" cy="259045"/>
    <xdr:sp macro="" textlink="">
      <xdr:nvSpPr>
        <xdr:cNvPr id="301" name="テキスト ボックス 300"/>
        <xdr:cNvSpPr txBox="1"/>
      </xdr:nvSpPr>
      <xdr:spPr>
        <a:xfrm>
          <a:off x="15290800" y="653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165100</xdr:rowOff>
    </xdr:to>
    <xdr:cxnSp macro="">
      <xdr:nvCxnSpPr>
        <xdr:cNvPr id="302" name="直線コネクタ 301"/>
        <xdr:cNvCxnSpPr/>
      </xdr:nvCxnSpPr>
      <xdr:spPr>
        <a:xfrm>
          <a:off x="13893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114300</xdr:rowOff>
    </xdr:from>
    <xdr:to>
      <xdr:col>74</xdr:col>
      <xdr:colOff>31750</xdr:colOff>
      <xdr:row>39</xdr:row>
      <xdr:rowOff>44450</xdr:rowOff>
    </xdr:to>
    <xdr:sp macro="" textlink="">
      <xdr:nvSpPr>
        <xdr:cNvPr id="303" name="フローチャート: 判断 302"/>
        <xdr:cNvSpPr/>
      </xdr:nvSpPr>
      <xdr:spPr>
        <a:xfrm>
          <a:off x="14732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04" name="テキスト ボックス 30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40</xdr:row>
      <xdr:rowOff>12700</xdr:rowOff>
    </xdr:to>
    <xdr:cxnSp macro="">
      <xdr:nvCxnSpPr>
        <xdr:cNvPr id="305" name="直線コネクタ 304"/>
        <xdr:cNvCxnSpPr/>
      </xdr:nvCxnSpPr>
      <xdr:spPr>
        <a:xfrm>
          <a:off x="13004800" y="668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6" name="フローチャート: 判断 305"/>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07" name="テキスト ボックス 306"/>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08" name="フローチャート: 判断 307"/>
        <xdr:cNvSpPr/>
      </xdr:nvSpPr>
      <xdr:spPr>
        <a:xfrm>
          <a:off x="12954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09" name="テキスト ボックス 308"/>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15" name="楕円 314"/>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118127</xdr:rowOff>
    </xdr:from>
    <xdr:ext cx="762000" cy="259045"/>
    <xdr:sp macro="" textlink="">
      <xdr:nvSpPr>
        <xdr:cNvPr id="316" name="補助費等該当値テキスト"/>
        <xdr:cNvSpPr txBox="1"/>
      </xdr:nvSpPr>
      <xdr:spPr>
        <a:xfrm>
          <a:off x="165989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76200</xdr:rowOff>
    </xdr:from>
    <xdr:to>
      <xdr:col>78</xdr:col>
      <xdr:colOff>120650</xdr:colOff>
      <xdr:row>42</xdr:row>
      <xdr:rowOff>6350</xdr:rowOff>
    </xdr:to>
    <xdr:sp macro="" textlink="">
      <xdr:nvSpPr>
        <xdr:cNvPr id="317" name="楕円 316"/>
        <xdr:cNvSpPr/>
      </xdr:nvSpPr>
      <xdr:spPr>
        <a:xfrm>
          <a:off x="15621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162577</xdr:rowOff>
    </xdr:from>
    <xdr:ext cx="736600" cy="259045"/>
    <xdr:sp macro="" textlink="">
      <xdr:nvSpPr>
        <xdr:cNvPr id="318" name="テキスト ボックス 317"/>
        <xdr:cNvSpPr txBox="1"/>
      </xdr:nvSpPr>
      <xdr:spPr>
        <a:xfrm>
          <a:off x="15290800" y="719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19" name="楕円 318"/>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20" name="テキスト ボックス 319"/>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21" name="楕円 320"/>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22" name="テキスト ボックス 321"/>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23" name="楕円 322"/>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24" name="テキスト ボックス 323"/>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2" name="直線コネクタ 351"/>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3"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4" name="直線コネクタ 353"/>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6" name="直線コネクタ 35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37193</xdr:rowOff>
    </xdr:from>
    <xdr:to>
      <xdr:col>24</xdr:col>
      <xdr:colOff>25400</xdr:colOff>
      <xdr:row>74</xdr:row>
      <xdr:rowOff>18143</xdr:rowOff>
    </xdr:to>
    <xdr:cxnSp macro="">
      <xdr:nvCxnSpPr>
        <xdr:cNvPr id="357" name="直線コネクタ 356"/>
        <xdr:cNvCxnSpPr/>
      </xdr:nvCxnSpPr>
      <xdr:spPr>
        <a:xfrm flipV="1">
          <a:off x="3987800" y="12553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58" name="公債費平均値テキスト"/>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9" name="フローチャート: 判断 358"/>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74</xdr:row>
      <xdr:rowOff>18143</xdr:rowOff>
    </xdr:to>
    <xdr:cxnSp macro="">
      <xdr:nvCxnSpPr>
        <xdr:cNvPr id="360" name="直線コネクタ 359"/>
        <xdr:cNvCxnSpPr/>
      </xdr:nvCxnSpPr>
      <xdr:spPr>
        <a:xfrm>
          <a:off x="3098800" y="12683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61" name="フローチャート: 判断 360"/>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2" name="テキスト ボックス 361"/>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7257</xdr:rowOff>
    </xdr:to>
    <xdr:cxnSp macro="">
      <xdr:nvCxnSpPr>
        <xdr:cNvPr id="363" name="直線コネクタ 362"/>
        <xdr:cNvCxnSpPr/>
      </xdr:nvCxnSpPr>
      <xdr:spPr>
        <a:xfrm flipV="1">
          <a:off x="2209800" y="12683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4" name="フローチャート: 判断 363"/>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5" name="テキスト ボックス 364"/>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xdr:rowOff>
    </xdr:from>
    <xdr:to>
      <xdr:col>11</xdr:col>
      <xdr:colOff>9525</xdr:colOff>
      <xdr:row>74</xdr:row>
      <xdr:rowOff>94343</xdr:rowOff>
    </xdr:to>
    <xdr:cxnSp macro="">
      <xdr:nvCxnSpPr>
        <xdr:cNvPr id="366" name="直線コネクタ 365"/>
        <xdr:cNvCxnSpPr/>
      </xdr:nvCxnSpPr>
      <xdr:spPr>
        <a:xfrm flipV="1">
          <a:off x="1320800" y="12694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7" name="フローチャート: 判断 366"/>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68" name="テキスト ボックス 367"/>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9" name="フローチャート: 判断 368"/>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0" name="テキスト ボックス 369"/>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157843</xdr:rowOff>
    </xdr:from>
    <xdr:to>
      <xdr:col>24</xdr:col>
      <xdr:colOff>76200</xdr:colOff>
      <xdr:row>73</xdr:row>
      <xdr:rowOff>87993</xdr:rowOff>
    </xdr:to>
    <xdr:sp macro="" textlink="">
      <xdr:nvSpPr>
        <xdr:cNvPr id="376" name="楕円 375"/>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66420</xdr:rowOff>
    </xdr:from>
    <xdr:ext cx="762000" cy="259045"/>
    <xdr:sp macro="" textlink="">
      <xdr:nvSpPr>
        <xdr:cNvPr id="377" name="公債費該当値テキスト"/>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78" name="楕円 377"/>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79" name="テキスト ボックス 378"/>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117022</xdr:rowOff>
    </xdr:from>
    <xdr:to>
      <xdr:col>15</xdr:col>
      <xdr:colOff>149225</xdr:colOff>
      <xdr:row>74</xdr:row>
      <xdr:rowOff>47172</xdr:rowOff>
    </xdr:to>
    <xdr:sp macro="" textlink="">
      <xdr:nvSpPr>
        <xdr:cNvPr id="380" name="楕円 379"/>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57349</xdr:rowOff>
    </xdr:from>
    <xdr:ext cx="762000" cy="259045"/>
    <xdr:sp macro="" textlink="">
      <xdr:nvSpPr>
        <xdr:cNvPr id="381" name="テキスト ボックス 380"/>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127907</xdr:rowOff>
    </xdr:from>
    <xdr:to>
      <xdr:col>11</xdr:col>
      <xdr:colOff>60325</xdr:colOff>
      <xdr:row>74</xdr:row>
      <xdr:rowOff>58057</xdr:rowOff>
    </xdr:to>
    <xdr:sp macro="" textlink="">
      <xdr:nvSpPr>
        <xdr:cNvPr id="382" name="楕円 381"/>
        <xdr:cNvSpPr/>
      </xdr:nvSpPr>
      <xdr:spPr>
        <a:xfrm>
          <a:off x="2159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68234</xdr:rowOff>
    </xdr:from>
    <xdr:ext cx="762000" cy="259045"/>
    <xdr:sp macro="" textlink="">
      <xdr:nvSpPr>
        <xdr:cNvPr id="383" name="テキスト ボックス 382"/>
        <xdr:cNvSpPr txBox="1"/>
      </xdr:nvSpPr>
      <xdr:spPr>
        <a:xfrm>
          <a:off x="1828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384" name="楕円 383"/>
        <xdr:cNvSpPr/>
      </xdr:nvSpPr>
      <xdr:spPr>
        <a:xfrm>
          <a:off x="1270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155320</xdr:rowOff>
    </xdr:from>
    <xdr:ext cx="762000" cy="259045"/>
    <xdr:sp macro="" textlink="">
      <xdr:nvSpPr>
        <xdr:cNvPr id="385" name="テキスト ボックス 384"/>
        <xdr:cNvSpPr txBox="1"/>
      </xdr:nvSpPr>
      <xdr:spPr>
        <a:xfrm>
          <a:off x="939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2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11" name="直線コネクタ 410"/>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2"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3" name="直線コネクタ 412"/>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4"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5" name="直線コネクタ 414"/>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85089</xdr:rowOff>
    </xdr:from>
    <xdr:to>
      <xdr:col>82</xdr:col>
      <xdr:colOff>107950</xdr:colOff>
      <xdr:row>81</xdr:row>
      <xdr:rowOff>130811</xdr:rowOff>
    </xdr:to>
    <xdr:cxnSp macro="">
      <xdr:nvCxnSpPr>
        <xdr:cNvPr id="416" name="直線コネクタ 415"/>
        <xdr:cNvCxnSpPr/>
      </xdr:nvCxnSpPr>
      <xdr:spPr>
        <a:xfrm>
          <a:off x="15671800" y="13972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17"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8" name="フローチャート: 判断 417"/>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134620</xdr:rowOff>
    </xdr:from>
    <xdr:to>
      <xdr:col>78</xdr:col>
      <xdr:colOff>69850</xdr:colOff>
      <xdr:row>81</xdr:row>
      <xdr:rowOff>85089</xdr:rowOff>
    </xdr:to>
    <xdr:cxnSp macro="">
      <xdr:nvCxnSpPr>
        <xdr:cNvPr id="419" name="直線コネクタ 418"/>
        <xdr:cNvCxnSpPr/>
      </xdr:nvCxnSpPr>
      <xdr:spPr>
        <a:xfrm>
          <a:off x="14782800" y="13850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20" name="フローチャート: 判断 419"/>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21" name="テキスト ボックス 420"/>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134620</xdr:rowOff>
    </xdr:to>
    <xdr:cxnSp macro="">
      <xdr:nvCxnSpPr>
        <xdr:cNvPr id="422" name="直線コネクタ 421"/>
        <xdr:cNvCxnSpPr/>
      </xdr:nvCxnSpPr>
      <xdr:spPr>
        <a:xfrm>
          <a:off x="13893800" y="13751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3" name="フローチャート: 判断 42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4" name="テキスト ボックス 42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35561</xdr:rowOff>
    </xdr:to>
    <xdr:cxnSp macro="">
      <xdr:nvCxnSpPr>
        <xdr:cNvPr id="425" name="直線コネクタ 424"/>
        <xdr:cNvCxnSpPr/>
      </xdr:nvCxnSpPr>
      <xdr:spPr>
        <a:xfrm>
          <a:off x="13004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6" name="フローチャート: 判断 42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7" name="テキスト ボックス 42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28" name="フローチャート: 判断 42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29" name="テキスト ボックス 42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80011</xdr:rowOff>
    </xdr:from>
    <xdr:to>
      <xdr:col>82</xdr:col>
      <xdr:colOff>158750</xdr:colOff>
      <xdr:row>82</xdr:row>
      <xdr:rowOff>10161</xdr:rowOff>
    </xdr:to>
    <xdr:sp macro="" textlink="">
      <xdr:nvSpPr>
        <xdr:cNvPr id="435" name="楕円 434"/>
        <xdr:cNvSpPr/>
      </xdr:nvSpPr>
      <xdr:spPr>
        <a:xfrm>
          <a:off x="164592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160038</xdr:rowOff>
    </xdr:from>
    <xdr:ext cx="762000" cy="259045"/>
    <xdr:sp macro="" textlink="">
      <xdr:nvSpPr>
        <xdr:cNvPr id="436" name="公債費以外該当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34289</xdr:rowOff>
    </xdr:from>
    <xdr:to>
      <xdr:col>78</xdr:col>
      <xdr:colOff>120650</xdr:colOff>
      <xdr:row>81</xdr:row>
      <xdr:rowOff>135889</xdr:rowOff>
    </xdr:to>
    <xdr:sp macro="" textlink="">
      <xdr:nvSpPr>
        <xdr:cNvPr id="437" name="楕円 436"/>
        <xdr:cNvSpPr/>
      </xdr:nvSpPr>
      <xdr:spPr>
        <a:xfrm>
          <a:off x="15621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120666</xdr:rowOff>
    </xdr:from>
    <xdr:ext cx="736600" cy="259045"/>
    <xdr:sp macro="" textlink="">
      <xdr:nvSpPr>
        <xdr:cNvPr id="438" name="テキスト ボックス 437"/>
        <xdr:cNvSpPr txBox="1"/>
      </xdr:nvSpPr>
      <xdr:spPr>
        <a:xfrm>
          <a:off x="15290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83820</xdr:rowOff>
    </xdr:from>
    <xdr:to>
      <xdr:col>74</xdr:col>
      <xdr:colOff>31750</xdr:colOff>
      <xdr:row>81</xdr:row>
      <xdr:rowOff>13970</xdr:rowOff>
    </xdr:to>
    <xdr:sp macro="" textlink="">
      <xdr:nvSpPr>
        <xdr:cNvPr id="439" name="楕円 438"/>
        <xdr:cNvSpPr/>
      </xdr:nvSpPr>
      <xdr:spPr>
        <a:xfrm>
          <a:off x="14732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170197</xdr:rowOff>
    </xdr:from>
    <xdr:ext cx="762000" cy="259045"/>
    <xdr:sp macro="" textlink="">
      <xdr:nvSpPr>
        <xdr:cNvPr id="440" name="テキスト ボックス 439"/>
        <xdr:cNvSpPr txBox="1"/>
      </xdr:nvSpPr>
      <xdr:spPr>
        <a:xfrm>
          <a:off x="14401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1" name="楕円 440"/>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2" name="テキスト ボックス 441"/>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43" name="楕円 442"/>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44" name="テキスト ボックス 443"/>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102890</xdr:rowOff>
    </xdr:from>
    <xdr:to>
      <xdr:col>29</xdr:col>
      <xdr:colOff>127000</xdr:colOff>
      <xdr:row>15</xdr:row>
      <xdr:rowOff>4181</xdr:rowOff>
    </xdr:to>
    <xdr:cxnSp macro="">
      <xdr:nvCxnSpPr>
        <xdr:cNvPr id="48" name="直線コネクタ 47"/>
        <xdr:cNvCxnSpPr/>
      </xdr:nvCxnSpPr>
      <xdr:spPr bwMode="auto">
        <a:xfrm flipV="1">
          <a:off x="5003800" y="2550815"/>
          <a:ext cx="647700" cy="7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4181</xdr:rowOff>
    </xdr:from>
    <xdr:to>
      <xdr:col>26</xdr:col>
      <xdr:colOff>50800</xdr:colOff>
      <xdr:row>15</xdr:row>
      <xdr:rowOff>146004</xdr:rowOff>
    </xdr:to>
    <xdr:cxnSp macro="">
      <xdr:nvCxnSpPr>
        <xdr:cNvPr id="51" name="直線コネクタ 50"/>
        <xdr:cNvCxnSpPr/>
      </xdr:nvCxnSpPr>
      <xdr:spPr bwMode="auto">
        <a:xfrm flipV="1">
          <a:off x="4305300" y="2623556"/>
          <a:ext cx="698500" cy="141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146004</xdr:rowOff>
    </xdr:from>
    <xdr:to>
      <xdr:col>22</xdr:col>
      <xdr:colOff>114300</xdr:colOff>
      <xdr:row>16</xdr:row>
      <xdr:rowOff>24755</xdr:rowOff>
    </xdr:to>
    <xdr:cxnSp macro="">
      <xdr:nvCxnSpPr>
        <xdr:cNvPr id="54" name="直線コネクタ 53"/>
        <xdr:cNvCxnSpPr/>
      </xdr:nvCxnSpPr>
      <xdr:spPr bwMode="auto">
        <a:xfrm flipV="1">
          <a:off x="3606800" y="2765379"/>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30594</xdr:rowOff>
    </xdr:from>
    <xdr:ext cx="762000" cy="259045"/>
    <xdr:sp macro="" textlink="">
      <xdr:nvSpPr>
        <xdr:cNvPr id="56" name="テキスト ボックス 55"/>
        <xdr:cNvSpPr txBox="1"/>
      </xdr:nvSpPr>
      <xdr:spPr>
        <a:xfrm>
          <a:off x="39243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24755</xdr:rowOff>
    </xdr:from>
    <xdr:to>
      <xdr:col>18</xdr:col>
      <xdr:colOff>177800</xdr:colOff>
      <xdr:row>16</xdr:row>
      <xdr:rowOff>74681</xdr:rowOff>
    </xdr:to>
    <xdr:cxnSp macro="">
      <xdr:nvCxnSpPr>
        <xdr:cNvPr id="57" name="直線コネクタ 56"/>
        <xdr:cNvCxnSpPr/>
      </xdr:nvCxnSpPr>
      <xdr:spPr bwMode="auto">
        <a:xfrm flipV="1">
          <a:off x="2908300" y="2815580"/>
          <a:ext cx="698500" cy="4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53453</xdr:rowOff>
    </xdr:from>
    <xdr:ext cx="762000" cy="259045"/>
    <xdr:sp macro="" textlink="">
      <xdr:nvSpPr>
        <xdr:cNvPr id="59" name="テキスト ボックス 58"/>
        <xdr:cNvSpPr txBox="1"/>
      </xdr:nvSpPr>
      <xdr:spPr>
        <a:xfrm>
          <a:off x="32258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97399</xdr:rowOff>
    </xdr:from>
    <xdr:to>
      <xdr:col>15</xdr:col>
      <xdr:colOff>101600</xdr:colOff>
      <xdr:row>13</xdr:row>
      <xdr:rowOff>27549</xdr:rowOff>
    </xdr:to>
    <xdr:sp macro="" textlink="">
      <xdr:nvSpPr>
        <xdr:cNvPr id="60" name="フローチャート: 判断 59"/>
        <xdr:cNvSpPr/>
      </xdr:nvSpPr>
      <xdr:spPr bwMode="auto">
        <a:xfrm>
          <a:off x="28575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37726</xdr:rowOff>
    </xdr:from>
    <xdr:ext cx="762000" cy="259045"/>
    <xdr:sp macro="" textlink="">
      <xdr:nvSpPr>
        <xdr:cNvPr id="61" name="テキスト ボックス 60"/>
        <xdr:cNvSpPr txBox="1"/>
      </xdr:nvSpPr>
      <xdr:spPr>
        <a:xfrm>
          <a:off x="2527300" y="197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52090</xdr:rowOff>
    </xdr:from>
    <xdr:to>
      <xdr:col>29</xdr:col>
      <xdr:colOff>177800</xdr:colOff>
      <xdr:row>14</xdr:row>
      <xdr:rowOff>153690</xdr:rowOff>
    </xdr:to>
    <xdr:sp macro="" textlink="">
      <xdr:nvSpPr>
        <xdr:cNvPr id="67" name="楕円 66"/>
        <xdr:cNvSpPr/>
      </xdr:nvSpPr>
      <xdr:spPr bwMode="auto">
        <a:xfrm>
          <a:off x="5600700" y="250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68617</xdr:rowOff>
    </xdr:from>
    <xdr:ext cx="762000" cy="259045"/>
    <xdr:sp macro="" textlink="">
      <xdr:nvSpPr>
        <xdr:cNvPr id="68" name="人口1人当たり決算額の推移該当値テキスト130"/>
        <xdr:cNvSpPr txBox="1"/>
      </xdr:nvSpPr>
      <xdr:spPr>
        <a:xfrm>
          <a:off x="5740400" y="234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124831</xdr:rowOff>
    </xdr:from>
    <xdr:to>
      <xdr:col>26</xdr:col>
      <xdr:colOff>101600</xdr:colOff>
      <xdr:row>15</xdr:row>
      <xdr:rowOff>54981</xdr:rowOff>
    </xdr:to>
    <xdr:sp macro="" textlink="">
      <xdr:nvSpPr>
        <xdr:cNvPr id="69" name="楕円 68"/>
        <xdr:cNvSpPr/>
      </xdr:nvSpPr>
      <xdr:spPr bwMode="auto">
        <a:xfrm>
          <a:off x="4953000" y="257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65158</xdr:rowOff>
    </xdr:from>
    <xdr:ext cx="736600" cy="259045"/>
    <xdr:sp macro="" textlink="">
      <xdr:nvSpPr>
        <xdr:cNvPr id="70" name="テキスト ボックス 69"/>
        <xdr:cNvSpPr txBox="1"/>
      </xdr:nvSpPr>
      <xdr:spPr>
        <a:xfrm>
          <a:off x="4622800" y="23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95204</xdr:rowOff>
    </xdr:from>
    <xdr:to>
      <xdr:col>22</xdr:col>
      <xdr:colOff>165100</xdr:colOff>
      <xdr:row>16</xdr:row>
      <xdr:rowOff>25354</xdr:rowOff>
    </xdr:to>
    <xdr:sp macro="" textlink="">
      <xdr:nvSpPr>
        <xdr:cNvPr id="71" name="楕円 70"/>
        <xdr:cNvSpPr/>
      </xdr:nvSpPr>
      <xdr:spPr bwMode="auto">
        <a:xfrm>
          <a:off x="4254500" y="27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10131</xdr:rowOff>
    </xdr:from>
    <xdr:ext cx="762000" cy="259045"/>
    <xdr:sp macro="" textlink="">
      <xdr:nvSpPr>
        <xdr:cNvPr id="72" name="テキスト ボックス 71"/>
        <xdr:cNvSpPr txBox="1"/>
      </xdr:nvSpPr>
      <xdr:spPr>
        <a:xfrm>
          <a:off x="3924300" y="28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145405</xdr:rowOff>
    </xdr:from>
    <xdr:to>
      <xdr:col>19</xdr:col>
      <xdr:colOff>38100</xdr:colOff>
      <xdr:row>16</xdr:row>
      <xdr:rowOff>75555</xdr:rowOff>
    </xdr:to>
    <xdr:sp macro="" textlink="">
      <xdr:nvSpPr>
        <xdr:cNvPr id="73" name="楕円 72"/>
        <xdr:cNvSpPr/>
      </xdr:nvSpPr>
      <xdr:spPr bwMode="auto">
        <a:xfrm>
          <a:off x="3556000" y="2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60332</xdr:rowOff>
    </xdr:from>
    <xdr:ext cx="762000" cy="259045"/>
    <xdr:sp macro="" textlink="">
      <xdr:nvSpPr>
        <xdr:cNvPr id="74" name="テキスト ボックス 73"/>
        <xdr:cNvSpPr txBox="1"/>
      </xdr:nvSpPr>
      <xdr:spPr>
        <a:xfrm>
          <a:off x="3225800" y="28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23881</xdr:rowOff>
    </xdr:from>
    <xdr:to>
      <xdr:col>15</xdr:col>
      <xdr:colOff>101600</xdr:colOff>
      <xdr:row>16</xdr:row>
      <xdr:rowOff>125481</xdr:rowOff>
    </xdr:to>
    <xdr:sp macro="" textlink="">
      <xdr:nvSpPr>
        <xdr:cNvPr id="75" name="楕円 74"/>
        <xdr:cNvSpPr/>
      </xdr:nvSpPr>
      <xdr:spPr bwMode="auto">
        <a:xfrm>
          <a:off x="2857500" y="281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110258</xdr:rowOff>
    </xdr:from>
    <xdr:ext cx="762000" cy="259045"/>
    <xdr:sp macro="" textlink="">
      <xdr:nvSpPr>
        <xdr:cNvPr id="76" name="テキスト ボックス 75"/>
        <xdr:cNvSpPr txBox="1"/>
      </xdr:nvSpPr>
      <xdr:spPr>
        <a:xfrm>
          <a:off x="2527300" y="29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66512</xdr:rowOff>
    </xdr:from>
    <xdr:to>
      <xdr:col>29</xdr:col>
      <xdr:colOff>127000</xdr:colOff>
      <xdr:row>37</xdr:row>
      <xdr:rowOff>23993</xdr:rowOff>
    </xdr:to>
    <xdr:cxnSp macro="">
      <xdr:nvCxnSpPr>
        <xdr:cNvPr id="109" name="直線コネクタ 108"/>
        <xdr:cNvCxnSpPr/>
      </xdr:nvCxnSpPr>
      <xdr:spPr bwMode="auto">
        <a:xfrm>
          <a:off x="5003800" y="7019762"/>
          <a:ext cx="647700" cy="12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66512</xdr:rowOff>
    </xdr:from>
    <xdr:to>
      <xdr:col>26</xdr:col>
      <xdr:colOff>50800</xdr:colOff>
      <xdr:row>36</xdr:row>
      <xdr:rowOff>88961</xdr:rowOff>
    </xdr:to>
    <xdr:cxnSp macro="">
      <xdr:nvCxnSpPr>
        <xdr:cNvPr id="112" name="直線コネクタ 111"/>
        <xdr:cNvCxnSpPr/>
      </xdr:nvCxnSpPr>
      <xdr:spPr bwMode="auto">
        <a:xfrm flipV="1">
          <a:off x="4305300" y="7019762"/>
          <a:ext cx="698500" cy="2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19375</xdr:rowOff>
    </xdr:from>
    <xdr:to>
      <xdr:col>22</xdr:col>
      <xdr:colOff>114300</xdr:colOff>
      <xdr:row>36</xdr:row>
      <xdr:rowOff>88961</xdr:rowOff>
    </xdr:to>
    <xdr:cxnSp macro="">
      <xdr:nvCxnSpPr>
        <xdr:cNvPr id="115" name="直線コネクタ 114"/>
        <xdr:cNvCxnSpPr/>
      </xdr:nvCxnSpPr>
      <xdr:spPr bwMode="auto">
        <a:xfrm>
          <a:off x="3606800" y="6972625"/>
          <a:ext cx="6985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264343</xdr:rowOff>
    </xdr:from>
    <xdr:to>
      <xdr:col>18</xdr:col>
      <xdr:colOff>177800</xdr:colOff>
      <xdr:row>36</xdr:row>
      <xdr:rowOff>19375</xdr:rowOff>
    </xdr:to>
    <xdr:cxnSp macro="">
      <xdr:nvCxnSpPr>
        <xdr:cNvPr id="118" name="直線コネクタ 117"/>
        <xdr:cNvCxnSpPr/>
      </xdr:nvCxnSpPr>
      <xdr:spPr bwMode="auto">
        <a:xfrm>
          <a:off x="2908300" y="6874693"/>
          <a:ext cx="698500" cy="9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106924</xdr:rowOff>
    </xdr:from>
    <xdr:to>
      <xdr:col>15</xdr:col>
      <xdr:colOff>101600</xdr:colOff>
      <xdr:row>34</xdr:row>
      <xdr:rowOff>208524</xdr:rowOff>
    </xdr:to>
    <xdr:sp macro="" textlink="">
      <xdr:nvSpPr>
        <xdr:cNvPr id="121" name="フローチャート: 判断 120"/>
        <xdr:cNvSpPr/>
      </xdr:nvSpPr>
      <xdr:spPr bwMode="auto">
        <a:xfrm>
          <a:off x="28575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218701</xdr:rowOff>
    </xdr:from>
    <xdr:ext cx="762000" cy="259045"/>
    <xdr:sp macro="" textlink="">
      <xdr:nvSpPr>
        <xdr:cNvPr id="122" name="テキスト ボックス 121"/>
        <xdr:cNvSpPr txBox="1"/>
      </xdr:nvSpPr>
      <xdr:spPr>
        <a:xfrm>
          <a:off x="2527300" y="614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144643</xdr:rowOff>
    </xdr:from>
    <xdr:to>
      <xdr:col>29</xdr:col>
      <xdr:colOff>177800</xdr:colOff>
      <xdr:row>37</xdr:row>
      <xdr:rowOff>74793</xdr:rowOff>
    </xdr:to>
    <xdr:sp macro="" textlink="">
      <xdr:nvSpPr>
        <xdr:cNvPr id="128" name="楕円 127"/>
        <xdr:cNvSpPr/>
      </xdr:nvSpPr>
      <xdr:spPr bwMode="auto">
        <a:xfrm>
          <a:off x="5600700" y="709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53220</xdr:rowOff>
    </xdr:from>
    <xdr:ext cx="762000" cy="259045"/>
    <xdr:sp macro="" textlink="">
      <xdr:nvSpPr>
        <xdr:cNvPr id="129" name="人口1人当たり決算額の推移該当値テキスト445"/>
        <xdr:cNvSpPr txBox="1"/>
      </xdr:nvSpPr>
      <xdr:spPr>
        <a:xfrm>
          <a:off x="5740400" y="70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15712</xdr:rowOff>
    </xdr:from>
    <xdr:to>
      <xdr:col>26</xdr:col>
      <xdr:colOff>101600</xdr:colOff>
      <xdr:row>36</xdr:row>
      <xdr:rowOff>117312</xdr:rowOff>
    </xdr:to>
    <xdr:sp macro="" textlink="">
      <xdr:nvSpPr>
        <xdr:cNvPr id="130" name="楕円 129"/>
        <xdr:cNvSpPr/>
      </xdr:nvSpPr>
      <xdr:spPr bwMode="auto">
        <a:xfrm>
          <a:off x="4953000" y="696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102089</xdr:rowOff>
    </xdr:from>
    <xdr:ext cx="736600" cy="259045"/>
    <xdr:sp macro="" textlink="">
      <xdr:nvSpPr>
        <xdr:cNvPr id="131" name="テキスト ボックス 130"/>
        <xdr:cNvSpPr txBox="1"/>
      </xdr:nvSpPr>
      <xdr:spPr>
        <a:xfrm>
          <a:off x="4622800" y="705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38161</xdr:rowOff>
    </xdr:from>
    <xdr:to>
      <xdr:col>22</xdr:col>
      <xdr:colOff>165100</xdr:colOff>
      <xdr:row>36</xdr:row>
      <xdr:rowOff>139761</xdr:rowOff>
    </xdr:to>
    <xdr:sp macro="" textlink="">
      <xdr:nvSpPr>
        <xdr:cNvPr id="132" name="楕円 131"/>
        <xdr:cNvSpPr/>
      </xdr:nvSpPr>
      <xdr:spPr bwMode="auto">
        <a:xfrm>
          <a:off x="4254500" y="699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124538</xdr:rowOff>
    </xdr:from>
    <xdr:ext cx="762000" cy="259045"/>
    <xdr:sp macro="" textlink="">
      <xdr:nvSpPr>
        <xdr:cNvPr id="133" name="テキスト ボックス 132"/>
        <xdr:cNvSpPr txBox="1"/>
      </xdr:nvSpPr>
      <xdr:spPr>
        <a:xfrm>
          <a:off x="3924300" y="707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311475</xdr:rowOff>
    </xdr:from>
    <xdr:to>
      <xdr:col>19</xdr:col>
      <xdr:colOff>38100</xdr:colOff>
      <xdr:row>36</xdr:row>
      <xdr:rowOff>70175</xdr:rowOff>
    </xdr:to>
    <xdr:sp macro="" textlink="">
      <xdr:nvSpPr>
        <xdr:cNvPr id="134" name="楕円 133"/>
        <xdr:cNvSpPr/>
      </xdr:nvSpPr>
      <xdr:spPr bwMode="auto">
        <a:xfrm>
          <a:off x="3556000" y="692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54952</xdr:rowOff>
    </xdr:from>
    <xdr:ext cx="762000" cy="259045"/>
    <xdr:sp macro="" textlink="">
      <xdr:nvSpPr>
        <xdr:cNvPr id="135" name="テキスト ボックス 134"/>
        <xdr:cNvSpPr txBox="1"/>
      </xdr:nvSpPr>
      <xdr:spPr>
        <a:xfrm>
          <a:off x="3225800" y="70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213543</xdr:rowOff>
    </xdr:from>
    <xdr:to>
      <xdr:col>15</xdr:col>
      <xdr:colOff>101600</xdr:colOff>
      <xdr:row>35</xdr:row>
      <xdr:rowOff>315143</xdr:rowOff>
    </xdr:to>
    <xdr:sp macro="" textlink="">
      <xdr:nvSpPr>
        <xdr:cNvPr id="136" name="楕円 135"/>
        <xdr:cNvSpPr/>
      </xdr:nvSpPr>
      <xdr:spPr bwMode="auto">
        <a:xfrm>
          <a:off x="2857500" y="682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299920</xdr:rowOff>
    </xdr:from>
    <xdr:ext cx="762000" cy="259045"/>
    <xdr:sp macro="" textlink="">
      <xdr:nvSpPr>
        <xdr:cNvPr id="137" name="テキスト ボックス 136"/>
        <xdr:cNvSpPr txBox="1"/>
      </xdr:nvSpPr>
      <xdr:spPr>
        <a:xfrm>
          <a:off x="2527300" y="691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81544</xdr:rowOff>
    </xdr:from>
    <xdr:to>
      <xdr:col>24</xdr:col>
      <xdr:colOff>63500</xdr:colOff>
      <xdr:row>35</xdr:row>
      <xdr:rowOff>141255</xdr:rowOff>
    </xdr:to>
    <xdr:cxnSp macro="">
      <xdr:nvCxnSpPr>
        <xdr:cNvPr id="59" name="直線コネクタ 58"/>
        <xdr:cNvCxnSpPr/>
      </xdr:nvCxnSpPr>
      <xdr:spPr>
        <a:xfrm flipV="1">
          <a:off x="3797300" y="6082294"/>
          <a:ext cx="8382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141255</xdr:rowOff>
    </xdr:from>
    <xdr:to>
      <xdr:col>19</xdr:col>
      <xdr:colOff>177800</xdr:colOff>
      <xdr:row>36</xdr:row>
      <xdr:rowOff>114691</xdr:rowOff>
    </xdr:to>
    <xdr:cxnSp macro="">
      <xdr:nvCxnSpPr>
        <xdr:cNvPr id="62" name="直線コネクタ 61"/>
        <xdr:cNvCxnSpPr/>
      </xdr:nvCxnSpPr>
      <xdr:spPr>
        <a:xfrm flipV="1">
          <a:off x="2908300" y="6142005"/>
          <a:ext cx="889000" cy="1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114691</xdr:rowOff>
    </xdr:from>
    <xdr:to>
      <xdr:col>15</xdr:col>
      <xdr:colOff>50800</xdr:colOff>
      <xdr:row>36</xdr:row>
      <xdr:rowOff>125801</xdr:rowOff>
    </xdr:to>
    <xdr:cxnSp macro="">
      <xdr:nvCxnSpPr>
        <xdr:cNvPr id="65" name="直線コネクタ 64"/>
        <xdr:cNvCxnSpPr/>
      </xdr:nvCxnSpPr>
      <xdr:spPr>
        <a:xfrm flipV="1">
          <a:off x="2019300" y="628689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98670</xdr:rowOff>
    </xdr:from>
    <xdr:ext cx="599010" cy="259045"/>
    <xdr:sp macro="" textlink="">
      <xdr:nvSpPr>
        <xdr:cNvPr id="67" name="テキスト ボックス 66"/>
        <xdr:cNvSpPr txBox="1"/>
      </xdr:nvSpPr>
      <xdr:spPr>
        <a:xfrm>
          <a:off x="2608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125801</xdr:rowOff>
    </xdr:from>
    <xdr:to>
      <xdr:col>10</xdr:col>
      <xdr:colOff>114300</xdr:colOff>
      <xdr:row>36</xdr:row>
      <xdr:rowOff>141209</xdr:rowOff>
    </xdr:to>
    <xdr:cxnSp macro="">
      <xdr:nvCxnSpPr>
        <xdr:cNvPr id="68" name="直線コネクタ 67"/>
        <xdr:cNvCxnSpPr/>
      </xdr:nvCxnSpPr>
      <xdr:spPr>
        <a:xfrm flipV="1">
          <a:off x="1130300" y="6298001"/>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46975</xdr:rowOff>
    </xdr:from>
    <xdr:to>
      <xdr:col>6</xdr:col>
      <xdr:colOff>38100</xdr:colOff>
      <xdr:row>32</xdr:row>
      <xdr:rowOff>148575</xdr:rowOff>
    </xdr:to>
    <xdr:sp macro="" textlink="">
      <xdr:nvSpPr>
        <xdr:cNvPr id="71" name="フローチャート: 判断 70"/>
        <xdr:cNvSpPr/>
      </xdr:nvSpPr>
      <xdr:spPr>
        <a:xfrm>
          <a:off x="1079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165102</xdr:rowOff>
    </xdr:from>
    <xdr:ext cx="599010" cy="259045"/>
    <xdr:sp macro="" textlink="">
      <xdr:nvSpPr>
        <xdr:cNvPr id="72" name="テキスト ボックス 71"/>
        <xdr:cNvSpPr txBox="1"/>
      </xdr:nvSpPr>
      <xdr:spPr>
        <a:xfrm>
          <a:off x="830795" y="5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30744</xdr:rowOff>
    </xdr:from>
    <xdr:to>
      <xdr:col>24</xdr:col>
      <xdr:colOff>114300</xdr:colOff>
      <xdr:row>35</xdr:row>
      <xdr:rowOff>132344</xdr:rowOff>
    </xdr:to>
    <xdr:sp macro="" textlink="">
      <xdr:nvSpPr>
        <xdr:cNvPr id="78" name="楕円 77"/>
        <xdr:cNvSpPr/>
      </xdr:nvSpPr>
      <xdr:spPr>
        <a:xfrm>
          <a:off x="45847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xdr:rowOff>
    </xdr:from>
    <xdr:ext cx="599010" cy="259045"/>
    <xdr:sp macro="" textlink="">
      <xdr:nvSpPr>
        <xdr:cNvPr id="79" name="人件費該当値テキスト"/>
        <xdr:cNvSpPr txBox="1"/>
      </xdr:nvSpPr>
      <xdr:spPr>
        <a:xfrm>
          <a:off x="4686300" y="60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90455</xdr:rowOff>
    </xdr:from>
    <xdr:to>
      <xdr:col>20</xdr:col>
      <xdr:colOff>38100</xdr:colOff>
      <xdr:row>36</xdr:row>
      <xdr:rowOff>20605</xdr:rowOff>
    </xdr:to>
    <xdr:sp macro="" textlink="">
      <xdr:nvSpPr>
        <xdr:cNvPr id="80" name="楕円 79"/>
        <xdr:cNvSpPr/>
      </xdr:nvSpPr>
      <xdr:spPr>
        <a:xfrm>
          <a:off x="37465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11732</xdr:rowOff>
    </xdr:from>
    <xdr:ext cx="599010" cy="259045"/>
    <xdr:sp macro="" textlink="">
      <xdr:nvSpPr>
        <xdr:cNvPr id="81" name="テキスト ボックス 80"/>
        <xdr:cNvSpPr txBox="1"/>
      </xdr:nvSpPr>
      <xdr:spPr>
        <a:xfrm>
          <a:off x="3485095" y="618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63891</xdr:rowOff>
    </xdr:from>
    <xdr:to>
      <xdr:col>15</xdr:col>
      <xdr:colOff>101600</xdr:colOff>
      <xdr:row>36</xdr:row>
      <xdr:rowOff>165491</xdr:rowOff>
    </xdr:to>
    <xdr:sp macro="" textlink="">
      <xdr:nvSpPr>
        <xdr:cNvPr id="82" name="楕円 81"/>
        <xdr:cNvSpPr/>
      </xdr:nvSpPr>
      <xdr:spPr>
        <a:xfrm>
          <a:off x="2857500" y="6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156618</xdr:rowOff>
    </xdr:from>
    <xdr:ext cx="599010" cy="259045"/>
    <xdr:sp macro="" textlink="">
      <xdr:nvSpPr>
        <xdr:cNvPr id="83" name="テキスト ボックス 82"/>
        <xdr:cNvSpPr txBox="1"/>
      </xdr:nvSpPr>
      <xdr:spPr>
        <a:xfrm>
          <a:off x="2608795" y="63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75001</xdr:rowOff>
    </xdr:from>
    <xdr:to>
      <xdr:col>10</xdr:col>
      <xdr:colOff>165100</xdr:colOff>
      <xdr:row>37</xdr:row>
      <xdr:rowOff>5151</xdr:rowOff>
    </xdr:to>
    <xdr:sp macro="" textlink="">
      <xdr:nvSpPr>
        <xdr:cNvPr id="84" name="楕円 83"/>
        <xdr:cNvSpPr/>
      </xdr:nvSpPr>
      <xdr:spPr>
        <a:xfrm>
          <a:off x="1968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167728</xdr:rowOff>
    </xdr:from>
    <xdr:ext cx="599010" cy="259045"/>
    <xdr:sp macro="" textlink="">
      <xdr:nvSpPr>
        <xdr:cNvPr id="85" name="テキスト ボックス 84"/>
        <xdr:cNvSpPr txBox="1"/>
      </xdr:nvSpPr>
      <xdr:spPr>
        <a:xfrm>
          <a:off x="1719795" y="6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90409</xdr:rowOff>
    </xdr:from>
    <xdr:to>
      <xdr:col>6</xdr:col>
      <xdr:colOff>38100</xdr:colOff>
      <xdr:row>37</xdr:row>
      <xdr:rowOff>20559</xdr:rowOff>
    </xdr:to>
    <xdr:sp macro="" textlink="">
      <xdr:nvSpPr>
        <xdr:cNvPr id="86" name="楕円 85"/>
        <xdr:cNvSpPr/>
      </xdr:nvSpPr>
      <xdr:spPr>
        <a:xfrm>
          <a:off x="1079500" y="62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11686</xdr:rowOff>
    </xdr:from>
    <xdr:ext cx="599010" cy="259045"/>
    <xdr:sp macro="" textlink="">
      <xdr:nvSpPr>
        <xdr:cNvPr id="87" name="テキスト ボックス 86"/>
        <xdr:cNvSpPr txBox="1"/>
      </xdr:nvSpPr>
      <xdr:spPr>
        <a:xfrm>
          <a:off x="830795" y="635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89865</xdr:rowOff>
    </xdr:from>
    <xdr:to>
      <xdr:col>24</xdr:col>
      <xdr:colOff>62865</xdr:colOff>
      <xdr:row>57</xdr:row>
      <xdr:rowOff>89694</xdr:rowOff>
    </xdr:to>
    <xdr:cxnSp macro="">
      <xdr:nvCxnSpPr>
        <xdr:cNvPr id="106" name="直線コネクタ 105"/>
        <xdr:cNvCxnSpPr/>
      </xdr:nvCxnSpPr>
      <xdr:spPr>
        <a:xfrm flipV="1">
          <a:off x="4633595" y="8833815"/>
          <a:ext cx="1270" cy="102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93521</xdr:rowOff>
    </xdr:from>
    <xdr:ext cx="534377" cy="259045"/>
    <xdr:sp macro="" textlink="">
      <xdr:nvSpPr>
        <xdr:cNvPr id="107" name="物件費最小値テキスト"/>
        <xdr:cNvSpPr txBox="1"/>
      </xdr:nvSpPr>
      <xdr:spPr>
        <a:xfrm>
          <a:off x="4686300" y="98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89694</xdr:rowOff>
    </xdr:from>
    <xdr:to>
      <xdr:col>24</xdr:col>
      <xdr:colOff>152400</xdr:colOff>
      <xdr:row>57</xdr:row>
      <xdr:rowOff>89694</xdr:rowOff>
    </xdr:to>
    <xdr:cxnSp macro="">
      <xdr:nvCxnSpPr>
        <xdr:cNvPr id="108" name="直線コネクタ 107"/>
        <xdr:cNvCxnSpPr/>
      </xdr:nvCxnSpPr>
      <xdr:spPr>
        <a:xfrm>
          <a:off x="4546600" y="986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36542</xdr:rowOff>
    </xdr:from>
    <xdr:ext cx="534377" cy="259045"/>
    <xdr:sp macro="" textlink="">
      <xdr:nvSpPr>
        <xdr:cNvPr id="109" name="物件費最大値テキスト"/>
        <xdr:cNvSpPr txBox="1"/>
      </xdr:nvSpPr>
      <xdr:spPr>
        <a:xfrm>
          <a:off x="4686300" y="86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89865</xdr:rowOff>
    </xdr:from>
    <xdr:to>
      <xdr:col>24</xdr:col>
      <xdr:colOff>152400</xdr:colOff>
      <xdr:row>51</xdr:row>
      <xdr:rowOff>89865</xdr:rowOff>
    </xdr:to>
    <xdr:cxnSp macro="">
      <xdr:nvCxnSpPr>
        <xdr:cNvPr id="110" name="直線コネクタ 109"/>
        <xdr:cNvCxnSpPr/>
      </xdr:nvCxnSpPr>
      <xdr:spPr>
        <a:xfrm>
          <a:off x="4546600" y="883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162217</xdr:rowOff>
    </xdr:from>
    <xdr:to>
      <xdr:col>24</xdr:col>
      <xdr:colOff>63500</xdr:colOff>
      <xdr:row>51</xdr:row>
      <xdr:rowOff>89865</xdr:rowOff>
    </xdr:to>
    <xdr:cxnSp macro="">
      <xdr:nvCxnSpPr>
        <xdr:cNvPr id="111" name="直線コネクタ 110"/>
        <xdr:cNvCxnSpPr/>
      </xdr:nvCxnSpPr>
      <xdr:spPr>
        <a:xfrm>
          <a:off x="3797300" y="8734717"/>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146994</xdr:rowOff>
    </xdr:from>
    <xdr:ext cx="534377" cy="259045"/>
    <xdr:sp macro="" textlink="">
      <xdr:nvSpPr>
        <xdr:cNvPr id="112" name="物件費平均値テキスト"/>
        <xdr:cNvSpPr txBox="1"/>
      </xdr:nvSpPr>
      <xdr:spPr>
        <a:xfrm>
          <a:off x="4686300" y="9405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168567</xdr:rowOff>
    </xdr:from>
    <xdr:to>
      <xdr:col>24</xdr:col>
      <xdr:colOff>114300</xdr:colOff>
      <xdr:row>55</xdr:row>
      <xdr:rowOff>98717</xdr:rowOff>
    </xdr:to>
    <xdr:sp macro="" textlink="">
      <xdr:nvSpPr>
        <xdr:cNvPr id="113" name="フローチャート: 判断 112"/>
        <xdr:cNvSpPr/>
      </xdr:nvSpPr>
      <xdr:spPr>
        <a:xfrm>
          <a:off x="45847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134900</xdr:rowOff>
    </xdr:from>
    <xdr:to>
      <xdr:col>19</xdr:col>
      <xdr:colOff>177800</xdr:colOff>
      <xdr:row>50</xdr:row>
      <xdr:rowOff>162217</xdr:rowOff>
    </xdr:to>
    <xdr:cxnSp macro="">
      <xdr:nvCxnSpPr>
        <xdr:cNvPr id="114" name="直線コネクタ 113"/>
        <xdr:cNvCxnSpPr/>
      </xdr:nvCxnSpPr>
      <xdr:spPr>
        <a:xfrm>
          <a:off x="2908300" y="8707400"/>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159138</xdr:rowOff>
    </xdr:from>
    <xdr:to>
      <xdr:col>20</xdr:col>
      <xdr:colOff>38100</xdr:colOff>
      <xdr:row>55</xdr:row>
      <xdr:rowOff>89288</xdr:rowOff>
    </xdr:to>
    <xdr:sp macro="" textlink="">
      <xdr:nvSpPr>
        <xdr:cNvPr id="115" name="フローチャート: 判断 114"/>
        <xdr:cNvSpPr/>
      </xdr:nvSpPr>
      <xdr:spPr>
        <a:xfrm>
          <a:off x="3746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80415</xdr:rowOff>
    </xdr:from>
    <xdr:ext cx="534377" cy="259045"/>
    <xdr:sp macro="" textlink="">
      <xdr:nvSpPr>
        <xdr:cNvPr id="116" name="テキスト ボックス 115"/>
        <xdr:cNvSpPr txBox="1"/>
      </xdr:nvSpPr>
      <xdr:spPr>
        <a:xfrm>
          <a:off x="35174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134900</xdr:rowOff>
    </xdr:from>
    <xdr:to>
      <xdr:col>15</xdr:col>
      <xdr:colOff>50800</xdr:colOff>
      <xdr:row>50</xdr:row>
      <xdr:rowOff>148616</xdr:rowOff>
    </xdr:to>
    <xdr:cxnSp macro="">
      <xdr:nvCxnSpPr>
        <xdr:cNvPr id="117" name="直線コネクタ 116"/>
        <xdr:cNvCxnSpPr/>
      </xdr:nvCxnSpPr>
      <xdr:spPr>
        <a:xfrm flipV="1">
          <a:off x="2019300" y="870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73926</xdr:rowOff>
    </xdr:from>
    <xdr:to>
      <xdr:col>15</xdr:col>
      <xdr:colOff>101600</xdr:colOff>
      <xdr:row>55</xdr:row>
      <xdr:rowOff>4076</xdr:rowOff>
    </xdr:to>
    <xdr:sp macro="" textlink="">
      <xdr:nvSpPr>
        <xdr:cNvPr id="118" name="フローチャート: 判断 117"/>
        <xdr:cNvSpPr/>
      </xdr:nvSpPr>
      <xdr:spPr>
        <a:xfrm>
          <a:off x="2857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166653</xdr:rowOff>
    </xdr:from>
    <xdr:ext cx="534377" cy="259045"/>
    <xdr:sp macro="" textlink="">
      <xdr:nvSpPr>
        <xdr:cNvPr id="119" name="テキスト ボックス 118"/>
        <xdr:cNvSpPr txBox="1"/>
      </xdr:nvSpPr>
      <xdr:spPr>
        <a:xfrm>
          <a:off x="2641111" y="94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148616</xdr:rowOff>
    </xdr:from>
    <xdr:to>
      <xdr:col>10</xdr:col>
      <xdr:colOff>114300</xdr:colOff>
      <xdr:row>51</xdr:row>
      <xdr:rowOff>28943</xdr:rowOff>
    </xdr:to>
    <xdr:cxnSp macro="">
      <xdr:nvCxnSpPr>
        <xdr:cNvPr id="120" name="直線コネクタ 119"/>
        <xdr:cNvCxnSpPr/>
      </xdr:nvCxnSpPr>
      <xdr:spPr>
        <a:xfrm flipV="1">
          <a:off x="1130300" y="8721116"/>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4947</xdr:rowOff>
    </xdr:from>
    <xdr:to>
      <xdr:col>10</xdr:col>
      <xdr:colOff>165100</xdr:colOff>
      <xdr:row>55</xdr:row>
      <xdr:rowOff>106547</xdr:rowOff>
    </xdr:to>
    <xdr:sp macro="" textlink="">
      <xdr:nvSpPr>
        <xdr:cNvPr id="121" name="フローチャート: 判断 120"/>
        <xdr:cNvSpPr/>
      </xdr:nvSpPr>
      <xdr:spPr>
        <a:xfrm>
          <a:off x="1968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97674</xdr:rowOff>
    </xdr:from>
    <xdr:ext cx="534377" cy="259045"/>
    <xdr:sp macro="" textlink="">
      <xdr:nvSpPr>
        <xdr:cNvPr id="122" name="テキスト ボックス 121"/>
        <xdr:cNvSpPr txBox="1"/>
      </xdr:nvSpPr>
      <xdr:spPr>
        <a:xfrm>
          <a:off x="1752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80556</xdr:rowOff>
    </xdr:from>
    <xdr:to>
      <xdr:col>6</xdr:col>
      <xdr:colOff>38100</xdr:colOff>
      <xdr:row>53</xdr:row>
      <xdr:rowOff>10706</xdr:rowOff>
    </xdr:to>
    <xdr:sp macro="" textlink="">
      <xdr:nvSpPr>
        <xdr:cNvPr id="123" name="フローチャート: 判断 122"/>
        <xdr:cNvSpPr/>
      </xdr:nvSpPr>
      <xdr:spPr>
        <a:xfrm>
          <a:off x="1079500" y="89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1833</xdr:rowOff>
    </xdr:from>
    <xdr:ext cx="534377" cy="259045"/>
    <xdr:sp macro="" textlink="">
      <xdr:nvSpPr>
        <xdr:cNvPr id="124" name="テキスト ボックス 123"/>
        <xdr:cNvSpPr txBox="1"/>
      </xdr:nvSpPr>
      <xdr:spPr>
        <a:xfrm>
          <a:off x="863111" y="90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39065</xdr:rowOff>
    </xdr:from>
    <xdr:to>
      <xdr:col>24</xdr:col>
      <xdr:colOff>114300</xdr:colOff>
      <xdr:row>51</xdr:row>
      <xdr:rowOff>140665</xdr:rowOff>
    </xdr:to>
    <xdr:sp macro="" textlink="">
      <xdr:nvSpPr>
        <xdr:cNvPr id="130" name="楕円 129"/>
        <xdr:cNvSpPr/>
      </xdr:nvSpPr>
      <xdr:spPr>
        <a:xfrm>
          <a:off x="4584700" y="87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163542</xdr:rowOff>
    </xdr:from>
    <xdr:ext cx="534377" cy="259045"/>
    <xdr:sp macro="" textlink="">
      <xdr:nvSpPr>
        <xdr:cNvPr id="131" name="物件費該当値テキスト"/>
        <xdr:cNvSpPr txBox="1"/>
      </xdr:nvSpPr>
      <xdr:spPr>
        <a:xfrm>
          <a:off x="4686300" y="87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111417</xdr:rowOff>
    </xdr:from>
    <xdr:to>
      <xdr:col>20</xdr:col>
      <xdr:colOff>38100</xdr:colOff>
      <xdr:row>51</xdr:row>
      <xdr:rowOff>41567</xdr:rowOff>
    </xdr:to>
    <xdr:sp macro="" textlink="">
      <xdr:nvSpPr>
        <xdr:cNvPr id="132" name="楕円 131"/>
        <xdr:cNvSpPr/>
      </xdr:nvSpPr>
      <xdr:spPr>
        <a:xfrm>
          <a:off x="3746500" y="86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58094</xdr:rowOff>
    </xdr:from>
    <xdr:ext cx="534377" cy="259045"/>
    <xdr:sp macro="" textlink="">
      <xdr:nvSpPr>
        <xdr:cNvPr id="133" name="テキスト ボックス 132"/>
        <xdr:cNvSpPr txBox="1"/>
      </xdr:nvSpPr>
      <xdr:spPr>
        <a:xfrm>
          <a:off x="3517411" y="845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84100</xdr:rowOff>
    </xdr:from>
    <xdr:to>
      <xdr:col>15</xdr:col>
      <xdr:colOff>101600</xdr:colOff>
      <xdr:row>51</xdr:row>
      <xdr:rowOff>14250</xdr:rowOff>
    </xdr:to>
    <xdr:sp macro="" textlink="">
      <xdr:nvSpPr>
        <xdr:cNvPr id="134" name="楕円 133"/>
        <xdr:cNvSpPr/>
      </xdr:nvSpPr>
      <xdr:spPr>
        <a:xfrm>
          <a:off x="2857500" y="86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30777</xdr:rowOff>
    </xdr:from>
    <xdr:ext cx="534377" cy="259045"/>
    <xdr:sp macro="" textlink="">
      <xdr:nvSpPr>
        <xdr:cNvPr id="135" name="テキスト ボックス 134"/>
        <xdr:cNvSpPr txBox="1"/>
      </xdr:nvSpPr>
      <xdr:spPr>
        <a:xfrm>
          <a:off x="2641111" y="84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97816</xdr:rowOff>
    </xdr:from>
    <xdr:to>
      <xdr:col>10</xdr:col>
      <xdr:colOff>165100</xdr:colOff>
      <xdr:row>51</xdr:row>
      <xdr:rowOff>27966</xdr:rowOff>
    </xdr:to>
    <xdr:sp macro="" textlink="">
      <xdr:nvSpPr>
        <xdr:cNvPr id="136" name="楕円 135"/>
        <xdr:cNvSpPr/>
      </xdr:nvSpPr>
      <xdr:spPr>
        <a:xfrm>
          <a:off x="1968500" y="86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44493</xdr:rowOff>
    </xdr:from>
    <xdr:ext cx="534377" cy="259045"/>
    <xdr:sp macro="" textlink="">
      <xdr:nvSpPr>
        <xdr:cNvPr id="137" name="テキスト ボックス 136"/>
        <xdr:cNvSpPr txBox="1"/>
      </xdr:nvSpPr>
      <xdr:spPr>
        <a:xfrm>
          <a:off x="1752111" y="84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149593</xdr:rowOff>
    </xdr:from>
    <xdr:to>
      <xdr:col>6</xdr:col>
      <xdr:colOff>38100</xdr:colOff>
      <xdr:row>51</xdr:row>
      <xdr:rowOff>79743</xdr:rowOff>
    </xdr:to>
    <xdr:sp macro="" textlink="">
      <xdr:nvSpPr>
        <xdr:cNvPr id="138" name="楕円 137"/>
        <xdr:cNvSpPr/>
      </xdr:nvSpPr>
      <xdr:spPr>
        <a:xfrm>
          <a:off x="1079500" y="87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96270</xdr:rowOff>
    </xdr:from>
    <xdr:ext cx="534377" cy="259045"/>
    <xdr:sp macro="" textlink="">
      <xdr:nvSpPr>
        <xdr:cNvPr id="139" name="テキスト ボックス 138"/>
        <xdr:cNvSpPr txBox="1"/>
      </xdr:nvSpPr>
      <xdr:spPr>
        <a:xfrm>
          <a:off x="863111" y="849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48" name="直線コネクタ 14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49" name="テキスト ボックス 14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0" name="直線コネクタ 14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1" name="テキスト ボックス 15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2" name="直線コネクタ 15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3" name="テキスト ボックス 15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4" name="直線コネクタ 15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5" name="テキスト ボックス 15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6" name="直線コネクタ 15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57" name="テキスト ボックス 15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8" name="直線コネクタ 15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59" name="テキスト ボックス 15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139573</xdr:rowOff>
    </xdr:from>
    <xdr:to>
      <xdr:col>24</xdr:col>
      <xdr:colOff>62865</xdr:colOff>
      <xdr:row>77</xdr:row>
      <xdr:rowOff>83565</xdr:rowOff>
    </xdr:to>
    <xdr:cxnSp macro="">
      <xdr:nvCxnSpPr>
        <xdr:cNvPr id="161" name="直線コネクタ 160"/>
        <xdr:cNvCxnSpPr/>
      </xdr:nvCxnSpPr>
      <xdr:spPr>
        <a:xfrm flipV="1">
          <a:off x="4633595" y="11969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87392</xdr:rowOff>
    </xdr:from>
    <xdr:ext cx="469744" cy="259045"/>
    <xdr:sp macro="" textlink="">
      <xdr:nvSpPr>
        <xdr:cNvPr id="162" name="維持補修費最小値テキスト"/>
        <xdr:cNvSpPr txBox="1"/>
      </xdr:nvSpPr>
      <xdr:spPr>
        <a:xfrm>
          <a:off x="4686300"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83565</xdr:rowOff>
    </xdr:from>
    <xdr:to>
      <xdr:col>24</xdr:col>
      <xdr:colOff>152400</xdr:colOff>
      <xdr:row>77</xdr:row>
      <xdr:rowOff>83565</xdr:rowOff>
    </xdr:to>
    <xdr:cxnSp macro="">
      <xdr:nvCxnSpPr>
        <xdr:cNvPr id="163" name="直線コネクタ 162"/>
        <xdr:cNvCxnSpPr/>
      </xdr:nvCxnSpPr>
      <xdr:spPr>
        <a:xfrm>
          <a:off x="4546600" y="1328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86250</xdr:rowOff>
    </xdr:from>
    <xdr:ext cx="534377" cy="259045"/>
    <xdr:sp macro="" textlink="">
      <xdr:nvSpPr>
        <xdr:cNvPr id="164" name="維持補修費最大値テキスト"/>
        <xdr:cNvSpPr txBox="1"/>
      </xdr:nvSpPr>
      <xdr:spPr>
        <a:xfrm>
          <a:off x="4686300" y="117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139573</xdr:rowOff>
    </xdr:from>
    <xdr:to>
      <xdr:col>24</xdr:col>
      <xdr:colOff>152400</xdr:colOff>
      <xdr:row>69</xdr:row>
      <xdr:rowOff>139573</xdr:rowOff>
    </xdr:to>
    <xdr:cxnSp macro="">
      <xdr:nvCxnSpPr>
        <xdr:cNvPr id="165" name="直線コネクタ 164"/>
        <xdr:cNvCxnSpPr/>
      </xdr:nvCxnSpPr>
      <xdr:spPr>
        <a:xfrm>
          <a:off x="4546600" y="1196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70104</xdr:rowOff>
    </xdr:from>
    <xdr:to>
      <xdr:col>24</xdr:col>
      <xdr:colOff>63500</xdr:colOff>
      <xdr:row>77</xdr:row>
      <xdr:rowOff>86868</xdr:rowOff>
    </xdr:to>
    <xdr:cxnSp macro="">
      <xdr:nvCxnSpPr>
        <xdr:cNvPr id="166" name="直線コネクタ 165"/>
        <xdr:cNvCxnSpPr/>
      </xdr:nvCxnSpPr>
      <xdr:spPr>
        <a:xfrm flipV="1">
          <a:off x="3797300" y="1327175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114825</xdr:rowOff>
    </xdr:from>
    <xdr:ext cx="469744" cy="259045"/>
    <xdr:sp macro="" textlink="">
      <xdr:nvSpPr>
        <xdr:cNvPr id="167" name="維持補修費平均値テキスト"/>
        <xdr:cNvSpPr txBox="1"/>
      </xdr:nvSpPr>
      <xdr:spPr>
        <a:xfrm>
          <a:off x="4686300" y="1263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91948</xdr:rowOff>
    </xdr:from>
    <xdr:to>
      <xdr:col>24</xdr:col>
      <xdr:colOff>114300</xdr:colOff>
      <xdr:row>75</xdr:row>
      <xdr:rowOff>22098</xdr:rowOff>
    </xdr:to>
    <xdr:sp macro="" textlink="">
      <xdr:nvSpPr>
        <xdr:cNvPr id="168" name="フローチャート: 判断 167"/>
        <xdr:cNvSpPr/>
      </xdr:nvSpPr>
      <xdr:spPr>
        <a:xfrm>
          <a:off x="4584700" y="127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48640</xdr:rowOff>
    </xdr:from>
    <xdr:to>
      <xdr:col>19</xdr:col>
      <xdr:colOff>177800</xdr:colOff>
      <xdr:row>77</xdr:row>
      <xdr:rowOff>86868</xdr:rowOff>
    </xdr:to>
    <xdr:cxnSp macro="">
      <xdr:nvCxnSpPr>
        <xdr:cNvPr id="169" name="直線コネクタ 168"/>
        <xdr:cNvCxnSpPr/>
      </xdr:nvCxnSpPr>
      <xdr:spPr>
        <a:xfrm>
          <a:off x="2908300" y="13250290"/>
          <a:ext cx="889000" cy="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134239</xdr:rowOff>
    </xdr:from>
    <xdr:to>
      <xdr:col>20</xdr:col>
      <xdr:colOff>38100</xdr:colOff>
      <xdr:row>75</xdr:row>
      <xdr:rowOff>64389</xdr:rowOff>
    </xdr:to>
    <xdr:sp macro="" textlink="">
      <xdr:nvSpPr>
        <xdr:cNvPr id="170" name="フローチャート: 判断 169"/>
        <xdr:cNvSpPr/>
      </xdr:nvSpPr>
      <xdr:spPr>
        <a:xfrm>
          <a:off x="3746500" y="128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80916</xdr:rowOff>
    </xdr:from>
    <xdr:ext cx="469744" cy="259045"/>
    <xdr:sp macro="" textlink="">
      <xdr:nvSpPr>
        <xdr:cNvPr id="171" name="テキスト ボックス 170"/>
        <xdr:cNvSpPr txBox="1"/>
      </xdr:nvSpPr>
      <xdr:spPr>
        <a:xfrm>
          <a:off x="35497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48640</xdr:rowOff>
    </xdr:from>
    <xdr:to>
      <xdr:col>15</xdr:col>
      <xdr:colOff>50800</xdr:colOff>
      <xdr:row>77</xdr:row>
      <xdr:rowOff>151385</xdr:rowOff>
    </xdr:to>
    <xdr:cxnSp macro="">
      <xdr:nvCxnSpPr>
        <xdr:cNvPr id="172" name="直線コネクタ 171"/>
        <xdr:cNvCxnSpPr/>
      </xdr:nvCxnSpPr>
      <xdr:spPr>
        <a:xfrm flipV="1">
          <a:off x="2019300" y="13250290"/>
          <a:ext cx="889000" cy="1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41148</xdr:rowOff>
    </xdr:from>
    <xdr:to>
      <xdr:col>15</xdr:col>
      <xdr:colOff>101600</xdr:colOff>
      <xdr:row>75</xdr:row>
      <xdr:rowOff>142748</xdr:rowOff>
    </xdr:to>
    <xdr:sp macro="" textlink="">
      <xdr:nvSpPr>
        <xdr:cNvPr id="173" name="フローチャート: 判断 172"/>
        <xdr:cNvSpPr/>
      </xdr:nvSpPr>
      <xdr:spPr>
        <a:xfrm>
          <a:off x="2857500" y="128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159275</xdr:rowOff>
    </xdr:from>
    <xdr:ext cx="469744" cy="259045"/>
    <xdr:sp macro="" textlink="">
      <xdr:nvSpPr>
        <xdr:cNvPr id="174" name="テキスト ボックス 173"/>
        <xdr:cNvSpPr txBox="1"/>
      </xdr:nvSpPr>
      <xdr:spPr>
        <a:xfrm>
          <a:off x="2673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151385</xdr:rowOff>
    </xdr:from>
    <xdr:to>
      <xdr:col>10</xdr:col>
      <xdr:colOff>114300</xdr:colOff>
      <xdr:row>77</xdr:row>
      <xdr:rowOff>160910</xdr:rowOff>
    </xdr:to>
    <xdr:cxnSp macro="">
      <xdr:nvCxnSpPr>
        <xdr:cNvPr id="175" name="直線コネクタ 174"/>
        <xdr:cNvCxnSpPr/>
      </xdr:nvCxnSpPr>
      <xdr:spPr>
        <a:xfrm flipV="1">
          <a:off x="1130300" y="133530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69977</xdr:rowOff>
    </xdr:from>
    <xdr:to>
      <xdr:col>10</xdr:col>
      <xdr:colOff>165100</xdr:colOff>
      <xdr:row>76</xdr:row>
      <xdr:rowOff>127</xdr:rowOff>
    </xdr:to>
    <xdr:sp macro="" textlink="">
      <xdr:nvSpPr>
        <xdr:cNvPr id="176" name="フローチャート: 判断 175"/>
        <xdr:cNvSpPr/>
      </xdr:nvSpPr>
      <xdr:spPr>
        <a:xfrm>
          <a:off x="1968500" y="1292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16654</xdr:rowOff>
    </xdr:from>
    <xdr:ext cx="469744" cy="259045"/>
    <xdr:sp macro="" textlink="">
      <xdr:nvSpPr>
        <xdr:cNvPr id="177" name="テキスト ボックス 176"/>
        <xdr:cNvSpPr txBox="1"/>
      </xdr:nvSpPr>
      <xdr:spPr>
        <a:xfrm>
          <a:off x="1784428" y="127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67056</xdr:rowOff>
    </xdr:from>
    <xdr:to>
      <xdr:col>6</xdr:col>
      <xdr:colOff>38100</xdr:colOff>
      <xdr:row>74</xdr:row>
      <xdr:rowOff>168656</xdr:rowOff>
    </xdr:to>
    <xdr:sp macro="" textlink="">
      <xdr:nvSpPr>
        <xdr:cNvPr id="178" name="フローチャート: 判断 177"/>
        <xdr:cNvSpPr/>
      </xdr:nvSpPr>
      <xdr:spPr>
        <a:xfrm>
          <a:off x="1079500" y="1275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13733</xdr:rowOff>
    </xdr:from>
    <xdr:ext cx="469744" cy="259045"/>
    <xdr:sp macro="" textlink="">
      <xdr:nvSpPr>
        <xdr:cNvPr id="179" name="テキスト ボックス 178"/>
        <xdr:cNvSpPr txBox="1"/>
      </xdr:nvSpPr>
      <xdr:spPr>
        <a:xfrm>
          <a:off x="895428" y="1252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0" name="テキスト ボックス 17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1" name="テキスト ボックス 18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2" name="テキスト ボックス 18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3" name="テキスト ボックス 18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4" name="テキスト ボックス 18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19304</xdr:rowOff>
    </xdr:from>
    <xdr:to>
      <xdr:col>24</xdr:col>
      <xdr:colOff>114300</xdr:colOff>
      <xdr:row>77</xdr:row>
      <xdr:rowOff>120904</xdr:rowOff>
    </xdr:to>
    <xdr:sp macro="" textlink="">
      <xdr:nvSpPr>
        <xdr:cNvPr id="185" name="楕円 184"/>
        <xdr:cNvSpPr/>
      </xdr:nvSpPr>
      <xdr:spPr>
        <a:xfrm>
          <a:off x="4584700" y="132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105681</xdr:rowOff>
    </xdr:from>
    <xdr:ext cx="469744" cy="259045"/>
    <xdr:sp macro="" textlink="">
      <xdr:nvSpPr>
        <xdr:cNvPr id="186" name="維持補修費該当値テキスト"/>
        <xdr:cNvSpPr txBox="1"/>
      </xdr:nvSpPr>
      <xdr:spPr>
        <a:xfrm>
          <a:off x="4686300" y="131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36068</xdr:rowOff>
    </xdr:from>
    <xdr:to>
      <xdr:col>20</xdr:col>
      <xdr:colOff>38100</xdr:colOff>
      <xdr:row>77</xdr:row>
      <xdr:rowOff>137668</xdr:rowOff>
    </xdr:to>
    <xdr:sp macro="" textlink="">
      <xdr:nvSpPr>
        <xdr:cNvPr id="187" name="楕円 186"/>
        <xdr:cNvSpPr/>
      </xdr:nvSpPr>
      <xdr:spPr>
        <a:xfrm>
          <a:off x="3746500" y="132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128795</xdr:rowOff>
    </xdr:from>
    <xdr:ext cx="469744" cy="259045"/>
    <xdr:sp macro="" textlink="">
      <xdr:nvSpPr>
        <xdr:cNvPr id="188" name="テキスト ボックス 187"/>
        <xdr:cNvSpPr txBox="1"/>
      </xdr:nvSpPr>
      <xdr:spPr>
        <a:xfrm>
          <a:off x="3549728" y="133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169290</xdr:rowOff>
    </xdr:from>
    <xdr:to>
      <xdr:col>15</xdr:col>
      <xdr:colOff>101600</xdr:colOff>
      <xdr:row>77</xdr:row>
      <xdr:rowOff>99440</xdr:rowOff>
    </xdr:to>
    <xdr:sp macro="" textlink="">
      <xdr:nvSpPr>
        <xdr:cNvPr id="189" name="楕円 188"/>
        <xdr:cNvSpPr/>
      </xdr:nvSpPr>
      <xdr:spPr>
        <a:xfrm>
          <a:off x="2857500" y="131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90567</xdr:rowOff>
    </xdr:from>
    <xdr:ext cx="469744" cy="259045"/>
    <xdr:sp macro="" textlink="">
      <xdr:nvSpPr>
        <xdr:cNvPr id="190" name="テキスト ボックス 189"/>
        <xdr:cNvSpPr txBox="1"/>
      </xdr:nvSpPr>
      <xdr:spPr>
        <a:xfrm>
          <a:off x="2673428" y="132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100585</xdr:rowOff>
    </xdr:from>
    <xdr:to>
      <xdr:col>10</xdr:col>
      <xdr:colOff>165100</xdr:colOff>
      <xdr:row>78</xdr:row>
      <xdr:rowOff>30735</xdr:rowOff>
    </xdr:to>
    <xdr:sp macro="" textlink="">
      <xdr:nvSpPr>
        <xdr:cNvPr id="191" name="楕円 190"/>
        <xdr:cNvSpPr/>
      </xdr:nvSpPr>
      <xdr:spPr>
        <a:xfrm>
          <a:off x="1968500" y="133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21862</xdr:rowOff>
    </xdr:from>
    <xdr:ext cx="469744" cy="259045"/>
    <xdr:sp macro="" textlink="">
      <xdr:nvSpPr>
        <xdr:cNvPr id="192" name="テキスト ボックス 191"/>
        <xdr:cNvSpPr txBox="1"/>
      </xdr:nvSpPr>
      <xdr:spPr>
        <a:xfrm>
          <a:off x="1784428" y="13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110110</xdr:rowOff>
    </xdr:from>
    <xdr:to>
      <xdr:col>6</xdr:col>
      <xdr:colOff>38100</xdr:colOff>
      <xdr:row>78</xdr:row>
      <xdr:rowOff>40260</xdr:rowOff>
    </xdr:to>
    <xdr:sp macro="" textlink="">
      <xdr:nvSpPr>
        <xdr:cNvPr id="193" name="楕円 192"/>
        <xdr:cNvSpPr/>
      </xdr:nvSpPr>
      <xdr:spPr>
        <a:xfrm>
          <a:off x="1079500" y="133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31387</xdr:rowOff>
    </xdr:from>
    <xdr:ext cx="469744" cy="259045"/>
    <xdr:sp macro="" textlink="">
      <xdr:nvSpPr>
        <xdr:cNvPr id="194" name="テキスト ボックス 193"/>
        <xdr:cNvSpPr txBox="1"/>
      </xdr:nvSpPr>
      <xdr:spPr>
        <a:xfrm>
          <a:off x="895428" y="134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5" name="正方形/長方形 19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6" name="正方形/長方形 19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7" name="正方形/長方形 19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8" name="正方形/長方形 19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199" name="正方形/長方形 19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0" name="正方形/長方形 19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1" name="テキスト ボックス 20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2" name="直線コネクタ 20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3" name="テキスト ボックス 202"/>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4" name="直線コネクタ 20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5" name="テキスト ボックス 204"/>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6" name="直線コネクタ 20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07" name="テキスト ボックス 206"/>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8" name="直線コネクタ 20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09" name="テキスト ボックス 20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0" name="直線コネクタ 20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1" name="テキスト ボックス 21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2" name="直線コネクタ 21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3" name="テキスト ボックス 21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4" name="直線コネクタ 21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5" name="テキスト ボックス 21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19" name="直線コネクタ 218"/>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0"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1" name="直線コネクタ 220"/>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2"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3" name="直線コネクタ 222"/>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58601</xdr:rowOff>
    </xdr:from>
    <xdr:to>
      <xdr:col>24</xdr:col>
      <xdr:colOff>63500</xdr:colOff>
      <xdr:row>91</xdr:row>
      <xdr:rowOff>94416</xdr:rowOff>
    </xdr:to>
    <xdr:cxnSp macro="">
      <xdr:nvCxnSpPr>
        <xdr:cNvPr id="224" name="直線コネクタ 223"/>
        <xdr:cNvCxnSpPr/>
      </xdr:nvCxnSpPr>
      <xdr:spPr>
        <a:xfrm flipV="1">
          <a:off x="3797300" y="15660551"/>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5" name="扶助費平均値テキスト"/>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6" name="フローチャート: 判断 225"/>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94416</xdr:rowOff>
    </xdr:from>
    <xdr:to>
      <xdr:col>19</xdr:col>
      <xdr:colOff>177800</xdr:colOff>
      <xdr:row>91</xdr:row>
      <xdr:rowOff>147320</xdr:rowOff>
    </xdr:to>
    <xdr:cxnSp macro="">
      <xdr:nvCxnSpPr>
        <xdr:cNvPr id="227" name="直線コネクタ 226"/>
        <xdr:cNvCxnSpPr/>
      </xdr:nvCxnSpPr>
      <xdr:spPr>
        <a:xfrm flipV="1">
          <a:off x="2908300" y="1569636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28" name="フローチャート: 判断 227"/>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29" name="テキスト ボックス 228"/>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147320</xdr:rowOff>
    </xdr:from>
    <xdr:to>
      <xdr:col>15</xdr:col>
      <xdr:colOff>50800</xdr:colOff>
      <xdr:row>92</xdr:row>
      <xdr:rowOff>9506</xdr:rowOff>
    </xdr:to>
    <xdr:cxnSp macro="">
      <xdr:nvCxnSpPr>
        <xdr:cNvPr id="230" name="直線コネクタ 229"/>
        <xdr:cNvCxnSpPr/>
      </xdr:nvCxnSpPr>
      <xdr:spPr>
        <a:xfrm flipV="1">
          <a:off x="2019300" y="15749270"/>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1" name="フローチャート: 判断 230"/>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2" name="テキスト ボックス 231"/>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9506</xdr:rowOff>
    </xdr:from>
    <xdr:to>
      <xdr:col>10</xdr:col>
      <xdr:colOff>114300</xdr:colOff>
      <xdr:row>92</xdr:row>
      <xdr:rowOff>79284</xdr:rowOff>
    </xdr:to>
    <xdr:cxnSp macro="">
      <xdr:nvCxnSpPr>
        <xdr:cNvPr id="233" name="直線コネクタ 232"/>
        <xdr:cNvCxnSpPr/>
      </xdr:nvCxnSpPr>
      <xdr:spPr>
        <a:xfrm flipV="1">
          <a:off x="1130300" y="15782906"/>
          <a:ext cx="889000" cy="6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4" name="フローチャート: 判断 233"/>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35" name="テキスト ボックス 234"/>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118182</xdr:rowOff>
    </xdr:from>
    <xdr:to>
      <xdr:col>6</xdr:col>
      <xdr:colOff>38100</xdr:colOff>
      <xdr:row>95</xdr:row>
      <xdr:rowOff>48332</xdr:rowOff>
    </xdr:to>
    <xdr:sp macro="" textlink="">
      <xdr:nvSpPr>
        <xdr:cNvPr id="236" name="フローチャート: 判断 235"/>
        <xdr:cNvSpPr/>
      </xdr:nvSpPr>
      <xdr:spPr>
        <a:xfrm>
          <a:off x="1079500" y="1623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39459</xdr:rowOff>
    </xdr:from>
    <xdr:ext cx="534377" cy="259045"/>
    <xdr:sp macro="" textlink="">
      <xdr:nvSpPr>
        <xdr:cNvPr id="237" name="テキスト ボックス 236"/>
        <xdr:cNvSpPr txBox="1"/>
      </xdr:nvSpPr>
      <xdr:spPr>
        <a:xfrm>
          <a:off x="863111" y="163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7801</xdr:rowOff>
    </xdr:from>
    <xdr:to>
      <xdr:col>24</xdr:col>
      <xdr:colOff>114300</xdr:colOff>
      <xdr:row>91</xdr:row>
      <xdr:rowOff>109401</xdr:rowOff>
    </xdr:to>
    <xdr:sp macro="" textlink="">
      <xdr:nvSpPr>
        <xdr:cNvPr id="243" name="楕円 242"/>
        <xdr:cNvSpPr/>
      </xdr:nvSpPr>
      <xdr:spPr>
        <a:xfrm>
          <a:off x="4584700" y="156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132278</xdr:rowOff>
    </xdr:from>
    <xdr:ext cx="534377" cy="259045"/>
    <xdr:sp macro="" textlink="">
      <xdr:nvSpPr>
        <xdr:cNvPr id="244" name="扶助費該当値テキスト"/>
        <xdr:cNvSpPr txBox="1"/>
      </xdr:nvSpPr>
      <xdr:spPr>
        <a:xfrm>
          <a:off x="4686300" y="155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43616</xdr:rowOff>
    </xdr:from>
    <xdr:to>
      <xdr:col>20</xdr:col>
      <xdr:colOff>38100</xdr:colOff>
      <xdr:row>91</xdr:row>
      <xdr:rowOff>145216</xdr:rowOff>
    </xdr:to>
    <xdr:sp macro="" textlink="">
      <xdr:nvSpPr>
        <xdr:cNvPr id="245" name="楕円 244"/>
        <xdr:cNvSpPr/>
      </xdr:nvSpPr>
      <xdr:spPr>
        <a:xfrm>
          <a:off x="3746500" y="15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161743</xdr:rowOff>
    </xdr:from>
    <xdr:ext cx="534377" cy="259045"/>
    <xdr:sp macro="" textlink="">
      <xdr:nvSpPr>
        <xdr:cNvPr id="246" name="テキスト ボックス 245"/>
        <xdr:cNvSpPr txBox="1"/>
      </xdr:nvSpPr>
      <xdr:spPr>
        <a:xfrm>
          <a:off x="3517411" y="15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96520</xdr:rowOff>
    </xdr:from>
    <xdr:to>
      <xdr:col>15</xdr:col>
      <xdr:colOff>101600</xdr:colOff>
      <xdr:row>92</xdr:row>
      <xdr:rowOff>26670</xdr:rowOff>
    </xdr:to>
    <xdr:sp macro="" textlink="">
      <xdr:nvSpPr>
        <xdr:cNvPr id="247" name="楕円 246"/>
        <xdr:cNvSpPr/>
      </xdr:nvSpPr>
      <xdr:spPr>
        <a:xfrm>
          <a:off x="2857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43197</xdr:rowOff>
    </xdr:from>
    <xdr:ext cx="534377" cy="259045"/>
    <xdr:sp macro="" textlink="">
      <xdr:nvSpPr>
        <xdr:cNvPr id="248" name="テキスト ボックス 247"/>
        <xdr:cNvSpPr txBox="1"/>
      </xdr:nvSpPr>
      <xdr:spPr>
        <a:xfrm>
          <a:off x="2641111" y="154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130156</xdr:rowOff>
    </xdr:from>
    <xdr:to>
      <xdr:col>10</xdr:col>
      <xdr:colOff>165100</xdr:colOff>
      <xdr:row>92</xdr:row>
      <xdr:rowOff>60306</xdr:rowOff>
    </xdr:to>
    <xdr:sp macro="" textlink="">
      <xdr:nvSpPr>
        <xdr:cNvPr id="249" name="楕円 248"/>
        <xdr:cNvSpPr/>
      </xdr:nvSpPr>
      <xdr:spPr>
        <a:xfrm>
          <a:off x="1968500" y="15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76833</xdr:rowOff>
    </xdr:from>
    <xdr:ext cx="534377" cy="259045"/>
    <xdr:sp macro="" textlink="">
      <xdr:nvSpPr>
        <xdr:cNvPr id="250" name="テキスト ボックス 249"/>
        <xdr:cNvSpPr txBox="1"/>
      </xdr:nvSpPr>
      <xdr:spPr>
        <a:xfrm>
          <a:off x="1752111" y="155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28484</xdr:rowOff>
    </xdr:from>
    <xdr:to>
      <xdr:col>6</xdr:col>
      <xdr:colOff>38100</xdr:colOff>
      <xdr:row>92</xdr:row>
      <xdr:rowOff>130084</xdr:rowOff>
    </xdr:to>
    <xdr:sp macro="" textlink="">
      <xdr:nvSpPr>
        <xdr:cNvPr id="251" name="楕円 250"/>
        <xdr:cNvSpPr/>
      </xdr:nvSpPr>
      <xdr:spPr>
        <a:xfrm>
          <a:off x="1079500" y="158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146611</xdr:rowOff>
    </xdr:from>
    <xdr:ext cx="534377" cy="259045"/>
    <xdr:sp macro="" textlink="">
      <xdr:nvSpPr>
        <xdr:cNvPr id="252" name="テキスト ボックス 251"/>
        <xdr:cNvSpPr txBox="1"/>
      </xdr:nvSpPr>
      <xdr:spPr>
        <a:xfrm>
          <a:off x="863111" y="155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1" name="テキスト ボックス 26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3" name="テキスト ボックス 262"/>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84744</xdr:rowOff>
    </xdr:from>
    <xdr:to>
      <xdr:col>54</xdr:col>
      <xdr:colOff>189865</xdr:colOff>
      <xdr:row>39</xdr:row>
      <xdr:rowOff>18907</xdr:rowOff>
    </xdr:to>
    <xdr:cxnSp macro="">
      <xdr:nvCxnSpPr>
        <xdr:cNvPr id="273" name="直線コネクタ 272"/>
        <xdr:cNvCxnSpPr/>
      </xdr:nvCxnSpPr>
      <xdr:spPr>
        <a:xfrm flipV="1">
          <a:off x="10475595" y="5399694"/>
          <a:ext cx="1270" cy="130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22734</xdr:rowOff>
    </xdr:from>
    <xdr:ext cx="534377" cy="259045"/>
    <xdr:sp macro="" textlink="">
      <xdr:nvSpPr>
        <xdr:cNvPr id="274" name="補助費等最小値テキスト"/>
        <xdr:cNvSpPr txBox="1"/>
      </xdr:nvSpPr>
      <xdr:spPr>
        <a:xfrm>
          <a:off x="10528300" y="67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18907</xdr:rowOff>
    </xdr:from>
    <xdr:to>
      <xdr:col>55</xdr:col>
      <xdr:colOff>88900</xdr:colOff>
      <xdr:row>39</xdr:row>
      <xdr:rowOff>18907</xdr:rowOff>
    </xdr:to>
    <xdr:cxnSp macro="">
      <xdr:nvCxnSpPr>
        <xdr:cNvPr id="275" name="直線コネクタ 274"/>
        <xdr:cNvCxnSpPr/>
      </xdr:nvCxnSpPr>
      <xdr:spPr>
        <a:xfrm>
          <a:off x="10388600" y="67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31421</xdr:rowOff>
    </xdr:from>
    <xdr:ext cx="599010" cy="259045"/>
    <xdr:sp macro="" textlink="">
      <xdr:nvSpPr>
        <xdr:cNvPr id="276" name="補助費等最大値テキスト"/>
        <xdr:cNvSpPr txBox="1"/>
      </xdr:nvSpPr>
      <xdr:spPr>
        <a:xfrm>
          <a:off x="10528300" y="517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84744</xdr:rowOff>
    </xdr:from>
    <xdr:to>
      <xdr:col>55</xdr:col>
      <xdr:colOff>88900</xdr:colOff>
      <xdr:row>31</xdr:row>
      <xdr:rowOff>84744</xdr:rowOff>
    </xdr:to>
    <xdr:cxnSp macro="">
      <xdr:nvCxnSpPr>
        <xdr:cNvPr id="277" name="直線コネクタ 276"/>
        <xdr:cNvCxnSpPr/>
      </xdr:nvCxnSpPr>
      <xdr:spPr>
        <a:xfrm>
          <a:off x="10388600" y="53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107650</xdr:rowOff>
    </xdr:from>
    <xdr:to>
      <xdr:col>55</xdr:col>
      <xdr:colOff>0</xdr:colOff>
      <xdr:row>33</xdr:row>
      <xdr:rowOff>134396</xdr:rowOff>
    </xdr:to>
    <xdr:cxnSp macro="">
      <xdr:nvCxnSpPr>
        <xdr:cNvPr id="278" name="直線コネクタ 277"/>
        <xdr:cNvCxnSpPr/>
      </xdr:nvCxnSpPr>
      <xdr:spPr>
        <a:xfrm>
          <a:off x="9639300" y="5422600"/>
          <a:ext cx="838200" cy="3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5651</xdr:rowOff>
    </xdr:from>
    <xdr:ext cx="599010" cy="259045"/>
    <xdr:sp macro="" textlink="">
      <xdr:nvSpPr>
        <xdr:cNvPr id="279" name="補助費等平均値テキスト"/>
        <xdr:cNvSpPr txBox="1"/>
      </xdr:nvSpPr>
      <xdr:spPr>
        <a:xfrm>
          <a:off x="10528300" y="6177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27224</xdr:rowOff>
    </xdr:from>
    <xdr:to>
      <xdr:col>55</xdr:col>
      <xdr:colOff>50800</xdr:colOff>
      <xdr:row>36</xdr:row>
      <xdr:rowOff>128824</xdr:rowOff>
    </xdr:to>
    <xdr:sp macro="" textlink="">
      <xdr:nvSpPr>
        <xdr:cNvPr id="280" name="フローチャート: 判断 279"/>
        <xdr:cNvSpPr/>
      </xdr:nvSpPr>
      <xdr:spPr>
        <a:xfrm>
          <a:off x="104267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82413</xdr:rowOff>
    </xdr:from>
    <xdr:to>
      <xdr:col>50</xdr:col>
      <xdr:colOff>114300</xdr:colOff>
      <xdr:row>31</xdr:row>
      <xdr:rowOff>107650</xdr:rowOff>
    </xdr:to>
    <xdr:cxnSp macro="">
      <xdr:nvCxnSpPr>
        <xdr:cNvPr id="281" name="直線コネクタ 280"/>
        <xdr:cNvCxnSpPr/>
      </xdr:nvCxnSpPr>
      <xdr:spPr>
        <a:xfrm>
          <a:off x="8750300" y="539736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122779</xdr:rowOff>
    </xdr:from>
    <xdr:to>
      <xdr:col>50</xdr:col>
      <xdr:colOff>165100</xdr:colOff>
      <xdr:row>35</xdr:row>
      <xdr:rowOff>52929</xdr:rowOff>
    </xdr:to>
    <xdr:sp macro="" textlink="">
      <xdr:nvSpPr>
        <xdr:cNvPr id="282" name="フローチャート: 判断 281"/>
        <xdr:cNvSpPr/>
      </xdr:nvSpPr>
      <xdr:spPr>
        <a:xfrm>
          <a:off x="9588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44056</xdr:rowOff>
    </xdr:from>
    <xdr:ext cx="599010" cy="259045"/>
    <xdr:sp macro="" textlink="">
      <xdr:nvSpPr>
        <xdr:cNvPr id="283" name="テキスト ボックス 282"/>
        <xdr:cNvSpPr txBox="1"/>
      </xdr:nvSpPr>
      <xdr:spPr>
        <a:xfrm>
          <a:off x="9327095" y="60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82413</xdr:rowOff>
    </xdr:from>
    <xdr:to>
      <xdr:col>45</xdr:col>
      <xdr:colOff>177800</xdr:colOff>
      <xdr:row>31</xdr:row>
      <xdr:rowOff>145507</xdr:rowOff>
    </xdr:to>
    <xdr:cxnSp macro="">
      <xdr:nvCxnSpPr>
        <xdr:cNvPr id="284" name="直線コネクタ 283"/>
        <xdr:cNvCxnSpPr/>
      </xdr:nvCxnSpPr>
      <xdr:spPr>
        <a:xfrm flipV="1">
          <a:off x="7861300" y="5397363"/>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103073</xdr:rowOff>
    </xdr:from>
    <xdr:to>
      <xdr:col>46</xdr:col>
      <xdr:colOff>38100</xdr:colOff>
      <xdr:row>35</xdr:row>
      <xdr:rowOff>33223</xdr:rowOff>
    </xdr:to>
    <xdr:sp macro="" textlink="">
      <xdr:nvSpPr>
        <xdr:cNvPr id="285" name="フローチャート: 判断 284"/>
        <xdr:cNvSpPr/>
      </xdr:nvSpPr>
      <xdr:spPr>
        <a:xfrm>
          <a:off x="8699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24350</xdr:rowOff>
    </xdr:from>
    <xdr:ext cx="599010" cy="259045"/>
    <xdr:sp macro="" textlink="">
      <xdr:nvSpPr>
        <xdr:cNvPr id="286" name="テキスト ボックス 285"/>
        <xdr:cNvSpPr txBox="1"/>
      </xdr:nvSpPr>
      <xdr:spPr>
        <a:xfrm>
          <a:off x="84507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145507</xdr:rowOff>
    </xdr:from>
    <xdr:to>
      <xdr:col>41</xdr:col>
      <xdr:colOff>50800</xdr:colOff>
      <xdr:row>34</xdr:row>
      <xdr:rowOff>18176</xdr:rowOff>
    </xdr:to>
    <xdr:cxnSp macro="">
      <xdr:nvCxnSpPr>
        <xdr:cNvPr id="287" name="直線コネクタ 286"/>
        <xdr:cNvCxnSpPr/>
      </xdr:nvCxnSpPr>
      <xdr:spPr>
        <a:xfrm flipV="1">
          <a:off x="6972300" y="5460457"/>
          <a:ext cx="889000" cy="38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34585</xdr:rowOff>
    </xdr:from>
    <xdr:to>
      <xdr:col>41</xdr:col>
      <xdr:colOff>101600</xdr:colOff>
      <xdr:row>35</xdr:row>
      <xdr:rowOff>136185</xdr:rowOff>
    </xdr:to>
    <xdr:sp macro="" textlink="">
      <xdr:nvSpPr>
        <xdr:cNvPr id="288" name="フローチャート: 判断 287"/>
        <xdr:cNvSpPr/>
      </xdr:nvSpPr>
      <xdr:spPr>
        <a:xfrm>
          <a:off x="7810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127312</xdr:rowOff>
    </xdr:from>
    <xdr:ext cx="599010" cy="259045"/>
    <xdr:sp macro="" textlink="">
      <xdr:nvSpPr>
        <xdr:cNvPr id="289" name="テキスト ボックス 288"/>
        <xdr:cNvSpPr txBox="1"/>
      </xdr:nvSpPr>
      <xdr:spPr>
        <a:xfrm>
          <a:off x="7561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41123</xdr:rowOff>
    </xdr:from>
    <xdr:to>
      <xdr:col>36</xdr:col>
      <xdr:colOff>165100</xdr:colOff>
      <xdr:row>35</xdr:row>
      <xdr:rowOff>142723</xdr:rowOff>
    </xdr:to>
    <xdr:sp macro="" textlink="">
      <xdr:nvSpPr>
        <xdr:cNvPr id="290" name="フローチャート: 判断 289"/>
        <xdr:cNvSpPr/>
      </xdr:nvSpPr>
      <xdr:spPr>
        <a:xfrm>
          <a:off x="6921500" y="604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133850</xdr:rowOff>
    </xdr:from>
    <xdr:ext cx="599010" cy="259045"/>
    <xdr:sp macro="" textlink="">
      <xdr:nvSpPr>
        <xdr:cNvPr id="291" name="テキスト ボックス 290"/>
        <xdr:cNvSpPr txBox="1"/>
      </xdr:nvSpPr>
      <xdr:spPr>
        <a:xfrm>
          <a:off x="6672795" y="61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83596</xdr:rowOff>
    </xdr:from>
    <xdr:to>
      <xdr:col>55</xdr:col>
      <xdr:colOff>50800</xdr:colOff>
      <xdr:row>34</xdr:row>
      <xdr:rowOff>13746</xdr:rowOff>
    </xdr:to>
    <xdr:sp macro="" textlink="">
      <xdr:nvSpPr>
        <xdr:cNvPr id="297" name="楕円 296"/>
        <xdr:cNvSpPr/>
      </xdr:nvSpPr>
      <xdr:spPr>
        <a:xfrm>
          <a:off x="10426700" y="57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106473</xdr:rowOff>
    </xdr:from>
    <xdr:ext cx="599010" cy="259045"/>
    <xdr:sp macro="" textlink="">
      <xdr:nvSpPr>
        <xdr:cNvPr id="298" name="補助費等該当値テキスト"/>
        <xdr:cNvSpPr txBox="1"/>
      </xdr:nvSpPr>
      <xdr:spPr>
        <a:xfrm>
          <a:off x="10528300" y="559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56850</xdr:rowOff>
    </xdr:from>
    <xdr:to>
      <xdr:col>50</xdr:col>
      <xdr:colOff>165100</xdr:colOff>
      <xdr:row>31</xdr:row>
      <xdr:rowOff>158450</xdr:rowOff>
    </xdr:to>
    <xdr:sp macro="" textlink="">
      <xdr:nvSpPr>
        <xdr:cNvPr id="299" name="楕円 298"/>
        <xdr:cNvSpPr/>
      </xdr:nvSpPr>
      <xdr:spPr>
        <a:xfrm>
          <a:off x="9588500" y="53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3527</xdr:rowOff>
    </xdr:from>
    <xdr:ext cx="599010" cy="259045"/>
    <xdr:sp macro="" textlink="">
      <xdr:nvSpPr>
        <xdr:cNvPr id="300" name="テキスト ボックス 299"/>
        <xdr:cNvSpPr txBox="1"/>
      </xdr:nvSpPr>
      <xdr:spPr>
        <a:xfrm>
          <a:off x="9327095" y="51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31613</xdr:rowOff>
    </xdr:from>
    <xdr:to>
      <xdr:col>46</xdr:col>
      <xdr:colOff>38100</xdr:colOff>
      <xdr:row>31</xdr:row>
      <xdr:rowOff>133213</xdr:rowOff>
    </xdr:to>
    <xdr:sp macro="" textlink="">
      <xdr:nvSpPr>
        <xdr:cNvPr id="301" name="楕円 300"/>
        <xdr:cNvSpPr/>
      </xdr:nvSpPr>
      <xdr:spPr>
        <a:xfrm>
          <a:off x="8699500" y="53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149740</xdr:rowOff>
    </xdr:from>
    <xdr:ext cx="599010" cy="259045"/>
    <xdr:sp macro="" textlink="">
      <xdr:nvSpPr>
        <xdr:cNvPr id="302" name="テキスト ボックス 301"/>
        <xdr:cNvSpPr txBox="1"/>
      </xdr:nvSpPr>
      <xdr:spPr>
        <a:xfrm>
          <a:off x="8450795" y="51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94707</xdr:rowOff>
    </xdr:from>
    <xdr:to>
      <xdr:col>41</xdr:col>
      <xdr:colOff>101600</xdr:colOff>
      <xdr:row>32</xdr:row>
      <xdr:rowOff>24857</xdr:rowOff>
    </xdr:to>
    <xdr:sp macro="" textlink="">
      <xdr:nvSpPr>
        <xdr:cNvPr id="303" name="楕円 302"/>
        <xdr:cNvSpPr/>
      </xdr:nvSpPr>
      <xdr:spPr>
        <a:xfrm>
          <a:off x="7810500" y="54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41384</xdr:rowOff>
    </xdr:from>
    <xdr:ext cx="599010" cy="259045"/>
    <xdr:sp macro="" textlink="">
      <xdr:nvSpPr>
        <xdr:cNvPr id="304" name="テキスト ボックス 303"/>
        <xdr:cNvSpPr txBox="1"/>
      </xdr:nvSpPr>
      <xdr:spPr>
        <a:xfrm>
          <a:off x="7561795" y="51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138826</xdr:rowOff>
    </xdr:from>
    <xdr:to>
      <xdr:col>36</xdr:col>
      <xdr:colOff>165100</xdr:colOff>
      <xdr:row>34</xdr:row>
      <xdr:rowOff>68976</xdr:rowOff>
    </xdr:to>
    <xdr:sp macro="" textlink="">
      <xdr:nvSpPr>
        <xdr:cNvPr id="305" name="楕円 304"/>
        <xdr:cNvSpPr/>
      </xdr:nvSpPr>
      <xdr:spPr>
        <a:xfrm>
          <a:off x="6921500" y="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85503</xdr:rowOff>
    </xdr:from>
    <xdr:ext cx="599010" cy="259045"/>
    <xdr:sp macro="" textlink="">
      <xdr:nvSpPr>
        <xdr:cNvPr id="306" name="テキスト ボックス 305"/>
        <xdr:cNvSpPr txBox="1"/>
      </xdr:nvSpPr>
      <xdr:spPr>
        <a:xfrm>
          <a:off x="6672795" y="55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7" name="テキスト ボックス 31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19" name="テキスト ボックス 31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1" name="テキスト ボックス 32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3" name="テキスト ボックス 32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5" name="テキスト ボックス 32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7" name="テキスト ボックス 32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1" name="直線コネクタ 330"/>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2"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3" name="直線コネクタ 332"/>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4"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35" name="直線コネクタ 334"/>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12125</xdr:rowOff>
    </xdr:from>
    <xdr:to>
      <xdr:col>55</xdr:col>
      <xdr:colOff>0</xdr:colOff>
      <xdr:row>58</xdr:row>
      <xdr:rowOff>83726</xdr:rowOff>
    </xdr:to>
    <xdr:cxnSp macro="">
      <xdr:nvCxnSpPr>
        <xdr:cNvPr id="336" name="直線コネクタ 335"/>
        <xdr:cNvCxnSpPr/>
      </xdr:nvCxnSpPr>
      <xdr:spPr>
        <a:xfrm>
          <a:off x="9639300" y="9784775"/>
          <a:ext cx="838200" cy="2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37" name="普通建設事業費平均値テキスト"/>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38" name="フローチャート: 判断 337"/>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77260</xdr:rowOff>
    </xdr:from>
    <xdr:to>
      <xdr:col>50</xdr:col>
      <xdr:colOff>114300</xdr:colOff>
      <xdr:row>57</xdr:row>
      <xdr:rowOff>12125</xdr:rowOff>
    </xdr:to>
    <xdr:cxnSp macro="">
      <xdr:nvCxnSpPr>
        <xdr:cNvPr id="339" name="直線コネクタ 338"/>
        <xdr:cNvCxnSpPr/>
      </xdr:nvCxnSpPr>
      <xdr:spPr>
        <a:xfrm>
          <a:off x="8750300" y="9507010"/>
          <a:ext cx="889000" cy="2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0" name="フローチャート: 判断 339"/>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1" name="テキスト ボックス 340"/>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77260</xdr:rowOff>
    </xdr:from>
    <xdr:to>
      <xdr:col>45</xdr:col>
      <xdr:colOff>177800</xdr:colOff>
      <xdr:row>55</xdr:row>
      <xdr:rowOff>100348</xdr:rowOff>
    </xdr:to>
    <xdr:cxnSp macro="">
      <xdr:nvCxnSpPr>
        <xdr:cNvPr id="342" name="直線コネクタ 341"/>
        <xdr:cNvCxnSpPr/>
      </xdr:nvCxnSpPr>
      <xdr:spPr>
        <a:xfrm flipV="1">
          <a:off x="7861300" y="950701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3" name="フローチャート: 判断 342"/>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44" name="テキスト ボックス 343"/>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100348</xdr:rowOff>
    </xdr:from>
    <xdr:to>
      <xdr:col>41</xdr:col>
      <xdr:colOff>50800</xdr:colOff>
      <xdr:row>55</xdr:row>
      <xdr:rowOff>118391</xdr:rowOff>
    </xdr:to>
    <xdr:cxnSp macro="">
      <xdr:nvCxnSpPr>
        <xdr:cNvPr id="345" name="直線コネクタ 344"/>
        <xdr:cNvCxnSpPr/>
      </xdr:nvCxnSpPr>
      <xdr:spPr>
        <a:xfrm flipV="1">
          <a:off x="6972300" y="9530098"/>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46" name="フローチャート: 判断 345"/>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32041</xdr:rowOff>
    </xdr:from>
    <xdr:ext cx="534377" cy="259045"/>
    <xdr:sp macro="" textlink="">
      <xdr:nvSpPr>
        <xdr:cNvPr id="347" name="テキスト ボックス 346"/>
        <xdr:cNvSpPr txBox="1"/>
      </xdr:nvSpPr>
      <xdr:spPr>
        <a:xfrm>
          <a:off x="7594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20924</xdr:rowOff>
    </xdr:from>
    <xdr:to>
      <xdr:col>36</xdr:col>
      <xdr:colOff>165100</xdr:colOff>
      <xdr:row>55</xdr:row>
      <xdr:rowOff>122524</xdr:rowOff>
    </xdr:to>
    <xdr:sp macro="" textlink="">
      <xdr:nvSpPr>
        <xdr:cNvPr id="348" name="フローチャート: 判断 347"/>
        <xdr:cNvSpPr/>
      </xdr:nvSpPr>
      <xdr:spPr>
        <a:xfrm>
          <a:off x="6921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139051</xdr:rowOff>
    </xdr:from>
    <xdr:ext cx="599010" cy="259045"/>
    <xdr:sp macro="" textlink="">
      <xdr:nvSpPr>
        <xdr:cNvPr id="349" name="テキスト ボックス 348"/>
        <xdr:cNvSpPr txBox="1"/>
      </xdr:nvSpPr>
      <xdr:spPr>
        <a:xfrm>
          <a:off x="6672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32926</xdr:rowOff>
    </xdr:from>
    <xdr:to>
      <xdr:col>55</xdr:col>
      <xdr:colOff>50800</xdr:colOff>
      <xdr:row>58</xdr:row>
      <xdr:rowOff>134526</xdr:rowOff>
    </xdr:to>
    <xdr:sp macro="" textlink="">
      <xdr:nvSpPr>
        <xdr:cNvPr id="355" name="楕円 354"/>
        <xdr:cNvSpPr/>
      </xdr:nvSpPr>
      <xdr:spPr>
        <a:xfrm>
          <a:off x="104267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119303</xdr:rowOff>
    </xdr:from>
    <xdr:ext cx="534377" cy="259045"/>
    <xdr:sp macro="" textlink="">
      <xdr:nvSpPr>
        <xdr:cNvPr id="356" name="普通建設事業費該当値テキスト"/>
        <xdr:cNvSpPr txBox="1"/>
      </xdr:nvSpPr>
      <xdr:spPr>
        <a:xfrm>
          <a:off x="10528300" y="98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132775</xdr:rowOff>
    </xdr:from>
    <xdr:to>
      <xdr:col>50</xdr:col>
      <xdr:colOff>165100</xdr:colOff>
      <xdr:row>57</xdr:row>
      <xdr:rowOff>62925</xdr:rowOff>
    </xdr:to>
    <xdr:sp macro="" textlink="">
      <xdr:nvSpPr>
        <xdr:cNvPr id="357" name="楕円 356"/>
        <xdr:cNvSpPr/>
      </xdr:nvSpPr>
      <xdr:spPr>
        <a:xfrm>
          <a:off x="9588500" y="97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54052</xdr:rowOff>
    </xdr:from>
    <xdr:ext cx="599010" cy="259045"/>
    <xdr:sp macro="" textlink="">
      <xdr:nvSpPr>
        <xdr:cNvPr id="358" name="テキスト ボックス 357"/>
        <xdr:cNvSpPr txBox="1"/>
      </xdr:nvSpPr>
      <xdr:spPr>
        <a:xfrm>
          <a:off x="9327095" y="982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26460</xdr:rowOff>
    </xdr:from>
    <xdr:to>
      <xdr:col>46</xdr:col>
      <xdr:colOff>38100</xdr:colOff>
      <xdr:row>55</xdr:row>
      <xdr:rowOff>128060</xdr:rowOff>
    </xdr:to>
    <xdr:sp macro="" textlink="">
      <xdr:nvSpPr>
        <xdr:cNvPr id="359" name="楕円 358"/>
        <xdr:cNvSpPr/>
      </xdr:nvSpPr>
      <xdr:spPr>
        <a:xfrm>
          <a:off x="8699500" y="94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144587</xdr:rowOff>
    </xdr:from>
    <xdr:ext cx="599010" cy="259045"/>
    <xdr:sp macro="" textlink="">
      <xdr:nvSpPr>
        <xdr:cNvPr id="360" name="テキスト ボックス 359"/>
        <xdr:cNvSpPr txBox="1"/>
      </xdr:nvSpPr>
      <xdr:spPr>
        <a:xfrm>
          <a:off x="8450795" y="92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49548</xdr:rowOff>
    </xdr:from>
    <xdr:to>
      <xdr:col>41</xdr:col>
      <xdr:colOff>101600</xdr:colOff>
      <xdr:row>55</xdr:row>
      <xdr:rowOff>151148</xdr:rowOff>
    </xdr:to>
    <xdr:sp macro="" textlink="">
      <xdr:nvSpPr>
        <xdr:cNvPr id="361" name="楕円 360"/>
        <xdr:cNvSpPr/>
      </xdr:nvSpPr>
      <xdr:spPr>
        <a:xfrm>
          <a:off x="7810500" y="9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167675</xdr:rowOff>
    </xdr:from>
    <xdr:ext cx="599010" cy="259045"/>
    <xdr:sp macro="" textlink="">
      <xdr:nvSpPr>
        <xdr:cNvPr id="362" name="テキスト ボックス 361"/>
        <xdr:cNvSpPr txBox="1"/>
      </xdr:nvSpPr>
      <xdr:spPr>
        <a:xfrm>
          <a:off x="7561795" y="925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67591</xdr:rowOff>
    </xdr:from>
    <xdr:to>
      <xdr:col>36</xdr:col>
      <xdr:colOff>165100</xdr:colOff>
      <xdr:row>55</xdr:row>
      <xdr:rowOff>169191</xdr:rowOff>
    </xdr:to>
    <xdr:sp macro="" textlink="">
      <xdr:nvSpPr>
        <xdr:cNvPr id="363" name="楕円 362"/>
        <xdr:cNvSpPr/>
      </xdr:nvSpPr>
      <xdr:spPr>
        <a:xfrm>
          <a:off x="6921500" y="94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160318</xdr:rowOff>
    </xdr:from>
    <xdr:ext cx="599010" cy="259045"/>
    <xdr:sp macro="" textlink="">
      <xdr:nvSpPr>
        <xdr:cNvPr id="364" name="テキスト ボックス 363"/>
        <xdr:cNvSpPr txBox="1"/>
      </xdr:nvSpPr>
      <xdr:spPr>
        <a:xfrm>
          <a:off x="6672795" y="959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4" name="テキスト ボックス 37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2" name="テキスト ボックス 38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4" name="直線コネクタ 383"/>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85"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86" name="直線コネクタ 385"/>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87"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88" name="直線コネクタ 387"/>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108427</xdr:rowOff>
    </xdr:from>
    <xdr:to>
      <xdr:col>55</xdr:col>
      <xdr:colOff>0</xdr:colOff>
      <xdr:row>74</xdr:row>
      <xdr:rowOff>124818</xdr:rowOff>
    </xdr:to>
    <xdr:cxnSp macro="">
      <xdr:nvCxnSpPr>
        <xdr:cNvPr id="389" name="直線コネクタ 388"/>
        <xdr:cNvCxnSpPr/>
      </xdr:nvCxnSpPr>
      <xdr:spPr>
        <a:xfrm>
          <a:off x="9639300" y="12795727"/>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0" name="普通建設事業費 （ うち新規整備　）平均値テキスト"/>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1" name="フローチャート: 判断 390"/>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76698</xdr:rowOff>
    </xdr:from>
    <xdr:to>
      <xdr:col>50</xdr:col>
      <xdr:colOff>114300</xdr:colOff>
      <xdr:row>74</xdr:row>
      <xdr:rowOff>108427</xdr:rowOff>
    </xdr:to>
    <xdr:cxnSp macro="">
      <xdr:nvCxnSpPr>
        <xdr:cNvPr id="392" name="直線コネクタ 391"/>
        <xdr:cNvCxnSpPr/>
      </xdr:nvCxnSpPr>
      <xdr:spPr>
        <a:xfrm>
          <a:off x="8750300" y="1276399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3" name="フローチャート: 判断 392"/>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394" name="テキスト ボックス 393"/>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63850</xdr:rowOff>
    </xdr:from>
    <xdr:to>
      <xdr:col>45</xdr:col>
      <xdr:colOff>177800</xdr:colOff>
      <xdr:row>74</xdr:row>
      <xdr:rowOff>76698</xdr:rowOff>
    </xdr:to>
    <xdr:cxnSp macro="">
      <xdr:nvCxnSpPr>
        <xdr:cNvPr id="395" name="直線コネクタ 394"/>
        <xdr:cNvCxnSpPr/>
      </xdr:nvCxnSpPr>
      <xdr:spPr>
        <a:xfrm>
          <a:off x="7861300" y="12579700"/>
          <a:ext cx="889000" cy="1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396" name="フローチャート: 判断 395"/>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397" name="テキスト ボックス 396"/>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147381</xdr:rowOff>
    </xdr:from>
    <xdr:to>
      <xdr:col>41</xdr:col>
      <xdr:colOff>50800</xdr:colOff>
      <xdr:row>73</xdr:row>
      <xdr:rowOff>63850</xdr:rowOff>
    </xdr:to>
    <xdr:cxnSp macro="">
      <xdr:nvCxnSpPr>
        <xdr:cNvPr id="398" name="直線コネクタ 397"/>
        <xdr:cNvCxnSpPr/>
      </xdr:nvCxnSpPr>
      <xdr:spPr>
        <a:xfrm>
          <a:off x="6972300" y="12491781"/>
          <a:ext cx="8890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399" name="フローチャート: 判断 398"/>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0" name="テキスト ボックス 399"/>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28207</xdr:rowOff>
    </xdr:from>
    <xdr:to>
      <xdr:col>36</xdr:col>
      <xdr:colOff>165100</xdr:colOff>
      <xdr:row>71</xdr:row>
      <xdr:rowOff>129807</xdr:rowOff>
    </xdr:to>
    <xdr:sp macro="" textlink="">
      <xdr:nvSpPr>
        <xdr:cNvPr id="401" name="フローチャート: 判断 400"/>
        <xdr:cNvSpPr/>
      </xdr:nvSpPr>
      <xdr:spPr>
        <a:xfrm>
          <a:off x="6921500" y="122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146334</xdr:rowOff>
    </xdr:from>
    <xdr:ext cx="534377" cy="259045"/>
    <xdr:sp macro="" textlink="">
      <xdr:nvSpPr>
        <xdr:cNvPr id="402" name="テキスト ボックス 401"/>
        <xdr:cNvSpPr txBox="1"/>
      </xdr:nvSpPr>
      <xdr:spPr>
        <a:xfrm>
          <a:off x="6705111" y="119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74018</xdr:rowOff>
    </xdr:from>
    <xdr:to>
      <xdr:col>55</xdr:col>
      <xdr:colOff>50800</xdr:colOff>
      <xdr:row>75</xdr:row>
      <xdr:rowOff>4168</xdr:rowOff>
    </xdr:to>
    <xdr:sp macro="" textlink="">
      <xdr:nvSpPr>
        <xdr:cNvPr id="408" name="楕円 407"/>
        <xdr:cNvSpPr/>
      </xdr:nvSpPr>
      <xdr:spPr>
        <a:xfrm>
          <a:off x="10426700" y="127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52445</xdr:rowOff>
    </xdr:from>
    <xdr:ext cx="534377" cy="259045"/>
    <xdr:sp macro="" textlink="">
      <xdr:nvSpPr>
        <xdr:cNvPr id="409" name="普通建設事業費 （ うち新規整備　）該当値テキスト"/>
        <xdr:cNvSpPr txBox="1"/>
      </xdr:nvSpPr>
      <xdr:spPr>
        <a:xfrm>
          <a:off x="10528300" y="127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57627</xdr:rowOff>
    </xdr:from>
    <xdr:to>
      <xdr:col>50</xdr:col>
      <xdr:colOff>165100</xdr:colOff>
      <xdr:row>74</xdr:row>
      <xdr:rowOff>159227</xdr:rowOff>
    </xdr:to>
    <xdr:sp macro="" textlink="">
      <xdr:nvSpPr>
        <xdr:cNvPr id="410" name="楕円 409"/>
        <xdr:cNvSpPr/>
      </xdr:nvSpPr>
      <xdr:spPr>
        <a:xfrm>
          <a:off x="9588500" y="127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150354</xdr:rowOff>
    </xdr:from>
    <xdr:ext cx="534377" cy="259045"/>
    <xdr:sp macro="" textlink="">
      <xdr:nvSpPr>
        <xdr:cNvPr id="411" name="テキスト ボックス 410"/>
        <xdr:cNvSpPr txBox="1"/>
      </xdr:nvSpPr>
      <xdr:spPr>
        <a:xfrm>
          <a:off x="9359411" y="128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25898</xdr:rowOff>
    </xdr:from>
    <xdr:to>
      <xdr:col>46</xdr:col>
      <xdr:colOff>38100</xdr:colOff>
      <xdr:row>74</xdr:row>
      <xdr:rowOff>127498</xdr:rowOff>
    </xdr:to>
    <xdr:sp macro="" textlink="">
      <xdr:nvSpPr>
        <xdr:cNvPr id="412" name="楕円 411"/>
        <xdr:cNvSpPr/>
      </xdr:nvSpPr>
      <xdr:spPr>
        <a:xfrm>
          <a:off x="8699500" y="127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118625</xdr:rowOff>
    </xdr:from>
    <xdr:ext cx="534377" cy="259045"/>
    <xdr:sp macro="" textlink="">
      <xdr:nvSpPr>
        <xdr:cNvPr id="413" name="テキスト ボックス 412"/>
        <xdr:cNvSpPr txBox="1"/>
      </xdr:nvSpPr>
      <xdr:spPr>
        <a:xfrm>
          <a:off x="8483111" y="1280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13050</xdr:rowOff>
    </xdr:from>
    <xdr:to>
      <xdr:col>41</xdr:col>
      <xdr:colOff>101600</xdr:colOff>
      <xdr:row>73</xdr:row>
      <xdr:rowOff>114650</xdr:rowOff>
    </xdr:to>
    <xdr:sp macro="" textlink="">
      <xdr:nvSpPr>
        <xdr:cNvPr id="414" name="楕円 413"/>
        <xdr:cNvSpPr/>
      </xdr:nvSpPr>
      <xdr:spPr>
        <a:xfrm>
          <a:off x="7810500" y="125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131177</xdr:rowOff>
    </xdr:from>
    <xdr:ext cx="534377" cy="259045"/>
    <xdr:sp macro="" textlink="">
      <xdr:nvSpPr>
        <xdr:cNvPr id="415" name="テキスト ボックス 414"/>
        <xdr:cNvSpPr txBox="1"/>
      </xdr:nvSpPr>
      <xdr:spPr>
        <a:xfrm>
          <a:off x="7594111" y="123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96581</xdr:rowOff>
    </xdr:from>
    <xdr:to>
      <xdr:col>36</xdr:col>
      <xdr:colOff>165100</xdr:colOff>
      <xdr:row>73</xdr:row>
      <xdr:rowOff>26731</xdr:rowOff>
    </xdr:to>
    <xdr:sp macro="" textlink="">
      <xdr:nvSpPr>
        <xdr:cNvPr id="416" name="楕円 415"/>
        <xdr:cNvSpPr/>
      </xdr:nvSpPr>
      <xdr:spPr>
        <a:xfrm>
          <a:off x="6921500" y="124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17858</xdr:rowOff>
    </xdr:from>
    <xdr:ext cx="534377" cy="259045"/>
    <xdr:sp macro="" textlink="">
      <xdr:nvSpPr>
        <xdr:cNvPr id="417" name="テキスト ボックス 416"/>
        <xdr:cNvSpPr txBox="1"/>
      </xdr:nvSpPr>
      <xdr:spPr>
        <a:xfrm>
          <a:off x="6705111" y="125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6" name="テキスト ボックス 42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8" name="テキスト ボックス 42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4" name="テキスト ボックス 43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0" name="直線コネクタ 439"/>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1"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2" name="直線コネクタ 441"/>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3"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4" name="直線コネクタ 443"/>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111486</xdr:rowOff>
    </xdr:from>
    <xdr:to>
      <xdr:col>55</xdr:col>
      <xdr:colOff>0</xdr:colOff>
      <xdr:row>98</xdr:row>
      <xdr:rowOff>134365</xdr:rowOff>
    </xdr:to>
    <xdr:cxnSp macro="">
      <xdr:nvCxnSpPr>
        <xdr:cNvPr id="445" name="直線コネクタ 444"/>
        <xdr:cNvCxnSpPr/>
      </xdr:nvCxnSpPr>
      <xdr:spPr>
        <a:xfrm>
          <a:off x="9639300" y="16913586"/>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46" name="普通建設事業費 （ うち更新整備　）平均値テキスト"/>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47" name="フローチャート: 判断 446"/>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145548</xdr:rowOff>
    </xdr:from>
    <xdr:to>
      <xdr:col>50</xdr:col>
      <xdr:colOff>114300</xdr:colOff>
      <xdr:row>98</xdr:row>
      <xdr:rowOff>111486</xdr:rowOff>
    </xdr:to>
    <xdr:cxnSp macro="">
      <xdr:nvCxnSpPr>
        <xdr:cNvPr id="448" name="直線コネクタ 447"/>
        <xdr:cNvCxnSpPr/>
      </xdr:nvCxnSpPr>
      <xdr:spPr>
        <a:xfrm>
          <a:off x="8750300" y="16776198"/>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49" name="フローチャート: 判断 448"/>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0" name="テキスト ボックス 449"/>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145548</xdr:rowOff>
    </xdr:from>
    <xdr:to>
      <xdr:col>45</xdr:col>
      <xdr:colOff>177800</xdr:colOff>
      <xdr:row>98</xdr:row>
      <xdr:rowOff>129051</xdr:rowOff>
    </xdr:to>
    <xdr:cxnSp macro="">
      <xdr:nvCxnSpPr>
        <xdr:cNvPr id="451" name="直線コネクタ 450"/>
        <xdr:cNvCxnSpPr/>
      </xdr:nvCxnSpPr>
      <xdr:spPr>
        <a:xfrm flipV="1">
          <a:off x="7861300" y="16776198"/>
          <a:ext cx="889000" cy="1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2" name="フローチャート: 判断 451"/>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3" name="テキスト ボックス 452"/>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129051</xdr:rowOff>
    </xdr:from>
    <xdr:to>
      <xdr:col>41</xdr:col>
      <xdr:colOff>50800</xdr:colOff>
      <xdr:row>98</xdr:row>
      <xdr:rowOff>142653</xdr:rowOff>
    </xdr:to>
    <xdr:cxnSp macro="">
      <xdr:nvCxnSpPr>
        <xdr:cNvPr id="454" name="直線コネクタ 453"/>
        <xdr:cNvCxnSpPr/>
      </xdr:nvCxnSpPr>
      <xdr:spPr>
        <a:xfrm flipV="1">
          <a:off x="6972300" y="1693115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55" name="フローチャート: 判断 454"/>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56" name="テキスト ボックス 455"/>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29787</xdr:rowOff>
    </xdr:from>
    <xdr:to>
      <xdr:col>36</xdr:col>
      <xdr:colOff>165100</xdr:colOff>
      <xdr:row>98</xdr:row>
      <xdr:rowOff>131387</xdr:rowOff>
    </xdr:to>
    <xdr:sp macro="" textlink="">
      <xdr:nvSpPr>
        <xdr:cNvPr id="457" name="フローチャート: 判断 456"/>
        <xdr:cNvSpPr/>
      </xdr:nvSpPr>
      <xdr:spPr>
        <a:xfrm>
          <a:off x="6921500" y="168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147914</xdr:rowOff>
    </xdr:from>
    <xdr:ext cx="534377" cy="259045"/>
    <xdr:sp macro="" textlink="">
      <xdr:nvSpPr>
        <xdr:cNvPr id="458" name="テキスト ボックス 457"/>
        <xdr:cNvSpPr txBox="1"/>
      </xdr:nvSpPr>
      <xdr:spPr>
        <a:xfrm>
          <a:off x="6705111" y="166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83565</xdr:rowOff>
    </xdr:from>
    <xdr:to>
      <xdr:col>55</xdr:col>
      <xdr:colOff>50800</xdr:colOff>
      <xdr:row>99</xdr:row>
      <xdr:rowOff>13715</xdr:rowOff>
    </xdr:to>
    <xdr:sp macro="" textlink="">
      <xdr:nvSpPr>
        <xdr:cNvPr id="464" name="楕円 463"/>
        <xdr:cNvSpPr/>
      </xdr:nvSpPr>
      <xdr:spPr>
        <a:xfrm>
          <a:off x="104267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61992</xdr:rowOff>
    </xdr:from>
    <xdr:ext cx="534377" cy="259045"/>
    <xdr:sp macro="" textlink="">
      <xdr:nvSpPr>
        <xdr:cNvPr id="465" name="普通建設事業費 （ うち更新整備　）該当値テキスト"/>
        <xdr:cNvSpPr txBox="1"/>
      </xdr:nvSpPr>
      <xdr:spPr>
        <a:xfrm>
          <a:off x="10528300" y="16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60686</xdr:rowOff>
    </xdr:from>
    <xdr:to>
      <xdr:col>50</xdr:col>
      <xdr:colOff>165100</xdr:colOff>
      <xdr:row>98</xdr:row>
      <xdr:rowOff>162286</xdr:rowOff>
    </xdr:to>
    <xdr:sp macro="" textlink="">
      <xdr:nvSpPr>
        <xdr:cNvPr id="466" name="楕円 465"/>
        <xdr:cNvSpPr/>
      </xdr:nvSpPr>
      <xdr:spPr>
        <a:xfrm>
          <a:off x="9588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153413</xdr:rowOff>
    </xdr:from>
    <xdr:ext cx="534377" cy="259045"/>
    <xdr:sp macro="" textlink="">
      <xdr:nvSpPr>
        <xdr:cNvPr id="467" name="テキスト ボックス 466"/>
        <xdr:cNvSpPr txBox="1"/>
      </xdr:nvSpPr>
      <xdr:spPr>
        <a:xfrm>
          <a:off x="93594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94748</xdr:rowOff>
    </xdr:from>
    <xdr:to>
      <xdr:col>46</xdr:col>
      <xdr:colOff>38100</xdr:colOff>
      <xdr:row>98</xdr:row>
      <xdr:rowOff>24898</xdr:rowOff>
    </xdr:to>
    <xdr:sp macro="" textlink="">
      <xdr:nvSpPr>
        <xdr:cNvPr id="468" name="楕円 467"/>
        <xdr:cNvSpPr/>
      </xdr:nvSpPr>
      <xdr:spPr>
        <a:xfrm>
          <a:off x="8699500" y="167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41425</xdr:rowOff>
    </xdr:from>
    <xdr:ext cx="534377" cy="259045"/>
    <xdr:sp macro="" textlink="">
      <xdr:nvSpPr>
        <xdr:cNvPr id="469" name="テキスト ボックス 468"/>
        <xdr:cNvSpPr txBox="1"/>
      </xdr:nvSpPr>
      <xdr:spPr>
        <a:xfrm>
          <a:off x="8483111" y="165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78251</xdr:rowOff>
    </xdr:from>
    <xdr:to>
      <xdr:col>41</xdr:col>
      <xdr:colOff>101600</xdr:colOff>
      <xdr:row>99</xdr:row>
      <xdr:rowOff>8401</xdr:rowOff>
    </xdr:to>
    <xdr:sp macro="" textlink="">
      <xdr:nvSpPr>
        <xdr:cNvPr id="470" name="楕円 469"/>
        <xdr:cNvSpPr/>
      </xdr:nvSpPr>
      <xdr:spPr>
        <a:xfrm>
          <a:off x="7810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170978</xdr:rowOff>
    </xdr:from>
    <xdr:ext cx="534377" cy="259045"/>
    <xdr:sp macro="" textlink="">
      <xdr:nvSpPr>
        <xdr:cNvPr id="471" name="テキスト ボックス 470"/>
        <xdr:cNvSpPr txBox="1"/>
      </xdr:nvSpPr>
      <xdr:spPr>
        <a:xfrm>
          <a:off x="7594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91853</xdr:rowOff>
    </xdr:from>
    <xdr:to>
      <xdr:col>36</xdr:col>
      <xdr:colOff>165100</xdr:colOff>
      <xdr:row>99</xdr:row>
      <xdr:rowOff>22003</xdr:rowOff>
    </xdr:to>
    <xdr:sp macro="" textlink="">
      <xdr:nvSpPr>
        <xdr:cNvPr id="472" name="楕円 471"/>
        <xdr:cNvSpPr/>
      </xdr:nvSpPr>
      <xdr:spPr>
        <a:xfrm>
          <a:off x="6921500" y="168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13130</xdr:rowOff>
    </xdr:from>
    <xdr:ext cx="534377" cy="259045"/>
    <xdr:sp macro="" textlink="">
      <xdr:nvSpPr>
        <xdr:cNvPr id="473" name="テキスト ボックス 472"/>
        <xdr:cNvSpPr txBox="1"/>
      </xdr:nvSpPr>
      <xdr:spPr>
        <a:xfrm>
          <a:off x="6705111" y="169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5" name="テキスト ボックス 48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7" name="テキスト ボックス 48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9" name="テキスト ボックス 48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3" name="直線コネクタ 492"/>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4"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495" name="直線コネクタ 494"/>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496"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497" name="直線コネクタ 496"/>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126578</xdr:rowOff>
    </xdr:from>
    <xdr:to>
      <xdr:col>85</xdr:col>
      <xdr:colOff>127000</xdr:colOff>
      <xdr:row>38</xdr:row>
      <xdr:rowOff>129162</xdr:rowOff>
    </xdr:to>
    <xdr:cxnSp macro="">
      <xdr:nvCxnSpPr>
        <xdr:cNvPr id="498" name="直線コネクタ 497"/>
        <xdr:cNvCxnSpPr/>
      </xdr:nvCxnSpPr>
      <xdr:spPr>
        <a:xfrm>
          <a:off x="15481300" y="6641678"/>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499"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0" name="フローチャート: 判断 499"/>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111628</xdr:rowOff>
    </xdr:from>
    <xdr:to>
      <xdr:col>81</xdr:col>
      <xdr:colOff>50800</xdr:colOff>
      <xdr:row>38</xdr:row>
      <xdr:rowOff>126578</xdr:rowOff>
    </xdr:to>
    <xdr:cxnSp macro="">
      <xdr:nvCxnSpPr>
        <xdr:cNvPr id="501" name="直線コネクタ 500"/>
        <xdr:cNvCxnSpPr/>
      </xdr:nvCxnSpPr>
      <xdr:spPr>
        <a:xfrm>
          <a:off x="14592300" y="66267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2" name="フローチャート: 判断 501"/>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3" name="テキスト ボックス 502"/>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109296</xdr:rowOff>
    </xdr:from>
    <xdr:to>
      <xdr:col>76</xdr:col>
      <xdr:colOff>114300</xdr:colOff>
      <xdr:row>38</xdr:row>
      <xdr:rowOff>111628</xdr:rowOff>
    </xdr:to>
    <xdr:cxnSp macro="">
      <xdr:nvCxnSpPr>
        <xdr:cNvPr id="504" name="直線コネクタ 503"/>
        <xdr:cNvCxnSpPr/>
      </xdr:nvCxnSpPr>
      <xdr:spPr>
        <a:xfrm>
          <a:off x="13703300" y="662439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05" name="フローチャート: 判断 504"/>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06" name="テキスト ボックス 505"/>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109296</xdr:rowOff>
    </xdr:from>
    <xdr:to>
      <xdr:col>71</xdr:col>
      <xdr:colOff>177800</xdr:colOff>
      <xdr:row>38</xdr:row>
      <xdr:rowOff>126510</xdr:rowOff>
    </xdr:to>
    <xdr:cxnSp macro="">
      <xdr:nvCxnSpPr>
        <xdr:cNvPr id="507" name="直線コネクタ 506"/>
        <xdr:cNvCxnSpPr/>
      </xdr:nvCxnSpPr>
      <xdr:spPr>
        <a:xfrm flipV="1">
          <a:off x="12814300" y="6624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08" name="フローチャート: 判断 507"/>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09" name="テキスト ボックス 508"/>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155354</xdr:rowOff>
    </xdr:from>
    <xdr:to>
      <xdr:col>67</xdr:col>
      <xdr:colOff>101600</xdr:colOff>
      <xdr:row>38</xdr:row>
      <xdr:rowOff>85504</xdr:rowOff>
    </xdr:to>
    <xdr:sp macro="" textlink="">
      <xdr:nvSpPr>
        <xdr:cNvPr id="510" name="フローチャート: 判断 509"/>
        <xdr:cNvSpPr/>
      </xdr:nvSpPr>
      <xdr:spPr>
        <a:xfrm>
          <a:off x="12763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102031</xdr:rowOff>
    </xdr:from>
    <xdr:ext cx="469744" cy="259045"/>
    <xdr:sp macro="" textlink="">
      <xdr:nvSpPr>
        <xdr:cNvPr id="511" name="テキスト ボックス 510"/>
        <xdr:cNvSpPr txBox="1"/>
      </xdr:nvSpPr>
      <xdr:spPr>
        <a:xfrm>
          <a:off x="12579428" y="627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78362</xdr:rowOff>
    </xdr:from>
    <xdr:to>
      <xdr:col>85</xdr:col>
      <xdr:colOff>177800</xdr:colOff>
      <xdr:row>39</xdr:row>
      <xdr:rowOff>8512</xdr:rowOff>
    </xdr:to>
    <xdr:sp macro="" textlink="">
      <xdr:nvSpPr>
        <xdr:cNvPr id="517" name="楕円 516"/>
        <xdr:cNvSpPr/>
      </xdr:nvSpPr>
      <xdr:spPr>
        <a:xfrm>
          <a:off x="162687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164739</xdr:rowOff>
    </xdr:from>
    <xdr:ext cx="378565" cy="259045"/>
    <xdr:sp macro="" textlink="">
      <xdr:nvSpPr>
        <xdr:cNvPr id="518" name="災害復旧事業費該当値テキスト"/>
        <xdr:cNvSpPr txBox="1"/>
      </xdr:nvSpPr>
      <xdr:spPr>
        <a:xfrm>
          <a:off x="16370300" y="650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75778</xdr:rowOff>
    </xdr:from>
    <xdr:to>
      <xdr:col>81</xdr:col>
      <xdr:colOff>101600</xdr:colOff>
      <xdr:row>39</xdr:row>
      <xdr:rowOff>5928</xdr:rowOff>
    </xdr:to>
    <xdr:sp macro="" textlink="">
      <xdr:nvSpPr>
        <xdr:cNvPr id="519" name="楕円 518"/>
        <xdr:cNvSpPr/>
      </xdr:nvSpPr>
      <xdr:spPr>
        <a:xfrm>
          <a:off x="15430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168505</xdr:rowOff>
    </xdr:from>
    <xdr:ext cx="378565" cy="259045"/>
    <xdr:sp macro="" textlink="">
      <xdr:nvSpPr>
        <xdr:cNvPr id="520" name="テキスト ボックス 519"/>
        <xdr:cNvSpPr txBox="1"/>
      </xdr:nvSpPr>
      <xdr:spPr>
        <a:xfrm>
          <a:off x="15279317" y="668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60828</xdr:rowOff>
    </xdr:from>
    <xdr:to>
      <xdr:col>76</xdr:col>
      <xdr:colOff>165100</xdr:colOff>
      <xdr:row>38</xdr:row>
      <xdr:rowOff>162428</xdr:rowOff>
    </xdr:to>
    <xdr:sp macro="" textlink="">
      <xdr:nvSpPr>
        <xdr:cNvPr id="521" name="楕円 520"/>
        <xdr:cNvSpPr/>
      </xdr:nvSpPr>
      <xdr:spPr>
        <a:xfrm>
          <a:off x="14541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153555</xdr:rowOff>
    </xdr:from>
    <xdr:ext cx="469744" cy="259045"/>
    <xdr:sp macro="" textlink="">
      <xdr:nvSpPr>
        <xdr:cNvPr id="522" name="テキスト ボックス 521"/>
        <xdr:cNvSpPr txBox="1"/>
      </xdr:nvSpPr>
      <xdr:spPr>
        <a:xfrm>
          <a:off x="14357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58496</xdr:rowOff>
    </xdr:from>
    <xdr:to>
      <xdr:col>72</xdr:col>
      <xdr:colOff>38100</xdr:colOff>
      <xdr:row>38</xdr:row>
      <xdr:rowOff>160096</xdr:rowOff>
    </xdr:to>
    <xdr:sp macro="" textlink="">
      <xdr:nvSpPr>
        <xdr:cNvPr id="523" name="楕円 522"/>
        <xdr:cNvSpPr/>
      </xdr:nvSpPr>
      <xdr:spPr>
        <a:xfrm>
          <a:off x="1365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151223</xdr:rowOff>
    </xdr:from>
    <xdr:ext cx="469744" cy="259045"/>
    <xdr:sp macro="" textlink="">
      <xdr:nvSpPr>
        <xdr:cNvPr id="524" name="テキスト ボックス 523"/>
        <xdr:cNvSpPr txBox="1"/>
      </xdr:nvSpPr>
      <xdr:spPr>
        <a:xfrm>
          <a:off x="13468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75710</xdr:rowOff>
    </xdr:from>
    <xdr:to>
      <xdr:col>67</xdr:col>
      <xdr:colOff>101600</xdr:colOff>
      <xdr:row>39</xdr:row>
      <xdr:rowOff>5860</xdr:rowOff>
    </xdr:to>
    <xdr:sp macro="" textlink="">
      <xdr:nvSpPr>
        <xdr:cNvPr id="525" name="楕円 524"/>
        <xdr:cNvSpPr/>
      </xdr:nvSpPr>
      <xdr:spPr>
        <a:xfrm>
          <a:off x="12763500" y="65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168437</xdr:rowOff>
    </xdr:from>
    <xdr:ext cx="378565" cy="259045"/>
    <xdr:sp macro="" textlink="">
      <xdr:nvSpPr>
        <xdr:cNvPr id="526" name="テキスト ボックス 525"/>
        <xdr:cNvSpPr txBox="1"/>
      </xdr:nvSpPr>
      <xdr:spPr>
        <a:xfrm>
          <a:off x="12625017" y="668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8" name="正方形/長方形 52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9" name="正方形/長方形 52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0" name="正方形/長方形 52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1" name="正方形/長方形 53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7" name="フローチャート: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9" name="フローチャート: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0" name="テキスト ボックス 549"/>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2" name="フローチャート: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3" name="テキスト ボックス 55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5" name="フローチャート: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6" name="テキスト ボックス 55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7" name="フローチャート: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8" name="テキスト ボックス 55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6" name="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7" name="テキスト ボックス 566"/>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8" name="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9" name="テキスト ボックス 56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0" name="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1" name="テキスト ボックス 57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3" name="テキスト ボックス 57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5" name="正方形/長方形 57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6" name="正方形/長方形 57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7" name="正方形/長方形 57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8" name="正方形/長方形 57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2" name="テキスト ボックス 58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4" name="テキスト ボックス 58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0" name="テキスト ボックス 58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594" name="直線コネクタ 593"/>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595"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596" name="直線コネクタ 595"/>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597"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598" name="直線コネクタ 597"/>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68582</xdr:rowOff>
    </xdr:from>
    <xdr:to>
      <xdr:col>85</xdr:col>
      <xdr:colOff>127000</xdr:colOff>
      <xdr:row>78</xdr:row>
      <xdr:rowOff>16165</xdr:rowOff>
    </xdr:to>
    <xdr:cxnSp macro="">
      <xdr:nvCxnSpPr>
        <xdr:cNvPr id="599" name="直線コネクタ 598"/>
        <xdr:cNvCxnSpPr/>
      </xdr:nvCxnSpPr>
      <xdr:spPr>
        <a:xfrm>
          <a:off x="15481300" y="13270232"/>
          <a:ext cx="8382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0" name="公債費平均値テキスト"/>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1" name="フローチャート: 判断 600"/>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68582</xdr:rowOff>
    </xdr:from>
    <xdr:to>
      <xdr:col>81</xdr:col>
      <xdr:colOff>50800</xdr:colOff>
      <xdr:row>77</xdr:row>
      <xdr:rowOff>141917</xdr:rowOff>
    </xdr:to>
    <xdr:cxnSp macro="">
      <xdr:nvCxnSpPr>
        <xdr:cNvPr id="602" name="直線コネクタ 601"/>
        <xdr:cNvCxnSpPr/>
      </xdr:nvCxnSpPr>
      <xdr:spPr>
        <a:xfrm flipV="1">
          <a:off x="14592300" y="1327023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3" name="フローチャート: 判断 602"/>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04" name="テキスト ボックス 603"/>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110393</xdr:rowOff>
    </xdr:from>
    <xdr:to>
      <xdr:col>76</xdr:col>
      <xdr:colOff>114300</xdr:colOff>
      <xdr:row>77</xdr:row>
      <xdr:rowOff>141917</xdr:rowOff>
    </xdr:to>
    <xdr:cxnSp macro="">
      <xdr:nvCxnSpPr>
        <xdr:cNvPr id="605" name="直線コネクタ 604"/>
        <xdr:cNvCxnSpPr/>
      </xdr:nvCxnSpPr>
      <xdr:spPr>
        <a:xfrm>
          <a:off x="13703300" y="133120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06" name="フローチャート: 判断 605"/>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07" name="テキスト ボックス 606"/>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92242</xdr:rowOff>
    </xdr:from>
    <xdr:to>
      <xdr:col>71</xdr:col>
      <xdr:colOff>177800</xdr:colOff>
      <xdr:row>77</xdr:row>
      <xdr:rowOff>110393</xdr:rowOff>
    </xdr:to>
    <xdr:cxnSp macro="">
      <xdr:nvCxnSpPr>
        <xdr:cNvPr id="608" name="直線コネクタ 607"/>
        <xdr:cNvCxnSpPr/>
      </xdr:nvCxnSpPr>
      <xdr:spPr>
        <a:xfrm>
          <a:off x="12814300" y="1329389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09" name="フローチャート: 判断 608"/>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0" name="テキスト ボックス 609"/>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114091</xdr:rowOff>
    </xdr:from>
    <xdr:to>
      <xdr:col>67</xdr:col>
      <xdr:colOff>101600</xdr:colOff>
      <xdr:row>72</xdr:row>
      <xdr:rowOff>44241</xdr:rowOff>
    </xdr:to>
    <xdr:sp macro="" textlink="">
      <xdr:nvSpPr>
        <xdr:cNvPr id="611" name="フローチャート: 判断 610"/>
        <xdr:cNvSpPr/>
      </xdr:nvSpPr>
      <xdr:spPr>
        <a:xfrm>
          <a:off x="12763500" y="1228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60768</xdr:rowOff>
    </xdr:from>
    <xdr:ext cx="534377" cy="259045"/>
    <xdr:sp macro="" textlink="">
      <xdr:nvSpPr>
        <xdr:cNvPr id="612" name="テキスト ボックス 611"/>
        <xdr:cNvSpPr txBox="1"/>
      </xdr:nvSpPr>
      <xdr:spPr>
        <a:xfrm>
          <a:off x="12547111" y="120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136815</xdr:rowOff>
    </xdr:from>
    <xdr:to>
      <xdr:col>85</xdr:col>
      <xdr:colOff>177800</xdr:colOff>
      <xdr:row>78</xdr:row>
      <xdr:rowOff>66965</xdr:rowOff>
    </xdr:to>
    <xdr:sp macro="" textlink="">
      <xdr:nvSpPr>
        <xdr:cNvPr id="618" name="楕円 617"/>
        <xdr:cNvSpPr/>
      </xdr:nvSpPr>
      <xdr:spPr>
        <a:xfrm>
          <a:off x="162687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51742</xdr:rowOff>
    </xdr:from>
    <xdr:ext cx="534377" cy="259045"/>
    <xdr:sp macro="" textlink="">
      <xdr:nvSpPr>
        <xdr:cNvPr id="619" name="公債費該当値テキスト"/>
        <xdr:cNvSpPr txBox="1"/>
      </xdr:nvSpPr>
      <xdr:spPr>
        <a:xfrm>
          <a:off x="16370300" y="132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17782</xdr:rowOff>
    </xdr:from>
    <xdr:to>
      <xdr:col>81</xdr:col>
      <xdr:colOff>101600</xdr:colOff>
      <xdr:row>77</xdr:row>
      <xdr:rowOff>119382</xdr:rowOff>
    </xdr:to>
    <xdr:sp macro="" textlink="">
      <xdr:nvSpPr>
        <xdr:cNvPr id="620" name="楕円 619"/>
        <xdr:cNvSpPr/>
      </xdr:nvSpPr>
      <xdr:spPr>
        <a:xfrm>
          <a:off x="154305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110509</xdr:rowOff>
    </xdr:from>
    <xdr:ext cx="534377" cy="259045"/>
    <xdr:sp macro="" textlink="">
      <xdr:nvSpPr>
        <xdr:cNvPr id="621" name="テキスト ボックス 620"/>
        <xdr:cNvSpPr txBox="1"/>
      </xdr:nvSpPr>
      <xdr:spPr>
        <a:xfrm>
          <a:off x="15201411" y="133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91117</xdr:rowOff>
    </xdr:from>
    <xdr:to>
      <xdr:col>76</xdr:col>
      <xdr:colOff>165100</xdr:colOff>
      <xdr:row>78</xdr:row>
      <xdr:rowOff>21267</xdr:rowOff>
    </xdr:to>
    <xdr:sp macro="" textlink="">
      <xdr:nvSpPr>
        <xdr:cNvPr id="622" name="楕円 621"/>
        <xdr:cNvSpPr/>
      </xdr:nvSpPr>
      <xdr:spPr>
        <a:xfrm>
          <a:off x="14541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12394</xdr:rowOff>
    </xdr:from>
    <xdr:ext cx="534377" cy="259045"/>
    <xdr:sp macro="" textlink="">
      <xdr:nvSpPr>
        <xdr:cNvPr id="623" name="テキスト ボックス 622"/>
        <xdr:cNvSpPr txBox="1"/>
      </xdr:nvSpPr>
      <xdr:spPr>
        <a:xfrm>
          <a:off x="143251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59593</xdr:rowOff>
    </xdr:from>
    <xdr:to>
      <xdr:col>72</xdr:col>
      <xdr:colOff>38100</xdr:colOff>
      <xdr:row>77</xdr:row>
      <xdr:rowOff>161193</xdr:rowOff>
    </xdr:to>
    <xdr:sp macro="" textlink="">
      <xdr:nvSpPr>
        <xdr:cNvPr id="624" name="楕円 623"/>
        <xdr:cNvSpPr/>
      </xdr:nvSpPr>
      <xdr:spPr>
        <a:xfrm>
          <a:off x="136525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152320</xdr:rowOff>
    </xdr:from>
    <xdr:ext cx="534377" cy="259045"/>
    <xdr:sp macro="" textlink="">
      <xdr:nvSpPr>
        <xdr:cNvPr id="625" name="テキスト ボックス 624"/>
        <xdr:cNvSpPr txBox="1"/>
      </xdr:nvSpPr>
      <xdr:spPr>
        <a:xfrm>
          <a:off x="13436111" y="13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41442</xdr:rowOff>
    </xdr:from>
    <xdr:to>
      <xdr:col>67</xdr:col>
      <xdr:colOff>101600</xdr:colOff>
      <xdr:row>77</xdr:row>
      <xdr:rowOff>143042</xdr:rowOff>
    </xdr:to>
    <xdr:sp macro="" textlink="">
      <xdr:nvSpPr>
        <xdr:cNvPr id="626" name="楕円 625"/>
        <xdr:cNvSpPr/>
      </xdr:nvSpPr>
      <xdr:spPr>
        <a:xfrm>
          <a:off x="12763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134169</xdr:rowOff>
    </xdr:from>
    <xdr:ext cx="534377" cy="259045"/>
    <xdr:sp macro="" textlink="">
      <xdr:nvSpPr>
        <xdr:cNvPr id="627" name="テキスト ボックス 626"/>
        <xdr:cNvSpPr txBox="1"/>
      </xdr:nvSpPr>
      <xdr:spPr>
        <a:xfrm>
          <a:off x="12547111" y="133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9" name="正方形/長方形 62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0" name="正方形/長方形 62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1" name="正方形/長方形 63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2" name="正方形/長方形 63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36" name="直線コネクタ 63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37" name="テキスト ボックス 63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39" name="テキスト ボックス 63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0" name="直線コネクタ 63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1" name="テキスト ボックス 64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45" name="直線コネクタ 644"/>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46"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47" name="直線コネクタ 646"/>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48"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49" name="直線コネクタ 648"/>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149358</xdr:rowOff>
    </xdr:from>
    <xdr:to>
      <xdr:col>85</xdr:col>
      <xdr:colOff>127000</xdr:colOff>
      <xdr:row>94</xdr:row>
      <xdr:rowOff>63176</xdr:rowOff>
    </xdr:to>
    <xdr:cxnSp macro="">
      <xdr:nvCxnSpPr>
        <xdr:cNvPr id="650" name="直線コネクタ 649"/>
        <xdr:cNvCxnSpPr/>
      </xdr:nvCxnSpPr>
      <xdr:spPr>
        <a:xfrm flipV="1">
          <a:off x="15481300" y="16094208"/>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32693</xdr:rowOff>
    </xdr:from>
    <xdr:ext cx="534377" cy="259045"/>
    <xdr:sp macro="" textlink="">
      <xdr:nvSpPr>
        <xdr:cNvPr id="651" name="積立金平均値テキスト"/>
        <xdr:cNvSpPr txBox="1"/>
      </xdr:nvSpPr>
      <xdr:spPr>
        <a:xfrm>
          <a:off x="16370300" y="1614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2" name="フローチャート: 判断 651"/>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63176</xdr:rowOff>
    </xdr:from>
    <xdr:to>
      <xdr:col>81</xdr:col>
      <xdr:colOff>50800</xdr:colOff>
      <xdr:row>95</xdr:row>
      <xdr:rowOff>48774</xdr:rowOff>
    </xdr:to>
    <xdr:cxnSp macro="">
      <xdr:nvCxnSpPr>
        <xdr:cNvPr id="653" name="直線コネクタ 652"/>
        <xdr:cNvCxnSpPr/>
      </xdr:nvCxnSpPr>
      <xdr:spPr>
        <a:xfrm flipV="1">
          <a:off x="14592300" y="16179476"/>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54" name="フローチャート: 判断 653"/>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55" name="テキスト ボックス 654"/>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48774</xdr:rowOff>
    </xdr:from>
    <xdr:to>
      <xdr:col>76</xdr:col>
      <xdr:colOff>114300</xdr:colOff>
      <xdr:row>95</xdr:row>
      <xdr:rowOff>146501</xdr:rowOff>
    </xdr:to>
    <xdr:cxnSp macro="">
      <xdr:nvCxnSpPr>
        <xdr:cNvPr id="656" name="直線コネクタ 655"/>
        <xdr:cNvCxnSpPr/>
      </xdr:nvCxnSpPr>
      <xdr:spPr>
        <a:xfrm flipV="1">
          <a:off x="13703300" y="1633652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57" name="フローチャート: 判断 656"/>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58" name="テキスト ボックス 657"/>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104781</xdr:rowOff>
    </xdr:from>
    <xdr:to>
      <xdr:col>71</xdr:col>
      <xdr:colOff>177800</xdr:colOff>
      <xdr:row>95</xdr:row>
      <xdr:rowOff>146501</xdr:rowOff>
    </xdr:to>
    <xdr:cxnSp macro="">
      <xdr:nvCxnSpPr>
        <xdr:cNvPr id="659" name="直線コネクタ 658"/>
        <xdr:cNvCxnSpPr/>
      </xdr:nvCxnSpPr>
      <xdr:spPr>
        <a:xfrm>
          <a:off x="12814300" y="15706731"/>
          <a:ext cx="889000" cy="7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0" name="フローチャート: 判断 659"/>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1" name="テキスト ボックス 660"/>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96673</xdr:rowOff>
    </xdr:from>
    <xdr:to>
      <xdr:col>67</xdr:col>
      <xdr:colOff>101600</xdr:colOff>
      <xdr:row>93</xdr:row>
      <xdr:rowOff>26823</xdr:rowOff>
    </xdr:to>
    <xdr:sp macro="" textlink="">
      <xdr:nvSpPr>
        <xdr:cNvPr id="662" name="フローチャート: 判断 661"/>
        <xdr:cNvSpPr/>
      </xdr:nvSpPr>
      <xdr:spPr>
        <a:xfrm>
          <a:off x="12763500" y="15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17950</xdr:rowOff>
    </xdr:from>
    <xdr:ext cx="534377" cy="259045"/>
    <xdr:sp macro="" textlink="">
      <xdr:nvSpPr>
        <xdr:cNvPr id="663" name="テキスト ボックス 662"/>
        <xdr:cNvSpPr txBox="1"/>
      </xdr:nvSpPr>
      <xdr:spPr>
        <a:xfrm>
          <a:off x="12547111" y="159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98558</xdr:rowOff>
    </xdr:from>
    <xdr:to>
      <xdr:col>85</xdr:col>
      <xdr:colOff>177800</xdr:colOff>
      <xdr:row>94</xdr:row>
      <xdr:rowOff>28708</xdr:rowOff>
    </xdr:to>
    <xdr:sp macro="" textlink="">
      <xdr:nvSpPr>
        <xdr:cNvPr id="669" name="楕円 668"/>
        <xdr:cNvSpPr/>
      </xdr:nvSpPr>
      <xdr:spPr>
        <a:xfrm>
          <a:off x="16268700" y="160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121435</xdr:rowOff>
    </xdr:from>
    <xdr:ext cx="534377" cy="259045"/>
    <xdr:sp macro="" textlink="">
      <xdr:nvSpPr>
        <xdr:cNvPr id="670" name="積立金該当値テキスト"/>
        <xdr:cNvSpPr txBox="1"/>
      </xdr:nvSpPr>
      <xdr:spPr>
        <a:xfrm>
          <a:off x="16370300" y="158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12376</xdr:rowOff>
    </xdr:from>
    <xdr:to>
      <xdr:col>81</xdr:col>
      <xdr:colOff>101600</xdr:colOff>
      <xdr:row>94</xdr:row>
      <xdr:rowOff>113976</xdr:rowOff>
    </xdr:to>
    <xdr:sp macro="" textlink="">
      <xdr:nvSpPr>
        <xdr:cNvPr id="671" name="楕円 670"/>
        <xdr:cNvSpPr/>
      </xdr:nvSpPr>
      <xdr:spPr>
        <a:xfrm>
          <a:off x="15430500" y="161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105103</xdr:rowOff>
    </xdr:from>
    <xdr:ext cx="534377" cy="259045"/>
    <xdr:sp macro="" textlink="">
      <xdr:nvSpPr>
        <xdr:cNvPr id="672" name="テキスト ボックス 671"/>
        <xdr:cNvSpPr txBox="1"/>
      </xdr:nvSpPr>
      <xdr:spPr>
        <a:xfrm>
          <a:off x="15201411" y="162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169424</xdr:rowOff>
    </xdr:from>
    <xdr:to>
      <xdr:col>76</xdr:col>
      <xdr:colOff>165100</xdr:colOff>
      <xdr:row>95</xdr:row>
      <xdr:rowOff>99574</xdr:rowOff>
    </xdr:to>
    <xdr:sp macro="" textlink="">
      <xdr:nvSpPr>
        <xdr:cNvPr id="673" name="楕円 672"/>
        <xdr:cNvSpPr/>
      </xdr:nvSpPr>
      <xdr:spPr>
        <a:xfrm>
          <a:off x="14541500" y="16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90701</xdr:rowOff>
    </xdr:from>
    <xdr:ext cx="469744" cy="259045"/>
    <xdr:sp macro="" textlink="">
      <xdr:nvSpPr>
        <xdr:cNvPr id="674" name="テキスト ボックス 673"/>
        <xdr:cNvSpPr txBox="1"/>
      </xdr:nvSpPr>
      <xdr:spPr>
        <a:xfrm>
          <a:off x="14357428" y="16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95701</xdr:rowOff>
    </xdr:from>
    <xdr:to>
      <xdr:col>72</xdr:col>
      <xdr:colOff>38100</xdr:colOff>
      <xdr:row>96</xdr:row>
      <xdr:rowOff>25851</xdr:rowOff>
    </xdr:to>
    <xdr:sp macro="" textlink="">
      <xdr:nvSpPr>
        <xdr:cNvPr id="675" name="楕円 674"/>
        <xdr:cNvSpPr/>
      </xdr:nvSpPr>
      <xdr:spPr>
        <a:xfrm>
          <a:off x="13652500" y="16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16978</xdr:rowOff>
    </xdr:from>
    <xdr:ext cx="469744" cy="259045"/>
    <xdr:sp macro="" textlink="">
      <xdr:nvSpPr>
        <xdr:cNvPr id="676" name="テキスト ボックス 675"/>
        <xdr:cNvSpPr txBox="1"/>
      </xdr:nvSpPr>
      <xdr:spPr>
        <a:xfrm>
          <a:off x="13468428" y="16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53981</xdr:rowOff>
    </xdr:from>
    <xdr:to>
      <xdr:col>67</xdr:col>
      <xdr:colOff>101600</xdr:colOff>
      <xdr:row>91</xdr:row>
      <xdr:rowOff>155581</xdr:rowOff>
    </xdr:to>
    <xdr:sp macro="" textlink="">
      <xdr:nvSpPr>
        <xdr:cNvPr id="677" name="楕円 676"/>
        <xdr:cNvSpPr/>
      </xdr:nvSpPr>
      <xdr:spPr>
        <a:xfrm>
          <a:off x="12763500" y="15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658</xdr:rowOff>
    </xdr:from>
    <xdr:ext cx="534377" cy="259045"/>
    <xdr:sp macro="" textlink="">
      <xdr:nvSpPr>
        <xdr:cNvPr id="678" name="テキスト ボックス 677"/>
        <xdr:cNvSpPr txBox="1"/>
      </xdr:nvSpPr>
      <xdr:spPr>
        <a:xfrm>
          <a:off x="12547111" y="154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0" name="正方形/長方形 67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1" name="正方形/長方形 68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2" name="正方形/長方形 68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3" name="正方形/長方形 68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87" name="直線コネクタ 68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88" name="テキスト ボックス 68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89" name="直線コネクタ 68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0" name="テキスト ボックス 68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1" name="直線コネクタ 69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2" name="テキスト ボックス 69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3" name="直線コネクタ 69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4" name="テキスト ボックス 69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96" name="テキスト ボックス 69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698" name="直線コネクタ 697"/>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69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0" name="直線コネクタ 69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1"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2" name="直線コネクタ 701"/>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59690</xdr:rowOff>
    </xdr:from>
    <xdr:to>
      <xdr:col>116</xdr:col>
      <xdr:colOff>63500</xdr:colOff>
      <xdr:row>35</xdr:row>
      <xdr:rowOff>55118</xdr:rowOff>
    </xdr:to>
    <xdr:cxnSp macro="">
      <xdr:nvCxnSpPr>
        <xdr:cNvPr id="703" name="直線コネクタ 702"/>
        <xdr:cNvCxnSpPr/>
      </xdr:nvCxnSpPr>
      <xdr:spPr>
        <a:xfrm flipV="1">
          <a:off x="21323300" y="5374640"/>
          <a:ext cx="8382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161053</xdr:rowOff>
    </xdr:from>
    <xdr:ext cx="378565" cy="259045"/>
    <xdr:sp macro="" textlink="">
      <xdr:nvSpPr>
        <xdr:cNvPr id="704" name="投資及び出資金平均値テキスト"/>
        <xdr:cNvSpPr txBox="1"/>
      </xdr:nvSpPr>
      <xdr:spPr>
        <a:xfrm>
          <a:off x="22212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05" name="フローチャート: 判断 704"/>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55118</xdr:rowOff>
    </xdr:from>
    <xdr:to>
      <xdr:col>111</xdr:col>
      <xdr:colOff>177800</xdr:colOff>
      <xdr:row>37</xdr:row>
      <xdr:rowOff>75692</xdr:rowOff>
    </xdr:to>
    <xdr:cxnSp macro="">
      <xdr:nvCxnSpPr>
        <xdr:cNvPr id="706" name="直線コネクタ 705"/>
        <xdr:cNvCxnSpPr/>
      </xdr:nvCxnSpPr>
      <xdr:spPr>
        <a:xfrm flipV="1">
          <a:off x="20434300" y="6055868"/>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07" name="フローチャート: 判断 706"/>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60469</xdr:rowOff>
    </xdr:from>
    <xdr:ext cx="313932" cy="259045"/>
    <xdr:sp macro="" textlink="">
      <xdr:nvSpPr>
        <xdr:cNvPr id="708" name="テキスト ボックス 707"/>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68834</xdr:rowOff>
    </xdr:from>
    <xdr:to>
      <xdr:col>107</xdr:col>
      <xdr:colOff>50800</xdr:colOff>
      <xdr:row>37</xdr:row>
      <xdr:rowOff>75692</xdr:rowOff>
    </xdr:to>
    <xdr:cxnSp macro="">
      <xdr:nvCxnSpPr>
        <xdr:cNvPr id="709" name="直線コネクタ 708"/>
        <xdr:cNvCxnSpPr/>
      </xdr:nvCxnSpPr>
      <xdr:spPr>
        <a:xfrm>
          <a:off x="19545300" y="6412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0" name="フローチャート: 判断 709"/>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1" name="テキスト ボックス 710"/>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64262</xdr:rowOff>
    </xdr:from>
    <xdr:to>
      <xdr:col>102</xdr:col>
      <xdr:colOff>114300</xdr:colOff>
      <xdr:row>37</xdr:row>
      <xdr:rowOff>68834</xdr:rowOff>
    </xdr:to>
    <xdr:cxnSp macro="">
      <xdr:nvCxnSpPr>
        <xdr:cNvPr id="712" name="直線コネクタ 711"/>
        <xdr:cNvCxnSpPr/>
      </xdr:nvCxnSpPr>
      <xdr:spPr>
        <a:xfrm>
          <a:off x="18656300" y="623646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3" name="フローチャート: 判断 712"/>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14" name="テキスト ボックス 713"/>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15" name="フローチャート: 判断 714"/>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56151</xdr:rowOff>
    </xdr:from>
    <xdr:ext cx="378565" cy="259045"/>
    <xdr:sp macro="" textlink="">
      <xdr:nvSpPr>
        <xdr:cNvPr id="716" name="テキスト ボックス 715"/>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8890</xdr:rowOff>
    </xdr:from>
    <xdr:to>
      <xdr:col>116</xdr:col>
      <xdr:colOff>114300</xdr:colOff>
      <xdr:row>31</xdr:row>
      <xdr:rowOff>110490</xdr:rowOff>
    </xdr:to>
    <xdr:sp macro="" textlink="">
      <xdr:nvSpPr>
        <xdr:cNvPr id="722" name="楕円 721"/>
        <xdr:cNvSpPr/>
      </xdr:nvSpPr>
      <xdr:spPr>
        <a:xfrm>
          <a:off x="221107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133367</xdr:rowOff>
    </xdr:from>
    <xdr:ext cx="378565" cy="259045"/>
    <xdr:sp macro="" textlink="">
      <xdr:nvSpPr>
        <xdr:cNvPr id="723" name="投資及び出資金該当値テキスト"/>
        <xdr:cNvSpPr txBox="1"/>
      </xdr:nvSpPr>
      <xdr:spPr>
        <a:xfrm>
          <a:off x="22212300" y="527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4318</xdr:rowOff>
    </xdr:from>
    <xdr:to>
      <xdr:col>112</xdr:col>
      <xdr:colOff>38100</xdr:colOff>
      <xdr:row>35</xdr:row>
      <xdr:rowOff>105918</xdr:rowOff>
    </xdr:to>
    <xdr:sp macro="" textlink="">
      <xdr:nvSpPr>
        <xdr:cNvPr id="724" name="楕円 723"/>
        <xdr:cNvSpPr/>
      </xdr:nvSpPr>
      <xdr:spPr>
        <a:xfrm>
          <a:off x="21272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122445</xdr:rowOff>
    </xdr:from>
    <xdr:ext cx="378565" cy="259045"/>
    <xdr:sp macro="" textlink="">
      <xdr:nvSpPr>
        <xdr:cNvPr id="725" name="テキスト ボックス 724"/>
        <xdr:cNvSpPr txBox="1"/>
      </xdr:nvSpPr>
      <xdr:spPr>
        <a:xfrm>
          <a:off x="211213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24892</xdr:rowOff>
    </xdr:from>
    <xdr:to>
      <xdr:col>107</xdr:col>
      <xdr:colOff>101600</xdr:colOff>
      <xdr:row>37</xdr:row>
      <xdr:rowOff>126492</xdr:rowOff>
    </xdr:to>
    <xdr:sp macro="" textlink="">
      <xdr:nvSpPr>
        <xdr:cNvPr id="726" name="楕円 725"/>
        <xdr:cNvSpPr/>
      </xdr:nvSpPr>
      <xdr:spPr>
        <a:xfrm>
          <a:off x="20383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117619</xdr:rowOff>
    </xdr:from>
    <xdr:ext cx="378565" cy="259045"/>
    <xdr:sp macro="" textlink="">
      <xdr:nvSpPr>
        <xdr:cNvPr id="727" name="テキスト ボックス 726"/>
        <xdr:cNvSpPr txBox="1"/>
      </xdr:nvSpPr>
      <xdr:spPr>
        <a:xfrm>
          <a:off x="20245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18034</xdr:rowOff>
    </xdr:from>
    <xdr:to>
      <xdr:col>102</xdr:col>
      <xdr:colOff>165100</xdr:colOff>
      <xdr:row>37</xdr:row>
      <xdr:rowOff>119634</xdr:rowOff>
    </xdr:to>
    <xdr:sp macro="" textlink="">
      <xdr:nvSpPr>
        <xdr:cNvPr id="728" name="楕円 727"/>
        <xdr:cNvSpPr/>
      </xdr:nvSpPr>
      <xdr:spPr>
        <a:xfrm>
          <a:off x="19494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110761</xdr:rowOff>
    </xdr:from>
    <xdr:ext cx="378565" cy="259045"/>
    <xdr:sp macro="" textlink="">
      <xdr:nvSpPr>
        <xdr:cNvPr id="729" name="テキスト ボックス 728"/>
        <xdr:cNvSpPr txBox="1"/>
      </xdr:nvSpPr>
      <xdr:spPr>
        <a:xfrm>
          <a:off x="19356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13462</xdr:rowOff>
    </xdr:from>
    <xdr:to>
      <xdr:col>98</xdr:col>
      <xdr:colOff>38100</xdr:colOff>
      <xdr:row>36</xdr:row>
      <xdr:rowOff>115062</xdr:rowOff>
    </xdr:to>
    <xdr:sp macro="" textlink="">
      <xdr:nvSpPr>
        <xdr:cNvPr id="730" name="楕円 729"/>
        <xdr:cNvSpPr/>
      </xdr:nvSpPr>
      <xdr:spPr>
        <a:xfrm>
          <a:off x="18605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106189</xdr:rowOff>
    </xdr:from>
    <xdr:ext cx="378565" cy="259045"/>
    <xdr:sp macro="" textlink="">
      <xdr:nvSpPr>
        <xdr:cNvPr id="731" name="テキスト ボックス 730"/>
        <xdr:cNvSpPr txBox="1"/>
      </xdr:nvSpPr>
      <xdr:spPr>
        <a:xfrm>
          <a:off x="18467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3" name="正方形/長方形 73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4" name="正方形/長方形 73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5" name="正方形/長方形 73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6" name="正方形/長方形 73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0" name="直線コネクタ 73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1" name="テキスト ボックス 74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2" name="直線コネクタ 74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3" name="テキスト ボックス 74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4" name="直線コネクタ 74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5" name="テキスト ボックス 74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46" name="直線コネクタ 74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47" name="テキスト ボックス 74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48" name="直線コネクタ 74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49" name="テキスト ボックス 74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0" name="直線コネクタ 74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1" name="テキスト ボックス 75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3" name="テキスト ボックス 75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55" name="直線コネクタ 754"/>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56"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57" name="直線コネクタ 756"/>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58"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59" name="直線コネクタ 758"/>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81097</xdr:rowOff>
    </xdr:from>
    <xdr:to>
      <xdr:col>116</xdr:col>
      <xdr:colOff>63500</xdr:colOff>
      <xdr:row>58</xdr:row>
      <xdr:rowOff>107876</xdr:rowOff>
    </xdr:to>
    <xdr:cxnSp macro="">
      <xdr:nvCxnSpPr>
        <xdr:cNvPr id="760" name="直線コネクタ 759"/>
        <xdr:cNvCxnSpPr/>
      </xdr:nvCxnSpPr>
      <xdr:spPr>
        <a:xfrm flipV="1">
          <a:off x="21323300" y="10025197"/>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1" name="貸付金平均値テキスト"/>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2" name="フローチャート: 判断 761"/>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107876</xdr:rowOff>
    </xdr:from>
    <xdr:to>
      <xdr:col>111</xdr:col>
      <xdr:colOff>177800</xdr:colOff>
      <xdr:row>58</xdr:row>
      <xdr:rowOff>131764</xdr:rowOff>
    </xdr:to>
    <xdr:cxnSp macro="">
      <xdr:nvCxnSpPr>
        <xdr:cNvPr id="763" name="直線コネクタ 762"/>
        <xdr:cNvCxnSpPr/>
      </xdr:nvCxnSpPr>
      <xdr:spPr>
        <a:xfrm flipV="1">
          <a:off x="20434300" y="10051976"/>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64" name="フローチャート: 判断 763"/>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65" name="テキスト ボックス 764"/>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118081</xdr:rowOff>
    </xdr:from>
    <xdr:to>
      <xdr:col>107</xdr:col>
      <xdr:colOff>50800</xdr:colOff>
      <xdr:row>58</xdr:row>
      <xdr:rowOff>131764</xdr:rowOff>
    </xdr:to>
    <xdr:cxnSp macro="">
      <xdr:nvCxnSpPr>
        <xdr:cNvPr id="766" name="直線コネクタ 765"/>
        <xdr:cNvCxnSpPr/>
      </xdr:nvCxnSpPr>
      <xdr:spPr>
        <a:xfrm>
          <a:off x="19545300" y="1006218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67" name="フローチャート: 判断 766"/>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68" name="テキスト ボックス 767"/>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118081</xdr:rowOff>
    </xdr:from>
    <xdr:to>
      <xdr:col>102</xdr:col>
      <xdr:colOff>114300</xdr:colOff>
      <xdr:row>58</xdr:row>
      <xdr:rowOff>128270</xdr:rowOff>
    </xdr:to>
    <xdr:cxnSp macro="">
      <xdr:nvCxnSpPr>
        <xdr:cNvPr id="769" name="直線コネクタ 768"/>
        <xdr:cNvCxnSpPr/>
      </xdr:nvCxnSpPr>
      <xdr:spPr>
        <a:xfrm flipV="1">
          <a:off x="18656300" y="1006218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0" name="フローチャート: 判断 769"/>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71" name="テキスト ボックス 770"/>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157643</xdr:rowOff>
    </xdr:from>
    <xdr:to>
      <xdr:col>98</xdr:col>
      <xdr:colOff>38100</xdr:colOff>
      <xdr:row>55</xdr:row>
      <xdr:rowOff>87793</xdr:rowOff>
    </xdr:to>
    <xdr:sp macro="" textlink="">
      <xdr:nvSpPr>
        <xdr:cNvPr id="772" name="フローチャート: 判断 771"/>
        <xdr:cNvSpPr/>
      </xdr:nvSpPr>
      <xdr:spPr>
        <a:xfrm>
          <a:off x="18605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104320</xdr:rowOff>
    </xdr:from>
    <xdr:ext cx="534377" cy="259045"/>
    <xdr:sp macro="" textlink="">
      <xdr:nvSpPr>
        <xdr:cNvPr id="773" name="テキスト ボックス 772"/>
        <xdr:cNvSpPr txBox="1"/>
      </xdr:nvSpPr>
      <xdr:spPr>
        <a:xfrm>
          <a:off x="18389111" y="91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30297</xdr:rowOff>
    </xdr:from>
    <xdr:to>
      <xdr:col>116</xdr:col>
      <xdr:colOff>114300</xdr:colOff>
      <xdr:row>58</xdr:row>
      <xdr:rowOff>131897</xdr:rowOff>
    </xdr:to>
    <xdr:sp macro="" textlink="">
      <xdr:nvSpPr>
        <xdr:cNvPr id="779" name="楕円 778"/>
        <xdr:cNvSpPr/>
      </xdr:nvSpPr>
      <xdr:spPr>
        <a:xfrm>
          <a:off x="22110700" y="9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8724</xdr:rowOff>
    </xdr:from>
    <xdr:ext cx="534377" cy="259045"/>
    <xdr:sp macro="" textlink="">
      <xdr:nvSpPr>
        <xdr:cNvPr id="780" name="貸付金該当値テキスト"/>
        <xdr:cNvSpPr txBox="1"/>
      </xdr:nvSpPr>
      <xdr:spPr>
        <a:xfrm>
          <a:off x="22212300" y="99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57076</xdr:rowOff>
    </xdr:from>
    <xdr:to>
      <xdr:col>112</xdr:col>
      <xdr:colOff>38100</xdr:colOff>
      <xdr:row>58</xdr:row>
      <xdr:rowOff>158676</xdr:rowOff>
    </xdr:to>
    <xdr:sp macro="" textlink="">
      <xdr:nvSpPr>
        <xdr:cNvPr id="781" name="楕円 780"/>
        <xdr:cNvSpPr/>
      </xdr:nvSpPr>
      <xdr:spPr>
        <a:xfrm>
          <a:off x="21272500" y="100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149803</xdr:rowOff>
    </xdr:from>
    <xdr:ext cx="469744" cy="259045"/>
    <xdr:sp macro="" textlink="">
      <xdr:nvSpPr>
        <xdr:cNvPr id="782" name="テキスト ボックス 781"/>
        <xdr:cNvSpPr txBox="1"/>
      </xdr:nvSpPr>
      <xdr:spPr>
        <a:xfrm>
          <a:off x="21075728" y="1009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80964</xdr:rowOff>
    </xdr:from>
    <xdr:to>
      <xdr:col>107</xdr:col>
      <xdr:colOff>101600</xdr:colOff>
      <xdr:row>59</xdr:row>
      <xdr:rowOff>11114</xdr:rowOff>
    </xdr:to>
    <xdr:sp macro="" textlink="">
      <xdr:nvSpPr>
        <xdr:cNvPr id="783" name="楕円 782"/>
        <xdr:cNvSpPr/>
      </xdr:nvSpPr>
      <xdr:spPr>
        <a:xfrm>
          <a:off x="203835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2241</xdr:rowOff>
    </xdr:from>
    <xdr:ext cx="469744" cy="259045"/>
    <xdr:sp macro="" textlink="">
      <xdr:nvSpPr>
        <xdr:cNvPr id="784" name="テキスト ボックス 783"/>
        <xdr:cNvSpPr txBox="1"/>
      </xdr:nvSpPr>
      <xdr:spPr>
        <a:xfrm>
          <a:off x="20199428" y="101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67281</xdr:rowOff>
    </xdr:from>
    <xdr:to>
      <xdr:col>102</xdr:col>
      <xdr:colOff>165100</xdr:colOff>
      <xdr:row>58</xdr:row>
      <xdr:rowOff>168881</xdr:rowOff>
    </xdr:to>
    <xdr:sp macro="" textlink="">
      <xdr:nvSpPr>
        <xdr:cNvPr id="785" name="楕円 784"/>
        <xdr:cNvSpPr/>
      </xdr:nvSpPr>
      <xdr:spPr>
        <a:xfrm>
          <a:off x="19494500" y="10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160008</xdr:rowOff>
    </xdr:from>
    <xdr:ext cx="469744" cy="259045"/>
    <xdr:sp macro="" textlink="">
      <xdr:nvSpPr>
        <xdr:cNvPr id="786" name="テキスト ボックス 785"/>
        <xdr:cNvSpPr txBox="1"/>
      </xdr:nvSpPr>
      <xdr:spPr>
        <a:xfrm>
          <a:off x="19310428" y="101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77470</xdr:rowOff>
    </xdr:from>
    <xdr:to>
      <xdr:col>98</xdr:col>
      <xdr:colOff>38100</xdr:colOff>
      <xdr:row>59</xdr:row>
      <xdr:rowOff>7620</xdr:rowOff>
    </xdr:to>
    <xdr:sp macro="" textlink="">
      <xdr:nvSpPr>
        <xdr:cNvPr id="787" name="楕円 786"/>
        <xdr:cNvSpPr/>
      </xdr:nvSpPr>
      <xdr:spPr>
        <a:xfrm>
          <a:off x="18605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170197</xdr:rowOff>
    </xdr:from>
    <xdr:ext cx="469744" cy="259045"/>
    <xdr:sp macro="" textlink="">
      <xdr:nvSpPr>
        <xdr:cNvPr id="788" name="テキスト ボックス 787"/>
        <xdr:cNvSpPr txBox="1"/>
      </xdr:nvSpPr>
      <xdr:spPr>
        <a:xfrm>
          <a:off x="18421428"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0" name="正方形/長方形 78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1" name="正方形/長方形 79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2" name="正方形/長方形 79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3" name="正方形/長方形 79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797" name="直線コネクタ 79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798" name="テキスト ボックス 79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799" name="直線コネクタ 79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0" name="テキスト ボックス 79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1" name="直線コネクタ 80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2" name="テキスト ボックス 80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3" name="直線コネクタ 80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4" name="テキスト ボックス 80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05" name="直線コネクタ 80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06" name="テキスト ボックス 80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07" name="直線コネクタ 80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08" name="テキスト ボックス 80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09" name="直線コネクタ 80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0" name="テキスト ボックス 80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2" name="直線コネクタ 811"/>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13"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14" name="直線コネクタ 813"/>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15"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16" name="直線コネクタ 815"/>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85489</xdr:rowOff>
    </xdr:from>
    <xdr:to>
      <xdr:col>116</xdr:col>
      <xdr:colOff>63500</xdr:colOff>
      <xdr:row>77</xdr:row>
      <xdr:rowOff>102797</xdr:rowOff>
    </xdr:to>
    <xdr:cxnSp macro="">
      <xdr:nvCxnSpPr>
        <xdr:cNvPr id="817" name="直線コネクタ 816"/>
        <xdr:cNvCxnSpPr/>
      </xdr:nvCxnSpPr>
      <xdr:spPr>
        <a:xfrm flipV="1">
          <a:off x="21323300" y="11915539"/>
          <a:ext cx="8382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159910</xdr:rowOff>
    </xdr:from>
    <xdr:ext cx="469744" cy="259045"/>
    <xdr:sp macro="" textlink="">
      <xdr:nvSpPr>
        <xdr:cNvPr id="818" name="繰出金平均値テキスト"/>
        <xdr:cNvSpPr txBox="1"/>
      </xdr:nvSpPr>
      <xdr:spPr>
        <a:xfrm>
          <a:off x="22212300" y="12332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19" name="フローチャート: 判断 818"/>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102797</xdr:rowOff>
    </xdr:from>
    <xdr:to>
      <xdr:col>111</xdr:col>
      <xdr:colOff>177800</xdr:colOff>
      <xdr:row>77</xdr:row>
      <xdr:rowOff>121576</xdr:rowOff>
    </xdr:to>
    <xdr:cxnSp macro="">
      <xdr:nvCxnSpPr>
        <xdr:cNvPr id="820" name="直線コネクタ 819"/>
        <xdr:cNvCxnSpPr/>
      </xdr:nvCxnSpPr>
      <xdr:spPr>
        <a:xfrm flipV="1">
          <a:off x="20434300" y="13304447"/>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1" name="フローチャート: 判断 820"/>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147338</xdr:rowOff>
    </xdr:from>
    <xdr:ext cx="469744" cy="259045"/>
    <xdr:sp macro="" textlink="">
      <xdr:nvSpPr>
        <xdr:cNvPr id="822" name="テキスト ボックス 821"/>
        <xdr:cNvSpPr txBox="1"/>
      </xdr:nvSpPr>
      <xdr:spPr>
        <a:xfrm>
          <a:off x="210757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70467</xdr:rowOff>
    </xdr:from>
    <xdr:to>
      <xdr:col>107</xdr:col>
      <xdr:colOff>50800</xdr:colOff>
      <xdr:row>77</xdr:row>
      <xdr:rowOff>121576</xdr:rowOff>
    </xdr:to>
    <xdr:cxnSp macro="">
      <xdr:nvCxnSpPr>
        <xdr:cNvPr id="823" name="直線コネクタ 822"/>
        <xdr:cNvCxnSpPr/>
      </xdr:nvCxnSpPr>
      <xdr:spPr>
        <a:xfrm>
          <a:off x="19545300" y="13272117"/>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24" name="フローチャート: 判断 823"/>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129539</xdr:rowOff>
    </xdr:from>
    <xdr:ext cx="469744" cy="259045"/>
    <xdr:sp macro="" textlink="">
      <xdr:nvSpPr>
        <xdr:cNvPr id="825" name="テキスト ボックス 824"/>
        <xdr:cNvSpPr txBox="1"/>
      </xdr:nvSpPr>
      <xdr:spPr>
        <a:xfrm>
          <a:off x="20199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70467</xdr:rowOff>
    </xdr:from>
    <xdr:to>
      <xdr:col>102</xdr:col>
      <xdr:colOff>114300</xdr:colOff>
      <xdr:row>77</xdr:row>
      <xdr:rowOff>93653</xdr:rowOff>
    </xdr:to>
    <xdr:cxnSp macro="">
      <xdr:nvCxnSpPr>
        <xdr:cNvPr id="826" name="直線コネクタ 825"/>
        <xdr:cNvCxnSpPr/>
      </xdr:nvCxnSpPr>
      <xdr:spPr>
        <a:xfrm flipV="1">
          <a:off x="18656300" y="1327211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27" name="フローチャート: 判断 826"/>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101781</xdr:rowOff>
    </xdr:from>
    <xdr:ext cx="469744" cy="259045"/>
    <xdr:sp macro="" textlink="">
      <xdr:nvSpPr>
        <xdr:cNvPr id="828" name="テキスト ボックス 827"/>
        <xdr:cNvSpPr txBox="1"/>
      </xdr:nvSpPr>
      <xdr:spPr>
        <a:xfrm>
          <a:off x="19310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63264</xdr:rowOff>
    </xdr:from>
    <xdr:to>
      <xdr:col>98</xdr:col>
      <xdr:colOff>38100</xdr:colOff>
      <xdr:row>77</xdr:row>
      <xdr:rowOff>164864</xdr:rowOff>
    </xdr:to>
    <xdr:sp macro="" textlink="">
      <xdr:nvSpPr>
        <xdr:cNvPr id="829" name="フローチャート: 判断 828"/>
        <xdr:cNvSpPr/>
      </xdr:nvSpPr>
      <xdr:spPr>
        <a:xfrm>
          <a:off x="18605500" y="1326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155991</xdr:rowOff>
    </xdr:from>
    <xdr:ext cx="469744" cy="259045"/>
    <xdr:sp macro="" textlink="">
      <xdr:nvSpPr>
        <xdr:cNvPr id="830" name="テキスト ボックス 829"/>
        <xdr:cNvSpPr txBox="1"/>
      </xdr:nvSpPr>
      <xdr:spPr>
        <a:xfrm>
          <a:off x="18421428" y="1335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1" name="テキスト ボックス 83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2" name="テキスト ボックス 83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3" name="テキスト ボックス 83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4" name="テキスト ボックス 83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5" name="テキスト ボックス 83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34689</xdr:rowOff>
    </xdr:from>
    <xdr:to>
      <xdr:col>116</xdr:col>
      <xdr:colOff>114300</xdr:colOff>
      <xdr:row>69</xdr:row>
      <xdr:rowOff>136289</xdr:rowOff>
    </xdr:to>
    <xdr:sp macro="" textlink="">
      <xdr:nvSpPr>
        <xdr:cNvPr id="836" name="楕円 835"/>
        <xdr:cNvSpPr/>
      </xdr:nvSpPr>
      <xdr:spPr>
        <a:xfrm>
          <a:off x="221107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68</xdr:row>
      <xdr:rowOff>159166</xdr:rowOff>
    </xdr:from>
    <xdr:ext cx="534377" cy="259045"/>
    <xdr:sp macro="" textlink="">
      <xdr:nvSpPr>
        <xdr:cNvPr id="837" name="繰出金該当値テキスト"/>
        <xdr:cNvSpPr txBox="1"/>
      </xdr:nvSpPr>
      <xdr:spPr>
        <a:xfrm>
          <a:off x="22212300" y="118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51997</xdr:rowOff>
    </xdr:from>
    <xdr:to>
      <xdr:col>112</xdr:col>
      <xdr:colOff>38100</xdr:colOff>
      <xdr:row>77</xdr:row>
      <xdr:rowOff>153597</xdr:rowOff>
    </xdr:to>
    <xdr:sp macro="" textlink="">
      <xdr:nvSpPr>
        <xdr:cNvPr id="838" name="楕円 837"/>
        <xdr:cNvSpPr/>
      </xdr:nvSpPr>
      <xdr:spPr>
        <a:xfrm>
          <a:off x="21272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170124</xdr:rowOff>
    </xdr:from>
    <xdr:ext cx="469744" cy="259045"/>
    <xdr:sp macro="" textlink="">
      <xdr:nvSpPr>
        <xdr:cNvPr id="839" name="テキスト ボックス 838"/>
        <xdr:cNvSpPr txBox="1"/>
      </xdr:nvSpPr>
      <xdr:spPr>
        <a:xfrm>
          <a:off x="210757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70776</xdr:rowOff>
    </xdr:from>
    <xdr:to>
      <xdr:col>107</xdr:col>
      <xdr:colOff>101600</xdr:colOff>
      <xdr:row>78</xdr:row>
      <xdr:rowOff>926</xdr:rowOff>
    </xdr:to>
    <xdr:sp macro="" textlink="">
      <xdr:nvSpPr>
        <xdr:cNvPr id="840" name="楕円 839"/>
        <xdr:cNvSpPr/>
      </xdr:nvSpPr>
      <xdr:spPr>
        <a:xfrm>
          <a:off x="20383500" y="13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17453</xdr:rowOff>
    </xdr:from>
    <xdr:ext cx="469744" cy="259045"/>
    <xdr:sp macro="" textlink="">
      <xdr:nvSpPr>
        <xdr:cNvPr id="841" name="テキスト ボックス 840"/>
        <xdr:cNvSpPr txBox="1"/>
      </xdr:nvSpPr>
      <xdr:spPr>
        <a:xfrm>
          <a:off x="20199428" y="13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19667</xdr:rowOff>
    </xdr:from>
    <xdr:to>
      <xdr:col>102</xdr:col>
      <xdr:colOff>165100</xdr:colOff>
      <xdr:row>77</xdr:row>
      <xdr:rowOff>121267</xdr:rowOff>
    </xdr:to>
    <xdr:sp macro="" textlink="">
      <xdr:nvSpPr>
        <xdr:cNvPr id="842" name="楕円 841"/>
        <xdr:cNvSpPr/>
      </xdr:nvSpPr>
      <xdr:spPr>
        <a:xfrm>
          <a:off x="19494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137794</xdr:rowOff>
    </xdr:from>
    <xdr:ext cx="469744" cy="259045"/>
    <xdr:sp macro="" textlink="">
      <xdr:nvSpPr>
        <xdr:cNvPr id="843" name="テキスト ボックス 842"/>
        <xdr:cNvSpPr txBox="1"/>
      </xdr:nvSpPr>
      <xdr:spPr>
        <a:xfrm>
          <a:off x="19310428" y="129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42853</xdr:rowOff>
    </xdr:from>
    <xdr:to>
      <xdr:col>98</xdr:col>
      <xdr:colOff>38100</xdr:colOff>
      <xdr:row>77</xdr:row>
      <xdr:rowOff>144453</xdr:rowOff>
    </xdr:to>
    <xdr:sp macro="" textlink="">
      <xdr:nvSpPr>
        <xdr:cNvPr id="844" name="楕円 843"/>
        <xdr:cNvSpPr/>
      </xdr:nvSpPr>
      <xdr:spPr>
        <a:xfrm>
          <a:off x="18605500" y="132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160980</xdr:rowOff>
    </xdr:from>
    <xdr:ext cx="469744" cy="259045"/>
    <xdr:sp macro="" textlink="">
      <xdr:nvSpPr>
        <xdr:cNvPr id="845" name="テキスト ボックス 844"/>
        <xdr:cNvSpPr txBox="1"/>
      </xdr:nvSpPr>
      <xdr:spPr>
        <a:xfrm>
          <a:off x="18421428" y="1301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6" name="正方形/長方形 84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7" name="正方形/長方形 84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48" name="正方形/長方形 84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49" name="正方形/長方形 84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0" name="正方形/長方形 84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1" name="正方形/長方形 85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2" name="テキスト ボックス 85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3" name="直線コネクタ 85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4" name="直線コネクタ 85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5" name="テキスト ボックス 85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6" name="直線コネクタ 85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7" name="テキスト ボックス 85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5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59" name="直線コネクタ 85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4" name="直線コネクタ 86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6" name="フローチャート: 判断 86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7" name="直線コネクタ 86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68" name="フローチャート: 判断 86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69" name="テキスト ボックス 86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0" name="直線コネクタ 86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1" name="フローチャート: 判断 87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2" name="テキスト ボックス 87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3" name="直線コネクタ 87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4" name="フローチャート: 判断 87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5" name="テキスト ボックス 87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6" name="フローチャート: 判断 87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7" name="テキスト ボックス 87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78" name="テキスト ボックス 87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79" name="テキスト ボックス 87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0" name="テキスト ボックス 87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1" name="テキスト ボックス 88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2" name="テキスト ボックス 88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楕円 88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5" name="楕円 88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6" name="テキスト ボックス 88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7" name="楕円 88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88" name="テキスト ボックス 88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89" name="楕円 88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0" name="テキスト ボックス 88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楕円 89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2" name="テキスト ボックス 89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3" name="正方形/長方形 8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4" name="正方形/長方形 8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5" name="テキスト ボックス 8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本県の重点施策である観光産業及び情報通信産業の振興のために、物件費（委託料）や投資及び出資金が高い水準となっている。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したがって、引き続き歳入・歳出両面の見直しを継続して進めるとともに、産業振興施策に重点的に取り組むことにより、安定的な税源涵養を図っていく。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46627</xdr:rowOff>
    </xdr:from>
    <xdr:to>
      <xdr:col>24</xdr:col>
      <xdr:colOff>63500</xdr:colOff>
      <xdr:row>37</xdr:row>
      <xdr:rowOff>141333</xdr:rowOff>
    </xdr:to>
    <xdr:cxnSp macro="">
      <xdr:nvCxnSpPr>
        <xdr:cNvPr id="63" name="直線コネクタ 62"/>
        <xdr:cNvCxnSpPr/>
      </xdr:nvCxnSpPr>
      <xdr:spPr>
        <a:xfrm flipV="1">
          <a:off x="3797300" y="639027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4173</xdr:rowOff>
    </xdr:from>
    <xdr:to>
      <xdr:col>19</xdr:col>
      <xdr:colOff>177800</xdr:colOff>
      <xdr:row>37</xdr:row>
      <xdr:rowOff>141333</xdr:rowOff>
    </xdr:to>
    <xdr:cxnSp macro="">
      <xdr:nvCxnSpPr>
        <xdr:cNvPr id="66" name="直線コネクタ 65"/>
        <xdr:cNvCxnSpPr/>
      </xdr:nvCxnSpPr>
      <xdr:spPr>
        <a:xfrm>
          <a:off x="2908300" y="63478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4173</xdr:rowOff>
    </xdr:from>
    <xdr:to>
      <xdr:col>15</xdr:col>
      <xdr:colOff>50800</xdr:colOff>
      <xdr:row>37</xdr:row>
      <xdr:rowOff>154396</xdr:rowOff>
    </xdr:to>
    <xdr:cxnSp macro="">
      <xdr:nvCxnSpPr>
        <xdr:cNvPr id="69" name="直線コネクタ 68"/>
        <xdr:cNvCxnSpPr/>
      </xdr:nvCxnSpPr>
      <xdr:spPr>
        <a:xfrm flipV="1">
          <a:off x="2019300" y="63478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30678</xdr:rowOff>
    </xdr:from>
    <xdr:ext cx="378565" cy="259045"/>
    <xdr:sp macro="" textlink="">
      <xdr:nvSpPr>
        <xdr:cNvPr id="71" name="テキスト ボックス 70"/>
        <xdr:cNvSpPr txBox="1"/>
      </xdr:nvSpPr>
      <xdr:spPr>
        <a:xfrm>
          <a:off x="2719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154396</xdr:rowOff>
    </xdr:from>
    <xdr:to>
      <xdr:col>10</xdr:col>
      <xdr:colOff>114300</xdr:colOff>
      <xdr:row>38</xdr:row>
      <xdr:rowOff>2540</xdr:rowOff>
    </xdr:to>
    <xdr:cxnSp macro="">
      <xdr:nvCxnSpPr>
        <xdr:cNvPr id="72" name="直線コネクタ 71"/>
        <xdr:cNvCxnSpPr/>
      </xdr:nvCxnSpPr>
      <xdr:spPr>
        <a:xfrm flipV="1">
          <a:off x="1130300" y="64980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138447</xdr:rowOff>
    </xdr:from>
    <xdr:ext cx="378565" cy="259045"/>
    <xdr:sp macro="" textlink="">
      <xdr:nvSpPr>
        <xdr:cNvPr id="74" name="テキスト ボックス 73"/>
        <xdr:cNvSpPr txBox="1"/>
      </xdr:nvSpPr>
      <xdr:spPr>
        <a:xfrm>
          <a:off x="1830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7257</xdr:rowOff>
    </xdr:from>
    <xdr:to>
      <xdr:col>6</xdr:col>
      <xdr:colOff>38100</xdr:colOff>
      <xdr:row>32</xdr:row>
      <xdr:rowOff>108857</xdr:rowOff>
    </xdr:to>
    <xdr:sp macro="" textlink="">
      <xdr:nvSpPr>
        <xdr:cNvPr id="75" name="フローチャート: 判断 74"/>
        <xdr:cNvSpPr/>
      </xdr:nvSpPr>
      <xdr:spPr>
        <a:xfrm>
          <a:off x="1079500" y="54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125384</xdr:rowOff>
    </xdr:from>
    <xdr:ext cx="469744" cy="259045"/>
    <xdr:sp macro="" textlink="">
      <xdr:nvSpPr>
        <xdr:cNvPr id="76" name="テキスト ボックス 75"/>
        <xdr:cNvSpPr txBox="1"/>
      </xdr:nvSpPr>
      <xdr:spPr>
        <a:xfrm>
          <a:off x="895428" y="52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167277</xdr:rowOff>
    </xdr:from>
    <xdr:to>
      <xdr:col>24</xdr:col>
      <xdr:colOff>114300</xdr:colOff>
      <xdr:row>37</xdr:row>
      <xdr:rowOff>97427</xdr:rowOff>
    </xdr:to>
    <xdr:sp macro="" textlink="">
      <xdr:nvSpPr>
        <xdr:cNvPr id="82" name="楕円 81"/>
        <xdr:cNvSpPr/>
      </xdr:nvSpPr>
      <xdr:spPr>
        <a:xfrm>
          <a:off x="4584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145704</xdr:rowOff>
    </xdr:from>
    <xdr:ext cx="378565" cy="259045"/>
    <xdr:sp macro="" textlink="">
      <xdr:nvSpPr>
        <xdr:cNvPr id="83" name="議会費該当値テキスト"/>
        <xdr:cNvSpPr txBox="1"/>
      </xdr:nvSpPr>
      <xdr:spPr>
        <a:xfrm>
          <a:off x="4686300" y="631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90533</xdr:rowOff>
    </xdr:from>
    <xdr:to>
      <xdr:col>20</xdr:col>
      <xdr:colOff>38100</xdr:colOff>
      <xdr:row>38</xdr:row>
      <xdr:rowOff>20682</xdr:rowOff>
    </xdr:to>
    <xdr:sp macro="" textlink="">
      <xdr:nvSpPr>
        <xdr:cNvPr id="84" name="楕円 83"/>
        <xdr:cNvSpPr/>
      </xdr:nvSpPr>
      <xdr:spPr>
        <a:xfrm>
          <a:off x="3746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11810</xdr:rowOff>
    </xdr:from>
    <xdr:ext cx="378565" cy="259045"/>
    <xdr:sp macro="" textlink="">
      <xdr:nvSpPr>
        <xdr:cNvPr id="85" name="テキスト ボックス 84"/>
        <xdr:cNvSpPr txBox="1"/>
      </xdr:nvSpPr>
      <xdr:spPr>
        <a:xfrm>
          <a:off x="35953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124823</xdr:rowOff>
    </xdr:from>
    <xdr:to>
      <xdr:col>15</xdr:col>
      <xdr:colOff>101600</xdr:colOff>
      <xdr:row>37</xdr:row>
      <xdr:rowOff>54973</xdr:rowOff>
    </xdr:to>
    <xdr:sp macro="" textlink="">
      <xdr:nvSpPr>
        <xdr:cNvPr id="86" name="楕円 85"/>
        <xdr:cNvSpPr/>
      </xdr:nvSpPr>
      <xdr:spPr>
        <a:xfrm>
          <a:off x="2857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46100</xdr:rowOff>
    </xdr:from>
    <xdr:ext cx="378565" cy="259045"/>
    <xdr:sp macro="" textlink="">
      <xdr:nvSpPr>
        <xdr:cNvPr id="87" name="テキスト ボックス 86"/>
        <xdr:cNvSpPr txBox="1"/>
      </xdr:nvSpPr>
      <xdr:spPr>
        <a:xfrm>
          <a:off x="27190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103596</xdr:rowOff>
    </xdr:from>
    <xdr:to>
      <xdr:col>10</xdr:col>
      <xdr:colOff>165100</xdr:colOff>
      <xdr:row>38</xdr:row>
      <xdr:rowOff>33745</xdr:rowOff>
    </xdr:to>
    <xdr:sp macro="" textlink="">
      <xdr:nvSpPr>
        <xdr:cNvPr id="88" name="楕円 87"/>
        <xdr:cNvSpPr/>
      </xdr:nvSpPr>
      <xdr:spPr>
        <a:xfrm>
          <a:off x="196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24873</xdr:rowOff>
    </xdr:from>
    <xdr:ext cx="378565" cy="259045"/>
    <xdr:sp macro="" textlink="">
      <xdr:nvSpPr>
        <xdr:cNvPr id="89" name="テキスト ボックス 88"/>
        <xdr:cNvSpPr txBox="1"/>
      </xdr:nvSpPr>
      <xdr:spPr>
        <a:xfrm>
          <a:off x="1830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90" name="楕円 89"/>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44467</xdr:rowOff>
    </xdr:from>
    <xdr:ext cx="378565" cy="259045"/>
    <xdr:sp macro="" textlink="">
      <xdr:nvSpPr>
        <xdr:cNvPr id="91" name="テキスト ボックス 90"/>
        <xdr:cNvSpPr txBox="1"/>
      </xdr:nvSpPr>
      <xdr:spPr>
        <a:xfrm>
          <a:off x="941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56414</xdr:rowOff>
    </xdr:from>
    <xdr:to>
      <xdr:col>24</xdr:col>
      <xdr:colOff>62865</xdr:colOff>
      <xdr:row>58</xdr:row>
      <xdr:rowOff>6121</xdr:rowOff>
    </xdr:to>
    <xdr:cxnSp macro="">
      <xdr:nvCxnSpPr>
        <xdr:cNvPr id="114" name="直線コネクタ 113"/>
        <xdr:cNvCxnSpPr/>
      </xdr:nvCxnSpPr>
      <xdr:spPr>
        <a:xfrm flipV="1">
          <a:off x="4633595" y="8971814"/>
          <a:ext cx="127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9948</xdr:rowOff>
    </xdr:from>
    <xdr:ext cx="534377" cy="259045"/>
    <xdr:sp macro="" textlink="">
      <xdr:nvSpPr>
        <xdr:cNvPr id="115" name="総務費最小値テキスト"/>
        <xdr:cNvSpPr txBox="1"/>
      </xdr:nvSpPr>
      <xdr:spPr>
        <a:xfrm>
          <a:off x="4686300"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6121</xdr:rowOff>
    </xdr:from>
    <xdr:to>
      <xdr:col>24</xdr:col>
      <xdr:colOff>152400</xdr:colOff>
      <xdr:row>58</xdr:row>
      <xdr:rowOff>6121</xdr:rowOff>
    </xdr:to>
    <xdr:cxnSp macro="">
      <xdr:nvCxnSpPr>
        <xdr:cNvPr id="116" name="直線コネクタ 115"/>
        <xdr:cNvCxnSpPr/>
      </xdr:nvCxnSpPr>
      <xdr:spPr>
        <a:xfrm>
          <a:off x="4546600" y="995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3091</xdr:rowOff>
    </xdr:from>
    <xdr:ext cx="534377" cy="259045"/>
    <xdr:sp macro="" textlink="">
      <xdr:nvSpPr>
        <xdr:cNvPr id="117" name="総務費最大値テキスト"/>
        <xdr:cNvSpPr txBox="1"/>
      </xdr:nvSpPr>
      <xdr:spPr>
        <a:xfrm>
          <a:off x="4686300" y="87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56414</xdr:rowOff>
    </xdr:from>
    <xdr:to>
      <xdr:col>24</xdr:col>
      <xdr:colOff>152400</xdr:colOff>
      <xdr:row>52</xdr:row>
      <xdr:rowOff>56414</xdr:rowOff>
    </xdr:to>
    <xdr:cxnSp macro="">
      <xdr:nvCxnSpPr>
        <xdr:cNvPr id="118" name="直線コネクタ 117"/>
        <xdr:cNvCxnSpPr/>
      </xdr:nvCxnSpPr>
      <xdr:spPr>
        <a:xfrm>
          <a:off x="4546600" y="89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56414</xdr:rowOff>
    </xdr:from>
    <xdr:to>
      <xdr:col>24</xdr:col>
      <xdr:colOff>63500</xdr:colOff>
      <xdr:row>52</xdr:row>
      <xdr:rowOff>124308</xdr:rowOff>
    </xdr:to>
    <xdr:cxnSp macro="">
      <xdr:nvCxnSpPr>
        <xdr:cNvPr id="119" name="直線コネクタ 118"/>
        <xdr:cNvCxnSpPr/>
      </xdr:nvCxnSpPr>
      <xdr:spPr>
        <a:xfrm flipV="1">
          <a:off x="3797300" y="8971814"/>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82986</xdr:rowOff>
    </xdr:from>
    <xdr:ext cx="534377" cy="259045"/>
    <xdr:sp macro="" textlink="">
      <xdr:nvSpPr>
        <xdr:cNvPr id="120" name="総務費平均値テキスト"/>
        <xdr:cNvSpPr txBox="1"/>
      </xdr:nvSpPr>
      <xdr:spPr>
        <a:xfrm>
          <a:off x="4686300" y="951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104559</xdr:rowOff>
    </xdr:from>
    <xdr:to>
      <xdr:col>24</xdr:col>
      <xdr:colOff>114300</xdr:colOff>
      <xdr:row>56</xdr:row>
      <xdr:rowOff>34709</xdr:rowOff>
    </xdr:to>
    <xdr:sp macro="" textlink="">
      <xdr:nvSpPr>
        <xdr:cNvPr id="121" name="フローチャート: 判断 120"/>
        <xdr:cNvSpPr/>
      </xdr:nvSpPr>
      <xdr:spPr>
        <a:xfrm>
          <a:off x="45847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106476</xdr:rowOff>
    </xdr:from>
    <xdr:to>
      <xdr:col>19</xdr:col>
      <xdr:colOff>177800</xdr:colOff>
      <xdr:row>52</xdr:row>
      <xdr:rowOff>124308</xdr:rowOff>
    </xdr:to>
    <xdr:cxnSp macro="">
      <xdr:nvCxnSpPr>
        <xdr:cNvPr id="122" name="直線コネクタ 121"/>
        <xdr:cNvCxnSpPr/>
      </xdr:nvCxnSpPr>
      <xdr:spPr>
        <a:xfrm>
          <a:off x="2908300" y="8850426"/>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85509</xdr:rowOff>
    </xdr:from>
    <xdr:to>
      <xdr:col>20</xdr:col>
      <xdr:colOff>38100</xdr:colOff>
      <xdr:row>56</xdr:row>
      <xdr:rowOff>15659</xdr:rowOff>
    </xdr:to>
    <xdr:sp macro="" textlink="">
      <xdr:nvSpPr>
        <xdr:cNvPr id="123" name="フローチャート: 判断 122"/>
        <xdr:cNvSpPr/>
      </xdr:nvSpPr>
      <xdr:spPr>
        <a:xfrm>
          <a:off x="3746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6786</xdr:rowOff>
    </xdr:from>
    <xdr:ext cx="534377" cy="259045"/>
    <xdr:sp macro="" textlink="">
      <xdr:nvSpPr>
        <xdr:cNvPr id="124" name="テキスト ボックス 123"/>
        <xdr:cNvSpPr txBox="1"/>
      </xdr:nvSpPr>
      <xdr:spPr>
        <a:xfrm>
          <a:off x="35174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106476</xdr:rowOff>
    </xdr:from>
    <xdr:to>
      <xdr:col>15</xdr:col>
      <xdr:colOff>50800</xdr:colOff>
      <xdr:row>52</xdr:row>
      <xdr:rowOff>59042</xdr:rowOff>
    </xdr:to>
    <xdr:cxnSp macro="">
      <xdr:nvCxnSpPr>
        <xdr:cNvPr id="125" name="直線コネクタ 124"/>
        <xdr:cNvCxnSpPr/>
      </xdr:nvCxnSpPr>
      <xdr:spPr>
        <a:xfrm flipV="1">
          <a:off x="2019300" y="8850426"/>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143307</xdr:rowOff>
    </xdr:from>
    <xdr:to>
      <xdr:col>15</xdr:col>
      <xdr:colOff>101600</xdr:colOff>
      <xdr:row>55</xdr:row>
      <xdr:rowOff>73457</xdr:rowOff>
    </xdr:to>
    <xdr:sp macro="" textlink="">
      <xdr:nvSpPr>
        <xdr:cNvPr id="126" name="フローチャート: 判断 125"/>
        <xdr:cNvSpPr/>
      </xdr:nvSpPr>
      <xdr:spPr>
        <a:xfrm>
          <a:off x="2857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64584</xdr:rowOff>
    </xdr:from>
    <xdr:ext cx="534377" cy="259045"/>
    <xdr:sp macro="" textlink="">
      <xdr:nvSpPr>
        <xdr:cNvPr id="127" name="テキスト ボックス 126"/>
        <xdr:cNvSpPr txBox="1"/>
      </xdr:nvSpPr>
      <xdr:spPr>
        <a:xfrm>
          <a:off x="2641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76188</xdr:rowOff>
    </xdr:from>
    <xdr:to>
      <xdr:col>10</xdr:col>
      <xdr:colOff>114300</xdr:colOff>
      <xdr:row>52</xdr:row>
      <xdr:rowOff>59042</xdr:rowOff>
    </xdr:to>
    <xdr:cxnSp macro="">
      <xdr:nvCxnSpPr>
        <xdr:cNvPr id="128" name="直線コネクタ 127"/>
        <xdr:cNvCxnSpPr/>
      </xdr:nvCxnSpPr>
      <xdr:spPr>
        <a:xfrm>
          <a:off x="1130300" y="8648688"/>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47625</xdr:rowOff>
    </xdr:to>
    <xdr:sp macro="" textlink="">
      <xdr:nvSpPr>
        <xdr:cNvPr id="129" name="フローチャート: 判断 128"/>
        <xdr:cNvSpPr/>
      </xdr:nvSpPr>
      <xdr:spPr>
        <a:xfrm>
          <a:off x="1968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38752</xdr:rowOff>
    </xdr:from>
    <xdr:ext cx="534377" cy="259045"/>
    <xdr:sp macro="" textlink="">
      <xdr:nvSpPr>
        <xdr:cNvPr id="130" name="テキスト ボックス 129"/>
        <xdr:cNvSpPr txBox="1"/>
      </xdr:nvSpPr>
      <xdr:spPr>
        <a:xfrm>
          <a:off x="1752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88862</xdr:rowOff>
    </xdr:from>
    <xdr:to>
      <xdr:col>6</xdr:col>
      <xdr:colOff>38100</xdr:colOff>
      <xdr:row>54</xdr:row>
      <xdr:rowOff>19012</xdr:rowOff>
    </xdr:to>
    <xdr:sp macro="" textlink="">
      <xdr:nvSpPr>
        <xdr:cNvPr id="131" name="フローチャート: 判断 130"/>
        <xdr:cNvSpPr/>
      </xdr:nvSpPr>
      <xdr:spPr>
        <a:xfrm>
          <a:off x="1079500" y="91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10139</xdr:rowOff>
    </xdr:from>
    <xdr:ext cx="534377" cy="259045"/>
    <xdr:sp macro="" textlink="">
      <xdr:nvSpPr>
        <xdr:cNvPr id="132" name="テキスト ボックス 131"/>
        <xdr:cNvSpPr txBox="1"/>
      </xdr:nvSpPr>
      <xdr:spPr>
        <a:xfrm>
          <a:off x="863111" y="9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5614</xdr:rowOff>
    </xdr:from>
    <xdr:to>
      <xdr:col>24</xdr:col>
      <xdr:colOff>114300</xdr:colOff>
      <xdr:row>52</xdr:row>
      <xdr:rowOff>107214</xdr:rowOff>
    </xdr:to>
    <xdr:sp macro="" textlink="">
      <xdr:nvSpPr>
        <xdr:cNvPr id="138" name="楕円 137"/>
        <xdr:cNvSpPr/>
      </xdr:nvSpPr>
      <xdr:spPr>
        <a:xfrm>
          <a:off x="4584700" y="8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130091</xdr:rowOff>
    </xdr:from>
    <xdr:ext cx="534377" cy="259045"/>
    <xdr:sp macro="" textlink="">
      <xdr:nvSpPr>
        <xdr:cNvPr id="139" name="総務費該当値テキスト"/>
        <xdr:cNvSpPr txBox="1"/>
      </xdr:nvSpPr>
      <xdr:spPr>
        <a:xfrm>
          <a:off x="4686300" y="88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73508</xdr:rowOff>
    </xdr:from>
    <xdr:to>
      <xdr:col>20</xdr:col>
      <xdr:colOff>38100</xdr:colOff>
      <xdr:row>53</xdr:row>
      <xdr:rowOff>3658</xdr:rowOff>
    </xdr:to>
    <xdr:sp macro="" textlink="">
      <xdr:nvSpPr>
        <xdr:cNvPr id="140" name="楕円 139"/>
        <xdr:cNvSpPr/>
      </xdr:nvSpPr>
      <xdr:spPr>
        <a:xfrm>
          <a:off x="37465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20185</xdr:rowOff>
    </xdr:from>
    <xdr:ext cx="534377" cy="259045"/>
    <xdr:sp macro="" textlink="">
      <xdr:nvSpPr>
        <xdr:cNvPr id="141" name="テキスト ボックス 140"/>
        <xdr:cNvSpPr txBox="1"/>
      </xdr:nvSpPr>
      <xdr:spPr>
        <a:xfrm>
          <a:off x="3517411" y="87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55676</xdr:rowOff>
    </xdr:from>
    <xdr:to>
      <xdr:col>15</xdr:col>
      <xdr:colOff>101600</xdr:colOff>
      <xdr:row>51</xdr:row>
      <xdr:rowOff>157276</xdr:rowOff>
    </xdr:to>
    <xdr:sp macro="" textlink="">
      <xdr:nvSpPr>
        <xdr:cNvPr id="142" name="楕円 141"/>
        <xdr:cNvSpPr/>
      </xdr:nvSpPr>
      <xdr:spPr>
        <a:xfrm>
          <a:off x="2857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2353</xdr:rowOff>
    </xdr:from>
    <xdr:ext cx="534377" cy="259045"/>
    <xdr:sp macro="" textlink="">
      <xdr:nvSpPr>
        <xdr:cNvPr id="143" name="テキスト ボックス 142"/>
        <xdr:cNvSpPr txBox="1"/>
      </xdr:nvSpPr>
      <xdr:spPr>
        <a:xfrm>
          <a:off x="26411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8242</xdr:rowOff>
    </xdr:from>
    <xdr:to>
      <xdr:col>10</xdr:col>
      <xdr:colOff>165100</xdr:colOff>
      <xdr:row>52</xdr:row>
      <xdr:rowOff>109842</xdr:rowOff>
    </xdr:to>
    <xdr:sp macro="" textlink="">
      <xdr:nvSpPr>
        <xdr:cNvPr id="144" name="楕円 143"/>
        <xdr:cNvSpPr/>
      </xdr:nvSpPr>
      <xdr:spPr>
        <a:xfrm>
          <a:off x="19685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126369</xdr:rowOff>
    </xdr:from>
    <xdr:ext cx="534377" cy="259045"/>
    <xdr:sp macro="" textlink="">
      <xdr:nvSpPr>
        <xdr:cNvPr id="145" name="テキスト ボックス 144"/>
        <xdr:cNvSpPr txBox="1"/>
      </xdr:nvSpPr>
      <xdr:spPr>
        <a:xfrm>
          <a:off x="1752111" y="86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25388</xdr:rowOff>
    </xdr:from>
    <xdr:to>
      <xdr:col>6</xdr:col>
      <xdr:colOff>38100</xdr:colOff>
      <xdr:row>50</xdr:row>
      <xdr:rowOff>126988</xdr:rowOff>
    </xdr:to>
    <xdr:sp macro="" textlink="">
      <xdr:nvSpPr>
        <xdr:cNvPr id="146" name="楕円 145"/>
        <xdr:cNvSpPr/>
      </xdr:nvSpPr>
      <xdr:spPr>
        <a:xfrm>
          <a:off x="1079500" y="85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143515</xdr:rowOff>
    </xdr:from>
    <xdr:ext cx="534377" cy="259045"/>
    <xdr:sp macro="" textlink="">
      <xdr:nvSpPr>
        <xdr:cNvPr id="147" name="テキスト ボックス 146"/>
        <xdr:cNvSpPr txBox="1"/>
      </xdr:nvSpPr>
      <xdr:spPr>
        <a:xfrm>
          <a:off x="863111" y="83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60778</xdr:rowOff>
    </xdr:from>
    <xdr:to>
      <xdr:col>24</xdr:col>
      <xdr:colOff>62865</xdr:colOff>
      <xdr:row>79</xdr:row>
      <xdr:rowOff>152219</xdr:rowOff>
    </xdr:to>
    <xdr:cxnSp macro="">
      <xdr:nvCxnSpPr>
        <xdr:cNvPr id="172" name="直線コネクタ 171"/>
        <xdr:cNvCxnSpPr/>
      </xdr:nvCxnSpPr>
      <xdr:spPr>
        <a:xfrm flipV="1">
          <a:off x="4633595" y="12405178"/>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156046</xdr:rowOff>
    </xdr:from>
    <xdr:ext cx="534377" cy="259045"/>
    <xdr:sp macro="" textlink="">
      <xdr:nvSpPr>
        <xdr:cNvPr id="173" name="民生費最小値テキスト"/>
        <xdr:cNvSpPr txBox="1"/>
      </xdr:nvSpPr>
      <xdr:spPr>
        <a:xfrm>
          <a:off x="4686300" y="13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152219</xdr:rowOff>
    </xdr:from>
    <xdr:to>
      <xdr:col>24</xdr:col>
      <xdr:colOff>152400</xdr:colOff>
      <xdr:row>79</xdr:row>
      <xdr:rowOff>152219</xdr:rowOff>
    </xdr:to>
    <xdr:cxnSp macro="">
      <xdr:nvCxnSpPr>
        <xdr:cNvPr id="174" name="直線コネクタ 173"/>
        <xdr:cNvCxnSpPr/>
      </xdr:nvCxnSpPr>
      <xdr:spPr>
        <a:xfrm>
          <a:off x="4546600" y="13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7455</xdr:rowOff>
    </xdr:from>
    <xdr:ext cx="534377" cy="259045"/>
    <xdr:sp macro="" textlink="">
      <xdr:nvSpPr>
        <xdr:cNvPr id="175" name="民生費最大値テキスト"/>
        <xdr:cNvSpPr txBox="1"/>
      </xdr:nvSpPr>
      <xdr:spPr>
        <a:xfrm>
          <a:off x="4686300" y="121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60778</xdr:rowOff>
    </xdr:from>
    <xdr:to>
      <xdr:col>24</xdr:col>
      <xdr:colOff>152400</xdr:colOff>
      <xdr:row>72</xdr:row>
      <xdr:rowOff>60778</xdr:rowOff>
    </xdr:to>
    <xdr:cxnSp macro="">
      <xdr:nvCxnSpPr>
        <xdr:cNvPr id="176" name="直線コネクタ 175"/>
        <xdr:cNvCxnSpPr/>
      </xdr:nvCxnSpPr>
      <xdr:spPr>
        <a:xfrm>
          <a:off x="4546600" y="1240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85598</xdr:rowOff>
    </xdr:from>
    <xdr:to>
      <xdr:col>24</xdr:col>
      <xdr:colOff>63500</xdr:colOff>
      <xdr:row>72</xdr:row>
      <xdr:rowOff>103015</xdr:rowOff>
    </xdr:to>
    <xdr:cxnSp macro="">
      <xdr:nvCxnSpPr>
        <xdr:cNvPr id="177" name="直線コネクタ 176"/>
        <xdr:cNvCxnSpPr/>
      </xdr:nvCxnSpPr>
      <xdr:spPr>
        <a:xfrm>
          <a:off x="3797300" y="12087098"/>
          <a:ext cx="838200" cy="3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112285</xdr:rowOff>
    </xdr:from>
    <xdr:ext cx="534377" cy="259045"/>
    <xdr:sp macro="" textlink="">
      <xdr:nvSpPr>
        <xdr:cNvPr id="178" name="民生費平均値テキスト"/>
        <xdr:cNvSpPr txBox="1"/>
      </xdr:nvSpPr>
      <xdr:spPr>
        <a:xfrm>
          <a:off x="4686300" y="127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133858</xdr:rowOff>
    </xdr:from>
    <xdr:to>
      <xdr:col>24</xdr:col>
      <xdr:colOff>114300</xdr:colOff>
      <xdr:row>75</xdr:row>
      <xdr:rowOff>64008</xdr:rowOff>
    </xdr:to>
    <xdr:sp macro="" textlink="">
      <xdr:nvSpPr>
        <xdr:cNvPr id="179" name="フローチャート: 判断 178"/>
        <xdr:cNvSpPr/>
      </xdr:nvSpPr>
      <xdr:spPr>
        <a:xfrm>
          <a:off x="45847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85598</xdr:rowOff>
    </xdr:from>
    <xdr:to>
      <xdr:col>19</xdr:col>
      <xdr:colOff>177800</xdr:colOff>
      <xdr:row>72</xdr:row>
      <xdr:rowOff>106716</xdr:rowOff>
    </xdr:to>
    <xdr:cxnSp macro="">
      <xdr:nvCxnSpPr>
        <xdr:cNvPr id="180" name="直線コネクタ 179"/>
        <xdr:cNvCxnSpPr/>
      </xdr:nvCxnSpPr>
      <xdr:spPr>
        <a:xfrm flipV="1">
          <a:off x="2908300" y="12087098"/>
          <a:ext cx="889000" cy="3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87376</xdr:rowOff>
    </xdr:from>
    <xdr:to>
      <xdr:col>20</xdr:col>
      <xdr:colOff>38100</xdr:colOff>
      <xdr:row>74</xdr:row>
      <xdr:rowOff>17526</xdr:rowOff>
    </xdr:to>
    <xdr:sp macro="" textlink="">
      <xdr:nvSpPr>
        <xdr:cNvPr id="181" name="フローチャート: 判断 180"/>
        <xdr:cNvSpPr/>
      </xdr:nvSpPr>
      <xdr:spPr>
        <a:xfrm>
          <a:off x="3746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8653</xdr:rowOff>
    </xdr:from>
    <xdr:ext cx="534377" cy="259045"/>
    <xdr:sp macro="" textlink="">
      <xdr:nvSpPr>
        <xdr:cNvPr id="182" name="テキスト ボックス 181"/>
        <xdr:cNvSpPr txBox="1"/>
      </xdr:nvSpPr>
      <xdr:spPr>
        <a:xfrm>
          <a:off x="35174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39225</xdr:rowOff>
    </xdr:from>
    <xdr:to>
      <xdr:col>15</xdr:col>
      <xdr:colOff>50800</xdr:colOff>
      <xdr:row>72</xdr:row>
      <xdr:rowOff>106716</xdr:rowOff>
    </xdr:to>
    <xdr:cxnSp macro="">
      <xdr:nvCxnSpPr>
        <xdr:cNvPr id="183" name="直線コネクタ 182"/>
        <xdr:cNvCxnSpPr/>
      </xdr:nvCxnSpPr>
      <xdr:spPr>
        <a:xfrm>
          <a:off x="2019300" y="12383625"/>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159331</xdr:rowOff>
    </xdr:from>
    <xdr:to>
      <xdr:col>15</xdr:col>
      <xdr:colOff>101600</xdr:colOff>
      <xdr:row>73</xdr:row>
      <xdr:rowOff>89481</xdr:rowOff>
    </xdr:to>
    <xdr:sp macro="" textlink="">
      <xdr:nvSpPr>
        <xdr:cNvPr id="184" name="フローチャート: 判断 183"/>
        <xdr:cNvSpPr/>
      </xdr:nvSpPr>
      <xdr:spPr>
        <a:xfrm>
          <a:off x="2857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80608</xdr:rowOff>
    </xdr:from>
    <xdr:ext cx="534377" cy="259045"/>
    <xdr:sp macro="" textlink="">
      <xdr:nvSpPr>
        <xdr:cNvPr id="185" name="テキスト ボックス 184"/>
        <xdr:cNvSpPr txBox="1"/>
      </xdr:nvSpPr>
      <xdr:spPr>
        <a:xfrm>
          <a:off x="26411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8310</xdr:rowOff>
    </xdr:from>
    <xdr:to>
      <xdr:col>10</xdr:col>
      <xdr:colOff>114300</xdr:colOff>
      <xdr:row>72</xdr:row>
      <xdr:rowOff>39225</xdr:rowOff>
    </xdr:to>
    <xdr:cxnSp macro="">
      <xdr:nvCxnSpPr>
        <xdr:cNvPr id="186" name="直線コネクタ 185"/>
        <xdr:cNvCxnSpPr/>
      </xdr:nvCxnSpPr>
      <xdr:spPr>
        <a:xfrm>
          <a:off x="1130300" y="12352710"/>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43616</xdr:rowOff>
    </xdr:from>
    <xdr:to>
      <xdr:col>10</xdr:col>
      <xdr:colOff>165100</xdr:colOff>
      <xdr:row>77</xdr:row>
      <xdr:rowOff>145216</xdr:rowOff>
    </xdr:to>
    <xdr:sp macro="" textlink="">
      <xdr:nvSpPr>
        <xdr:cNvPr id="187" name="フローチャート: 判断 186"/>
        <xdr:cNvSpPr/>
      </xdr:nvSpPr>
      <xdr:spPr>
        <a:xfrm>
          <a:off x="1968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136343</xdr:rowOff>
    </xdr:from>
    <xdr:ext cx="534377" cy="259045"/>
    <xdr:sp macro="" textlink="">
      <xdr:nvSpPr>
        <xdr:cNvPr id="188" name="テキスト ボックス 187"/>
        <xdr:cNvSpPr txBox="1"/>
      </xdr:nvSpPr>
      <xdr:spPr>
        <a:xfrm>
          <a:off x="1752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78232</xdr:rowOff>
    </xdr:from>
    <xdr:to>
      <xdr:col>6</xdr:col>
      <xdr:colOff>38100</xdr:colOff>
      <xdr:row>75</xdr:row>
      <xdr:rowOff>8382</xdr:rowOff>
    </xdr:to>
    <xdr:sp macro="" textlink="">
      <xdr:nvSpPr>
        <xdr:cNvPr id="189" name="フローチャート: 判断 188"/>
        <xdr:cNvSpPr/>
      </xdr:nvSpPr>
      <xdr:spPr>
        <a:xfrm>
          <a:off x="1079500" y="1276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170959</xdr:rowOff>
    </xdr:from>
    <xdr:ext cx="534377" cy="259045"/>
    <xdr:sp macro="" textlink="">
      <xdr:nvSpPr>
        <xdr:cNvPr id="190" name="テキスト ボックス 189"/>
        <xdr:cNvSpPr txBox="1"/>
      </xdr:nvSpPr>
      <xdr:spPr>
        <a:xfrm>
          <a:off x="863111" y="128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52215</xdr:rowOff>
    </xdr:from>
    <xdr:to>
      <xdr:col>24</xdr:col>
      <xdr:colOff>114300</xdr:colOff>
      <xdr:row>72</xdr:row>
      <xdr:rowOff>153815</xdr:rowOff>
    </xdr:to>
    <xdr:sp macro="" textlink="">
      <xdr:nvSpPr>
        <xdr:cNvPr id="196" name="楕円 195"/>
        <xdr:cNvSpPr/>
      </xdr:nvSpPr>
      <xdr:spPr>
        <a:xfrm>
          <a:off x="4584700" y="12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138592</xdr:rowOff>
    </xdr:from>
    <xdr:ext cx="534377" cy="259045"/>
    <xdr:sp macro="" textlink="">
      <xdr:nvSpPr>
        <xdr:cNvPr id="197" name="民生費該当値テキスト"/>
        <xdr:cNvSpPr txBox="1"/>
      </xdr:nvSpPr>
      <xdr:spPr>
        <a:xfrm>
          <a:off x="4686300" y="123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34798</xdr:rowOff>
    </xdr:from>
    <xdr:to>
      <xdr:col>20</xdr:col>
      <xdr:colOff>38100</xdr:colOff>
      <xdr:row>70</xdr:row>
      <xdr:rowOff>136398</xdr:rowOff>
    </xdr:to>
    <xdr:sp macro="" textlink="">
      <xdr:nvSpPr>
        <xdr:cNvPr id="198" name="楕円 197"/>
        <xdr:cNvSpPr/>
      </xdr:nvSpPr>
      <xdr:spPr>
        <a:xfrm>
          <a:off x="3746500" y="120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152925</xdr:rowOff>
    </xdr:from>
    <xdr:ext cx="534377" cy="259045"/>
    <xdr:sp macro="" textlink="">
      <xdr:nvSpPr>
        <xdr:cNvPr id="199" name="テキスト ボックス 198"/>
        <xdr:cNvSpPr txBox="1"/>
      </xdr:nvSpPr>
      <xdr:spPr>
        <a:xfrm>
          <a:off x="3517411" y="118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55916</xdr:rowOff>
    </xdr:from>
    <xdr:to>
      <xdr:col>15</xdr:col>
      <xdr:colOff>101600</xdr:colOff>
      <xdr:row>72</xdr:row>
      <xdr:rowOff>157516</xdr:rowOff>
    </xdr:to>
    <xdr:sp macro="" textlink="">
      <xdr:nvSpPr>
        <xdr:cNvPr id="200" name="楕円 199"/>
        <xdr:cNvSpPr/>
      </xdr:nvSpPr>
      <xdr:spPr>
        <a:xfrm>
          <a:off x="2857500" y="124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2593</xdr:rowOff>
    </xdr:from>
    <xdr:ext cx="534377" cy="259045"/>
    <xdr:sp macro="" textlink="">
      <xdr:nvSpPr>
        <xdr:cNvPr id="201" name="テキスト ボックス 200"/>
        <xdr:cNvSpPr txBox="1"/>
      </xdr:nvSpPr>
      <xdr:spPr>
        <a:xfrm>
          <a:off x="2641111" y="121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159875</xdr:rowOff>
    </xdr:from>
    <xdr:to>
      <xdr:col>10</xdr:col>
      <xdr:colOff>165100</xdr:colOff>
      <xdr:row>72</xdr:row>
      <xdr:rowOff>90025</xdr:rowOff>
    </xdr:to>
    <xdr:sp macro="" textlink="">
      <xdr:nvSpPr>
        <xdr:cNvPr id="202" name="楕円 201"/>
        <xdr:cNvSpPr/>
      </xdr:nvSpPr>
      <xdr:spPr>
        <a:xfrm>
          <a:off x="1968500" y="12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106552</xdr:rowOff>
    </xdr:from>
    <xdr:ext cx="534377" cy="259045"/>
    <xdr:sp macro="" textlink="">
      <xdr:nvSpPr>
        <xdr:cNvPr id="203" name="テキスト ボックス 202"/>
        <xdr:cNvSpPr txBox="1"/>
      </xdr:nvSpPr>
      <xdr:spPr>
        <a:xfrm>
          <a:off x="1752111" y="12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128960</xdr:rowOff>
    </xdr:from>
    <xdr:to>
      <xdr:col>6</xdr:col>
      <xdr:colOff>38100</xdr:colOff>
      <xdr:row>72</xdr:row>
      <xdr:rowOff>59110</xdr:rowOff>
    </xdr:to>
    <xdr:sp macro="" textlink="">
      <xdr:nvSpPr>
        <xdr:cNvPr id="204" name="楕円 203"/>
        <xdr:cNvSpPr/>
      </xdr:nvSpPr>
      <xdr:spPr>
        <a:xfrm>
          <a:off x="1079500" y="123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75637</xdr:rowOff>
    </xdr:from>
    <xdr:ext cx="534377" cy="259045"/>
    <xdr:sp macro="" textlink="">
      <xdr:nvSpPr>
        <xdr:cNvPr id="205" name="テキスト ボックス 204"/>
        <xdr:cNvSpPr txBox="1"/>
      </xdr:nvSpPr>
      <xdr:spPr>
        <a:xfrm>
          <a:off x="863111" y="120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8" name="直線コネクタ 227"/>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9"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30" name="直線コネクタ 229"/>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31"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2" name="直線コネクタ 231"/>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22467</xdr:rowOff>
    </xdr:from>
    <xdr:to>
      <xdr:col>24</xdr:col>
      <xdr:colOff>63500</xdr:colOff>
      <xdr:row>97</xdr:row>
      <xdr:rowOff>79160</xdr:rowOff>
    </xdr:to>
    <xdr:cxnSp macro="">
      <xdr:nvCxnSpPr>
        <xdr:cNvPr id="233" name="直線コネクタ 232"/>
        <xdr:cNvCxnSpPr/>
      </xdr:nvCxnSpPr>
      <xdr:spPr>
        <a:xfrm flipV="1">
          <a:off x="3797300" y="16653117"/>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4"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5" name="フローチャート: 判断 234"/>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21323</xdr:rowOff>
    </xdr:from>
    <xdr:to>
      <xdr:col>19</xdr:col>
      <xdr:colOff>177800</xdr:colOff>
      <xdr:row>97</xdr:row>
      <xdr:rowOff>79160</xdr:rowOff>
    </xdr:to>
    <xdr:cxnSp macro="">
      <xdr:nvCxnSpPr>
        <xdr:cNvPr id="236" name="直線コネクタ 235"/>
        <xdr:cNvCxnSpPr/>
      </xdr:nvCxnSpPr>
      <xdr:spPr>
        <a:xfrm>
          <a:off x="2908300" y="16651973"/>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7" name="フローチャート: 判断 236"/>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8" name="テキスト ボックス 237"/>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21323</xdr:rowOff>
    </xdr:from>
    <xdr:to>
      <xdr:col>15</xdr:col>
      <xdr:colOff>50800</xdr:colOff>
      <xdr:row>97</xdr:row>
      <xdr:rowOff>96723</xdr:rowOff>
    </xdr:to>
    <xdr:cxnSp macro="">
      <xdr:nvCxnSpPr>
        <xdr:cNvPr id="239" name="直線コネクタ 238"/>
        <xdr:cNvCxnSpPr/>
      </xdr:nvCxnSpPr>
      <xdr:spPr>
        <a:xfrm flipV="1">
          <a:off x="2019300" y="16651973"/>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40" name="フローチャート: 判断 239"/>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41" name="テキスト ボックス 240"/>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9970</xdr:rowOff>
    </xdr:from>
    <xdr:to>
      <xdr:col>10</xdr:col>
      <xdr:colOff>114300</xdr:colOff>
      <xdr:row>97</xdr:row>
      <xdr:rowOff>96723</xdr:rowOff>
    </xdr:to>
    <xdr:cxnSp macro="">
      <xdr:nvCxnSpPr>
        <xdr:cNvPr id="242" name="直線コネクタ 241"/>
        <xdr:cNvCxnSpPr/>
      </xdr:nvCxnSpPr>
      <xdr:spPr>
        <a:xfrm>
          <a:off x="1130300" y="16640620"/>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3" name="フローチャート: 判断 242"/>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4" name="テキスト ボックス 243"/>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1270</xdr:rowOff>
    </xdr:from>
    <xdr:to>
      <xdr:col>6</xdr:col>
      <xdr:colOff>38100</xdr:colOff>
      <xdr:row>96</xdr:row>
      <xdr:rowOff>102870</xdr:rowOff>
    </xdr:to>
    <xdr:sp macro="" textlink="">
      <xdr:nvSpPr>
        <xdr:cNvPr id="245" name="フローチャート: 判断 244"/>
        <xdr:cNvSpPr/>
      </xdr:nvSpPr>
      <xdr:spPr>
        <a:xfrm>
          <a:off x="1079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119397</xdr:rowOff>
    </xdr:from>
    <xdr:ext cx="534377" cy="259045"/>
    <xdr:sp macro="" textlink="">
      <xdr:nvSpPr>
        <xdr:cNvPr id="246" name="テキスト ボックス 245"/>
        <xdr:cNvSpPr txBox="1"/>
      </xdr:nvSpPr>
      <xdr:spPr>
        <a:xfrm>
          <a:off x="863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143117</xdr:rowOff>
    </xdr:from>
    <xdr:to>
      <xdr:col>24</xdr:col>
      <xdr:colOff>114300</xdr:colOff>
      <xdr:row>97</xdr:row>
      <xdr:rowOff>73267</xdr:rowOff>
    </xdr:to>
    <xdr:sp macro="" textlink="">
      <xdr:nvSpPr>
        <xdr:cNvPr id="252" name="楕円 251"/>
        <xdr:cNvSpPr/>
      </xdr:nvSpPr>
      <xdr:spPr>
        <a:xfrm>
          <a:off x="4584700" y="1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121544</xdr:rowOff>
    </xdr:from>
    <xdr:ext cx="534377" cy="259045"/>
    <xdr:sp macro="" textlink="">
      <xdr:nvSpPr>
        <xdr:cNvPr id="253" name="衛生費該当値テキスト"/>
        <xdr:cNvSpPr txBox="1"/>
      </xdr:nvSpPr>
      <xdr:spPr>
        <a:xfrm>
          <a:off x="4686300" y="165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28360</xdr:rowOff>
    </xdr:from>
    <xdr:to>
      <xdr:col>20</xdr:col>
      <xdr:colOff>38100</xdr:colOff>
      <xdr:row>97</xdr:row>
      <xdr:rowOff>129960</xdr:rowOff>
    </xdr:to>
    <xdr:sp macro="" textlink="">
      <xdr:nvSpPr>
        <xdr:cNvPr id="254" name="楕円 253"/>
        <xdr:cNvSpPr/>
      </xdr:nvSpPr>
      <xdr:spPr>
        <a:xfrm>
          <a:off x="3746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121087</xdr:rowOff>
    </xdr:from>
    <xdr:ext cx="534377" cy="259045"/>
    <xdr:sp macro="" textlink="">
      <xdr:nvSpPr>
        <xdr:cNvPr id="255" name="テキスト ボックス 254"/>
        <xdr:cNvSpPr txBox="1"/>
      </xdr:nvSpPr>
      <xdr:spPr>
        <a:xfrm>
          <a:off x="35174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141973</xdr:rowOff>
    </xdr:from>
    <xdr:to>
      <xdr:col>15</xdr:col>
      <xdr:colOff>101600</xdr:colOff>
      <xdr:row>97</xdr:row>
      <xdr:rowOff>72123</xdr:rowOff>
    </xdr:to>
    <xdr:sp macro="" textlink="">
      <xdr:nvSpPr>
        <xdr:cNvPr id="256" name="楕円 255"/>
        <xdr:cNvSpPr/>
      </xdr:nvSpPr>
      <xdr:spPr>
        <a:xfrm>
          <a:off x="28575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63250</xdr:rowOff>
    </xdr:from>
    <xdr:ext cx="534377" cy="259045"/>
    <xdr:sp macro="" textlink="">
      <xdr:nvSpPr>
        <xdr:cNvPr id="257" name="テキスト ボックス 256"/>
        <xdr:cNvSpPr txBox="1"/>
      </xdr:nvSpPr>
      <xdr:spPr>
        <a:xfrm>
          <a:off x="26411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45923</xdr:rowOff>
    </xdr:from>
    <xdr:to>
      <xdr:col>10</xdr:col>
      <xdr:colOff>165100</xdr:colOff>
      <xdr:row>97</xdr:row>
      <xdr:rowOff>147523</xdr:rowOff>
    </xdr:to>
    <xdr:sp macro="" textlink="">
      <xdr:nvSpPr>
        <xdr:cNvPr id="258" name="楕円 257"/>
        <xdr:cNvSpPr/>
      </xdr:nvSpPr>
      <xdr:spPr>
        <a:xfrm>
          <a:off x="1968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138650</xdr:rowOff>
    </xdr:from>
    <xdr:ext cx="534377" cy="259045"/>
    <xdr:sp macro="" textlink="">
      <xdr:nvSpPr>
        <xdr:cNvPr id="259" name="テキスト ボックス 258"/>
        <xdr:cNvSpPr txBox="1"/>
      </xdr:nvSpPr>
      <xdr:spPr>
        <a:xfrm>
          <a:off x="1752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130620</xdr:rowOff>
    </xdr:from>
    <xdr:to>
      <xdr:col>6</xdr:col>
      <xdr:colOff>38100</xdr:colOff>
      <xdr:row>97</xdr:row>
      <xdr:rowOff>60770</xdr:rowOff>
    </xdr:to>
    <xdr:sp macro="" textlink="">
      <xdr:nvSpPr>
        <xdr:cNvPr id="260" name="楕円 259"/>
        <xdr:cNvSpPr/>
      </xdr:nvSpPr>
      <xdr:spPr>
        <a:xfrm>
          <a:off x="1079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51897</xdr:rowOff>
    </xdr:from>
    <xdr:ext cx="534377" cy="259045"/>
    <xdr:sp macro="" textlink="">
      <xdr:nvSpPr>
        <xdr:cNvPr id="261" name="テキスト ボックス 260"/>
        <xdr:cNvSpPr txBox="1"/>
      </xdr:nvSpPr>
      <xdr:spPr>
        <a:xfrm>
          <a:off x="86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2" name="テキスト ボックス 271"/>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25400</xdr:rowOff>
    </xdr:from>
    <xdr:to>
      <xdr:col>54</xdr:col>
      <xdr:colOff>189865</xdr:colOff>
      <xdr:row>39</xdr:row>
      <xdr:rowOff>32639</xdr:rowOff>
    </xdr:to>
    <xdr:cxnSp macro="">
      <xdr:nvCxnSpPr>
        <xdr:cNvPr id="284" name="直線コネクタ 283"/>
        <xdr:cNvCxnSpPr/>
      </xdr:nvCxnSpPr>
      <xdr:spPr>
        <a:xfrm flipV="1">
          <a:off x="10475595" y="5683250"/>
          <a:ext cx="1270" cy="103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36466</xdr:rowOff>
    </xdr:from>
    <xdr:ext cx="469744" cy="259045"/>
    <xdr:sp macro="" textlink="">
      <xdr:nvSpPr>
        <xdr:cNvPr id="285" name="労働費最小値テキスト"/>
        <xdr:cNvSpPr txBox="1"/>
      </xdr:nvSpPr>
      <xdr:spPr>
        <a:xfrm>
          <a:off x="10528300" y="67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32639</xdr:rowOff>
    </xdr:from>
    <xdr:to>
      <xdr:col>55</xdr:col>
      <xdr:colOff>88900</xdr:colOff>
      <xdr:row>39</xdr:row>
      <xdr:rowOff>32639</xdr:rowOff>
    </xdr:to>
    <xdr:cxnSp macro="">
      <xdr:nvCxnSpPr>
        <xdr:cNvPr id="286" name="直線コネクタ 285"/>
        <xdr:cNvCxnSpPr/>
      </xdr:nvCxnSpPr>
      <xdr:spPr>
        <a:xfrm>
          <a:off x="10388600" y="671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143527</xdr:rowOff>
    </xdr:from>
    <xdr:ext cx="469744" cy="259045"/>
    <xdr:sp macro="" textlink="">
      <xdr:nvSpPr>
        <xdr:cNvPr id="287" name="労働費最大値テキスト"/>
        <xdr:cNvSpPr txBox="1"/>
      </xdr:nvSpPr>
      <xdr:spPr>
        <a:xfrm>
          <a:off x="10528300"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25400</xdr:rowOff>
    </xdr:from>
    <xdr:to>
      <xdr:col>55</xdr:col>
      <xdr:colOff>88900</xdr:colOff>
      <xdr:row>33</xdr:row>
      <xdr:rowOff>25400</xdr:rowOff>
    </xdr:to>
    <xdr:cxnSp macro="">
      <xdr:nvCxnSpPr>
        <xdr:cNvPr id="288" name="直線コネクタ 287"/>
        <xdr:cNvCxnSpPr/>
      </xdr:nvCxnSpPr>
      <xdr:spPr>
        <a:xfrm>
          <a:off x="10388600" y="56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169037</xdr:rowOff>
    </xdr:from>
    <xdr:to>
      <xdr:col>55</xdr:col>
      <xdr:colOff>0</xdr:colOff>
      <xdr:row>36</xdr:row>
      <xdr:rowOff>73787</xdr:rowOff>
    </xdr:to>
    <xdr:cxnSp macro="">
      <xdr:nvCxnSpPr>
        <xdr:cNvPr id="289" name="直線コネクタ 288"/>
        <xdr:cNvCxnSpPr/>
      </xdr:nvCxnSpPr>
      <xdr:spPr>
        <a:xfrm flipV="1">
          <a:off x="9639300" y="5826887"/>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151909</xdr:rowOff>
    </xdr:from>
    <xdr:ext cx="469744" cy="259045"/>
    <xdr:sp macro="" textlink="">
      <xdr:nvSpPr>
        <xdr:cNvPr id="290" name="労働費平均値テキスト"/>
        <xdr:cNvSpPr txBox="1"/>
      </xdr:nvSpPr>
      <xdr:spPr>
        <a:xfrm>
          <a:off x="10528300" y="6324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1" name="フローチャート: 判断 290"/>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73787</xdr:rowOff>
    </xdr:from>
    <xdr:to>
      <xdr:col>50</xdr:col>
      <xdr:colOff>114300</xdr:colOff>
      <xdr:row>36</xdr:row>
      <xdr:rowOff>74930</xdr:rowOff>
    </xdr:to>
    <xdr:cxnSp macro="">
      <xdr:nvCxnSpPr>
        <xdr:cNvPr id="292" name="直線コネクタ 291"/>
        <xdr:cNvCxnSpPr/>
      </xdr:nvCxnSpPr>
      <xdr:spPr>
        <a:xfrm flipV="1">
          <a:off x="8750300" y="62459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169291</xdr:rowOff>
    </xdr:from>
    <xdr:to>
      <xdr:col>50</xdr:col>
      <xdr:colOff>165100</xdr:colOff>
      <xdr:row>37</xdr:row>
      <xdr:rowOff>99441</xdr:rowOff>
    </xdr:to>
    <xdr:sp macro="" textlink="">
      <xdr:nvSpPr>
        <xdr:cNvPr id="293" name="フローチャート: 判断 292"/>
        <xdr:cNvSpPr/>
      </xdr:nvSpPr>
      <xdr:spPr>
        <a:xfrm>
          <a:off x="9588500" y="63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90568</xdr:rowOff>
    </xdr:from>
    <xdr:ext cx="469744" cy="259045"/>
    <xdr:sp macro="" textlink="">
      <xdr:nvSpPr>
        <xdr:cNvPr id="294" name="テキスト ボックス 293"/>
        <xdr:cNvSpPr txBox="1"/>
      </xdr:nvSpPr>
      <xdr:spPr>
        <a:xfrm>
          <a:off x="9391728"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74930</xdr:rowOff>
    </xdr:from>
    <xdr:to>
      <xdr:col>45</xdr:col>
      <xdr:colOff>177800</xdr:colOff>
      <xdr:row>36</xdr:row>
      <xdr:rowOff>74930</xdr:rowOff>
    </xdr:to>
    <xdr:cxnSp macro="">
      <xdr:nvCxnSpPr>
        <xdr:cNvPr id="295" name="直線コネクタ 294"/>
        <xdr:cNvCxnSpPr/>
      </xdr:nvCxnSpPr>
      <xdr:spPr>
        <a:xfrm>
          <a:off x="7861300" y="60756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xdr:rowOff>
    </xdr:from>
    <xdr:to>
      <xdr:col>46</xdr:col>
      <xdr:colOff>38100</xdr:colOff>
      <xdr:row>36</xdr:row>
      <xdr:rowOff>103251</xdr:rowOff>
    </xdr:to>
    <xdr:sp macro="" textlink="">
      <xdr:nvSpPr>
        <xdr:cNvPr id="296" name="フローチャート: 判断 295"/>
        <xdr:cNvSpPr/>
      </xdr:nvSpPr>
      <xdr:spPr>
        <a:xfrm>
          <a:off x="8699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119778</xdr:rowOff>
    </xdr:from>
    <xdr:ext cx="469744" cy="259045"/>
    <xdr:sp macro="" textlink="">
      <xdr:nvSpPr>
        <xdr:cNvPr id="297" name="テキスト ボックス 296"/>
        <xdr:cNvSpPr txBox="1"/>
      </xdr:nvSpPr>
      <xdr:spPr>
        <a:xfrm>
          <a:off x="8515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154178</xdr:rowOff>
    </xdr:from>
    <xdr:to>
      <xdr:col>41</xdr:col>
      <xdr:colOff>50800</xdr:colOff>
      <xdr:row>35</xdr:row>
      <xdr:rowOff>74930</xdr:rowOff>
    </xdr:to>
    <xdr:cxnSp macro="">
      <xdr:nvCxnSpPr>
        <xdr:cNvPr id="298" name="直線コネクタ 297"/>
        <xdr:cNvCxnSpPr/>
      </xdr:nvCxnSpPr>
      <xdr:spPr>
        <a:xfrm>
          <a:off x="6972300" y="5640578"/>
          <a:ext cx="8890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143764</xdr:rowOff>
    </xdr:from>
    <xdr:to>
      <xdr:col>41</xdr:col>
      <xdr:colOff>101600</xdr:colOff>
      <xdr:row>33</xdr:row>
      <xdr:rowOff>73914</xdr:rowOff>
    </xdr:to>
    <xdr:sp macro="" textlink="">
      <xdr:nvSpPr>
        <xdr:cNvPr id="299" name="フローチャート: 判断 298"/>
        <xdr:cNvSpPr/>
      </xdr:nvSpPr>
      <xdr:spPr>
        <a:xfrm>
          <a:off x="7810500" y="563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90441</xdr:rowOff>
    </xdr:from>
    <xdr:ext cx="469744" cy="259045"/>
    <xdr:sp macro="" textlink="">
      <xdr:nvSpPr>
        <xdr:cNvPr id="300" name="テキスト ボックス 299"/>
        <xdr:cNvSpPr txBox="1"/>
      </xdr:nvSpPr>
      <xdr:spPr>
        <a:xfrm>
          <a:off x="7626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20320</xdr:rowOff>
    </xdr:from>
    <xdr:to>
      <xdr:col>36</xdr:col>
      <xdr:colOff>165100</xdr:colOff>
      <xdr:row>31</xdr:row>
      <xdr:rowOff>121920</xdr:rowOff>
    </xdr:to>
    <xdr:sp macro="" textlink="">
      <xdr:nvSpPr>
        <xdr:cNvPr id="301" name="フローチャート: 判断 300"/>
        <xdr:cNvSpPr/>
      </xdr:nvSpPr>
      <xdr:spPr>
        <a:xfrm>
          <a:off x="6921500" y="53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138447</xdr:rowOff>
    </xdr:from>
    <xdr:ext cx="469744" cy="259045"/>
    <xdr:sp macro="" textlink="">
      <xdr:nvSpPr>
        <xdr:cNvPr id="302" name="テキスト ボックス 301"/>
        <xdr:cNvSpPr txBox="1"/>
      </xdr:nvSpPr>
      <xdr:spPr>
        <a:xfrm>
          <a:off x="6737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118237</xdr:rowOff>
    </xdr:from>
    <xdr:to>
      <xdr:col>55</xdr:col>
      <xdr:colOff>50800</xdr:colOff>
      <xdr:row>34</xdr:row>
      <xdr:rowOff>48387</xdr:rowOff>
    </xdr:to>
    <xdr:sp macro="" textlink="">
      <xdr:nvSpPr>
        <xdr:cNvPr id="308" name="楕円 307"/>
        <xdr:cNvSpPr/>
      </xdr:nvSpPr>
      <xdr:spPr>
        <a:xfrm>
          <a:off x="104267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141114</xdr:rowOff>
    </xdr:from>
    <xdr:ext cx="469744" cy="259045"/>
    <xdr:sp macro="" textlink="">
      <xdr:nvSpPr>
        <xdr:cNvPr id="309" name="労働費該当値テキスト"/>
        <xdr:cNvSpPr txBox="1"/>
      </xdr:nvSpPr>
      <xdr:spPr>
        <a:xfrm>
          <a:off x="10528300"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22987</xdr:rowOff>
    </xdr:from>
    <xdr:to>
      <xdr:col>50</xdr:col>
      <xdr:colOff>165100</xdr:colOff>
      <xdr:row>36</xdr:row>
      <xdr:rowOff>124587</xdr:rowOff>
    </xdr:to>
    <xdr:sp macro="" textlink="">
      <xdr:nvSpPr>
        <xdr:cNvPr id="310" name="楕円 309"/>
        <xdr:cNvSpPr/>
      </xdr:nvSpPr>
      <xdr:spPr>
        <a:xfrm>
          <a:off x="9588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141114</xdr:rowOff>
    </xdr:from>
    <xdr:ext cx="469744" cy="259045"/>
    <xdr:sp macro="" textlink="">
      <xdr:nvSpPr>
        <xdr:cNvPr id="311" name="テキスト ボックス 310"/>
        <xdr:cNvSpPr txBox="1"/>
      </xdr:nvSpPr>
      <xdr:spPr>
        <a:xfrm>
          <a:off x="9391728" y="597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24130</xdr:rowOff>
    </xdr:from>
    <xdr:to>
      <xdr:col>46</xdr:col>
      <xdr:colOff>38100</xdr:colOff>
      <xdr:row>36</xdr:row>
      <xdr:rowOff>125730</xdr:rowOff>
    </xdr:to>
    <xdr:sp macro="" textlink="">
      <xdr:nvSpPr>
        <xdr:cNvPr id="312" name="楕円 311"/>
        <xdr:cNvSpPr/>
      </xdr:nvSpPr>
      <xdr:spPr>
        <a:xfrm>
          <a:off x="869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116857</xdr:rowOff>
    </xdr:from>
    <xdr:ext cx="469744" cy="259045"/>
    <xdr:sp macro="" textlink="">
      <xdr:nvSpPr>
        <xdr:cNvPr id="313" name="テキスト ボックス 312"/>
        <xdr:cNvSpPr txBox="1"/>
      </xdr:nvSpPr>
      <xdr:spPr>
        <a:xfrm>
          <a:off x="8515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24130</xdr:rowOff>
    </xdr:from>
    <xdr:to>
      <xdr:col>41</xdr:col>
      <xdr:colOff>101600</xdr:colOff>
      <xdr:row>35</xdr:row>
      <xdr:rowOff>125730</xdr:rowOff>
    </xdr:to>
    <xdr:sp macro="" textlink="">
      <xdr:nvSpPr>
        <xdr:cNvPr id="314" name="楕円 313"/>
        <xdr:cNvSpPr/>
      </xdr:nvSpPr>
      <xdr:spPr>
        <a:xfrm>
          <a:off x="781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116857</xdr:rowOff>
    </xdr:from>
    <xdr:ext cx="469744" cy="259045"/>
    <xdr:sp macro="" textlink="">
      <xdr:nvSpPr>
        <xdr:cNvPr id="315" name="テキスト ボックス 314"/>
        <xdr:cNvSpPr txBox="1"/>
      </xdr:nvSpPr>
      <xdr:spPr>
        <a:xfrm>
          <a:off x="7626428"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103378</xdr:rowOff>
    </xdr:from>
    <xdr:to>
      <xdr:col>36</xdr:col>
      <xdr:colOff>165100</xdr:colOff>
      <xdr:row>33</xdr:row>
      <xdr:rowOff>33528</xdr:rowOff>
    </xdr:to>
    <xdr:sp macro="" textlink="">
      <xdr:nvSpPr>
        <xdr:cNvPr id="316" name="楕円 315"/>
        <xdr:cNvSpPr/>
      </xdr:nvSpPr>
      <xdr:spPr>
        <a:xfrm>
          <a:off x="6921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24655</xdr:rowOff>
    </xdr:from>
    <xdr:ext cx="469744" cy="259045"/>
    <xdr:sp macro="" textlink="">
      <xdr:nvSpPr>
        <xdr:cNvPr id="317" name="テキスト ボックス 316"/>
        <xdr:cNvSpPr txBox="1"/>
      </xdr:nvSpPr>
      <xdr:spPr>
        <a:xfrm>
          <a:off x="6737428" y="56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40" name="直線コネクタ 339"/>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41"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42" name="直線コネクタ 341"/>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43"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4" name="直線コネクタ 343"/>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119850</xdr:rowOff>
    </xdr:from>
    <xdr:to>
      <xdr:col>55</xdr:col>
      <xdr:colOff>0</xdr:colOff>
      <xdr:row>58</xdr:row>
      <xdr:rowOff>24371</xdr:rowOff>
    </xdr:to>
    <xdr:cxnSp macro="">
      <xdr:nvCxnSpPr>
        <xdr:cNvPr id="345" name="直線コネクタ 344"/>
        <xdr:cNvCxnSpPr/>
      </xdr:nvCxnSpPr>
      <xdr:spPr>
        <a:xfrm>
          <a:off x="9639300" y="9892500"/>
          <a:ext cx="8382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6"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7" name="フローチャート: 判断 346"/>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36678</xdr:rowOff>
    </xdr:from>
    <xdr:to>
      <xdr:col>50</xdr:col>
      <xdr:colOff>114300</xdr:colOff>
      <xdr:row>57</xdr:row>
      <xdr:rowOff>119850</xdr:rowOff>
    </xdr:to>
    <xdr:cxnSp macro="">
      <xdr:nvCxnSpPr>
        <xdr:cNvPr id="348" name="直線コネクタ 347"/>
        <xdr:cNvCxnSpPr/>
      </xdr:nvCxnSpPr>
      <xdr:spPr>
        <a:xfrm>
          <a:off x="8750300" y="98093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9" name="フローチャート: 判断 348"/>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50" name="テキスト ボックス 349"/>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36678</xdr:rowOff>
    </xdr:from>
    <xdr:to>
      <xdr:col>45</xdr:col>
      <xdr:colOff>177800</xdr:colOff>
      <xdr:row>57</xdr:row>
      <xdr:rowOff>42773</xdr:rowOff>
    </xdr:to>
    <xdr:cxnSp macro="">
      <xdr:nvCxnSpPr>
        <xdr:cNvPr id="351" name="直線コネクタ 350"/>
        <xdr:cNvCxnSpPr/>
      </xdr:nvCxnSpPr>
      <xdr:spPr>
        <a:xfrm flipV="1">
          <a:off x="7861300" y="980932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52" name="フローチャート: 判断 351"/>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53" name="テキスト ボックス 352"/>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14465</xdr:rowOff>
    </xdr:from>
    <xdr:to>
      <xdr:col>41</xdr:col>
      <xdr:colOff>50800</xdr:colOff>
      <xdr:row>57</xdr:row>
      <xdr:rowOff>42773</xdr:rowOff>
    </xdr:to>
    <xdr:cxnSp macro="">
      <xdr:nvCxnSpPr>
        <xdr:cNvPr id="354" name="直線コネクタ 353"/>
        <xdr:cNvCxnSpPr/>
      </xdr:nvCxnSpPr>
      <xdr:spPr>
        <a:xfrm>
          <a:off x="6972300" y="9615665"/>
          <a:ext cx="8890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5" name="フローチャート: 判断 354"/>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94175</xdr:rowOff>
    </xdr:from>
    <xdr:ext cx="534377" cy="259045"/>
    <xdr:sp macro="" textlink="">
      <xdr:nvSpPr>
        <xdr:cNvPr id="356" name="テキスト ボックス 355"/>
        <xdr:cNvSpPr txBox="1"/>
      </xdr:nvSpPr>
      <xdr:spPr>
        <a:xfrm>
          <a:off x="7594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94691</xdr:rowOff>
    </xdr:from>
    <xdr:to>
      <xdr:col>36</xdr:col>
      <xdr:colOff>165100</xdr:colOff>
      <xdr:row>55</xdr:row>
      <xdr:rowOff>24841</xdr:rowOff>
    </xdr:to>
    <xdr:sp macro="" textlink="">
      <xdr:nvSpPr>
        <xdr:cNvPr id="357" name="フローチャート: 判断 356"/>
        <xdr:cNvSpPr/>
      </xdr:nvSpPr>
      <xdr:spPr>
        <a:xfrm>
          <a:off x="6921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41368</xdr:rowOff>
    </xdr:from>
    <xdr:ext cx="534377" cy="259045"/>
    <xdr:sp macro="" textlink="">
      <xdr:nvSpPr>
        <xdr:cNvPr id="358" name="テキスト ボックス 357"/>
        <xdr:cNvSpPr txBox="1"/>
      </xdr:nvSpPr>
      <xdr:spPr>
        <a:xfrm>
          <a:off x="6705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145021</xdr:rowOff>
    </xdr:from>
    <xdr:to>
      <xdr:col>55</xdr:col>
      <xdr:colOff>50800</xdr:colOff>
      <xdr:row>58</xdr:row>
      <xdr:rowOff>75171</xdr:rowOff>
    </xdr:to>
    <xdr:sp macro="" textlink="">
      <xdr:nvSpPr>
        <xdr:cNvPr id="364" name="楕円 363"/>
        <xdr:cNvSpPr/>
      </xdr:nvSpPr>
      <xdr:spPr>
        <a:xfrm>
          <a:off x="104267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123448</xdr:rowOff>
    </xdr:from>
    <xdr:ext cx="534377" cy="259045"/>
    <xdr:sp macro="" textlink="">
      <xdr:nvSpPr>
        <xdr:cNvPr id="365" name="農林水産業費該当値テキスト"/>
        <xdr:cNvSpPr txBox="1"/>
      </xdr:nvSpPr>
      <xdr:spPr>
        <a:xfrm>
          <a:off x="10528300"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69050</xdr:rowOff>
    </xdr:from>
    <xdr:to>
      <xdr:col>50</xdr:col>
      <xdr:colOff>165100</xdr:colOff>
      <xdr:row>57</xdr:row>
      <xdr:rowOff>170650</xdr:rowOff>
    </xdr:to>
    <xdr:sp macro="" textlink="">
      <xdr:nvSpPr>
        <xdr:cNvPr id="366" name="楕円 365"/>
        <xdr:cNvSpPr/>
      </xdr:nvSpPr>
      <xdr:spPr>
        <a:xfrm>
          <a:off x="9588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161777</xdr:rowOff>
    </xdr:from>
    <xdr:ext cx="534377" cy="259045"/>
    <xdr:sp macro="" textlink="">
      <xdr:nvSpPr>
        <xdr:cNvPr id="367" name="テキスト ボックス 366"/>
        <xdr:cNvSpPr txBox="1"/>
      </xdr:nvSpPr>
      <xdr:spPr>
        <a:xfrm>
          <a:off x="93594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157328</xdr:rowOff>
    </xdr:from>
    <xdr:to>
      <xdr:col>46</xdr:col>
      <xdr:colOff>38100</xdr:colOff>
      <xdr:row>57</xdr:row>
      <xdr:rowOff>87478</xdr:rowOff>
    </xdr:to>
    <xdr:sp macro="" textlink="">
      <xdr:nvSpPr>
        <xdr:cNvPr id="368" name="楕円 367"/>
        <xdr:cNvSpPr/>
      </xdr:nvSpPr>
      <xdr:spPr>
        <a:xfrm>
          <a:off x="8699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78605</xdr:rowOff>
    </xdr:from>
    <xdr:ext cx="534377" cy="259045"/>
    <xdr:sp macro="" textlink="">
      <xdr:nvSpPr>
        <xdr:cNvPr id="369" name="テキスト ボックス 368"/>
        <xdr:cNvSpPr txBox="1"/>
      </xdr:nvSpPr>
      <xdr:spPr>
        <a:xfrm>
          <a:off x="8483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163423</xdr:rowOff>
    </xdr:from>
    <xdr:to>
      <xdr:col>41</xdr:col>
      <xdr:colOff>101600</xdr:colOff>
      <xdr:row>57</xdr:row>
      <xdr:rowOff>93573</xdr:rowOff>
    </xdr:to>
    <xdr:sp macro="" textlink="">
      <xdr:nvSpPr>
        <xdr:cNvPr id="370" name="楕円 369"/>
        <xdr:cNvSpPr/>
      </xdr:nvSpPr>
      <xdr:spPr>
        <a:xfrm>
          <a:off x="7810500" y="97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84700</xdr:rowOff>
    </xdr:from>
    <xdr:ext cx="534377" cy="259045"/>
    <xdr:sp macro="" textlink="">
      <xdr:nvSpPr>
        <xdr:cNvPr id="371" name="テキスト ボックス 370"/>
        <xdr:cNvSpPr txBox="1"/>
      </xdr:nvSpPr>
      <xdr:spPr>
        <a:xfrm>
          <a:off x="7594111" y="98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135115</xdr:rowOff>
    </xdr:from>
    <xdr:to>
      <xdr:col>36</xdr:col>
      <xdr:colOff>165100</xdr:colOff>
      <xdr:row>56</xdr:row>
      <xdr:rowOff>65265</xdr:rowOff>
    </xdr:to>
    <xdr:sp macro="" textlink="">
      <xdr:nvSpPr>
        <xdr:cNvPr id="372" name="楕円 371"/>
        <xdr:cNvSpPr/>
      </xdr:nvSpPr>
      <xdr:spPr>
        <a:xfrm>
          <a:off x="6921500" y="95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56392</xdr:rowOff>
    </xdr:from>
    <xdr:ext cx="534377" cy="259045"/>
    <xdr:sp macro="" textlink="">
      <xdr:nvSpPr>
        <xdr:cNvPr id="373" name="テキスト ボックス 372"/>
        <xdr:cNvSpPr txBox="1"/>
      </xdr:nvSpPr>
      <xdr:spPr>
        <a:xfrm>
          <a:off x="6705111" y="96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7" name="直線コネクタ 396"/>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8"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9" name="直線コネクタ 398"/>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400"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401" name="直線コネクタ 400"/>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161891</xdr:rowOff>
    </xdr:from>
    <xdr:to>
      <xdr:col>55</xdr:col>
      <xdr:colOff>0</xdr:colOff>
      <xdr:row>76</xdr:row>
      <xdr:rowOff>170382</xdr:rowOff>
    </xdr:to>
    <xdr:cxnSp macro="">
      <xdr:nvCxnSpPr>
        <xdr:cNvPr id="402" name="直線コネクタ 401"/>
        <xdr:cNvCxnSpPr/>
      </xdr:nvCxnSpPr>
      <xdr:spPr>
        <a:xfrm>
          <a:off x="9639300" y="1319209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403" name="商工費平均値テキスト"/>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4" name="フローチャート: 判断 403"/>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100527</xdr:rowOff>
    </xdr:from>
    <xdr:to>
      <xdr:col>50</xdr:col>
      <xdr:colOff>114300</xdr:colOff>
      <xdr:row>76</xdr:row>
      <xdr:rowOff>161891</xdr:rowOff>
    </xdr:to>
    <xdr:cxnSp macro="">
      <xdr:nvCxnSpPr>
        <xdr:cNvPr id="405" name="直線コネクタ 404"/>
        <xdr:cNvCxnSpPr/>
      </xdr:nvCxnSpPr>
      <xdr:spPr>
        <a:xfrm>
          <a:off x="8750300" y="13130727"/>
          <a:ext cx="889000" cy="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6" name="フローチャート: 判断 405"/>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7" name="テキスト ボックス 406"/>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100527</xdr:rowOff>
    </xdr:from>
    <xdr:to>
      <xdr:col>45</xdr:col>
      <xdr:colOff>177800</xdr:colOff>
      <xdr:row>76</xdr:row>
      <xdr:rowOff>105311</xdr:rowOff>
    </xdr:to>
    <xdr:cxnSp macro="">
      <xdr:nvCxnSpPr>
        <xdr:cNvPr id="408" name="直線コネクタ 407"/>
        <xdr:cNvCxnSpPr/>
      </xdr:nvCxnSpPr>
      <xdr:spPr>
        <a:xfrm flipV="1">
          <a:off x="7861300" y="13130727"/>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9" name="フローチャート: 判断 408"/>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10" name="テキスト ボックス 409"/>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105311</xdr:rowOff>
    </xdr:from>
    <xdr:to>
      <xdr:col>41</xdr:col>
      <xdr:colOff>50800</xdr:colOff>
      <xdr:row>76</xdr:row>
      <xdr:rowOff>132352</xdr:rowOff>
    </xdr:to>
    <xdr:cxnSp macro="">
      <xdr:nvCxnSpPr>
        <xdr:cNvPr id="411" name="直線コネクタ 410"/>
        <xdr:cNvCxnSpPr/>
      </xdr:nvCxnSpPr>
      <xdr:spPr>
        <a:xfrm flipV="1">
          <a:off x="6972300" y="13135511"/>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12" name="フローチャート: 判断 411"/>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13" name="テキスト ボックス 412"/>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37988</xdr:rowOff>
    </xdr:from>
    <xdr:to>
      <xdr:col>36</xdr:col>
      <xdr:colOff>165100</xdr:colOff>
      <xdr:row>74</xdr:row>
      <xdr:rowOff>139588</xdr:rowOff>
    </xdr:to>
    <xdr:sp macro="" textlink="">
      <xdr:nvSpPr>
        <xdr:cNvPr id="414" name="フローチャート: 判断 413"/>
        <xdr:cNvSpPr/>
      </xdr:nvSpPr>
      <xdr:spPr>
        <a:xfrm>
          <a:off x="6921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156115</xdr:rowOff>
    </xdr:from>
    <xdr:ext cx="534377" cy="259045"/>
    <xdr:sp macro="" textlink="">
      <xdr:nvSpPr>
        <xdr:cNvPr id="415" name="テキスト ボックス 414"/>
        <xdr:cNvSpPr txBox="1"/>
      </xdr:nvSpPr>
      <xdr:spPr>
        <a:xfrm>
          <a:off x="6705111" y="125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119582</xdr:rowOff>
    </xdr:from>
    <xdr:to>
      <xdr:col>55</xdr:col>
      <xdr:colOff>50800</xdr:colOff>
      <xdr:row>77</xdr:row>
      <xdr:rowOff>49732</xdr:rowOff>
    </xdr:to>
    <xdr:sp macro="" textlink="">
      <xdr:nvSpPr>
        <xdr:cNvPr id="421" name="楕円 420"/>
        <xdr:cNvSpPr/>
      </xdr:nvSpPr>
      <xdr:spPr>
        <a:xfrm>
          <a:off x="10426700" y="13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98009</xdr:rowOff>
    </xdr:from>
    <xdr:ext cx="534377" cy="259045"/>
    <xdr:sp macro="" textlink="">
      <xdr:nvSpPr>
        <xdr:cNvPr id="422" name="商工費該当値テキスト"/>
        <xdr:cNvSpPr txBox="1"/>
      </xdr:nvSpPr>
      <xdr:spPr>
        <a:xfrm>
          <a:off x="10528300" y="131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111091</xdr:rowOff>
    </xdr:from>
    <xdr:to>
      <xdr:col>50</xdr:col>
      <xdr:colOff>165100</xdr:colOff>
      <xdr:row>77</xdr:row>
      <xdr:rowOff>41241</xdr:rowOff>
    </xdr:to>
    <xdr:sp macro="" textlink="">
      <xdr:nvSpPr>
        <xdr:cNvPr id="423" name="楕円 422"/>
        <xdr:cNvSpPr/>
      </xdr:nvSpPr>
      <xdr:spPr>
        <a:xfrm>
          <a:off x="9588500" y="131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32368</xdr:rowOff>
    </xdr:from>
    <xdr:ext cx="534377" cy="259045"/>
    <xdr:sp macro="" textlink="">
      <xdr:nvSpPr>
        <xdr:cNvPr id="424" name="テキスト ボックス 423"/>
        <xdr:cNvSpPr txBox="1"/>
      </xdr:nvSpPr>
      <xdr:spPr>
        <a:xfrm>
          <a:off x="9359411" y="132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49727</xdr:rowOff>
    </xdr:from>
    <xdr:to>
      <xdr:col>46</xdr:col>
      <xdr:colOff>38100</xdr:colOff>
      <xdr:row>76</xdr:row>
      <xdr:rowOff>151327</xdr:rowOff>
    </xdr:to>
    <xdr:sp macro="" textlink="">
      <xdr:nvSpPr>
        <xdr:cNvPr id="425" name="楕円 424"/>
        <xdr:cNvSpPr/>
      </xdr:nvSpPr>
      <xdr:spPr>
        <a:xfrm>
          <a:off x="86995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142454</xdr:rowOff>
    </xdr:from>
    <xdr:ext cx="534377" cy="259045"/>
    <xdr:sp macro="" textlink="">
      <xdr:nvSpPr>
        <xdr:cNvPr id="426" name="テキスト ボックス 425"/>
        <xdr:cNvSpPr txBox="1"/>
      </xdr:nvSpPr>
      <xdr:spPr>
        <a:xfrm>
          <a:off x="8483111" y="131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54511</xdr:rowOff>
    </xdr:from>
    <xdr:to>
      <xdr:col>41</xdr:col>
      <xdr:colOff>101600</xdr:colOff>
      <xdr:row>76</xdr:row>
      <xdr:rowOff>156111</xdr:rowOff>
    </xdr:to>
    <xdr:sp macro="" textlink="">
      <xdr:nvSpPr>
        <xdr:cNvPr id="427" name="楕円 426"/>
        <xdr:cNvSpPr/>
      </xdr:nvSpPr>
      <xdr:spPr>
        <a:xfrm>
          <a:off x="78105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147238</xdr:rowOff>
    </xdr:from>
    <xdr:ext cx="534377" cy="259045"/>
    <xdr:sp macro="" textlink="">
      <xdr:nvSpPr>
        <xdr:cNvPr id="428" name="テキスト ボックス 427"/>
        <xdr:cNvSpPr txBox="1"/>
      </xdr:nvSpPr>
      <xdr:spPr>
        <a:xfrm>
          <a:off x="7594111" y="13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81552</xdr:rowOff>
    </xdr:from>
    <xdr:to>
      <xdr:col>36</xdr:col>
      <xdr:colOff>165100</xdr:colOff>
      <xdr:row>77</xdr:row>
      <xdr:rowOff>11702</xdr:rowOff>
    </xdr:to>
    <xdr:sp macro="" textlink="">
      <xdr:nvSpPr>
        <xdr:cNvPr id="429" name="楕円 428"/>
        <xdr:cNvSpPr/>
      </xdr:nvSpPr>
      <xdr:spPr>
        <a:xfrm>
          <a:off x="6921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2829</xdr:rowOff>
    </xdr:from>
    <xdr:ext cx="534377" cy="259045"/>
    <xdr:sp macro="" textlink="">
      <xdr:nvSpPr>
        <xdr:cNvPr id="430" name="テキスト ボックス 429"/>
        <xdr:cNvSpPr txBox="1"/>
      </xdr:nvSpPr>
      <xdr:spPr>
        <a:xfrm>
          <a:off x="6705111"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5" name="直線コネクタ 454"/>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6"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7" name="直線コネクタ 456"/>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8"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9" name="直線コネクタ 458"/>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128254</xdr:rowOff>
    </xdr:from>
    <xdr:to>
      <xdr:col>55</xdr:col>
      <xdr:colOff>0</xdr:colOff>
      <xdr:row>98</xdr:row>
      <xdr:rowOff>9</xdr:rowOff>
    </xdr:to>
    <xdr:cxnSp macro="">
      <xdr:nvCxnSpPr>
        <xdr:cNvPr id="460" name="直線コネクタ 459"/>
        <xdr:cNvCxnSpPr/>
      </xdr:nvCxnSpPr>
      <xdr:spPr>
        <a:xfrm>
          <a:off x="9639300" y="16587454"/>
          <a:ext cx="8382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61" name="土木費平均値テキスト"/>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62" name="フローチャート: 判断 461"/>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70924</xdr:rowOff>
    </xdr:from>
    <xdr:to>
      <xdr:col>50</xdr:col>
      <xdr:colOff>114300</xdr:colOff>
      <xdr:row>96</xdr:row>
      <xdr:rowOff>128254</xdr:rowOff>
    </xdr:to>
    <xdr:cxnSp macro="">
      <xdr:nvCxnSpPr>
        <xdr:cNvPr id="463" name="直線コネクタ 462"/>
        <xdr:cNvCxnSpPr/>
      </xdr:nvCxnSpPr>
      <xdr:spPr>
        <a:xfrm>
          <a:off x="8750300" y="16530124"/>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4" name="フローチャート: 判断 463"/>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5" name="テキスト ボックス 464"/>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70924</xdr:rowOff>
    </xdr:from>
    <xdr:to>
      <xdr:col>45</xdr:col>
      <xdr:colOff>177800</xdr:colOff>
      <xdr:row>96</xdr:row>
      <xdr:rowOff>87889</xdr:rowOff>
    </xdr:to>
    <xdr:cxnSp macro="">
      <xdr:nvCxnSpPr>
        <xdr:cNvPr id="466" name="直線コネクタ 465"/>
        <xdr:cNvCxnSpPr/>
      </xdr:nvCxnSpPr>
      <xdr:spPr>
        <a:xfrm flipV="1">
          <a:off x="7861300" y="16530124"/>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7" name="フローチャート: 判断 466"/>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23289</xdr:rowOff>
    </xdr:from>
    <xdr:ext cx="534377" cy="259045"/>
    <xdr:sp macro="" textlink="">
      <xdr:nvSpPr>
        <xdr:cNvPr id="468" name="テキスト ボックス 467"/>
        <xdr:cNvSpPr txBox="1"/>
      </xdr:nvSpPr>
      <xdr:spPr>
        <a:xfrm>
          <a:off x="8483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87889</xdr:rowOff>
    </xdr:from>
    <xdr:to>
      <xdr:col>41</xdr:col>
      <xdr:colOff>50800</xdr:colOff>
      <xdr:row>97</xdr:row>
      <xdr:rowOff>1527</xdr:rowOff>
    </xdr:to>
    <xdr:cxnSp macro="">
      <xdr:nvCxnSpPr>
        <xdr:cNvPr id="469" name="直線コネクタ 468"/>
        <xdr:cNvCxnSpPr/>
      </xdr:nvCxnSpPr>
      <xdr:spPr>
        <a:xfrm flipV="1">
          <a:off x="6972300" y="16547089"/>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70" name="フローチャート: 判断 469"/>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67767</xdr:rowOff>
    </xdr:from>
    <xdr:ext cx="534377" cy="259045"/>
    <xdr:sp macro="" textlink="">
      <xdr:nvSpPr>
        <xdr:cNvPr id="471" name="テキスト ボックス 470"/>
        <xdr:cNvSpPr txBox="1"/>
      </xdr:nvSpPr>
      <xdr:spPr>
        <a:xfrm>
          <a:off x="7594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80327</xdr:rowOff>
    </xdr:from>
    <xdr:to>
      <xdr:col>36</xdr:col>
      <xdr:colOff>165100</xdr:colOff>
      <xdr:row>96</xdr:row>
      <xdr:rowOff>10477</xdr:rowOff>
    </xdr:to>
    <xdr:sp macro="" textlink="">
      <xdr:nvSpPr>
        <xdr:cNvPr id="472" name="フローチャート: 判断 471"/>
        <xdr:cNvSpPr/>
      </xdr:nvSpPr>
      <xdr:spPr>
        <a:xfrm>
          <a:off x="6921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27004</xdr:rowOff>
    </xdr:from>
    <xdr:ext cx="534377" cy="259045"/>
    <xdr:sp macro="" textlink="">
      <xdr:nvSpPr>
        <xdr:cNvPr id="473" name="テキスト ボックス 472"/>
        <xdr:cNvSpPr txBox="1"/>
      </xdr:nvSpPr>
      <xdr:spPr>
        <a:xfrm>
          <a:off x="6705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120659</xdr:rowOff>
    </xdr:from>
    <xdr:to>
      <xdr:col>55</xdr:col>
      <xdr:colOff>50800</xdr:colOff>
      <xdr:row>98</xdr:row>
      <xdr:rowOff>50809</xdr:rowOff>
    </xdr:to>
    <xdr:sp macro="" textlink="">
      <xdr:nvSpPr>
        <xdr:cNvPr id="479" name="楕円 478"/>
        <xdr:cNvSpPr/>
      </xdr:nvSpPr>
      <xdr:spPr>
        <a:xfrm>
          <a:off x="104267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35586</xdr:rowOff>
    </xdr:from>
    <xdr:ext cx="534377" cy="259045"/>
    <xdr:sp macro="" textlink="">
      <xdr:nvSpPr>
        <xdr:cNvPr id="480" name="土木費該当値テキスト"/>
        <xdr:cNvSpPr txBox="1"/>
      </xdr:nvSpPr>
      <xdr:spPr>
        <a:xfrm>
          <a:off x="10528300" y="166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77454</xdr:rowOff>
    </xdr:from>
    <xdr:to>
      <xdr:col>50</xdr:col>
      <xdr:colOff>165100</xdr:colOff>
      <xdr:row>97</xdr:row>
      <xdr:rowOff>7604</xdr:rowOff>
    </xdr:to>
    <xdr:sp macro="" textlink="">
      <xdr:nvSpPr>
        <xdr:cNvPr id="481" name="楕円 480"/>
        <xdr:cNvSpPr/>
      </xdr:nvSpPr>
      <xdr:spPr>
        <a:xfrm>
          <a:off x="95885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170181</xdr:rowOff>
    </xdr:from>
    <xdr:ext cx="534377" cy="259045"/>
    <xdr:sp macro="" textlink="">
      <xdr:nvSpPr>
        <xdr:cNvPr id="482" name="テキスト ボックス 481"/>
        <xdr:cNvSpPr txBox="1"/>
      </xdr:nvSpPr>
      <xdr:spPr>
        <a:xfrm>
          <a:off x="9359411" y="166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20124</xdr:rowOff>
    </xdr:from>
    <xdr:to>
      <xdr:col>46</xdr:col>
      <xdr:colOff>38100</xdr:colOff>
      <xdr:row>96</xdr:row>
      <xdr:rowOff>121724</xdr:rowOff>
    </xdr:to>
    <xdr:sp macro="" textlink="">
      <xdr:nvSpPr>
        <xdr:cNvPr id="483" name="楕円 482"/>
        <xdr:cNvSpPr/>
      </xdr:nvSpPr>
      <xdr:spPr>
        <a:xfrm>
          <a:off x="8699500" y="164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138251</xdr:rowOff>
    </xdr:from>
    <xdr:ext cx="534377" cy="259045"/>
    <xdr:sp macro="" textlink="">
      <xdr:nvSpPr>
        <xdr:cNvPr id="484" name="テキスト ボックス 483"/>
        <xdr:cNvSpPr txBox="1"/>
      </xdr:nvSpPr>
      <xdr:spPr>
        <a:xfrm>
          <a:off x="8483111" y="162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37089</xdr:rowOff>
    </xdr:from>
    <xdr:to>
      <xdr:col>41</xdr:col>
      <xdr:colOff>101600</xdr:colOff>
      <xdr:row>96</xdr:row>
      <xdr:rowOff>138689</xdr:rowOff>
    </xdr:to>
    <xdr:sp macro="" textlink="">
      <xdr:nvSpPr>
        <xdr:cNvPr id="485" name="楕円 484"/>
        <xdr:cNvSpPr/>
      </xdr:nvSpPr>
      <xdr:spPr>
        <a:xfrm>
          <a:off x="7810500" y="1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155216</xdr:rowOff>
    </xdr:from>
    <xdr:ext cx="534377" cy="259045"/>
    <xdr:sp macro="" textlink="">
      <xdr:nvSpPr>
        <xdr:cNvPr id="486" name="テキスト ボックス 485"/>
        <xdr:cNvSpPr txBox="1"/>
      </xdr:nvSpPr>
      <xdr:spPr>
        <a:xfrm>
          <a:off x="7594111" y="1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122177</xdr:rowOff>
    </xdr:from>
    <xdr:to>
      <xdr:col>36</xdr:col>
      <xdr:colOff>165100</xdr:colOff>
      <xdr:row>97</xdr:row>
      <xdr:rowOff>52327</xdr:rowOff>
    </xdr:to>
    <xdr:sp macro="" textlink="">
      <xdr:nvSpPr>
        <xdr:cNvPr id="487" name="楕円 486"/>
        <xdr:cNvSpPr/>
      </xdr:nvSpPr>
      <xdr:spPr>
        <a:xfrm>
          <a:off x="69215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43454</xdr:rowOff>
    </xdr:from>
    <xdr:ext cx="534377" cy="259045"/>
    <xdr:sp macro="" textlink="">
      <xdr:nvSpPr>
        <xdr:cNvPr id="488" name="テキスト ボックス 487"/>
        <xdr:cNvSpPr txBox="1"/>
      </xdr:nvSpPr>
      <xdr:spPr>
        <a:xfrm>
          <a:off x="6705111"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9" name="直線コネクタ 508"/>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10" name="警察費最小値テキスト"/>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11" name="直線コネクタ 510"/>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12" name="警察費最大値テキスト"/>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13" name="直線コネクタ 512"/>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68605</xdr:rowOff>
    </xdr:from>
    <xdr:to>
      <xdr:col>85</xdr:col>
      <xdr:colOff>127000</xdr:colOff>
      <xdr:row>38</xdr:row>
      <xdr:rowOff>120041</xdr:rowOff>
    </xdr:to>
    <xdr:cxnSp macro="">
      <xdr:nvCxnSpPr>
        <xdr:cNvPr id="514" name="直線コネクタ 513"/>
        <xdr:cNvCxnSpPr/>
      </xdr:nvCxnSpPr>
      <xdr:spPr>
        <a:xfrm>
          <a:off x="15481300" y="658370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97375</xdr:rowOff>
    </xdr:from>
    <xdr:ext cx="534377" cy="259045"/>
    <xdr:sp macro="" textlink="">
      <xdr:nvSpPr>
        <xdr:cNvPr id="515" name="警察費平均値テキスト"/>
        <xdr:cNvSpPr txBox="1"/>
      </xdr:nvSpPr>
      <xdr:spPr>
        <a:xfrm>
          <a:off x="16370300" y="59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6" name="フローチャート: 判断 515"/>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68605</xdr:rowOff>
    </xdr:from>
    <xdr:to>
      <xdr:col>81</xdr:col>
      <xdr:colOff>50800</xdr:colOff>
      <xdr:row>38</xdr:row>
      <xdr:rowOff>162331</xdr:rowOff>
    </xdr:to>
    <xdr:cxnSp macro="">
      <xdr:nvCxnSpPr>
        <xdr:cNvPr id="517" name="直線コネクタ 516"/>
        <xdr:cNvCxnSpPr/>
      </xdr:nvCxnSpPr>
      <xdr:spPr>
        <a:xfrm flipV="1">
          <a:off x="14592300" y="658370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8" name="フローチャート: 判断 517"/>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55922</xdr:rowOff>
    </xdr:from>
    <xdr:ext cx="534377" cy="259045"/>
    <xdr:sp macro="" textlink="">
      <xdr:nvSpPr>
        <xdr:cNvPr id="519" name="テキスト ボックス 518"/>
        <xdr:cNvSpPr txBox="1"/>
      </xdr:nvSpPr>
      <xdr:spPr>
        <a:xfrm>
          <a:off x="152014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152044</xdr:rowOff>
    </xdr:from>
    <xdr:to>
      <xdr:col>76</xdr:col>
      <xdr:colOff>114300</xdr:colOff>
      <xdr:row>38</xdr:row>
      <xdr:rowOff>162331</xdr:rowOff>
    </xdr:to>
    <xdr:cxnSp macro="">
      <xdr:nvCxnSpPr>
        <xdr:cNvPr id="520" name="直線コネクタ 519"/>
        <xdr:cNvCxnSpPr/>
      </xdr:nvCxnSpPr>
      <xdr:spPr>
        <a:xfrm>
          <a:off x="13703300" y="66671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21" name="フローチャート: 判断 520"/>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129303</xdr:rowOff>
    </xdr:from>
    <xdr:ext cx="534377" cy="259045"/>
    <xdr:sp macro="" textlink="">
      <xdr:nvSpPr>
        <xdr:cNvPr id="522" name="テキスト ボックス 521"/>
        <xdr:cNvSpPr txBox="1"/>
      </xdr:nvSpPr>
      <xdr:spPr>
        <a:xfrm>
          <a:off x="14325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152044</xdr:rowOff>
    </xdr:from>
    <xdr:to>
      <xdr:col>71</xdr:col>
      <xdr:colOff>177800</xdr:colOff>
      <xdr:row>39</xdr:row>
      <xdr:rowOff>73863</xdr:rowOff>
    </xdr:to>
    <xdr:cxnSp macro="">
      <xdr:nvCxnSpPr>
        <xdr:cNvPr id="523" name="直線コネクタ 522"/>
        <xdr:cNvCxnSpPr/>
      </xdr:nvCxnSpPr>
      <xdr:spPr>
        <a:xfrm flipV="1">
          <a:off x="12814300" y="6667144"/>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4" name="フローチャート: 判断 523"/>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155135</xdr:rowOff>
    </xdr:from>
    <xdr:ext cx="534377" cy="259045"/>
    <xdr:sp macro="" textlink="">
      <xdr:nvSpPr>
        <xdr:cNvPr id="525" name="テキスト ボックス 524"/>
        <xdr:cNvSpPr txBox="1"/>
      </xdr:nvSpPr>
      <xdr:spPr>
        <a:xfrm>
          <a:off x="13436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110160</xdr:rowOff>
    </xdr:from>
    <xdr:to>
      <xdr:col>67</xdr:col>
      <xdr:colOff>101600</xdr:colOff>
      <xdr:row>34</xdr:row>
      <xdr:rowOff>40310</xdr:rowOff>
    </xdr:to>
    <xdr:sp macro="" textlink="">
      <xdr:nvSpPr>
        <xdr:cNvPr id="526" name="フローチャート: 判断 525"/>
        <xdr:cNvSpPr/>
      </xdr:nvSpPr>
      <xdr:spPr>
        <a:xfrm>
          <a:off x="12763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56837</xdr:rowOff>
    </xdr:from>
    <xdr:ext cx="534377" cy="259045"/>
    <xdr:sp macro="" textlink="">
      <xdr:nvSpPr>
        <xdr:cNvPr id="527" name="テキスト ボックス 526"/>
        <xdr:cNvSpPr txBox="1"/>
      </xdr:nvSpPr>
      <xdr:spPr>
        <a:xfrm>
          <a:off x="12547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69241</xdr:rowOff>
    </xdr:from>
    <xdr:to>
      <xdr:col>85</xdr:col>
      <xdr:colOff>177800</xdr:colOff>
      <xdr:row>38</xdr:row>
      <xdr:rowOff>170841</xdr:rowOff>
    </xdr:to>
    <xdr:sp macro="" textlink="">
      <xdr:nvSpPr>
        <xdr:cNvPr id="533" name="楕円 532"/>
        <xdr:cNvSpPr/>
      </xdr:nvSpPr>
      <xdr:spPr>
        <a:xfrm>
          <a:off x="162687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155618</xdr:rowOff>
    </xdr:from>
    <xdr:ext cx="534377" cy="259045"/>
    <xdr:sp macro="" textlink="">
      <xdr:nvSpPr>
        <xdr:cNvPr id="534" name="警察費該当値テキスト"/>
        <xdr:cNvSpPr txBox="1"/>
      </xdr:nvSpPr>
      <xdr:spPr>
        <a:xfrm>
          <a:off x="16370300" y="6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17805</xdr:rowOff>
    </xdr:from>
    <xdr:to>
      <xdr:col>81</xdr:col>
      <xdr:colOff>101600</xdr:colOff>
      <xdr:row>38</xdr:row>
      <xdr:rowOff>119405</xdr:rowOff>
    </xdr:to>
    <xdr:sp macro="" textlink="">
      <xdr:nvSpPr>
        <xdr:cNvPr id="535" name="楕円 534"/>
        <xdr:cNvSpPr/>
      </xdr:nvSpPr>
      <xdr:spPr>
        <a:xfrm>
          <a:off x="1543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110532</xdr:rowOff>
    </xdr:from>
    <xdr:ext cx="534377" cy="259045"/>
    <xdr:sp macro="" textlink="">
      <xdr:nvSpPr>
        <xdr:cNvPr id="536" name="テキスト ボックス 535"/>
        <xdr:cNvSpPr txBox="1"/>
      </xdr:nvSpPr>
      <xdr:spPr>
        <a:xfrm>
          <a:off x="152014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111531</xdr:rowOff>
    </xdr:from>
    <xdr:to>
      <xdr:col>76</xdr:col>
      <xdr:colOff>165100</xdr:colOff>
      <xdr:row>39</xdr:row>
      <xdr:rowOff>41681</xdr:rowOff>
    </xdr:to>
    <xdr:sp macro="" textlink="">
      <xdr:nvSpPr>
        <xdr:cNvPr id="537" name="楕円 536"/>
        <xdr:cNvSpPr/>
      </xdr:nvSpPr>
      <xdr:spPr>
        <a:xfrm>
          <a:off x="14541500" y="6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32808</xdr:rowOff>
    </xdr:from>
    <xdr:ext cx="534377" cy="259045"/>
    <xdr:sp macro="" textlink="">
      <xdr:nvSpPr>
        <xdr:cNvPr id="538" name="テキスト ボックス 537"/>
        <xdr:cNvSpPr txBox="1"/>
      </xdr:nvSpPr>
      <xdr:spPr>
        <a:xfrm>
          <a:off x="14325111" y="67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101244</xdr:rowOff>
    </xdr:from>
    <xdr:to>
      <xdr:col>72</xdr:col>
      <xdr:colOff>38100</xdr:colOff>
      <xdr:row>39</xdr:row>
      <xdr:rowOff>31394</xdr:rowOff>
    </xdr:to>
    <xdr:sp macro="" textlink="">
      <xdr:nvSpPr>
        <xdr:cNvPr id="539" name="楕円 538"/>
        <xdr:cNvSpPr/>
      </xdr:nvSpPr>
      <xdr:spPr>
        <a:xfrm>
          <a:off x="13652500" y="66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22521</xdr:rowOff>
    </xdr:from>
    <xdr:ext cx="534377" cy="259045"/>
    <xdr:sp macro="" textlink="">
      <xdr:nvSpPr>
        <xdr:cNvPr id="540" name="テキスト ボックス 539"/>
        <xdr:cNvSpPr txBox="1"/>
      </xdr:nvSpPr>
      <xdr:spPr>
        <a:xfrm>
          <a:off x="13436111" y="67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23063</xdr:rowOff>
    </xdr:from>
    <xdr:to>
      <xdr:col>67</xdr:col>
      <xdr:colOff>101600</xdr:colOff>
      <xdr:row>39</xdr:row>
      <xdr:rowOff>124663</xdr:rowOff>
    </xdr:to>
    <xdr:sp macro="" textlink="">
      <xdr:nvSpPr>
        <xdr:cNvPr id="541" name="楕円 540"/>
        <xdr:cNvSpPr/>
      </xdr:nvSpPr>
      <xdr:spPr>
        <a:xfrm>
          <a:off x="12763500" y="67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115790</xdr:rowOff>
    </xdr:from>
    <xdr:ext cx="534377" cy="259045"/>
    <xdr:sp macro="" textlink="">
      <xdr:nvSpPr>
        <xdr:cNvPr id="542" name="テキスト ボックス 541"/>
        <xdr:cNvSpPr txBox="1"/>
      </xdr:nvSpPr>
      <xdr:spPr>
        <a:xfrm>
          <a:off x="12547111" y="68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5" name="直線コネクタ 564"/>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6"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7" name="直線コネクタ 566"/>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8"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9" name="直線コネクタ 568"/>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63271</xdr:rowOff>
    </xdr:from>
    <xdr:to>
      <xdr:col>85</xdr:col>
      <xdr:colOff>127000</xdr:colOff>
      <xdr:row>53</xdr:row>
      <xdr:rowOff>75387</xdr:rowOff>
    </xdr:to>
    <xdr:cxnSp macro="">
      <xdr:nvCxnSpPr>
        <xdr:cNvPr id="570" name="直線コネクタ 569"/>
        <xdr:cNvCxnSpPr/>
      </xdr:nvCxnSpPr>
      <xdr:spPr>
        <a:xfrm flipV="1">
          <a:off x="15481300" y="8978671"/>
          <a:ext cx="8382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50030</xdr:rowOff>
    </xdr:from>
    <xdr:ext cx="599010" cy="259045"/>
    <xdr:sp macro="" textlink="">
      <xdr:nvSpPr>
        <xdr:cNvPr id="571" name="教育費平均値テキスト"/>
        <xdr:cNvSpPr txBox="1"/>
      </xdr:nvSpPr>
      <xdr:spPr>
        <a:xfrm>
          <a:off x="16370300" y="930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72" name="フローチャート: 判断 571"/>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75387</xdr:rowOff>
    </xdr:from>
    <xdr:to>
      <xdr:col>81</xdr:col>
      <xdr:colOff>50800</xdr:colOff>
      <xdr:row>53</xdr:row>
      <xdr:rowOff>117983</xdr:rowOff>
    </xdr:to>
    <xdr:cxnSp macro="">
      <xdr:nvCxnSpPr>
        <xdr:cNvPr id="573" name="直線コネクタ 572"/>
        <xdr:cNvCxnSpPr/>
      </xdr:nvCxnSpPr>
      <xdr:spPr>
        <a:xfrm flipV="1">
          <a:off x="14592300" y="9162237"/>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4" name="フローチャート: 判断 573"/>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5" name="テキスト ボックス 574"/>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117983</xdr:rowOff>
    </xdr:from>
    <xdr:to>
      <xdr:col>76</xdr:col>
      <xdr:colOff>114300</xdr:colOff>
      <xdr:row>54</xdr:row>
      <xdr:rowOff>33554</xdr:rowOff>
    </xdr:to>
    <xdr:cxnSp macro="">
      <xdr:nvCxnSpPr>
        <xdr:cNvPr id="576" name="直線コネクタ 575"/>
        <xdr:cNvCxnSpPr/>
      </xdr:nvCxnSpPr>
      <xdr:spPr>
        <a:xfrm flipV="1">
          <a:off x="13703300" y="9204833"/>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7" name="フローチャート: 判断 576"/>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8" name="テキスト ボックス 577"/>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33554</xdr:rowOff>
    </xdr:from>
    <xdr:to>
      <xdr:col>71</xdr:col>
      <xdr:colOff>177800</xdr:colOff>
      <xdr:row>55</xdr:row>
      <xdr:rowOff>44831</xdr:rowOff>
    </xdr:to>
    <xdr:cxnSp macro="">
      <xdr:nvCxnSpPr>
        <xdr:cNvPr id="579" name="直線コネクタ 578"/>
        <xdr:cNvCxnSpPr/>
      </xdr:nvCxnSpPr>
      <xdr:spPr>
        <a:xfrm flipV="1">
          <a:off x="12814300" y="9291854"/>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80" name="フローチャート: 判断 579"/>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81" name="テキスト ボックス 580"/>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56438</xdr:rowOff>
    </xdr:from>
    <xdr:to>
      <xdr:col>67</xdr:col>
      <xdr:colOff>101600</xdr:colOff>
      <xdr:row>51</xdr:row>
      <xdr:rowOff>158038</xdr:rowOff>
    </xdr:to>
    <xdr:sp macro="" textlink="">
      <xdr:nvSpPr>
        <xdr:cNvPr id="582" name="フローチャート: 判断 581"/>
        <xdr:cNvSpPr/>
      </xdr:nvSpPr>
      <xdr:spPr>
        <a:xfrm>
          <a:off x="12763500" y="88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3115</xdr:rowOff>
    </xdr:from>
    <xdr:ext cx="599010" cy="259045"/>
    <xdr:sp macro="" textlink="">
      <xdr:nvSpPr>
        <xdr:cNvPr id="583" name="テキスト ボックス 582"/>
        <xdr:cNvSpPr txBox="1"/>
      </xdr:nvSpPr>
      <xdr:spPr>
        <a:xfrm>
          <a:off x="12514795" y="8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12471</xdr:rowOff>
    </xdr:from>
    <xdr:to>
      <xdr:col>85</xdr:col>
      <xdr:colOff>177800</xdr:colOff>
      <xdr:row>52</xdr:row>
      <xdr:rowOff>114071</xdr:rowOff>
    </xdr:to>
    <xdr:sp macro="" textlink="">
      <xdr:nvSpPr>
        <xdr:cNvPr id="589" name="楕円 588"/>
        <xdr:cNvSpPr/>
      </xdr:nvSpPr>
      <xdr:spPr>
        <a:xfrm>
          <a:off x="16268700" y="89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35348</xdr:rowOff>
    </xdr:from>
    <xdr:ext cx="599010" cy="259045"/>
    <xdr:sp macro="" textlink="">
      <xdr:nvSpPr>
        <xdr:cNvPr id="590" name="教育費該当値テキスト"/>
        <xdr:cNvSpPr txBox="1"/>
      </xdr:nvSpPr>
      <xdr:spPr>
        <a:xfrm>
          <a:off x="16370300" y="877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24587</xdr:rowOff>
    </xdr:from>
    <xdr:to>
      <xdr:col>81</xdr:col>
      <xdr:colOff>101600</xdr:colOff>
      <xdr:row>53</xdr:row>
      <xdr:rowOff>126187</xdr:rowOff>
    </xdr:to>
    <xdr:sp macro="" textlink="">
      <xdr:nvSpPr>
        <xdr:cNvPr id="591" name="楕円 590"/>
        <xdr:cNvSpPr/>
      </xdr:nvSpPr>
      <xdr:spPr>
        <a:xfrm>
          <a:off x="15430500" y="9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142714</xdr:rowOff>
    </xdr:from>
    <xdr:ext cx="599010" cy="259045"/>
    <xdr:sp macro="" textlink="">
      <xdr:nvSpPr>
        <xdr:cNvPr id="592" name="テキスト ボックス 591"/>
        <xdr:cNvSpPr txBox="1"/>
      </xdr:nvSpPr>
      <xdr:spPr>
        <a:xfrm>
          <a:off x="15169095" y="88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67183</xdr:rowOff>
    </xdr:from>
    <xdr:to>
      <xdr:col>76</xdr:col>
      <xdr:colOff>165100</xdr:colOff>
      <xdr:row>53</xdr:row>
      <xdr:rowOff>168783</xdr:rowOff>
    </xdr:to>
    <xdr:sp macro="" textlink="">
      <xdr:nvSpPr>
        <xdr:cNvPr id="593" name="楕円 592"/>
        <xdr:cNvSpPr/>
      </xdr:nvSpPr>
      <xdr:spPr>
        <a:xfrm>
          <a:off x="14541500" y="91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13860</xdr:rowOff>
    </xdr:from>
    <xdr:ext cx="599010" cy="259045"/>
    <xdr:sp macro="" textlink="">
      <xdr:nvSpPr>
        <xdr:cNvPr id="594" name="テキスト ボックス 593"/>
        <xdr:cNvSpPr txBox="1"/>
      </xdr:nvSpPr>
      <xdr:spPr>
        <a:xfrm>
          <a:off x="14292795" y="89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154204</xdr:rowOff>
    </xdr:from>
    <xdr:to>
      <xdr:col>72</xdr:col>
      <xdr:colOff>38100</xdr:colOff>
      <xdr:row>54</xdr:row>
      <xdr:rowOff>84354</xdr:rowOff>
    </xdr:to>
    <xdr:sp macro="" textlink="">
      <xdr:nvSpPr>
        <xdr:cNvPr id="595" name="楕円 594"/>
        <xdr:cNvSpPr/>
      </xdr:nvSpPr>
      <xdr:spPr>
        <a:xfrm>
          <a:off x="13652500" y="92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100881</xdr:rowOff>
    </xdr:from>
    <xdr:ext cx="599010" cy="259045"/>
    <xdr:sp macro="" textlink="">
      <xdr:nvSpPr>
        <xdr:cNvPr id="596" name="テキスト ボックス 595"/>
        <xdr:cNvSpPr txBox="1"/>
      </xdr:nvSpPr>
      <xdr:spPr>
        <a:xfrm>
          <a:off x="13403795" y="901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165481</xdr:rowOff>
    </xdr:from>
    <xdr:to>
      <xdr:col>67</xdr:col>
      <xdr:colOff>101600</xdr:colOff>
      <xdr:row>55</xdr:row>
      <xdr:rowOff>95631</xdr:rowOff>
    </xdr:to>
    <xdr:sp macro="" textlink="">
      <xdr:nvSpPr>
        <xdr:cNvPr id="597" name="楕円 596"/>
        <xdr:cNvSpPr/>
      </xdr:nvSpPr>
      <xdr:spPr>
        <a:xfrm>
          <a:off x="12763500" y="94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86758</xdr:rowOff>
    </xdr:from>
    <xdr:ext cx="599010" cy="259045"/>
    <xdr:sp macro="" textlink="">
      <xdr:nvSpPr>
        <xdr:cNvPr id="598" name="テキスト ボックス 597"/>
        <xdr:cNvSpPr txBox="1"/>
      </xdr:nvSpPr>
      <xdr:spPr>
        <a:xfrm>
          <a:off x="12514795" y="95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8" name="直線コネクタ 617"/>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9"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20" name="直線コネクタ 619"/>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21"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22" name="直線コネクタ 621"/>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126578</xdr:rowOff>
    </xdr:from>
    <xdr:to>
      <xdr:col>85</xdr:col>
      <xdr:colOff>127000</xdr:colOff>
      <xdr:row>78</xdr:row>
      <xdr:rowOff>129161</xdr:rowOff>
    </xdr:to>
    <xdr:cxnSp macro="">
      <xdr:nvCxnSpPr>
        <xdr:cNvPr id="623" name="直線コネクタ 622"/>
        <xdr:cNvCxnSpPr/>
      </xdr:nvCxnSpPr>
      <xdr:spPr>
        <a:xfrm>
          <a:off x="15481300" y="13499678"/>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4"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5" name="フローチャート: 判断 624"/>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111627</xdr:rowOff>
    </xdr:from>
    <xdr:to>
      <xdr:col>81</xdr:col>
      <xdr:colOff>50800</xdr:colOff>
      <xdr:row>78</xdr:row>
      <xdr:rowOff>126578</xdr:rowOff>
    </xdr:to>
    <xdr:cxnSp macro="">
      <xdr:nvCxnSpPr>
        <xdr:cNvPr id="626" name="直線コネクタ 625"/>
        <xdr:cNvCxnSpPr/>
      </xdr:nvCxnSpPr>
      <xdr:spPr>
        <a:xfrm>
          <a:off x="14592300" y="1348472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7" name="フローチャート: 判断 626"/>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8" name="テキスト ボックス 627"/>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109296</xdr:rowOff>
    </xdr:from>
    <xdr:to>
      <xdr:col>76</xdr:col>
      <xdr:colOff>114300</xdr:colOff>
      <xdr:row>78</xdr:row>
      <xdr:rowOff>111627</xdr:rowOff>
    </xdr:to>
    <xdr:cxnSp macro="">
      <xdr:nvCxnSpPr>
        <xdr:cNvPr id="629" name="直線コネクタ 628"/>
        <xdr:cNvCxnSpPr/>
      </xdr:nvCxnSpPr>
      <xdr:spPr>
        <a:xfrm>
          <a:off x="13703300" y="1348239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30" name="フローチャート: 判断 629"/>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31" name="テキスト ボックス 630"/>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109296</xdr:rowOff>
    </xdr:from>
    <xdr:to>
      <xdr:col>71</xdr:col>
      <xdr:colOff>177800</xdr:colOff>
      <xdr:row>78</xdr:row>
      <xdr:rowOff>126510</xdr:rowOff>
    </xdr:to>
    <xdr:cxnSp macro="">
      <xdr:nvCxnSpPr>
        <xdr:cNvPr id="632" name="直線コネクタ 631"/>
        <xdr:cNvCxnSpPr/>
      </xdr:nvCxnSpPr>
      <xdr:spPr>
        <a:xfrm flipV="1">
          <a:off x="12814300" y="13482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3" name="フローチャート: 判断 632"/>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4" name="テキスト ボックス 633"/>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155353</xdr:rowOff>
    </xdr:from>
    <xdr:to>
      <xdr:col>67</xdr:col>
      <xdr:colOff>101600</xdr:colOff>
      <xdr:row>78</xdr:row>
      <xdr:rowOff>85503</xdr:rowOff>
    </xdr:to>
    <xdr:sp macro="" textlink="">
      <xdr:nvSpPr>
        <xdr:cNvPr id="635" name="フローチャート: 判断 634"/>
        <xdr:cNvSpPr/>
      </xdr:nvSpPr>
      <xdr:spPr>
        <a:xfrm>
          <a:off x="12763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102030</xdr:rowOff>
    </xdr:from>
    <xdr:ext cx="469744" cy="259045"/>
    <xdr:sp macro="" textlink="">
      <xdr:nvSpPr>
        <xdr:cNvPr id="636" name="テキスト ボックス 635"/>
        <xdr:cNvSpPr txBox="1"/>
      </xdr:nvSpPr>
      <xdr:spPr>
        <a:xfrm>
          <a:off x="12579428" y="13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78361</xdr:rowOff>
    </xdr:from>
    <xdr:to>
      <xdr:col>85</xdr:col>
      <xdr:colOff>177800</xdr:colOff>
      <xdr:row>79</xdr:row>
      <xdr:rowOff>8511</xdr:rowOff>
    </xdr:to>
    <xdr:sp macro="" textlink="">
      <xdr:nvSpPr>
        <xdr:cNvPr id="642" name="楕円 641"/>
        <xdr:cNvSpPr/>
      </xdr:nvSpPr>
      <xdr:spPr>
        <a:xfrm>
          <a:off x="16268700" y="13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164738</xdr:rowOff>
    </xdr:from>
    <xdr:ext cx="378565" cy="259045"/>
    <xdr:sp macro="" textlink="">
      <xdr:nvSpPr>
        <xdr:cNvPr id="643" name="災害復旧費該当値テキスト"/>
        <xdr:cNvSpPr txBox="1"/>
      </xdr:nvSpPr>
      <xdr:spPr>
        <a:xfrm>
          <a:off x="16370300" y="13366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75778</xdr:rowOff>
    </xdr:from>
    <xdr:to>
      <xdr:col>81</xdr:col>
      <xdr:colOff>101600</xdr:colOff>
      <xdr:row>79</xdr:row>
      <xdr:rowOff>5928</xdr:rowOff>
    </xdr:to>
    <xdr:sp macro="" textlink="">
      <xdr:nvSpPr>
        <xdr:cNvPr id="644" name="楕円 643"/>
        <xdr:cNvSpPr/>
      </xdr:nvSpPr>
      <xdr:spPr>
        <a:xfrm>
          <a:off x="15430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168505</xdr:rowOff>
    </xdr:from>
    <xdr:ext cx="378565" cy="259045"/>
    <xdr:sp macro="" textlink="">
      <xdr:nvSpPr>
        <xdr:cNvPr id="645" name="テキスト ボックス 644"/>
        <xdr:cNvSpPr txBox="1"/>
      </xdr:nvSpPr>
      <xdr:spPr>
        <a:xfrm>
          <a:off x="15279317" y="13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60827</xdr:rowOff>
    </xdr:from>
    <xdr:to>
      <xdr:col>76</xdr:col>
      <xdr:colOff>165100</xdr:colOff>
      <xdr:row>78</xdr:row>
      <xdr:rowOff>162427</xdr:rowOff>
    </xdr:to>
    <xdr:sp macro="" textlink="">
      <xdr:nvSpPr>
        <xdr:cNvPr id="646" name="楕円 645"/>
        <xdr:cNvSpPr/>
      </xdr:nvSpPr>
      <xdr:spPr>
        <a:xfrm>
          <a:off x="14541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153554</xdr:rowOff>
    </xdr:from>
    <xdr:ext cx="469744" cy="259045"/>
    <xdr:sp macro="" textlink="">
      <xdr:nvSpPr>
        <xdr:cNvPr id="647" name="テキスト ボックス 646"/>
        <xdr:cNvSpPr txBox="1"/>
      </xdr:nvSpPr>
      <xdr:spPr>
        <a:xfrm>
          <a:off x="14357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58496</xdr:rowOff>
    </xdr:from>
    <xdr:to>
      <xdr:col>72</xdr:col>
      <xdr:colOff>38100</xdr:colOff>
      <xdr:row>78</xdr:row>
      <xdr:rowOff>160096</xdr:rowOff>
    </xdr:to>
    <xdr:sp macro="" textlink="">
      <xdr:nvSpPr>
        <xdr:cNvPr id="648" name="楕円 647"/>
        <xdr:cNvSpPr/>
      </xdr:nvSpPr>
      <xdr:spPr>
        <a:xfrm>
          <a:off x="13652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151223</xdr:rowOff>
    </xdr:from>
    <xdr:ext cx="469744" cy="259045"/>
    <xdr:sp macro="" textlink="">
      <xdr:nvSpPr>
        <xdr:cNvPr id="649" name="テキスト ボックス 648"/>
        <xdr:cNvSpPr txBox="1"/>
      </xdr:nvSpPr>
      <xdr:spPr>
        <a:xfrm>
          <a:off x="13468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75710</xdr:rowOff>
    </xdr:from>
    <xdr:to>
      <xdr:col>67</xdr:col>
      <xdr:colOff>101600</xdr:colOff>
      <xdr:row>79</xdr:row>
      <xdr:rowOff>5860</xdr:rowOff>
    </xdr:to>
    <xdr:sp macro="" textlink="">
      <xdr:nvSpPr>
        <xdr:cNvPr id="650" name="楕円 649"/>
        <xdr:cNvSpPr/>
      </xdr:nvSpPr>
      <xdr:spPr>
        <a:xfrm>
          <a:off x="12763500" y="134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168437</xdr:rowOff>
    </xdr:from>
    <xdr:ext cx="378565" cy="259045"/>
    <xdr:sp macro="" textlink="">
      <xdr:nvSpPr>
        <xdr:cNvPr id="651" name="テキスト ボックス 650"/>
        <xdr:cNvSpPr txBox="1"/>
      </xdr:nvSpPr>
      <xdr:spPr>
        <a:xfrm>
          <a:off x="12625017" y="135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72" name="直線コネクタ 671"/>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73"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4" name="直線コネクタ 673"/>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5"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6" name="直線コネクタ 675"/>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68399</xdr:rowOff>
    </xdr:from>
    <xdr:to>
      <xdr:col>85</xdr:col>
      <xdr:colOff>127000</xdr:colOff>
      <xdr:row>98</xdr:row>
      <xdr:rowOff>15982</xdr:rowOff>
    </xdr:to>
    <xdr:cxnSp macro="">
      <xdr:nvCxnSpPr>
        <xdr:cNvPr id="677" name="直線コネクタ 676"/>
        <xdr:cNvCxnSpPr/>
      </xdr:nvCxnSpPr>
      <xdr:spPr>
        <a:xfrm>
          <a:off x="15481300" y="16699049"/>
          <a:ext cx="8382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8" name="公債費平均値テキスト"/>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9" name="フローチャート: 判断 678"/>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68399</xdr:rowOff>
    </xdr:from>
    <xdr:to>
      <xdr:col>81</xdr:col>
      <xdr:colOff>50800</xdr:colOff>
      <xdr:row>97</xdr:row>
      <xdr:rowOff>141689</xdr:rowOff>
    </xdr:to>
    <xdr:cxnSp macro="">
      <xdr:nvCxnSpPr>
        <xdr:cNvPr id="680" name="直線コネクタ 679"/>
        <xdr:cNvCxnSpPr/>
      </xdr:nvCxnSpPr>
      <xdr:spPr>
        <a:xfrm flipV="1">
          <a:off x="14592300" y="16699049"/>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81" name="フローチャート: 判断 680"/>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82" name="テキスト ボックス 681"/>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110187</xdr:rowOff>
    </xdr:from>
    <xdr:to>
      <xdr:col>76</xdr:col>
      <xdr:colOff>114300</xdr:colOff>
      <xdr:row>97</xdr:row>
      <xdr:rowOff>141689</xdr:rowOff>
    </xdr:to>
    <xdr:cxnSp macro="">
      <xdr:nvCxnSpPr>
        <xdr:cNvPr id="683" name="直線コネクタ 682"/>
        <xdr:cNvCxnSpPr/>
      </xdr:nvCxnSpPr>
      <xdr:spPr>
        <a:xfrm>
          <a:off x="13703300" y="16740837"/>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4" name="フローチャート: 判断 683"/>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85" name="テキスト ボックス 684"/>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92059</xdr:rowOff>
    </xdr:from>
    <xdr:to>
      <xdr:col>71</xdr:col>
      <xdr:colOff>177800</xdr:colOff>
      <xdr:row>97</xdr:row>
      <xdr:rowOff>110187</xdr:rowOff>
    </xdr:to>
    <xdr:cxnSp macro="">
      <xdr:nvCxnSpPr>
        <xdr:cNvPr id="686" name="直線コネクタ 685"/>
        <xdr:cNvCxnSpPr/>
      </xdr:nvCxnSpPr>
      <xdr:spPr>
        <a:xfrm>
          <a:off x="12814300" y="16722709"/>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7" name="フローチャート: 判断 686"/>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8" name="テキスト ボックス 687"/>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111508</xdr:rowOff>
    </xdr:from>
    <xdr:to>
      <xdr:col>67</xdr:col>
      <xdr:colOff>101600</xdr:colOff>
      <xdr:row>92</xdr:row>
      <xdr:rowOff>41658</xdr:rowOff>
    </xdr:to>
    <xdr:sp macro="" textlink="">
      <xdr:nvSpPr>
        <xdr:cNvPr id="689" name="フローチャート: 判断 688"/>
        <xdr:cNvSpPr/>
      </xdr:nvSpPr>
      <xdr:spPr>
        <a:xfrm>
          <a:off x="12763500" y="1571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58185</xdr:rowOff>
    </xdr:from>
    <xdr:ext cx="534377" cy="259045"/>
    <xdr:sp macro="" textlink="">
      <xdr:nvSpPr>
        <xdr:cNvPr id="690" name="テキスト ボックス 689"/>
        <xdr:cNvSpPr txBox="1"/>
      </xdr:nvSpPr>
      <xdr:spPr>
        <a:xfrm>
          <a:off x="12547111" y="154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136632</xdr:rowOff>
    </xdr:from>
    <xdr:to>
      <xdr:col>85</xdr:col>
      <xdr:colOff>177800</xdr:colOff>
      <xdr:row>98</xdr:row>
      <xdr:rowOff>66782</xdr:rowOff>
    </xdr:to>
    <xdr:sp macro="" textlink="">
      <xdr:nvSpPr>
        <xdr:cNvPr id="696" name="楕円 695"/>
        <xdr:cNvSpPr/>
      </xdr:nvSpPr>
      <xdr:spPr>
        <a:xfrm>
          <a:off x="16268700" y="167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51559</xdr:rowOff>
    </xdr:from>
    <xdr:ext cx="534377" cy="259045"/>
    <xdr:sp macro="" textlink="">
      <xdr:nvSpPr>
        <xdr:cNvPr id="697" name="公債費該当値テキスト"/>
        <xdr:cNvSpPr txBox="1"/>
      </xdr:nvSpPr>
      <xdr:spPr>
        <a:xfrm>
          <a:off x="16370300" y="166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17599</xdr:rowOff>
    </xdr:from>
    <xdr:to>
      <xdr:col>81</xdr:col>
      <xdr:colOff>101600</xdr:colOff>
      <xdr:row>97</xdr:row>
      <xdr:rowOff>119199</xdr:rowOff>
    </xdr:to>
    <xdr:sp macro="" textlink="">
      <xdr:nvSpPr>
        <xdr:cNvPr id="698" name="楕円 697"/>
        <xdr:cNvSpPr/>
      </xdr:nvSpPr>
      <xdr:spPr>
        <a:xfrm>
          <a:off x="15430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110326</xdr:rowOff>
    </xdr:from>
    <xdr:ext cx="534377" cy="259045"/>
    <xdr:sp macro="" textlink="">
      <xdr:nvSpPr>
        <xdr:cNvPr id="699" name="テキスト ボックス 698"/>
        <xdr:cNvSpPr txBox="1"/>
      </xdr:nvSpPr>
      <xdr:spPr>
        <a:xfrm>
          <a:off x="152014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90889</xdr:rowOff>
    </xdr:from>
    <xdr:to>
      <xdr:col>76</xdr:col>
      <xdr:colOff>165100</xdr:colOff>
      <xdr:row>98</xdr:row>
      <xdr:rowOff>21039</xdr:rowOff>
    </xdr:to>
    <xdr:sp macro="" textlink="">
      <xdr:nvSpPr>
        <xdr:cNvPr id="700" name="楕円 699"/>
        <xdr:cNvSpPr/>
      </xdr:nvSpPr>
      <xdr:spPr>
        <a:xfrm>
          <a:off x="14541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12166</xdr:rowOff>
    </xdr:from>
    <xdr:ext cx="534377" cy="259045"/>
    <xdr:sp macro="" textlink="">
      <xdr:nvSpPr>
        <xdr:cNvPr id="701" name="テキスト ボックス 700"/>
        <xdr:cNvSpPr txBox="1"/>
      </xdr:nvSpPr>
      <xdr:spPr>
        <a:xfrm>
          <a:off x="14325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59387</xdr:rowOff>
    </xdr:from>
    <xdr:to>
      <xdr:col>72</xdr:col>
      <xdr:colOff>38100</xdr:colOff>
      <xdr:row>97</xdr:row>
      <xdr:rowOff>160987</xdr:rowOff>
    </xdr:to>
    <xdr:sp macro="" textlink="">
      <xdr:nvSpPr>
        <xdr:cNvPr id="702" name="楕円 701"/>
        <xdr:cNvSpPr/>
      </xdr:nvSpPr>
      <xdr:spPr>
        <a:xfrm>
          <a:off x="13652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152114</xdr:rowOff>
    </xdr:from>
    <xdr:ext cx="534377" cy="259045"/>
    <xdr:sp macro="" textlink="">
      <xdr:nvSpPr>
        <xdr:cNvPr id="703" name="テキスト ボックス 702"/>
        <xdr:cNvSpPr txBox="1"/>
      </xdr:nvSpPr>
      <xdr:spPr>
        <a:xfrm>
          <a:off x="13436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41259</xdr:rowOff>
    </xdr:from>
    <xdr:to>
      <xdr:col>67</xdr:col>
      <xdr:colOff>101600</xdr:colOff>
      <xdr:row>97</xdr:row>
      <xdr:rowOff>142859</xdr:rowOff>
    </xdr:to>
    <xdr:sp macro="" textlink="">
      <xdr:nvSpPr>
        <xdr:cNvPr id="704" name="楕円 703"/>
        <xdr:cNvSpPr/>
      </xdr:nvSpPr>
      <xdr:spPr>
        <a:xfrm>
          <a:off x="12763500" y="16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133986</xdr:rowOff>
    </xdr:from>
    <xdr:ext cx="534377" cy="259045"/>
    <xdr:sp macro="" textlink="">
      <xdr:nvSpPr>
        <xdr:cNvPr id="705" name="テキスト ボックス 704"/>
        <xdr:cNvSpPr txBox="1"/>
      </xdr:nvSpPr>
      <xdr:spPr>
        <a:xfrm>
          <a:off x="12547111" y="16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9" name="テキスト ボックス 71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1" name="テキスト ボックス 72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40640</xdr:rowOff>
    </xdr:from>
    <xdr:to>
      <xdr:col>116</xdr:col>
      <xdr:colOff>62864</xdr:colOff>
      <xdr:row>39</xdr:row>
      <xdr:rowOff>44450</xdr:rowOff>
    </xdr:to>
    <xdr:cxnSp macro="">
      <xdr:nvCxnSpPr>
        <xdr:cNvPr id="727" name="直線コネクタ 726"/>
        <xdr:cNvCxnSpPr/>
      </xdr:nvCxnSpPr>
      <xdr:spPr>
        <a:xfrm flipV="1">
          <a:off x="22159595" y="5527040"/>
          <a:ext cx="1269"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158767</xdr:rowOff>
    </xdr:from>
    <xdr:ext cx="378565" cy="259045"/>
    <xdr:sp macro="" textlink="">
      <xdr:nvSpPr>
        <xdr:cNvPr id="730" name="諸支出金最大値テキスト"/>
        <xdr:cNvSpPr txBox="1"/>
      </xdr:nvSpPr>
      <xdr:spPr>
        <a:xfrm>
          <a:off x="22212300" y="530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40640</xdr:rowOff>
    </xdr:from>
    <xdr:to>
      <xdr:col>116</xdr:col>
      <xdr:colOff>152400</xdr:colOff>
      <xdr:row>32</xdr:row>
      <xdr:rowOff>40640</xdr:rowOff>
    </xdr:to>
    <xdr:cxnSp macro="">
      <xdr:nvCxnSpPr>
        <xdr:cNvPr id="731" name="直線コネクタ 730"/>
        <xdr:cNvCxnSpPr/>
      </xdr:nvCxnSpPr>
      <xdr:spPr>
        <a:xfrm>
          <a:off x="22072600" y="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33"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34" name="フローチャート: 判断 73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36" name="フローチャート: 判断 735"/>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58437</xdr:rowOff>
    </xdr:from>
    <xdr:ext cx="313932" cy="259045"/>
    <xdr:sp macro="" textlink="">
      <xdr:nvSpPr>
        <xdr:cNvPr id="737" name="テキスト ボックス 736"/>
        <xdr:cNvSpPr txBox="1"/>
      </xdr:nvSpPr>
      <xdr:spPr>
        <a:xfrm>
          <a:off x="21153633" y="6059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96520</xdr:rowOff>
    </xdr:from>
    <xdr:to>
      <xdr:col>107</xdr:col>
      <xdr:colOff>101600</xdr:colOff>
      <xdr:row>35</xdr:row>
      <xdr:rowOff>26670</xdr:rowOff>
    </xdr:to>
    <xdr:sp macro="" textlink="">
      <xdr:nvSpPr>
        <xdr:cNvPr id="739" name="フローチャート: 判断 738"/>
        <xdr:cNvSpPr/>
      </xdr:nvSpPr>
      <xdr:spPr>
        <a:xfrm>
          <a:off x="20383500" y="592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43197</xdr:rowOff>
    </xdr:from>
    <xdr:ext cx="313932" cy="259045"/>
    <xdr:sp macro="" textlink="">
      <xdr:nvSpPr>
        <xdr:cNvPr id="740" name="テキスト ボックス 739"/>
        <xdr:cNvSpPr txBox="1"/>
      </xdr:nvSpPr>
      <xdr:spPr>
        <a:xfrm>
          <a:off x="20277333" y="5701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xdr:rowOff>
    </xdr:from>
    <xdr:to>
      <xdr:col>102</xdr:col>
      <xdr:colOff>165100</xdr:colOff>
      <xdr:row>37</xdr:row>
      <xdr:rowOff>102870</xdr:rowOff>
    </xdr:to>
    <xdr:sp macro="" textlink="">
      <xdr:nvSpPr>
        <xdr:cNvPr id="742" name="フローチャート: 判断 741"/>
        <xdr:cNvSpPr/>
      </xdr:nvSpPr>
      <xdr:spPr>
        <a:xfrm>
          <a:off x="19494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119397</xdr:rowOff>
    </xdr:from>
    <xdr:ext cx="313932" cy="259045"/>
    <xdr:sp macro="" textlink="">
      <xdr:nvSpPr>
        <xdr:cNvPr id="743" name="テキスト ボックス 742"/>
        <xdr:cNvSpPr txBox="1"/>
      </xdr:nvSpPr>
      <xdr:spPr>
        <a:xfrm>
          <a:off x="19388333" y="6120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31750</xdr:rowOff>
    </xdr:from>
    <xdr:to>
      <xdr:col>98</xdr:col>
      <xdr:colOff>38100</xdr:colOff>
      <xdr:row>31</xdr:row>
      <xdr:rowOff>133350</xdr:rowOff>
    </xdr:to>
    <xdr:sp macro="" textlink="">
      <xdr:nvSpPr>
        <xdr:cNvPr id="744" name="フローチャート: 判断 743"/>
        <xdr:cNvSpPr/>
      </xdr:nvSpPr>
      <xdr:spPr>
        <a:xfrm>
          <a:off x="18605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149877</xdr:rowOff>
    </xdr:from>
    <xdr:ext cx="378565" cy="259045"/>
    <xdr:sp macro="" textlink="">
      <xdr:nvSpPr>
        <xdr:cNvPr id="745" name="テキスト ボックス 744"/>
        <xdr:cNvSpPr txBox="1"/>
      </xdr:nvSpPr>
      <xdr:spPr>
        <a:xfrm>
          <a:off x="18467017" y="512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200">
              <a:latin typeface="ＭＳ ゴシック" pitchFamily="49" charset="-128"/>
              <a:ea typeface="ＭＳ ゴシック" pitchFamily="49" charset="-128"/>
            </a:rPr>
            <a:t>　実質収支額は、近年ほぼ横ばいで推移している。</a:t>
          </a:r>
        </a:p>
        <a:p>
          <a:r>
            <a:rPr kumimoji="1" lang="ja-JP" altLang="en-US" sz="12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H32</a:t>
          </a:r>
          <a:r>
            <a:rPr kumimoji="1" lang="ja-JP" altLang="en-US" sz="1400">
              <a:latin typeface="ＭＳ ゴシック" pitchFamily="49" charset="-128"/>
              <a:ea typeface="ＭＳ ゴシック" pitchFamily="49" charset="-128"/>
            </a:rPr>
            <a:t>）に基づき経営安定化に取り組んでいるところであるが、医業収支の悪化や離島・へき地を抱える本県においての医師等医療スタッフ確保などの面で課題があり、病院事業は厳しい経営状況にある。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年度は償還の山にあたり大幅増となった。</a:t>
          </a:r>
        </a:p>
        <a:p>
          <a:r>
            <a:rPr kumimoji="1" lang="ja-JP" altLang="en-US" sz="1400">
              <a:latin typeface="ＭＳ ゴシック" pitchFamily="49" charset="-128"/>
              <a:ea typeface="ＭＳ ゴシック" pitchFamily="49" charset="-128"/>
            </a:rPr>
            <a:t>　なお、近年算入公債費が増加してきたのは、臨時財政対策債償還費が増加していることによるものである。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好調な景気を反映して県税収入が増加する一方で、社会保障関係経費や教職員等の人件費に係る経常一般財源の増加により、財政調整基金が約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億円の減少となった一方、その他特定目的基金のうち土地売払代の増等に伴って県有施設整備基金で約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億円の増となったことから、全体としては約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による財政調整基金等の取り崩しの減が生じる一方で、当初予算編成においては引き続き収支不足が生じることが見込まれるから、社会保障関係経費の動向や老朽化施設の整備計画等を踏まえ、一定程度の基金残高を確保していくこと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・特定駐留軍用地等内土地取得事業基金：特定駐留軍用地及び特定駐留軍用地跡地内における土地の取得を目的として、県が行う事業の費用の財源に充てるための基金。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第７次沖縄県行財政改革プラン」に基づき未利用財産の売却促進に努めていることから、同基金条例に基づき積み立てることとしている土地売払代及び建物売払代について増加したことに加え、今後の公共施設等の適正管理に要する経費を確保するため一般財源等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・特定駐留軍用地等内土地取得事業基金：土地取得事業関連経費の執行による。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・県有施設整備基金：老朽化した県有施設の計画的な更新等に備えるために、引き続き上記プランに基づく整理等を進め、その売払代を積み立てていく。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社会保障関係経費や教職員等の人件費に係る経常一般財源の増加に対応したため、約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額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沖縄振興特別措置法等に基づく補助率の特例措置により事業費に対する県負担が小さく、県債発行額が抑制されていることに伴い、平成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年度においては取り崩さず、基金運用利子のみ積み立てることとなった。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本県の有形固定資産減価償却率は、グループ及び都道府県平均と比較してやや低い水準にある。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ポイント増となっており、他県同様、上昇傾向にある。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有形固定資産減価償却率の上昇は施設の老朽化が進んでいることを示しており、今後は、平成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月に策定した「沖縄県公共施設等総合管理計画」に基づく、施設類型ごとの個別施設計画を策定し、計画的な改修等による長寿命化対策などを実施していく。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31979</xdr:rowOff>
    </xdr:from>
    <xdr:ext cx="405111" cy="259045"/>
    <xdr:sp macro="" textlink="">
      <xdr:nvSpPr>
        <xdr:cNvPr id="68" name="有形固定資産減価償却率平均値テキスト"/>
        <xdr:cNvSpPr txBox="1"/>
      </xdr:nvSpPr>
      <xdr:spPr>
        <a:xfrm>
          <a:off x="4352925" y="56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8" name="楕円 77"/>
        <xdr:cNvSpPr/>
      </xdr:nvSpPr>
      <xdr:spPr>
        <a:xfrm>
          <a:off x="4251325" y="5872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79" name="有形固定資産減価償却率該当値テキスト"/>
        <xdr:cNvSpPr txBox="1"/>
      </xdr:nvSpPr>
      <xdr:spPr>
        <a:xfrm>
          <a:off x="4352925"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0" name="楕円 79"/>
        <xdr:cNvSpPr/>
      </xdr:nvSpPr>
      <xdr:spPr>
        <a:xfrm>
          <a:off x="3616325" y="5923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75565</xdr:rowOff>
    </xdr:to>
    <xdr:cxnSp macro="">
      <xdr:nvCxnSpPr>
        <xdr:cNvPr id="81" name="直線コネクタ 80"/>
        <xdr:cNvCxnSpPr/>
      </xdr:nvCxnSpPr>
      <xdr:spPr>
        <a:xfrm flipV="1">
          <a:off x="3667125" y="5917142"/>
          <a:ext cx="635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2" name="楕円 81"/>
        <xdr:cNvSpPr/>
      </xdr:nvSpPr>
      <xdr:spPr>
        <a:xfrm>
          <a:off x="2930525" y="59958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147532</xdr:rowOff>
    </xdr:to>
    <xdr:cxnSp macro="">
      <xdr:nvCxnSpPr>
        <xdr:cNvPr id="83" name="直線コネクタ 82"/>
        <xdr:cNvCxnSpPr/>
      </xdr:nvCxnSpPr>
      <xdr:spPr>
        <a:xfrm flipV="1">
          <a:off x="2981325" y="5974715"/>
          <a:ext cx="6858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84" name="n_1aveValue有形固定資産減価償却率"/>
        <xdr:cNvSpPr txBox="1"/>
      </xdr:nvSpPr>
      <xdr:spPr>
        <a:xfrm>
          <a:off x="3470919" y="56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5" name="n_2aveValue有形固定資産減価償却率"/>
        <xdr:cNvSpPr txBox="1"/>
      </xdr:nvSpPr>
      <xdr:spPr>
        <a:xfrm>
          <a:off x="2797819" y="570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87" name="n_1mainValue有形固定資産減価償却率"/>
        <xdr:cNvSpPr txBox="1"/>
      </xdr:nvSpPr>
      <xdr:spPr>
        <a:xfrm>
          <a:off x="3470919"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88" name="n_2mainValue有形固定資産減価償却率"/>
        <xdr:cNvSpPr txBox="1"/>
      </xdr:nvSpPr>
      <xdr:spPr>
        <a:xfrm>
          <a:off x="2797819" y="6082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債務償還比率は、グループ及び都道府県平均と比較し、低くなっている。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その要因としては、行財政改革の一環で、職員の定数管理や県債発行額の抑制に努めてきたことにより、将来負担比率の分子である地方債現在高が減少傾向にあることが考えられる。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149813</xdr:rowOff>
    </xdr:from>
    <xdr:ext cx="560923" cy="259045"/>
    <xdr:sp macro="" textlink="">
      <xdr:nvSpPr>
        <xdr:cNvPr id="119" name="債務償還比率平均値テキスト"/>
        <xdr:cNvSpPr txBox="1"/>
      </xdr:nvSpPr>
      <xdr:spPr>
        <a:xfrm>
          <a:off x="13376275" y="555366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64224</xdr:rowOff>
    </xdr:from>
    <xdr:to>
      <xdr:col>76</xdr:col>
      <xdr:colOff>73025</xdr:colOff>
      <xdr:row>33</xdr:row>
      <xdr:rowOff>165824</xdr:rowOff>
    </xdr:to>
    <xdr:sp macro="" textlink="">
      <xdr:nvSpPr>
        <xdr:cNvPr id="127" name="楕円 126"/>
        <xdr:cNvSpPr/>
      </xdr:nvSpPr>
      <xdr:spPr>
        <a:xfrm>
          <a:off x="13293725" y="6293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150601</xdr:rowOff>
    </xdr:from>
    <xdr:ext cx="469744" cy="259045"/>
    <xdr:sp macro="" textlink="">
      <xdr:nvSpPr>
        <xdr:cNvPr id="128" name="債務償還比率該当値テキスト"/>
        <xdr:cNvSpPr txBox="1"/>
      </xdr:nvSpPr>
      <xdr:spPr>
        <a:xfrm>
          <a:off x="13376275" y="621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28601</xdr:rowOff>
    </xdr:from>
    <xdr:to>
      <xdr:col>72</xdr:col>
      <xdr:colOff>123825</xdr:colOff>
      <xdr:row>33</xdr:row>
      <xdr:rowOff>130201</xdr:rowOff>
    </xdr:to>
    <xdr:sp macro="" textlink="">
      <xdr:nvSpPr>
        <xdr:cNvPr id="129" name="楕円 128"/>
        <xdr:cNvSpPr/>
      </xdr:nvSpPr>
      <xdr:spPr>
        <a:xfrm>
          <a:off x="12639675" y="62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79401</xdr:rowOff>
    </xdr:from>
    <xdr:to>
      <xdr:col>76</xdr:col>
      <xdr:colOff>22225</xdr:colOff>
      <xdr:row>33</xdr:row>
      <xdr:rowOff>115024</xdr:rowOff>
    </xdr:to>
    <xdr:cxnSp macro="">
      <xdr:nvCxnSpPr>
        <xdr:cNvPr id="130" name="直線コネクタ 129"/>
        <xdr:cNvCxnSpPr/>
      </xdr:nvCxnSpPr>
      <xdr:spPr>
        <a:xfrm>
          <a:off x="12690475" y="6308751"/>
          <a:ext cx="635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65841</xdr:rowOff>
    </xdr:from>
    <xdr:ext cx="560923" cy="259045"/>
    <xdr:sp macro="" textlink="">
      <xdr:nvSpPr>
        <xdr:cNvPr id="131" name="n_1aveValue債務償還比率"/>
        <xdr:cNvSpPr txBox="1"/>
      </xdr:nvSpPr>
      <xdr:spPr>
        <a:xfrm>
          <a:off x="12435413" y="5469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121328</xdr:rowOff>
    </xdr:from>
    <xdr:ext cx="469744" cy="259045"/>
    <xdr:sp macro="" textlink="">
      <xdr:nvSpPr>
        <xdr:cNvPr id="132" name="n_1mainValue債務償還比率"/>
        <xdr:cNvSpPr txBox="1"/>
      </xdr:nvSpPr>
      <xdr:spPr>
        <a:xfrm>
          <a:off x="12461952" y="635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xdr:cNvSpPr txBox="1"/>
      </xdr:nvSpPr>
      <xdr:spPr>
        <a:xfrm>
          <a:off x="4229100" y="644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84836</xdr:rowOff>
    </xdr:from>
    <xdr:to>
      <xdr:col>24</xdr:col>
      <xdr:colOff>114300</xdr:colOff>
      <xdr:row>35</xdr:row>
      <xdr:rowOff>14986</xdr:rowOff>
    </xdr:to>
    <xdr:sp macro="" textlink="">
      <xdr:nvSpPr>
        <xdr:cNvPr id="69" name="楕円 68"/>
        <xdr:cNvSpPr/>
      </xdr:nvSpPr>
      <xdr:spPr>
        <a:xfrm>
          <a:off x="4127500" y="5704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107713</xdr:rowOff>
    </xdr:from>
    <xdr:ext cx="405111" cy="259045"/>
    <xdr:sp macro="" textlink="">
      <xdr:nvSpPr>
        <xdr:cNvPr id="70" name="【道路】&#10;有形固定資産減価償却率該当値テキスト"/>
        <xdr:cNvSpPr txBox="1"/>
      </xdr:nvSpPr>
      <xdr:spPr>
        <a:xfrm>
          <a:off x="4229100" y="556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1" name="楕円 70"/>
        <xdr:cNvSpPr/>
      </xdr:nvSpPr>
      <xdr:spPr>
        <a:xfrm>
          <a:off x="3384550" y="5690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34</xdr:row>
      <xdr:rowOff>135636</xdr:rowOff>
    </xdr:to>
    <xdr:cxnSp macro="">
      <xdr:nvCxnSpPr>
        <xdr:cNvPr id="72" name="直線コネクタ 71"/>
        <xdr:cNvCxnSpPr/>
      </xdr:nvCxnSpPr>
      <xdr:spPr>
        <a:xfrm>
          <a:off x="3429000" y="5741670"/>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50546</xdr:rowOff>
    </xdr:from>
    <xdr:to>
      <xdr:col>15</xdr:col>
      <xdr:colOff>101600</xdr:colOff>
      <xdr:row>35</xdr:row>
      <xdr:rowOff>152146</xdr:rowOff>
    </xdr:to>
    <xdr:sp macro="" textlink="">
      <xdr:nvSpPr>
        <xdr:cNvPr id="73" name="楕円 72"/>
        <xdr:cNvSpPr/>
      </xdr:nvSpPr>
      <xdr:spPr>
        <a:xfrm>
          <a:off x="2571750" y="58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121920</xdr:rowOff>
    </xdr:from>
    <xdr:to>
      <xdr:col>19</xdr:col>
      <xdr:colOff>177800</xdr:colOff>
      <xdr:row>35</xdr:row>
      <xdr:rowOff>101346</xdr:rowOff>
    </xdr:to>
    <xdr:cxnSp macro="">
      <xdr:nvCxnSpPr>
        <xdr:cNvPr id="74" name="直線コネクタ 73"/>
        <xdr:cNvCxnSpPr/>
      </xdr:nvCxnSpPr>
      <xdr:spPr>
        <a:xfrm flipV="1">
          <a:off x="2622550" y="5741670"/>
          <a:ext cx="806450" cy="1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5" name="n_1aveValue【道路】&#10;有形固定資産減価償却率"/>
        <xdr:cNvSpPr txBox="1"/>
      </xdr:nvSpPr>
      <xdr:spPr>
        <a:xfrm>
          <a:off x="32391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76" name="n_2aveValue【道路】&#10;有形固定資産減価償却率"/>
        <xdr:cNvSpPr txBox="1"/>
      </xdr:nvSpPr>
      <xdr:spPr>
        <a:xfrm>
          <a:off x="2439044"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7" name="n_3aveValue【道路】&#10;有形固定資産減価償却率"/>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78" name="n_1mainValue【道路】&#10;有形固定資産減価償却率"/>
        <xdr:cNvSpPr txBox="1"/>
      </xdr:nvSpPr>
      <xdr:spPr>
        <a:xfrm>
          <a:off x="3239144" y="54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168673</xdr:rowOff>
    </xdr:from>
    <xdr:ext cx="405111" cy="259045"/>
    <xdr:sp macro="" textlink="">
      <xdr:nvSpPr>
        <xdr:cNvPr id="79" name="n_2mainValue【道路】&#10;有形固定資産減価償却率"/>
        <xdr:cNvSpPr txBox="1"/>
      </xdr:nvSpPr>
      <xdr:spPr>
        <a:xfrm>
          <a:off x="2439044" y="56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3" name="直線コネクタ 102"/>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4"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5" name="直線コネクタ 104"/>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6"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7" name="直線コネクタ 106"/>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17906</xdr:rowOff>
    </xdr:from>
    <xdr:ext cx="469744" cy="259045"/>
    <xdr:sp macro="" textlink="">
      <xdr:nvSpPr>
        <xdr:cNvPr id="108" name="【道路】&#10;一人当たり延長平均値テキスト"/>
        <xdr:cNvSpPr txBox="1"/>
      </xdr:nvSpPr>
      <xdr:spPr>
        <a:xfrm>
          <a:off x="9480550" y="61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9" name="フローチャート: 判断 108"/>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0" name="フローチャート: 判断 109"/>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1" name="フローチャート: 判断 110"/>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2" name="フローチャート: 判断 111"/>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145905</xdr:rowOff>
    </xdr:from>
    <xdr:to>
      <xdr:col>55</xdr:col>
      <xdr:colOff>50800</xdr:colOff>
      <xdr:row>41</xdr:row>
      <xdr:rowOff>76055</xdr:rowOff>
    </xdr:to>
    <xdr:sp macro="" textlink="">
      <xdr:nvSpPr>
        <xdr:cNvPr id="118" name="楕円 117"/>
        <xdr:cNvSpPr/>
      </xdr:nvSpPr>
      <xdr:spPr>
        <a:xfrm>
          <a:off x="9398000" y="6756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60832</xdr:rowOff>
    </xdr:from>
    <xdr:ext cx="469744" cy="259045"/>
    <xdr:sp macro="" textlink="">
      <xdr:nvSpPr>
        <xdr:cNvPr id="119" name="【道路】&#10;一人当たり延長該当値テキスト"/>
        <xdr:cNvSpPr txBox="1"/>
      </xdr:nvSpPr>
      <xdr:spPr>
        <a:xfrm>
          <a:off x="9480550" y="667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145905</xdr:rowOff>
    </xdr:from>
    <xdr:to>
      <xdr:col>50</xdr:col>
      <xdr:colOff>165100</xdr:colOff>
      <xdr:row>41</xdr:row>
      <xdr:rowOff>76055</xdr:rowOff>
    </xdr:to>
    <xdr:sp macro="" textlink="">
      <xdr:nvSpPr>
        <xdr:cNvPr id="120" name="楕円 119"/>
        <xdr:cNvSpPr/>
      </xdr:nvSpPr>
      <xdr:spPr>
        <a:xfrm>
          <a:off x="8636000" y="6756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25255</xdr:rowOff>
    </xdr:from>
    <xdr:to>
      <xdr:col>55</xdr:col>
      <xdr:colOff>0</xdr:colOff>
      <xdr:row>41</xdr:row>
      <xdr:rowOff>25255</xdr:rowOff>
    </xdr:to>
    <xdr:cxnSp macro="">
      <xdr:nvCxnSpPr>
        <xdr:cNvPr id="121" name="直線コネクタ 120"/>
        <xdr:cNvCxnSpPr/>
      </xdr:nvCxnSpPr>
      <xdr:spPr>
        <a:xfrm>
          <a:off x="8686800" y="68007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22" name="楕円 121"/>
        <xdr:cNvSpPr/>
      </xdr:nvSpPr>
      <xdr:spPr>
        <a:xfrm>
          <a:off x="7842250" y="6754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25255</xdr:rowOff>
    </xdr:to>
    <xdr:cxnSp macro="">
      <xdr:nvCxnSpPr>
        <xdr:cNvPr id="123" name="直線コネクタ 122"/>
        <xdr:cNvCxnSpPr/>
      </xdr:nvCxnSpPr>
      <xdr:spPr>
        <a:xfrm>
          <a:off x="7886700" y="6799072"/>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24" name="n_1aveValue【道路】&#10;一人当たり延長"/>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aveValue【道路】&#10;一人当たり延長"/>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6" name="n_3aveValue【道路】&#10;一人当たり延長"/>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67182</xdr:rowOff>
    </xdr:from>
    <xdr:ext cx="469744" cy="259045"/>
    <xdr:sp macro="" textlink="">
      <xdr:nvSpPr>
        <xdr:cNvPr id="127" name="n_1mainValue【道路】&#10;一人当たり延長"/>
        <xdr:cNvSpPr txBox="1"/>
      </xdr:nvSpPr>
      <xdr:spPr>
        <a:xfrm>
          <a:off x="8458277" y="684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28" name="n_2mainValue【道路】&#10;一人当たり延長"/>
        <xdr:cNvSpPr txBox="1"/>
      </xdr:nvSpPr>
      <xdr:spPr>
        <a:xfrm>
          <a:off x="7677227" y="68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9" name="直線コネクタ 148"/>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2" name="【橋りょう・トンネル】&#10;有形固定資産減価償却率最大値テキスト"/>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3" name="直線コネクタ 152"/>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122953</xdr:rowOff>
    </xdr:from>
    <xdr:ext cx="405111" cy="259045"/>
    <xdr:sp macro="" textlink="">
      <xdr:nvSpPr>
        <xdr:cNvPr id="154" name="【橋りょう・トンネル】&#10;有形固定資産減価償却率平均値テキスト"/>
        <xdr:cNvSpPr txBox="1"/>
      </xdr:nvSpPr>
      <xdr:spPr>
        <a:xfrm>
          <a:off x="4229100" y="987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5" name="フローチャート: 判断 154"/>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6" name="フローチャート: 判断 155"/>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7" name="フローチャート: 判断 156"/>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8" name="フローチャート: 判断 157"/>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134366</xdr:rowOff>
    </xdr:from>
    <xdr:to>
      <xdr:col>24</xdr:col>
      <xdr:colOff>114300</xdr:colOff>
      <xdr:row>62</xdr:row>
      <xdr:rowOff>64516</xdr:rowOff>
    </xdr:to>
    <xdr:sp macro="" textlink="">
      <xdr:nvSpPr>
        <xdr:cNvPr id="164" name="楕円 163"/>
        <xdr:cNvSpPr/>
      </xdr:nvSpPr>
      <xdr:spPr>
        <a:xfrm>
          <a:off x="4127500" y="10211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49293</xdr:rowOff>
    </xdr:from>
    <xdr:ext cx="405111" cy="259045"/>
    <xdr:sp macro="" textlink="">
      <xdr:nvSpPr>
        <xdr:cNvPr id="165" name="【橋りょう・トンネル】&#10;有形固定資産減価償却率該当値テキスト"/>
        <xdr:cNvSpPr txBox="1"/>
      </xdr:nvSpPr>
      <xdr:spPr>
        <a:xfrm>
          <a:off x="4229100" y="10126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66" name="楕円 165"/>
        <xdr:cNvSpPr/>
      </xdr:nvSpPr>
      <xdr:spPr>
        <a:xfrm>
          <a:off x="3384550" y="1026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xdr:rowOff>
    </xdr:from>
    <xdr:to>
      <xdr:col>24</xdr:col>
      <xdr:colOff>63500</xdr:colOff>
      <xdr:row>62</xdr:row>
      <xdr:rowOff>68580</xdr:rowOff>
    </xdr:to>
    <xdr:cxnSp macro="">
      <xdr:nvCxnSpPr>
        <xdr:cNvPr id="167" name="直線コネクタ 166"/>
        <xdr:cNvCxnSpPr/>
      </xdr:nvCxnSpPr>
      <xdr:spPr>
        <a:xfrm flipV="1">
          <a:off x="3429000" y="10256266"/>
          <a:ext cx="7493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77216</xdr:rowOff>
    </xdr:from>
    <xdr:to>
      <xdr:col>15</xdr:col>
      <xdr:colOff>101600</xdr:colOff>
      <xdr:row>63</xdr:row>
      <xdr:rowOff>7366</xdr:rowOff>
    </xdr:to>
    <xdr:sp macro="" textlink="">
      <xdr:nvSpPr>
        <xdr:cNvPr id="168" name="楕円 167"/>
        <xdr:cNvSpPr/>
      </xdr:nvSpPr>
      <xdr:spPr>
        <a:xfrm>
          <a:off x="2571750" y="103197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128016</xdr:rowOff>
    </xdr:to>
    <xdr:cxnSp macro="">
      <xdr:nvCxnSpPr>
        <xdr:cNvPr id="169" name="直線コネクタ 168"/>
        <xdr:cNvCxnSpPr/>
      </xdr:nvCxnSpPr>
      <xdr:spPr>
        <a:xfrm flipV="1">
          <a:off x="2622550" y="10311130"/>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129049</xdr:rowOff>
    </xdr:from>
    <xdr:ext cx="405111" cy="259045"/>
    <xdr:sp macro="" textlink="">
      <xdr:nvSpPr>
        <xdr:cNvPr id="170" name="n_1aveValue【橋りょう・トンネル】&#10;有形固定資産減価償却率"/>
        <xdr:cNvSpPr txBox="1"/>
      </xdr:nvSpPr>
      <xdr:spPr>
        <a:xfrm>
          <a:off x="32391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142765</xdr:rowOff>
    </xdr:from>
    <xdr:ext cx="405111" cy="259045"/>
    <xdr:sp macro="" textlink="">
      <xdr:nvSpPr>
        <xdr:cNvPr id="171" name="n_2aveValue【橋りょう・トンネル】&#10;有形固定資産減価償却率"/>
        <xdr:cNvSpPr txBox="1"/>
      </xdr:nvSpPr>
      <xdr:spPr>
        <a:xfrm>
          <a:off x="24390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2" name="n_3aveValue【橋りょう・トンネル】&#10;有形固定資産減価償却率"/>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73" name="n_1mainValue【橋りょう・トンネル】&#10;有形固定資産減価償却率"/>
        <xdr:cNvSpPr txBox="1"/>
      </xdr:nvSpPr>
      <xdr:spPr>
        <a:xfrm>
          <a:off x="3239144"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169943</xdr:rowOff>
    </xdr:from>
    <xdr:ext cx="405111" cy="259045"/>
    <xdr:sp macro="" textlink="">
      <xdr:nvSpPr>
        <xdr:cNvPr id="174" name="n_2mainValue【橋りょう・トンネル】&#10;有形固定資産減価償却率"/>
        <xdr:cNvSpPr txBox="1"/>
      </xdr:nvSpPr>
      <xdr:spPr>
        <a:xfrm>
          <a:off x="2439044" y="104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3" name="テキスト ボックス 182"/>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5" name="テキスト ボックス 184"/>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5" name="直線コネクタ 194"/>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6"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7" name="直線コネクタ 196"/>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8"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9" name="直線コネクタ 198"/>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87699</xdr:rowOff>
    </xdr:from>
    <xdr:ext cx="599010" cy="259045"/>
    <xdr:sp macro="" textlink="">
      <xdr:nvSpPr>
        <xdr:cNvPr id="200" name="【橋りょう・トンネル】&#10;一人当たり有形固定資産（償却資産）額平均値テキスト"/>
        <xdr:cNvSpPr txBox="1"/>
      </xdr:nvSpPr>
      <xdr:spPr>
        <a:xfrm>
          <a:off x="9480550" y="9834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1" name="フローチャート: 判断 200"/>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2" name="フローチャート: 判断 201"/>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3" name="フローチャート: 判断 202"/>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4" name="フローチャート: 判断 203"/>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29827</xdr:rowOff>
    </xdr:from>
    <xdr:to>
      <xdr:col>55</xdr:col>
      <xdr:colOff>50800</xdr:colOff>
      <xdr:row>63</xdr:row>
      <xdr:rowOff>131427</xdr:rowOff>
    </xdr:to>
    <xdr:sp macro="" textlink="">
      <xdr:nvSpPr>
        <xdr:cNvPr id="210" name="楕円 209"/>
        <xdr:cNvSpPr/>
      </xdr:nvSpPr>
      <xdr:spPr>
        <a:xfrm>
          <a:off x="9398000" y="104374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116204</xdr:rowOff>
    </xdr:from>
    <xdr:ext cx="599010" cy="259045"/>
    <xdr:sp macro="" textlink="">
      <xdr:nvSpPr>
        <xdr:cNvPr id="211" name="【橋りょう・トンネル】&#10;一人当たり有形固定資産（償却資産）額該当値テキスト"/>
        <xdr:cNvSpPr txBox="1"/>
      </xdr:nvSpPr>
      <xdr:spPr>
        <a:xfrm>
          <a:off x="9480550" y="103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32452</xdr:rowOff>
    </xdr:from>
    <xdr:to>
      <xdr:col>50</xdr:col>
      <xdr:colOff>165100</xdr:colOff>
      <xdr:row>63</xdr:row>
      <xdr:rowOff>134052</xdr:rowOff>
    </xdr:to>
    <xdr:sp macro="" textlink="">
      <xdr:nvSpPr>
        <xdr:cNvPr id="212" name="楕円 211"/>
        <xdr:cNvSpPr/>
      </xdr:nvSpPr>
      <xdr:spPr>
        <a:xfrm>
          <a:off x="8636000" y="104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80627</xdr:rowOff>
    </xdr:from>
    <xdr:to>
      <xdr:col>55</xdr:col>
      <xdr:colOff>0</xdr:colOff>
      <xdr:row>63</xdr:row>
      <xdr:rowOff>83252</xdr:rowOff>
    </xdr:to>
    <xdr:cxnSp macro="">
      <xdr:nvCxnSpPr>
        <xdr:cNvPr id="213" name="直線コネクタ 212"/>
        <xdr:cNvCxnSpPr/>
      </xdr:nvCxnSpPr>
      <xdr:spPr>
        <a:xfrm flipV="1">
          <a:off x="8686800" y="10488277"/>
          <a:ext cx="74295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34696</xdr:rowOff>
    </xdr:from>
    <xdr:to>
      <xdr:col>46</xdr:col>
      <xdr:colOff>38100</xdr:colOff>
      <xdr:row>63</xdr:row>
      <xdr:rowOff>136296</xdr:rowOff>
    </xdr:to>
    <xdr:sp macro="" textlink="">
      <xdr:nvSpPr>
        <xdr:cNvPr id="214" name="楕円 213"/>
        <xdr:cNvSpPr/>
      </xdr:nvSpPr>
      <xdr:spPr>
        <a:xfrm>
          <a:off x="7842250" y="10442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83252</xdr:rowOff>
    </xdr:from>
    <xdr:to>
      <xdr:col>50</xdr:col>
      <xdr:colOff>114300</xdr:colOff>
      <xdr:row>63</xdr:row>
      <xdr:rowOff>85496</xdr:rowOff>
    </xdr:to>
    <xdr:cxnSp macro="">
      <xdr:nvCxnSpPr>
        <xdr:cNvPr id="215" name="直線コネクタ 214"/>
        <xdr:cNvCxnSpPr/>
      </xdr:nvCxnSpPr>
      <xdr:spPr>
        <a:xfrm flipV="1">
          <a:off x="7886700" y="10490902"/>
          <a:ext cx="8001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10515</xdr:rowOff>
    </xdr:from>
    <xdr:ext cx="599010" cy="259045"/>
    <xdr:sp macro="" textlink="">
      <xdr:nvSpPr>
        <xdr:cNvPr id="216" name="n_1aveValue【橋りょう・トンネル】&#10;一人当たり有形固定資産（償却資産）額"/>
        <xdr:cNvSpPr txBox="1"/>
      </xdr:nvSpPr>
      <xdr:spPr>
        <a:xfrm>
          <a:off x="8399995" y="975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106839</xdr:rowOff>
    </xdr:from>
    <xdr:ext cx="599010" cy="259045"/>
    <xdr:sp macro="" textlink="">
      <xdr:nvSpPr>
        <xdr:cNvPr id="217" name="n_2aveValue【橋りょう・トンネル】&#10;一人当たり有形固定資産（償却資産）額"/>
        <xdr:cNvSpPr txBox="1"/>
      </xdr:nvSpPr>
      <xdr:spPr>
        <a:xfrm>
          <a:off x="7612595" y="96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18" name="n_3aveValue【橋りょう・トンネル】&#10;一人当たり有形固定資産（償却資産）額"/>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125179</xdr:rowOff>
    </xdr:from>
    <xdr:ext cx="599010" cy="259045"/>
    <xdr:sp macro="" textlink="">
      <xdr:nvSpPr>
        <xdr:cNvPr id="219" name="n_1mainValue【橋りょう・トンネル】&#10;一人当たり有形固定資産（償却資産）額"/>
        <xdr:cNvSpPr txBox="1"/>
      </xdr:nvSpPr>
      <xdr:spPr>
        <a:xfrm>
          <a:off x="8399995" y="105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127423</xdr:rowOff>
    </xdr:from>
    <xdr:ext cx="599010" cy="259045"/>
    <xdr:sp macro="" textlink="">
      <xdr:nvSpPr>
        <xdr:cNvPr id="220" name="n_2mainValue【橋りょう・トンネル】&#10;一人当たり有形固定資産（償却資産）額"/>
        <xdr:cNvSpPr txBox="1"/>
      </xdr:nvSpPr>
      <xdr:spPr>
        <a:xfrm>
          <a:off x="7612595" y="1053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2" name="正方形/長方形 221"/>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3" name="正方形/長方形 222"/>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4" name="正方形/長方形 223"/>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5" name="正方形/長方形 224"/>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0" name="直線コネクタ 229"/>
        <xdr:cNvCxnSpPr/>
      </xdr:nvCxnSpPr>
      <xdr:spPr>
        <a:xfrm>
          <a:off x="6858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1" name="テキスト ボックス 230"/>
        <xdr:cNvSpPr txBox="1"/>
      </xdr:nvSpPr>
      <xdr:spPr>
        <a:xfrm>
          <a:off x="3398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4" name="直線コネクタ 233"/>
        <xdr:cNvCxnSpPr/>
      </xdr:nvCxnSpPr>
      <xdr:spPr>
        <a:xfrm>
          <a:off x="6858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5" name="テキスト ボックス 234"/>
        <xdr:cNvSpPr txBox="1"/>
      </xdr:nvSpPr>
      <xdr:spPr>
        <a:xfrm>
          <a:off x="3398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7" name="テキスト ボックス 236"/>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20955</xdr:rowOff>
    </xdr:from>
    <xdr:to>
      <xdr:col>24</xdr:col>
      <xdr:colOff>62865</xdr:colOff>
      <xdr:row>84</xdr:row>
      <xdr:rowOff>43814</xdr:rowOff>
    </xdr:to>
    <xdr:cxnSp macro="">
      <xdr:nvCxnSpPr>
        <xdr:cNvPr id="239" name="直線コネクタ 238"/>
        <xdr:cNvCxnSpPr/>
      </xdr:nvCxnSpPr>
      <xdr:spPr>
        <a:xfrm flipV="1">
          <a:off x="4176395" y="12905105"/>
          <a:ext cx="1270" cy="1013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47641</xdr:rowOff>
    </xdr:from>
    <xdr:ext cx="405111" cy="259045"/>
    <xdr:sp macro="" textlink="">
      <xdr:nvSpPr>
        <xdr:cNvPr id="240" name="【公営住宅】&#10;有形固定資産減価償却率最小値テキスト"/>
        <xdr:cNvSpPr txBox="1"/>
      </xdr:nvSpPr>
      <xdr:spPr>
        <a:xfrm>
          <a:off x="42291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43814</xdr:rowOff>
    </xdr:from>
    <xdr:to>
      <xdr:col>24</xdr:col>
      <xdr:colOff>152400</xdr:colOff>
      <xdr:row>84</xdr:row>
      <xdr:rowOff>43814</xdr:rowOff>
    </xdr:to>
    <xdr:cxnSp macro="">
      <xdr:nvCxnSpPr>
        <xdr:cNvPr id="241" name="直線コネクタ 240"/>
        <xdr:cNvCxnSpPr/>
      </xdr:nvCxnSpPr>
      <xdr:spPr>
        <a:xfrm>
          <a:off x="4108450" y="13918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139082</xdr:rowOff>
    </xdr:from>
    <xdr:ext cx="405111" cy="259045"/>
    <xdr:sp macro="" textlink="">
      <xdr:nvSpPr>
        <xdr:cNvPr id="242" name="【公営住宅】&#10;有形固定資産減価償却率最大値テキスト"/>
        <xdr:cNvSpPr txBox="1"/>
      </xdr:nvSpPr>
      <xdr:spPr>
        <a:xfrm>
          <a:off x="4229100" y="1269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20955</xdr:rowOff>
    </xdr:from>
    <xdr:to>
      <xdr:col>24</xdr:col>
      <xdr:colOff>152400</xdr:colOff>
      <xdr:row>78</xdr:row>
      <xdr:rowOff>20955</xdr:rowOff>
    </xdr:to>
    <xdr:cxnSp macro="">
      <xdr:nvCxnSpPr>
        <xdr:cNvPr id="243" name="直線コネクタ 242"/>
        <xdr:cNvCxnSpPr/>
      </xdr:nvCxnSpPr>
      <xdr:spPr>
        <a:xfrm>
          <a:off x="4108450" y="12905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50182</xdr:rowOff>
    </xdr:from>
    <xdr:ext cx="405111" cy="259045"/>
    <xdr:sp macro="" textlink="">
      <xdr:nvSpPr>
        <xdr:cNvPr id="244" name="【公営住宅】&#10;有形固定資産減価償却率平均値テキスト"/>
        <xdr:cNvSpPr txBox="1"/>
      </xdr:nvSpPr>
      <xdr:spPr>
        <a:xfrm>
          <a:off x="4229100" y="13264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5" name="フローチャート: 判断 244"/>
        <xdr:cNvSpPr/>
      </xdr:nvSpPr>
      <xdr:spPr>
        <a:xfrm>
          <a:off x="4127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46" name="フローチャート: 判断 245"/>
        <xdr:cNvSpPr/>
      </xdr:nvSpPr>
      <xdr:spPr>
        <a:xfrm>
          <a:off x="3384550" y="13463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47" name="フローチャート: 判断 246"/>
        <xdr:cNvSpPr/>
      </xdr:nvSpPr>
      <xdr:spPr>
        <a:xfrm>
          <a:off x="257175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48" name="フローチャート: 判断 247"/>
        <xdr:cNvSpPr/>
      </xdr:nvSpPr>
      <xdr:spPr>
        <a:xfrm>
          <a:off x="177800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54" name="楕円 253"/>
        <xdr:cNvSpPr/>
      </xdr:nvSpPr>
      <xdr:spPr>
        <a:xfrm>
          <a:off x="412750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50816</xdr:rowOff>
    </xdr:from>
    <xdr:ext cx="405111" cy="259045"/>
    <xdr:sp macro="" textlink="">
      <xdr:nvSpPr>
        <xdr:cNvPr id="255" name="【公営住宅】&#10;有形固定資産減価償却率該当値テキスト"/>
        <xdr:cNvSpPr txBox="1"/>
      </xdr:nvSpPr>
      <xdr:spPr>
        <a:xfrm>
          <a:off x="42291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256" name="楕円 255"/>
        <xdr:cNvSpPr/>
      </xdr:nvSpPr>
      <xdr:spPr>
        <a:xfrm>
          <a:off x="3384550" y="13999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85</xdr:row>
      <xdr:rowOff>3811</xdr:rowOff>
    </xdr:to>
    <xdr:cxnSp macro="">
      <xdr:nvCxnSpPr>
        <xdr:cNvPr id="257" name="直線コネクタ 256"/>
        <xdr:cNvCxnSpPr/>
      </xdr:nvCxnSpPr>
      <xdr:spPr>
        <a:xfrm flipV="1">
          <a:off x="3429000" y="13889989"/>
          <a:ext cx="749300" cy="15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258" name="楕円 257"/>
        <xdr:cNvSpPr/>
      </xdr:nvSpPr>
      <xdr:spPr>
        <a:xfrm>
          <a:off x="257175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89536</xdr:rowOff>
    </xdr:to>
    <xdr:cxnSp macro="">
      <xdr:nvCxnSpPr>
        <xdr:cNvPr id="259" name="直線コネクタ 258"/>
        <xdr:cNvCxnSpPr/>
      </xdr:nvCxnSpPr>
      <xdr:spPr>
        <a:xfrm flipV="1">
          <a:off x="2622550" y="14043661"/>
          <a:ext cx="8064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0" name="n_1aveValue【公営住宅】&#10;有形固定資産減価償却率"/>
        <xdr:cNvSpPr txBox="1"/>
      </xdr:nvSpPr>
      <xdr:spPr>
        <a:xfrm>
          <a:off x="3239144"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261" name="n_2aveValue【公営住宅】&#10;有形固定資産減価償却率"/>
        <xdr:cNvSpPr txBox="1"/>
      </xdr:nvSpPr>
      <xdr:spPr>
        <a:xfrm>
          <a:off x="243904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2" name="n_3aveValue【公営住宅】&#10;有形固定資産減価償却率"/>
        <xdr:cNvSpPr txBox="1"/>
      </xdr:nvSpPr>
      <xdr:spPr>
        <a:xfrm>
          <a:off x="1645294"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263" name="n_1mainValue【公営住宅】&#10;有形固定資産減価償却率"/>
        <xdr:cNvSpPr txBox="1"/>
      </xdr:nvSpPr>
      <xdr:spPr>
        <a:xfrm>
          <a:off x="32391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264" name="n_2mainValue【公営住宅】&#10;有形固定資産減価償却率"/>
        <xdr:cNvSpPr txBox="1"/>
      </xdr:nvSpPr>
      <xdr:spPr>
        <a:xfrm>
          <a:off x="2439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6" name="正方形/長方形 26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7" name="正方形/長方形 26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8" name="正方形/長方形 267"/>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9" name="正方形/長方形 268"/>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3" name="テキスト ボックス 272"/>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87" name="直線コネクタ 286"/>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88"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89" name="直線コネクタ 288"/>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0"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1" name="直線コネクタ 290"/>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144797</xdr:rowOff>
    </xdr:from>
    <xdr:ext cx="469744" cy="259045"/>
    <xdr:sp macro="" textlink="">
      <xdr:nvSpPr>
        <xdr:cNvPr id="292" name="【公営住宅】&#10;一人当たり面積平均値テキスト"/>
        <xdr:cNvSpPr txBox="1"/>
      </xdr:nvSpPr>
      <xdr:spPr>
        <a:xfrm>
          <a:off x="9480550" y="1368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3" name="フローチャート: 判断 292"/>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4" name="フローチャート: 判断 293"/>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5" name="フローチャート: 判断 294"/>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296" name="フローチャート: 判断 295"/>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130175</xdr:rowOff>
    </xdr:from>
    <xdr:to>
      <xdr:col>55</xdr:col>
      <xdr:colOff>50800</xdr:colOff>
      <xdr:row>79</xdr:row>
      <xdr:rowOff>60325</xdr:rowOff>
    </xdr:to>
    <xdr:sp macro="" textlink="">
      <xdr:nvSpPr>
        <xdr:cNvPr id="302" name="楕円 301"/>
        <xdr:cNvSpPr/>
      </xdr:nvSpPr>
      <xdr:spPr>
        <a:xfrm>
          <a:off x="9398000" y="130143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83202</xdr:rowOff>
    </xdr:from>
    <xdr:ext cx="469744" cy="259045"/>
    <xdr:sp macro="" textlink="">
      <xdr:nvSpPr>
        <xdr:cNvPr id="303" name="【公営住宅】&#10;一人当たり面積該当値テキスト"/>
        <xdr:cNvSpPr txBox="1"/>
      </xdr:nvSpPr>
      <xdr:spPr>
        <a:xfrm>
          <a:off x="9480550" y="129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156845</xdr:rowOff>
    </xdr:from>
    <xdr:to>
      <xdr:col>50</xdr:col>
      <xdr:colOff>165100</xdr:colOff>
      <xdr:row>79</xdr:row>
      <xdr:rowOff>86995</xdr:rowOff>
    </xdr:to>
    <xdr:sp macro="" textlink="">
      <xdr:nvSpPr>
        <xdr:cNvPr id="304" name="楕円 303"/>
        <xdr:cNvSpPr/>
      </xdr:nvSpPr>
      <xdr:spPr>
        <a:xfrm>
          <a:off x="8636000" y="13040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xdr:rowOff>
    </xdr:from>
    <xdr:to>
      <xdr:col>55</xdr:col>
      <xdr:colOff>0</xdr:colOff>
      <xdr:row>79</xdr:row>
      <xdr:rowOff>36195</xdr:rowOff>
    </xdr:to>
    <xdr:cxnSp macro="">
      <xdr:nvCxnSpPr>
        <xdr:cNvPr id="305" name="直線コネクタ 304"/>
        <xdr:cNvCxnSpPr/>
      </xdr:nvCxnSpPr>
      <xdr:spPr>
        <a:xfrm flipV="1">
          <a:off x="8686800" y="13058775"/>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151130</xdr:rowOff>
    </xdr:from>
    <xdr:to>
      <xdr:col>46</xdr:col>
      <xdr:colOff>38100</xdr:colOff>
      <xdr:row>79</xdr:row>
      <xdr:rowOff>81280</xdr:rowOff>
    </xdr:to>
    <xdr:sp macro="" textlink="">
      <xdr:nvSpPr>
        <xdr:cNvPr id="306" name="楕円 305"/>
        <xdr:cNvSpPr/>
      </xdr:nvSpPr>
      <xdr:spPr>
        <a:xfrm>
          <a:off x="7842250" y="13035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30480</xdr:rowOff>
    </xdr:from>
    <xdr:to>
      <xdr:col>50</xdr:col>
      <xdr:colOff>114300</xdr:colOff>
      <xdr:row>79</xdr:row>
      <xdr:rowOff>36195</xdr:rowOff>
    </xdr:to>
    <xdr:cxnSp macro="">
      <xdr:nvCxnSpPr>
        <xdr:cNvPr id="307" name="直線コネクタ 306"/>
        <xdr:cNvCxnSpPr/>
      </xdr:nvCxnSpPr>
      <xdr:spPr>
        <a:xfrm>
          <a:off x="7886700" y="1307973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08" name="n_1aveValue【公営住宅】&#10;一人当たり面積"/>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97172</xdr:rowOff>
    </xdr:from>
    <xdr:ext cx="469744" cy="259045"/>
    <xdr:sp macro="" textlink="">
      <xdr:nvSpPr>
        <xdr:cNvPr id="309" name="n_2aveValue【公営住宅】&#10;一人当たり面積"/>
        <xdr:cNvSpPr txBox="1"/>
      </xdr:nvSpPr>
      <xdr:spPr>
        <a:xfrm>
          <a:off x="7677227" y="13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0" name="n_3aveValue【公営住宅】&#10;一人当たり面積"/>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103522</xdr:rowOff>
    </xdr:from>
    <xdr:ext cx="469744" cy="259045"/>
    <xdr:sp macro="" textlink="">
      <xdr:nvSpPr>
        <xdr:cNvPr id="311" name="n_1mainValue【公営住宅】&#10;一人当たり面積"/>
        <xdr:cNvSpPr txBox="1"/>
      </xdr:nvSpPr>
      <xdr:spPr>
        <a:xfrm>
          <a:off x="8458277"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97807</xdr:rowOff>
    </xdr:from>
    <xdr:ext cx="469744" cy="259045"/>
    <xdr:sp macro="" textlink="">
      <xdr:nvSpPr>
        <xdr:cNvPr id="312" name="n_2mainValue【公営住宅】&#10;一人当たり面積"/>
        <xdr:cNvSpPr txBox="1"/>
      </xdr:nvSpPr>
      <xdr:spPr>
        <a:xfrm>
          <a:off x="7677227" y="128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4" name="正方形/長方形 313"/>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5" name="正方形/長方形 314"/>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6" name="正方形/長方形 315"/>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7" name="正方形/長方形 316"/>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1" name="テキスト ボックス 320"/>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3" name="テキスト ボックス 322"/>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3" name="テキスト ボックス 332"/>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5" name="テキスト ボックス 334"/>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37" name="直線コネクタ 336"/>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38"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39" name="直線コネクタ 338"/>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0"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1" name="直線コネクタ 340"/>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20519</xdr:rowOff>
    </xdr:from>
    <xdr:ext cx="405111" cy="259045"/>
    <xdr:sp macro="" textlink="">
      <xdr:nvSpPr>
        <xdr:cNvPr id="342" name="【港湾・漁港】&#10;有形固定資産減価償却率平均値テキスト"/>
        <xdr:cNvSpPr txBox="1"/>
      </xdr:nvSpPr>
      <xdr:spPr>
        <a:xfrm>
          <a:off x="4229100" y="1693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3" name="フローチャート: 判断 342"/>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44" name="フローチャート: 判断 343"/>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5" name="フローチャート: 判断 344"/>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351" name="楕円 350"/>
        <xdr:cNvSpPr/>
      </xdr:nvSpPr>
      <xdr:spPr>
        <a:xfrm>
          <a:off x="4127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10358</xdr:rowOff>
    </xdr:from>
    <xdr:ext cx="405111" cy="259045"/>
    <xdr:sp macro="" textlink="">
      <xdr:nvSpPr>
        <xdr:cNvPr id="352" name="【港湾・漁港】&#10;有形固定資産減価償却率該当値テキスト"/>
        <xdr:cNvSpPr txBox="1"/>
      </xdr:nvSpPr>
      <xdr:spPr>
        <a:xfrm>
          <a:off x="4229100" y="1726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353" name="楕円 352"/>
        <xdr:cNvSpPr/>
      </xdr:nvSpPr>
      <xdr:spPr>
        <a:xfrm>
          <a:off x="3384550" y="173434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134982</xdr:rowOff>
    </xdr:to>
    <xdr:cxnSp macro="">
      <xdr:nvCxnSpPr>
        <xdr:cNvPr id="354" name="直線コネクタ 353"/>
        <xdr:cNvCxnSpPr/>
      </xdr:nvCxnSpPr>
      <xdr:spPr>
        <a:xfrm flipV="1">
          <a:off x="3429000" y="17342031"/>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129902</xdr:rowOff>
    </xdr:from>
    <xdr:to>
      <xdr:col>15</xdr:col>
      <xdr:colOff>101600</xdr:colOff>
      <xdr:row>105</xdr:row>
      <xdr:rowOff>60052</xdr:rowOff>
    </xdr:to>
    <xdr:sp macro="" textlink="">
      <xdr:nvSpPr>
        <xdr:cNvPr id="355" name="楕円 354"/>
        <xdr:cNvSpPr/>
      </xdr:nvSpPr>
      <xdr:spPr>
        <a:xfrm>
          <a:off x="257175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105</xdr:row>
      <xdr:rowOff>9252</xdr:rowOff>
    </xdr:to>
    <xdr:cxnSp macro="">
      <xdr:nvCxnSpPr>
        <xdr:cNvPr id="356" name="直線コネクタ 355"/>
        <xdr:cNvCxnSpPr/>
      </xdr:nvCxnSpPr>
      <xdr:spPr>
        <a:xfrm flipV="1">
          <a:off x="2622550" y="17394282"/>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12898</xdr:rowOff>
    </xdr:from>
    <xdr:ext cx="405111" cy="259045"/>
    <xdr:sp macro="" textlink="">
      <xdr:nvSpPr>
        <xdr:cNvPr id="357" name="n_1aveValue【港湾・漁港】&#10;有形固定資産減価償却率"/>
        <xdr:cNvSpPr txBox="1"/>
      </xdr:nvSpPr>
      <xdr:spPr>
        <a:xfrm>
          <a:off x="32391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58" name="n_2aveValue【港湾・漁港】&#10;有形固定資産減価償却率"/>
        <xdr:cNvSpPr txBox="1"/>
      </xdr:nvSpPr>
      <xdr:spPr>
        <a:xfrm>
          <a:off x="2439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359" name="n_1mainValue【港湾・漁港】&#10;有形固定資産減価償却率"/>
        <xdr:cNvSpPr txBox="1"/>
      </xdr:nvSpPr>
      <xdr:spPr>
        <a:xfrm>
          <a:off x="3239144" y="1743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51179</xdr:rowOff>
    </xdr:from>
    <xdr:ext cx="405111" cy="259045"/>
    <xdr:sp macro="" textlink="">
      <xdr:nvSpPr>
        <xdr:cNvPr id="360" name="n_2mainValue【港湾・漁港】&#10;有形固定資産減価償却率"/>
        <xdr:cNvSpPr txBox="1"/>
      </xdr:nvSpPr>
      <xdr:spPr>
        <a:xfrm>
          <a:off x="2439044" y="1748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2" name="正方形/長方形 361"/>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3" name="正方形/長方形 362"/>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4" name="正方形/長方形 363"/>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5" name="正方形/長方形 364"/>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9" name="直線コネクタ 368"/>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0" name="テキスト ボックス 369"/>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1" name="直線コネクタ 370"/>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2" name="テキスト ボックス 371"/>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3" name="直線コネクタ 372"/>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4" name="テキスト ボックス 373"/>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5" name="直線コネクタ 374"/>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6" name="テキスト ボックス 375"/>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7" name="直線コネクタ 376"/>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78" name="テキスト ボックス 377"/>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9" name="直線コネクタ 378"/>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0" name="テキスト ボックス 379"/>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84" name="直線コネクタ 383"/>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85"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86" name="直線コネクタ 385"/>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87"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88" name="直線コネクタ 387"/>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89" name="【港湾・漁港】&#10;一人当たり有形固定資産（償却資産）額平均値テキスト"/>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0" name="フローチャート: 判断 389"/>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1" name="フローチャート: 判断 390"/>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2" name="フローチャート: 判断 391"/>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162765</xdr:rowOff>
    </xdr:from>
    <xdr:to>
      <xdr:col>55</xdr:col>
      <xdr:colOff>50800</xdr:colOff>
      <xdr:row>106</xdr:row>
      <xdr:rowOff>92915</xdr:rowOff>
    </xdr:to>
    <xdr:sp macro="" textlink="">
      <xdr:nvSpPr>
        <xdr:cNvPr id="398" name="楕円 397"/>
        <xdr:cNvSpPr/>
      </xdr:nvSpPr>
      <xdr:spPr>
        <a:xfrm>
          <a:off x="9398000" y="17593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141192</xdr:rowOff>
    </xdr:from>
    <xdr:ext cx="599010" cy="259045"/>
    <xdr:sp macro="" textlink="">
      <xdr:nvSpPr>
        <xdr:cNvPr id="399" name="【港湾・漁港】&#10;一人当たり有形固定資産（償却資産）額該当値テキスト"/>
        <xdr:cNvSpPr txBox="1"/>
      </xdr:nvSpPr>
      <xdr:spPr>
        <a:xfrm>
          <a:off x="9480550" y="1757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163990</xdr:rowOff>
    </xdr:from>
    <xdr:to>
      <xdr:col>50</xdr:col>
      <xdr:colOff>165100</xdr:colOff>
      <xdr:row>106</xdr:row>
      <xdr:rowOff>94140</xdr:rowOff>
    </xdr:to>
    <xdr:sp macro="" textlink="">
      <xdr:nvSpPr>
        <xdr:cNvPr id="400" name="楕円 399"/>
        <xdr:cNvSpPr/>
      </xdr:nvSpPr>
      <xdr:spPr>
        <a:xfrm>
          <a:off x="8636000" y="175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42115</xdr:rowOff>
    </xdr:from>
    <xdr:to>
      <xdr:col>55</xdr:col>
      <xdr:colOff>0</xdr:colOff>
      <xdr:row>106</xdr:row>
      <xdr:rowOff>43340</xdr:rowOff>
    </xdr:to>
    <xdr:cxnSp macro="">
      <xdr:nvCxnSpPr>
        <xdr:cNvPr id="401" name="直線コネクタ 400"/>
        <xdr:cNvCxnSpPr/>
      </xdr:nvCxnSpPr>
      <xdr:spPr>
        <a:xfrm flipV="1">
          <a:off x="8686800" y="17644315"/>
          <a:ext cx="74295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166644</xdr:rowOff>
    </xdr:from>
    <xdr:to>
      <xdr:col>46</xdr:col>
      <xdr:colOff>38100</xdr:colOff>
      <xdr:row>106</xdr:row>
      <xdr:rowOff>96794</xdr:rowOff>
    </xdr:to>
    <xdr:sp macro="" textlink="">
      <xdr:nvSpPr>
        <xdr:cNvPr id="402" name="楕円 401"/>
        <xdr:cNvSpPr/>
      </xdr:nvSpPr>
      <xdr:spPr>
        <a:xfrm>
          <a:off x="7842250" y="17597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43340</xdr:rowOff>
    </xdr:from>
    <xdr:to>
      <xdr:col>50</xdr:col>
      <xdr:colOff>114300</xdr:colOff>
      <xdr:row>106</xdr:row>
      <xdr:rowOff>45994</xdr:rowOff>
    </xdr:to>
    <xdr:cxnSp macro="">
      <xdr:nvCxnSpPr>
        <xdr:cNvPr id="403" name="直線コネクタ 402"/>
        <xdr:cNvCxnSpPr/>
      </xdr:nvCxnSpPr>
      <xdr:spPr>
        <a:xfrm flipV="1">
          <a:off x="7886700" y="17645540"/>
          <a:ext cx="8001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404" name="n_1aveValue【港湾・漁港】&#10;一人当たり有形固定資産（償却資産）額"/>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405" name="n_2aveValue【港湾・漁港】&#10;一人当たり有形固定資産（償却資産）額"/>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85267</xdr:rowOff>
    </xdr:from>
    <xdr:ext cx="599010" cy="259045"/>
    <xdr:sp macro="" textlink="">
      <xdr:nvSpPr>
        <xdr:cNvPr id="406" name="n_1mainValue【港湾・漁港】&#10;一人当たり有形固定資産（償却資産）額"/>
        <xdr:cNvSpPr txBox="1"/>
      </xdr:nvSpPr>
      <xdr:spPr>
        <a:xfrm>
          <a:off x="8399995" y="1768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87921</xdr:rowOff>
    </xdr:from>
    <xdr:ext cx="599010" cy="259045"/>
    <xdr:sp macro="" textlink="">
      <xdr:nvSpPr>
        <xdr:cNvPr id="407" name="n_2mainValue【港湾・漁港】&#10;一人当たり有形固定資産（償却資産）額"/>
        <xdr:cNvSpPr txBox="1"/>
      </xdr:nvSpPr>
      <xdr:spPr>
        <a:xfrm>
          <a:off x="7612595" y="1769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9" name="正方形/長方形 408"/>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0" name="正方形/長方形 409"/>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1" name="正方形/長方形 410"/>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2" name="正方形/長方形 411"/>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6" name="直線コネクタ 41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7" name="テキスト ボックス 416"/>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8" name="直線コネクタ 41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9" name="テキスト ボックス 41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0" name="直線コネクタ 41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1" name="テキスト ボックス 42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2" name="直線コネクタ 42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3" name="テキスト ボックス 42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4" name="直線コネクタ 42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5" name="テキスト ボックス 42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29" name="直線コネクタ 428"/>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30"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31" name="直線コネクタ 430"/>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32"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33" name="直線コネクタ 432"/>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17797</xdr:rowOff>
    </xdr:from>
    <xdr:ext cx="405111" cy="259045"/>
    <xdr:sp macro="" textlink="">
      <xdr:nvSpPr>
        <xdr:cNvPr id="434" name="【空港】&#10;有形固定資産減価償却率平均値テキスト"/>
        <xdr:cNvSpPr txBox="1"/>
      </xdr:nvSpPr>
      <xdr:spPr>
        <a:xfrm>
          <a:off x="14744700" y="563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5" name="フローチャート: 判断 434"/>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36" name="フローチャート: 判断 435"/>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37" name="フローチャート: 判断 436"/>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43" name="楕円 442"/>
        <xdr:cNvSpPr/>
      </xdr:nvSpPr>
      <xdr:spPr>
        <a:xfrm>
          <a:off x="14649450" y="60267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55262</xdr:rowOff>
    </xdr:from>
    <xdr:ext cx="405111" cy="259045"/>
    <xdr:sp macro="" textlink="">
      <xdr:nvSpPr>
        <xdr:cNvPr id="444" name="【空港】&#10;有形固定資産減価償却率該当値テキスト"/>
        <xdr:cNvSpPr txBox="1"/>
      </xdr:nvSpPr>
      <xdr:spPr>
        <a:xfrm>
          <a:off x="147447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97790</xdr:rowOff>
    </xdr:from>
    <xdr:to>
      <xdr:col>81</xdr:col>
      <xdr:colOff>101600</xdr:colOff>
      <xdr:row>37</xdr:row>
      <xdr:rowOff>27940</xdr:rowOff>
    </xdr:to>
    <xdr:sp macro="" textlink="">
      <xdr:nvSpPr>
        <xdr:cNvPr id="445" name="楕円 444"/>
        <xdr:cNvSpPr/>
      </xdr:nvSpPr>
      <xdr:spPr>
        <a:xfrm>
          <a:off x="13887450" y="6047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36</xdr:row>
      <xdr:rowOff>148590</xdr:rowOff>
    </xdr:to>
    <xdr:cxnSp macro="">
      <xdr:nvCxnSpPr>
        <xdr:cNvPr id="446" name="直線コネクタ 445"/>
        <xdr:cNvCxnSpPr/>
      </xdr:nvCxnSpPr>
      <xdr:spPr>
        <a:xfrm flipV="1">
          <a:off x="13938250" y="6077585"/>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47" name="楕円 446"/>
        <xdr:cNvSpPr/>
      </xdr:nvSpPr>
      <xdr:spPr>
        <a:xfrm>
          <a:off x="13093700" y="6064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148590</xdr:rowOff>
    </xdr:from>
    <xdr:to>
      <xdr:col>81</xdr:col>
      <xdr:colOff>50800</xdr:colOff>
      <xdr:row>36</xdr:row>
      <xdr:rowOff>165735</xdr:rowOff>
    </xdr:to>
    <xdr:cxnSp macro="">
      <xdr:nvCxnSpPr>
        <xdr:cNvPr id="448" name="直線コネクタ 447"/>
        <xdr:cNvCxnSpPr/>
      </xdr:nvCxnSpPr>
      <xdr:spPr>
        <a:xfrm flipV="1">
          <a:off x="13144500" y="609854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49" name="n_1aveValue【空港】&#10;有形固定資産減価償却率"/>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50" name="n_2aveValue【空港】&#10;有形固定資産減価償却率"/>
        <xdr:cNvSpPr txBox="1"/>
      </xdr:nvSpPr>
      <xdr:spPr>
        <a:xfrm>
          <a:off x="129609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19067</xdr:rowOff>
    </xdr:from>
    <xdr:ext cx="405111" cy="259045"/>
    <xdr:sp macro="" textlink="">
      <xdr:nvSpPr>
        <xdr:cNvPr id="451" name="n_1mainValue【空港】&#10;有形固定資産減価償却率"/>
        <xdr:cNvSpPr txBox="1"/>
      </xdr:nvSpPr>
      <xdr:spPr>
        <a:xfrm>
          <a:off x="137420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2" name="n_2mainValue【空港】&#10;有形固定資産減価償却率"/>
        <xdr:cNvSpPr txBox="1"/>
      </xdr:nvSpPr>
      <xdr:spPr>
        <a:xfrm>
          <a:off x="1296099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4" name="正方形/長方形 45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5" name="正方形/長方形 45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6" name="正方形/長方形 45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7" name="正方形/長方形 45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4" name="テキスト ボックス 463"/>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66" name="テキスト ボックス 465"/>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68" name="テキスト ボックス 467"/>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0" name="テキスト ボックス 469"/>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72" name="直線コネクタ 471"/>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73"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74" name="直線コネクタ 473"/>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75"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76" name="直線コネクタ 475"/>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89872</xdr:rowOff>
    </xdr:from>
    <xdr:ext cx="534377" cy="259045"/>
    <xdr:sp macro="" textlink="">
      <xdr:nvSpPr>
        <xdr:cNvPr id="477" name="【空港】&#10;一人当たり有形固定資産（償却資産）額平均値テキスト"/>
        <xdr:cNvSpPr txBox="1"/>
      </xdr:nvSpPr>
      <xdr:spPr>
        <a:xfrm>
          <a:off x="20002500" y="6370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78" name="フローチャート: 判断 477"/>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79" name="フローチャート: 判断 478"/>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80" name="フローチャート: 判断 479"/>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106416</xdr:rowOff>
    </xdr:from>
    <xdr:to>
      <xdr:col>116</xdr:col>
      <xdr:colOff>114300</xdr:colOff>
      <xdr:row>36</xdr:row>
      <xdr:rowOff>36566</xdr:rowOff>
    </xdr:to>
    <xdr:sp macro="" textlink="">
      <xdr:nvSpPr>
        <xdr:cNvPr id="486" name="楕円 485"/>
        <xdr:cNvSpPr/>
      </xdr:nvSpPr>
      <xdr:spPr>
        <a:xfrm>
          <a:off x="19900900" y="5891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129293</xdr:rowOff>
    </xdr:from>
    <xdr:ext cx="534377" cy="259045"/>
    <xdr:sp macro="" textlink="">
      <xdr:nvSpPr>
        <xdr:cNvPr id="487" name="【空港】&#10;一人当たり有形固定資産（償却資産）額該当値テキスト"/>
        <xdr:cNvSpPr txBox="1"/>
      </xdr:nvSpPr>
      <xdr:spPr>
        <a:xfrm>
          <a:off x="20002500" y="57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133893</xdr:rowOff>
    </xdr:from>
    <xdr:to>
      <xdr:col>112</xdr:col>
      <xdr:colOff>38100</xdr:colOff>
      <xdr:row>36</xdr:row>
      <xdr:rowOff>64043</xdr:rowOff>
    </xdr:to>
    <xdr:sp macro="" textlink="">
      <xdr:nvSpPr>
        <xdr:cNvPr id="488" name="楕円 487"/>
        <xdr:cNvSpPr/>
      </xdr:nvSpPr>
      <xdr:spPr>
        <a:xfrm>
          <a:off x="19157950" y="59187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157216</xdr:rowOff>
    </xdr:from>
    <xdr:to>
      <xdr:col>116</xdr:col>
      <xdr:colOff>63500</xdr:colOff>
      <xdr:row>36</xdr:row>
      <xdr:rowOff>13243</xdr:rowOff>
    </xdr:to>
    <xdr:cxnSp macro="">
      <xdr:nvCxnSpPr>
        <xdr:cNvPr id="489" name="直線コネクタ 488"/>
        <xdr:cNvCxnSpPr/>
      </xdr:nvCxnSpPr>
      <xdr:spPr>
        <a:xfrm flipV="1">
          <a:off x="19202400" y="5942066"/>
          <a:ext cx="7493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158171</xdr:rowOff>
    </xdr:from>
    <xdr:to>
      <xdr:col>107</xdr:col>
      <xdr:colOff>101600</xdr:colOff>
      <xdr:row>36</xdr:row>
      <xdr:rowOff>88321</xdr:rowOff>
    </xdr:to>
    <xdr:sp macro="" textlink="">
      <xdr:nvSpPr>
        <xdr:cNvPr id="490" name="楕円 489"/>
        <xdr:cNvSpPr/>
      </xdr:nvSpPr>
      <xdr:spPr>
        <a:xfrm>
          <a:off x="18345150" y="59430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13243</xdr:rowOff>
    </xdr:from>
    <xdr:to>
      <xdr:col>111</xdr:col>
      <xdr:colOff>177800</xdr:colOff>
      <xdr:row>36</xdr:row>
      <xdr:rowOff>37521</xdr:rowOff>
    </xdr:to>
    <xdr:cxnSp macro="">
      <xdr:nvCxnSpPr>
        <xdr:cNvPr id="491" name="直線コネクタ 490"/>
        <xdr:cNvCxnSpPr/>
      </xdr:nvCxnSpPr>
      <xdr:spPr>
        <a:xfrm flipV="1">
          <a:off x="18395950" y="5963193"/>
          <a:ext cx="80645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69710</xdr:rowOff>
    </xdr:from>
    <xdr:ext cx="469744" cy="259045"/>
    <xdr:sp macro="" textlink="">
      <xdr:nvSpPr>
        <xdr:cNvPr id="492" name="n_1aveValue【空港】&#10;一人当たり有形固定資産（償却資産）額"/>
        <xdr:cNvSpPr txBox="1"/>
      </xdr:nvSpPr>
      <xdr:spPr>
        <a:xfrm>
          <a:off x="18980228" y="651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99382</xdr:rowOff>
    </xdr:from>
    <xdr:ext cx="469744" cy="259045"/>
    <xdr:sp macro="" textlink="">
      <xdr:nvSpPr>
        <xdr:cNvPr id="493" name="n_2aveValue【空港】&#10;一人当たり有形固定資産（償却資産）額"/>
        <xdr:cNvSpPr txBox="1"/>
      </xdr:nvSpPr>
      <xdr:spPr>
        <a:xfrm>
          <a:off x="18180128" y="65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80570</xdr:rowOff>
    </xdr:from>
    <xdr:ext cx="534377" cy="259045"/>
    <xdr:sp macro="" textlink="">
      <xdr:nvSpPr>
        <xdr:cNvPr id="494" name="n_1mainValue【空港】&#10;一人当たり有形固定資産（償却資産）額"/>
        <xdr:cNvSpPr txBox="1"/>
      </xdr:nvSpPr>
      <xdr:spPr>
        <a:xfrm>
          <a:off x="18947911" y="570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104848</xdr:rowOff>
    </xdr:from>
    <xdr:ext cx="534377" cy="259045"/>
    <xdr:sp macro="" textlink="">
      <xdr:nvSpPr>
        <xdr:cNvPr id="495" name="n_2mainValue【空港】&#10;一人当たり有形固定資産（償却資産）額"/>
        <xdr:cNvSpPr txBox="1"/>
      </xdr:nvSpPr>
      <xdr:spPr>
        <a:xfrm>
          <a:off x="18166861" y="57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7" name="正方形/長方形 496"/>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8" name="正方形/長方形 497"/>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9" name="正方形/長方形 498"/>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0" name="正方形/長方形 499"/>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4" name="テキスト ボックス 503"/>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6" name="テキスト ボックス 505"/>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4" name="テキスト ボックス 513"/>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6" name="テキスト ボックス 51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18" name="直線コネクタ 517"/>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19"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20" name="直線コネクタ 519"/>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21"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2" name="直線コネクタ 521"/>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128287</xdr:rowOff>
    </xdr:from>
    <xdr:ext cx="405111" cy="259045"/>
    <xdr:sp macro="" textlink="">
      <xdr:nvSpPr>
        <xdr:cNvPr id="523" name="【学校施設】&#10;有形固定資産減価償却率平均値テキスト"/>
        <xdr:cNvSpPr txBox="1"/>
      </xdr:nvSpPr>
      <xdr:spPr>
        <a:xfrm>
          <a:off x="147447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4" name="フローチャート: 判断 523"/>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5" name="フローチャート: 判断 524"/>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26" name="フローチャート: 判断 525"/>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27" name="フローチャート: 判断 526"/>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33" name="楕円 532"/>
        <xdr:cNvSpPr/>
      </xdr:nvSpPr>
      <xdr:spPr>
        <a:xfrm>
          <a:off x="14649450" y="10401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73677</xdr:rowOff>
    </xdr:from>
    <xdr:ext cx="405111" cy="259045"/>
    <xdr:sp macro="" textlink="">
      <xdr:nvSpPr>
        <xdr:cNvPr id="534" name="【学校施設】&#10;有形固定資産減価償却率該当値テキスト"/>
        <xdr:cNvSpPr txBox="1"/>
      </xdr:nvSpPr>
      <xdr:spPr>
        <a:xfrm>
          <a:off x="14744700"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535" name="楕円 534"/>
        <xdr:cNvSpPr/>
      </xdr:nvSpPr>
      <xdr:spPr>
        <a:xfrm>
          <a:off x="13887450" y="10505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63</xdr:row>
      <xdr:rowOff>148590</xdr:rowOff>
    </xdr:to>
    <xdr:cxnSp macro="">
      <xdr:nvCxnSpPr>
        <xdr:cNvPr id="536" name="直線コネクタ 535"/>
        <xdr:cNvCxnSpPr/>
      </xdr:nvCxnSpPr>
      <xdr:spPr>
        <a:xfrm flipV="1">
          <a:off x="13938250" y="10445750"/>
          <a:ext cx="762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139700</xdr:rowOff>
    </xdr:from>
    <xdr:to>
      <xdr:col>76</xdr:col>
      <xdr:colOff>165100</xdr:colOff>
      <xdr:row>64</xdr:row>
      <xdr:rowOff>69850</xdr:rowOff>
    </xdr:to>
    <xdr:sp macro="" textlink="">
      <xdr:nvSpPr>
        <xdr:cNvPr id="537" name="楕円 536"/>
        <xdr:cNvSpPr/>
      </xdr:nvSpPr>
      <xdr:spPr>
        <a:xfrm>
          <a:off x="13093700" y="10547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64</xdr:row>
      <xdr:rowOff>19050</xdr:rowOff>
    </xdr:to>
    <xdr:cxnSp macro="">
      <xdr:nvCxnSpPr>
        <xdr:cNvPr id="538" name="直線コネクタ 537"/>
        <xdr:cNvCxnSpPr/>
      </xdr:nvCxnSpPr>
      <xdr:spPr>
        <a:xfrm flipV="1">
          <a:off x="13144500" y="1055624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39" name="n_1aveValue【学校施設】&#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40"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41"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542" name="n_1mainValue【学校施設】&#10;有形固定資産減価償却率"/>
        <xdr:cNvSpPr txBox="1"/>
      </xdr:nvSpPr>
      <xdr:spPr>
        <a:xfrm>
          <a:off x="1374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60977</xdr:rowOff>
    </xdr:from>
    <xdr:ext cx="405111" cy="259045"/>
    <xdr:sp macro="" textlink="">
      <xdr:nvSpPr>
        <xdr:cNvPr id="543" name="n_2mainValue【学校施設】&#10;有形固定資産減価償却率"/>
        <xdr:cNvSpPr txBox="1"/>
      </xdr:nvSpPr>
      <xdr:spPr>
        <a:xfrm>
          <a:off x="1296099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5" name="正方形/長方形 544"/>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6" name="正方形/長方形 545"/>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7" name="正方形/長方形 546"/>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8" name="正方形/長方形 547"/>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66" name="直線コネクタ 565"/>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67"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68" name="直線コネクタ 567"/>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69"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70" name="直線コネクタ 569"/>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121937</xdr:rowOff>
    </xdr:from>
    <xdr:ext cx="469744" cy="259045"/>
    <xdr:sp macro="" textlink="">
      <xdr:nvSpPr>
        <xdr:cNvPr id="571" name="【学校施設】&#10;一人当たり面積平均値テキスト"/>
        <xdr:cNvSpPr txBox="1"/>
      </xdr:nvSpPr>
      <xdr:spPr>
        <a:xfrm>
          <a:off x="20002500" y="986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72" name="フローチャート: 判断 571"/>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73" name="フローチャート: 判断 572"/>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74" name="フローチャート: 判断 573"/>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5" name="フローチャート: 判断 574"/>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116840</xdr:rowOff>
    </xdr:from>
    <xdr:to>
      <xdr:col>116</xdr:col>
      <xdr:colOff>114300</xdr:colOff>
      <xdr:row>55</xdr:row>
      <xdr:rowOff>46990</xdr:rowOff>
    </xdr:to>
    <xdr:sp macro="" textlink="">
      <xdr:nvSpPr>
        <xdr:cNvPr id="581" name="楕円 580"/>
        <xdr:cNvSpPr/>
      </xdr:nvSpPr>
      <xdr:spPr>
        <a:xfrm>
          <a:off x="19900900" y="9038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69867</xdr:rowOff>
    </xdr:from>
    <xdr:ext cx="469744" cy="259045"/>
    <xdr:sp macro="" textlink="">
      <xdr:nvSpPr>
        <xdr:cNvPr id="582" name="【学校施設】&#10;一人当たり面積該当値テキスト"/>
        <xdr:cNvSpPr txBox="1"/>
      </xdr:nvSpPr>
      <xdr:spPr>
        <a:xfrm>
          <a:off x="20002500" y="89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113030</xdr:rowOff>
    </xdr:from>
    <xdr:to>
      <xdr:col>112</xdr:col>
      <xdr:colOff>38100</xdr:colOff>
      <xdr:row>55</xdr:row>
      <xdr:rowOff>43180</xdr:rowOff>
    </xdr:to>
    <xdr:sp macro="" textlink="">
      <xdr:nvSpPr>
        <xdr:cNvPr id="583" name="楕円 582"/>
        <xdr:cNvSpPr/>
      </xdr:nvSpPr>
      <xdr:spPr>
        <a:xfrm>
          <a:off x="19157950" y="9034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163830</xdr:rowOff>
    </xdr:from>
    <xdr:to>
      <xdr:col>116</xdr:col>
      <xdr:colOff>63500</xdr:colOff>
      <xdr:row>54</xdr:row>
      <xdr:rowOff>167640</xdr:rowOff>
    </xdr:to>
    <xdr:cxnSp macro="">
      <xdr:nvCxnSpPr>
        <xdr:cNvPr id="584" name="直線コネクタ 583"/>
        <xdr:cNvCxnSpPr/>
      </xdr:nvCxnSpPr>
      <xdr:spPr>
        <a:xfrm>
          <a:off x="19202400" y="908558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135890</xdr:rowOff>
    </xdr:from>
    <xdr:to>
      <xdr:col>107</xdr:col>
      <xdr:colOff>101600</xdr:colOff>
      <xdr:row>55</xdr:row>
      <xdr:rowOff>66040</xdr:rowOff>
    </xdr:to>
    <xdr:sp macro="" textlink="">
      <xdr:nvSpPr>
        <xdr:cNvPr id="585" name="楕円 584"/>
        <xdr:cNvSpPr/>
      </xdr:nvSpPr>
      <xdr:spPr>
        <a:xfrm>
          <a:off x="18345150" y="9057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163830</xdr:rowOff>
    </xdr:from>
    <xdr:to>
      <xdr:col>111</xdr:col>
      <xdr:colOff>177800</xdr:colOff>
      <xdr:row>55</xdr:row>
      <xdr:rowOff>15240</xdr:rowOff>
    </xdr:to>
    <xdr:cxnSp macro="">
      <xdr:nvCxnSpPr>
        <xdr:cNvPr id="586" name="直線コネクタ 585"/>
        <xdr:cNvCxnSpPr/>
      </xdr:nvCxnSpPr>
      <xdr:spPr>
        <a:xfrm flipV="1">
          <a:off x="18395950" y="9085580"/>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83837</xdr:rowOff>
    </xdr:from>
    <xdr:ext cx="469744" cy="259045"/>
    <xdr:sp macro="" textlink="">
      <xdr:nvSpPr>
        <xdr:cNvPr id="587" name="n_1aveValue【学校施設】&#10;一人当たり面積"/>
        <xdr:cNvSpPr txBox="1"/>
      </xdr:nvSpPr>
      <xdr:spPr>
        <a:xfrm>
          <a:off x="189802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88" name="n_2aveValue【学校施設】&#10;一人当たり面積"/>
        <xdr:cNvSpPr txBox="1"/>
      </xdr:nvSpPr>
      <xdr:spPr>
        <a:xfrm>
          <a:off x="181801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89" name="n_3aveValue【学校施設】&#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59707</xdr:rowOff>
    </xdr:from>
    <xdr:ext cx="469744" cy="259045"/>
    <xdr:sp macro="" textlink="">
      <xdr:nvSpPr>
        <xdr:cNvPr id="590" name="n_1mainValue【学校施設】&#10;一人当たり面積"/>
        <xdr:cNvSpPr txBox="1"/>
      </xdr:nvSpPr>
      <xdr:spPr>
        <a:xfrm>
          <a:off x="18980227" y="881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82567</xdr:rowOff>
    </xdr:from>
    <xdr:ext cx="469744" cy="259045"/>
    <xdr:sp macro="" textlink="">
      <xdr:nvSpPr>
        <xdr:cNvPr id="591" name="n_2mainValue【学校施設】&#10;一人当たり面積"/>
        <xdr:cNvSpPr txBox="1"/>
      </xdr:nvSpPr>
      <xdr:spPr>
        <a:xfrm>
          <a:off x="18180127" y="883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3" name="正方形/長方形 592"/>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4" name="正方形/長方形 593"/>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5" name="正方形/長方形 594"/>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6" name="正方形/長方形 595"/>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15" name="直線コネクタ 614"/>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16"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17" name="直線コネクタ 616"/>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18"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19" name="直線コネクタ 618"/>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90188</xdr:rowOff>
    </xdr:from>
    <xdr:ext cx="405111" cy="259045"/>
    <xdr:sp macro="" textlink="">
      <xdr:nvSpPr>
        <xdr:cNvPr id="620" name="【図書館】&#10;有形固定資産減価償却率平均値テキスト"/>
        <xdr:cNvSpPr txBox="1"/>
      </xdr:nvSpPr>
      <xdr:spPr>
        <a:xfrm>
          <a:off x="14744700"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21" name="フローチャート: 判断 620"/>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22" name="フローチャート: 判断 621"/>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3" name="フローチャート: 判断 622"/>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24" name="フローチャート: 判断 623"/>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121194</xdr:rowOff>
    </xdr:from>
    <xdr:to>
      <xdr:col>85</xdr:col>
      <xdr:colOff>177800</xdr:colOff>
      <xdr:row>86</xdr:row>
      <xdr:rowOff>51344</xdr:rowOff>
    </xdr:to>
    <xdr:sp macro="" textlink="">
      <xdr:nvSpPr>
        <xdr:cNvPr id="630" name="楕円 629"/>
        <xdr:cNvSpPr/>
      </xdr:nvSpPr>
      <xdr:spPr>
        <a:xfrm>
          <a:off x="14649450" y="141610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36121</xdr:rowOff>
    </xdr:from>
    <xdr:ext cx="405111" cy="259045"/>
    <xdr:sp macro="" textlink="">
      <xdr:nvSpPr>
        <xdr:cNvPr id="631" name="【図書館】&#10;有形固定資産減価償却率該当値テキスト"/>
        <xdr:cNvSpPr txBox="1"/>
      </xdr:nvSpPr>
      <xdr:spPr>
        <a:xfrm>
          <a:off x="14744700" y="1407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13426</xdr:rowOff>
    </xdr:from>
    <xdr:to>
      <xdr:col>81</xdr:col>
      <xdr:colOff>101600</xdr:colOff>
      <xdr:row>80</xdr:row>
      <xdr:rowOff>115026</xdr:rowOff>
    </xdr:to>
    <xdr:sp macro="" textlink="">
      <xdr:nvSpPr>
        <xdr:cNvPr id="632" name="楕円 631"/>
        <xdr:cNvSpPr/>
      </xdr:nvSpPr>
      <xdr:spPr>
        <a:xfrm>
          <a:off x="13887450" y="132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64226</xdr:rowOff>
    </xdr:from>
    <xdr:to>
      <xdr:col>85</xdr:col>
      <xdr:colOff>127000</xdr:colOff>
      <xdr:row>86</xdr:row>
      <xdr:rowOff>544</xdr:rowOff>
    </xdr:to>
    <xdr:cxnSp macro="">
      <xdr:nvCxnSpPr>
        <xdr:cNvPr id="633" name="直線コネクタ 632"/>
        <xdr:cNvCxnSpPr/>
      </xdr:nvCxnSpPr>
      <xdr:spPr>
        <a:xfrm>
          <a:off x="13938250" y="13278576"/>
          <a:ext cx="762000" cy="9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46082</xdr:rowOff>
    </xdr:from>
    <xdr:to>
      <xdr:col>76</xdr:col>
      <xdr:colOff>165100</xdr:colOff>
      <xdr:row>80</xdr:row>
      <xdr:rowOff>147682</xdr:rowOff>
    </xdr:to>
    <xdr:sp macro="" textlink="">
      <xdr:nvSpPr>
        <xdr:cNvPr id="634" name="楕円 633"/>
        <xdr:cNvSpPr/>
      </xdr:nvSpPr>
      <xdr:spPr>
        <a:xfrm>
          <a:off x="13093700" y="132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64226</xdr:rowOff>
    </xdr:from>
    <xdr:to>
      <xdr:col>81</xdr:col>
      <xdr:colOff>50800</xdr:colOff>
      <xdr:row>80</xdr:row>
      <xdr:rowOff>96882</xdr:rowOff>
    </xdr:to>
    <xdr:cxnSp macro="">
      <xdr:nvCxnSpPr>
        <xdr:cNvPr id="635" name="直線コネクタ 634"/>
        <xdr:cNvCxnSpPr/>
      </xdr:nvCxnSpPr>
      <xdr:spPr>
        <a:xfrm flipV="1">
          <a:off x="13144500" y="13278576"/>
          <a:ext cx="7937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36" name="n_1aveValue【図書館】&#10;有形固定資産減価償却率"/>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37" name="n_2aveValue【図書館】&#10;有形固定資産減価償却率"/>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38"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131553</xdr:rowOff>
    </xdr:from>
    <xdr:ext cx="405111" cy="259045"/>
    <xdr:sp macro="" textlink="">
      <xdr:nvSpPr>
        <xdr:cNvPr id="639" name="n_1mainValue【図書館】&#10;有形固定資産減価償却率"/>
        <xdr:cNvSpPr txBox="1"/>
      </xdr:nvSpPr>
      <xdr:spPr>
        <a:xfrm>
          <a:off x="13742044" y="1301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164209</xdr:rowOff>
    </xdr:from>
    <xdr:ext cx="405111" cy="259045"/>
    <xdr:sp macro="" textlink="">
      <xdr:nvSpPr>
        <xdr:cNvPr id="640" name="n_2mainValue【図書館】&#10;有形固定資産減価償却率"/>
        <xdr:cNvSpPr txBox="1"/>
      </xdr:nvSpPr>
      <xdr:spPr>
        <a:xfrm>
          <a:off x="12960994" y="1304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2" name="正方形/長方形 64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3" name="正方形/長方形 64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4" name="正方形/長方形 64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5" name="正方形/長方形 64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9" name="テキスト ボックス 648"/>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61" name="直線コネクタ 660"/>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62"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63" name="直線コネクタ 662"/>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64"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5" name="直線コネクタ 664"/>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66" name="【図書館】&#10;一人当たり面積平均値テキスト"/>
        <xdr:cNvSpPr txBox="1"/>
      </xdr:nvSpPr>
      <xdr:spPr>
        <a:xfrm>
          <a:off x="20002500" y="1364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67" name="フローチャート: 判断 666"/>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68" name="フローチャート: 判断 667"/>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69" name="フローチャート: 判断 668"/>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70" name="フローチャート: 判断 669"/>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676" name="楕円 675"/>
        <xdr:cNvSpPr/>
      </xdr:nvSpPr>
      <xdr:spPr>
        <a:xfrm>
          <a:off x="199009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33038</xdr:rowOff>
    </xdr:from>
    <xdr:ext cx="469744" cy="259045"/>
    <xdr:sp macro="" textlink="">
      <xdr:nvSpPr>
        <xdr:cNvPr id="677" name="【図書館】&#10;一人当たり面積該当値テキスト"/>
        <xdr:cNvSpPr txBox="1"/>
      </xdr:nvSpPr>
      <xdr:spPr>
        <a:xfrm>
          <a:off x="20002500" y="130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78" name="楕円 677"/>
        <xdr:cNvSpPr/>
      </xdr:nvSpPr>
      <xdr:spPr>
        <a:xfrm>
          <a:off x="19157950" y="1419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86</xdr:row>
      <xdr:rowOff>38100</xdr:rowOff>
    </xdr:to>
    <xdr:cxnSp macro="">
      <xdr:nvCxnSpPr>
        <xdr:cNvPr id="679" name="直線コネクタ 678"/>
        <xdr:cNvCxnSpPr/>
      </xdr:nvCxnSpPr>
      <xdr:spPr>
        <a:xfrm flipV="1">
          <a:off x="19202400" y="13275311"/>
          <a:ext cx="749300" cy="9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80" name="楕円 679"/>
        <xdr:cNvSpPr/>
      </xdr:nvSpPr>
      <xdr:spPr>
        <a:xfrm>
          <a:off x="1834515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81" name="直線コネクタ 680"/>
        <xdr:cNvCxnSpPr/>
      </xdr:nvCxnSpPr>
      <xdr:spPr>
        <a:xfrm>
          <a:off x="18395950" y="14243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82" name="n_1aveValue【図書館】&#10;一人当たり面積"/>
        <xdr:cNvSpPr txBox="1"/>
      </xdr:nvSpPr>
      <xdr:spPr>
        <a:xfrm>
          <a:off x="189802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83" name="n_2aveValue【図書館】&#10;一人当たり面積"/>
        <xdr:cNvSpPr txBox="1"/>
      </xdr:nvSpPr>
      <xdr:spPr>
        <a:xfrm>
          <a:off x="181801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84" name="n_3aveValue【図書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85" name="n_1mainValue【図書館】&#10;一人当たり面積"/>
        <xdr:cNvSpPr txBox="1"/>
      </xdr:nvSpPr>
      <xdr:spPr>
        <a:xfrm>
          <a:off x="189802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86" name="n_2mainValue【図書館】&#10;一人当たり面積"/>
        <xdr:cNvSpPr txBox="1"/>
      </xdr:nvSpPr>
      <xdr:spPr>
        <a:xfrm>
          <a:off x="181801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88" name="正方形/長方形 687"/>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89" name="正方形/長方形 688"/>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0" name="正方形/長方形 689"/>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1" name="正方形/長方形 690"/>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5" name="テキスト ボックス 694"/>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6" name="直線コネクタ 695"/>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7" name="テキスト ボックス 696"/>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8" name="直線コネクタ 697"/>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9" name="テキスト ボックス 698"/>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0" name="直線コネクタ 699"/>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1" name="テキスト ボックス 700"/>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2" name="直線コネクタ 701"/>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3" name="テキスト ボックス 702"/>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707" name="直線コネクタ 706"/>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708" name="【博物館】&#10;有形固定資産減価償却率最小値テキスト"/>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709" name="直線コネクタ 708"/>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710" name="【博物館】&#10;有形固定資産減価償却率最大値テキスト"/>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711" name="直線コネクタ 710"/>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18559</xdr:rowOff>
    </xdr:from>
    <xdr:ext cx="405111" cy="259045"/>
    <xdr:sp macro="" textlink="">
      <xdr:nvSpPr>
        <xdr:cNvPr id="712" name="【博物館】&#10;有形固定資産減価償却率平均値テキスト"/>
        <xdr:cNvSpPr txBox="1"/>
      </xdr:nvSpPr>
      <xdr:spPr>
        <a:xfrm>
          <a:off x="14744700" y="1727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713" name="フローチャート: 判断 712"/>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14" name="フローチャート: 判断 713"/>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15" name="フローチャート: 判断 714"/>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16" name="フローチャート: 判断 715"/>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135128</xdr:rowOff>
    </xdr:from>
    <xdr:to>
      <xdr:col>85</xdr:col>
      <xdr:colOff>177800</xdr:colOff>
      <xdr:row>107</xdr:row>
      <xdr:rowOff>65278</xdr:rowOff>
    </xdr:to>
    <xdr:sp macro="" textlink="">
      <xdr:nvSpPr>
        <xdr:cNvPr id="722" name="楕円 721"/>
        <xdr:cNvSpPr/>
      </xdr:nvSpPr>
      <xdr:spPr>
        <a:xfrm>
          <a:off x="14649450" y="177373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113555</xdr:rowOff>
    </xdr:from>
    <xdr:ext cx="405111" cy="259045"/>
    <xdr:sp macro="" textlink="">
      <xdr:nvSpPr>
        <xdr:cNvPr id="723" name="【博物館】&#10;有形固定資産減価償却率該当値テキスト"/>
        <xdr:cNvSpPr txBox="1"/>
      </xdr:nvSpPr>
      <xdr:spPr>
        <a:xfrm>
          <a:off x="14744700"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724" name="楕円 723"/>
        <xdr:cNvSpPr/>
      </xdr:nvSpPr>
      <xdr:spPr>
        <a:xfrm>
          <a:off x="1388745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14478</xdr:rowOff>
    </xdr:to>
    <xdr:cxnSp macro="">
      <xdr:nvCxnSpPr>
        <xdr:cNvPr id="725" name="直線コネクタ 724"/>
        <xdr:cNvCxnSpPr/>
      </xdr:nvCxnSpPr>
      <xdr:spPr>
        <a:xfrm>
          <a:off x="13938250" y="17781270"/>
          <a:ext cx="762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726" name="楕円 725"/>
        <xdr:cNvSpPr/>
      </xdr:nvSpPr>
      <xdr:spPr>
        <a:xfrm>
          <a:off x="13093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64770</xdr:rowOff>
    </xdr:to>
    <xdr:cxnSp macro="">
      <xdr:nvCxnSpPr>
        <xdr:cNvPr id="727" name="直線コネクタ 726"/>
        <xdr:cNvCxnSpPr/>
      </xdr:nvCxnSpPr>
      <xdr:spPr>
        <a:xfrm flipV="1">
          <a:off x="13144500" y="1778127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125240</xdr:rowOff>
    </xdr:from>
    <xdr:ext cx="405111" cy="259045"/>
    <xdr:sp macro="" textlink="">
      <xdr:nvSpPr>
        <xdr:cNvPr id="728" name="n_1aveValue【博物館】&#10;有形固定資産減価償却率"/>
        <xdr:cNvSpPr txBox="1"/>
      </xdr:nvSpPr>
      <xdr:spPr>
        <a:xfrm>
          <a:off x="1374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729" name="n_2aveValue【博物館】&#10;有形固定資産減価償却率"/>
        <xdr:cNvSpPr txBox="1"/>
      </xdr:nvSpPr>
      <xdr:spPr>
        <a:xfrm>
          <a:off x="1296099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730" name="n_3aveValue【博物館】&#10;有形固定資産減価償却率"/>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49547</xdr:rowOff>
    </xdr:from>
    <xdr:ext cx="405111" cy="259045"/>
    <xdr:sp macro="" textlink="">
      <xdr:nvSpPr>
        <xdr:cNvPr id="731" name="n_1mainValue【博物館】&#10;有形固定資産減価償却率"/>
        <xdr:cNvSpPr txBox="1"/>
      </xdr:nvSpPr>
      <xdr:spPr>
        <a:xfrm>
          <a:off x="13742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732" name="n_2mainValue【博物館】&#10;有形固定資産減価償却率"/>
        <xdr:cNvSpPr txBox="1"/>
      </xdr:nvSpPr>
      <xdr:spPr>
        <a:xfrm>
          <a:off x="1296099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4" name="正方形/長方形 733"/>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5" name="正方形/長方形 734"/>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36" name="正方形/長方形 735"/>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7" name="正方形/長方形 736"/>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1" name="テキスト ボックス 740"/>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55" name="直線コネクタ 754"/>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56"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57" name="直線コネクタ 756"/>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58"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59" name="直線コネクタ 758"/>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760" name="【博物館】&#10;一人当たり面積平均値テキスト"/>
        <xdr:cNvSpPr txBox="1"/>
      </xdr:nvSpPr>
      <xdr:spPr>
        <a:xfrm>
          <a:off x="20002500" y="1741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61" name="フローチャート: 判断 760"/>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62" name="フローチャート: 判断 761"/>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63" name="フローチャート: 判断 762"/>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4" name="フローチャート: 判断 763"/>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770" name="楕円 769"/>
        <xdr:cNvSpPr/>
      </xdr:nvSpPr>
      <xdr:spPr>
        <a:xfrm>
          <a:off x="199009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105427</xdr:rowOff>
    </xdr:from>
    <xdr:ext cx="469744" cy="259045"/>
    <xdr:sp macro="" textlink="">
      <xdr:nvSpPr>
        <xdr:cNvPr id="771" name="【博物館】&#10;一人当たり面積該当値テキスト"/>
        <xdr:cNvSpPr txBox="1"/>
      </xdr:nvSpPr>
      <xdr:spPr>
        <a:xfrm>
          <a:off x="20002500" y="1667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72" name="楕円 771"/>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105</xdr:row>
      <xdr:rowOff>133350</xdr:rowOff>
    </xdr:to>
    <xdr:cxnSp macro="">
      <xdr:nvCxnSpPr>
        <xdr:cNvPr id="773" name="直線コネクタ 772"/>
        <xdr:cNvCxnSpPr/>
      </xdr:nvCxnSpPr>
      <xdr:spPr>
        <a:xfrm flipV="1">
          <a:off x="19202400" y="16878300"/>
          <a:ext cx="7493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74" name="楕円 773"/>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775" name="直線コネクタ 774"/>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776" name="n_1aveValue【博物館】&#10;一人当たり面積"/>
        <xdr:cNvSpPr txBox="1"/>
      </xdr:nvSpPr>
      <xdr:spPr>
        <a:xfrm>
          <a:off x="189802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77" name="n_2aveValue【博物館】&#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78" name="n_3aveValue【博物館】&#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779" name="n_1mainValue【博物館】&#10;一人当たり面積"/>
        <xdr:cNvSpPr txBox="1"/>
      </xdr:nvSpPr>
      <xdr:spPr>
        <a:xfrm>
          <a:off x="18980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80" name="n_2mainValue【博物館】&#10;一人当たり面積"/>
        <xdr:cNvSpPr txBox="1"/>
      </xdr:nvSpPr>
      <xdr:spPr>
        <a:xfrm>
          <a:off x="181801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有形固定資産減価償却率の状況は、類型ごとに差はあるものの、多くの類型でグループ及び都道府県平均値を下回っている状況。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同一グループと比較して有形固定資産減価償却率が高くなっているのは、道路である一方、特に低くなっているのは公営住宅、学校施設、図書館である。</a:t>
          </a:r>
        </a:p>
        <a:p>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前年度と比較して、図書館の有形固定資産減価償却率及び一人当たり面積が大きく増減しているのは、新県立図書館が完成し、Ｈ</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30.12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月から共用開始したことが大きな要因である。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道路については、道路施設長寿命化修繕計画を策定し、施設の老朽化対策に取り組んでいるところである。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月に策定した沖縄県公共施設等総合管理計画等に基づき、財産を適正に管理・活用していく。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1,476,178
1,458,686
2,281.05
715,488,716
702,045,339
4,070,218
378,095,892
623,784,117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1" name="楕円 70"/>
        <xdr:cNvSpPr/>
      </xdr:nvSpPr>
      <xdr:spPr>
        <a:xfrm>
          <a:off x="412750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405111" cy="259045"/>
    <xdr:sp macro="" textlink="">
      <xdr:nvSpPr>
        <xdr:cNvPr id="72" name="【体育館・プール】&#10;有形固定資産減価償却率該当値テキスト"/>
        <xdr:cNvSpPr txBox="1"/>
      </xdr:nvSpPr>
      <xdr:spPr>
        <a:xfrm>
          <a:off x="4229100"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xdr:cNvSpPr/>
      </xdr:nvSpPr>
      <xdr:spPr>
        <a:xfrm>
          <a:off x="3384550" y="6101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118110</xdr:rowOff>
    </xdr:to>
    <xdr:cxnSp macro="">
      <xdr:nvCxnSpPr>
        <xdr:cNvPr id="74" name="直線コネクタ 73"/>
        <xdr:cNvCxnSpPr/>
      </xdr:nvCxnSpPr>
      <xdr:spPr>
        <a:xfrm>
          <a:off x="3429000" y="6145530"/>
          <a:ext cx="7493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5" name="楕円 74"/>
        <xdr:cNvSpPr/>
      </xdr:nvSpPr>
      <xdr:spPr>
        <a:xfrm>
          <a:off x="257175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125730</xdr:rowOff>
    </xdr:to>
    <xdr:cxnSp macro="">
      <xdr:nvCxnSpPr>
        <xdr:cNvPr id="76" name="直線コネクタ 75"/>
        <xdr:cNvCxnSpPr/>
      </xdr:nvCxnSpPr>
      <xdr:spPr>
        <a:xfrm flipV="1">
          <a:off x="2622550" y="6145530"/>
          <a:ext cx="8064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57167</xdr:rowOff>
    </xdr:from>
    <xdr:ext cx="405111" cy="259045"/>
    <xdr:sp macro="" textlink="">
      <xdr:nvSpPr>
        <xdr:cNvPr id="77" name="n_1aveValue【体育館・プール】&#10;有形固定資産減価償却率"/>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8" name="n_2aveValue【体育館・プール】&#10;有形固定資産減価償却率"/>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9" name="n_3aveValue【体育館・プール】&#10;有形固定資産減価償却率"/>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0" name="n_1mainValue【体育館・プール】&#10;有形固定資産減価償却率"/>
        <xdr:cNvSpPr txBox="1"/>
      </xdr:nvSpPr>
      <xdr:spPr>
        <a:xfrm>
          <a:off x="32391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1" name="n_2mainValue【体育館・プール】&#10;有形固定資産減価償却率"/>
        <xdr:cNvSpPr txBox="1"/>
      </xdr:nvSpPr>
      <xdr:spPr>
        <a:xfrm>
          <a:off x="2439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3" name="直線コネクタ 102"/>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4"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6"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7" name="直線コネクタ 106"/>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08" name="【体育館・プール】&#10;一人当たり面積平均値テキスト"/>
        <xdr:cNvSpPr txBox="1"/>
      </xdr:nvSpPr>
      <xdr:spPr>
        <a:xfrm>
          <a:off x="948055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9" name="フローチャート: 判断 108"/>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11" name="フローチャート: 判断 110"/>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12" name="フローチャート: 判断 111"/>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8" name="楕円 117"/>
        <xdr:cNvSpPr/>
      </xdr:nvSpPr>
      <xdr:spPr>
        <a:xfrm>
          <a:off x="93980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99077</xdr:rowOff>
    </xdr:from>
    <xdr:ext cx="469744" cy="259045"/>
    <xdr:sp macro="" textlink="">
      <xdr:nvSpPr>
        <xdr:cNvPr id="119" name="【体育館・プール】&#10;一人当たり面積該当値テキスト"/>
        <xdr:cNvSpPr txBox="1"/>
      </xdr:nvSpPr>
      <xdr:spPr>
        <a:xfrm>
          <a:off x="948055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0" name="楕円 119"/>
        <xdr:cNvSpPr/>
      </xdr:nvSpPr>
      <xdr:spPr>
        <a:xfrm>
          <a:off x="8636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40</xdr:row>
      <xdr:rowOff>0</xdr:rowOff>
    </xdr:to>
    <xdr:cxnSp macro="">
      <xdr:nvCxnSpPr>
        <xdr:cNvPr id="121" name="直線コネクタ 120"/>
        <xdr:cNvCxnSpPr/>
      </xdr:nvCxnSpPr>
      <xdr:spPr>
        <a:xfrm>
          <a:off x="8686800" y="6559550"/>
          <a:ext cx="7429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2" name="楕円 121"/>
        <xdr:cNvSpPr/>
      </xdr:nvSpPr>
      <xdr:spPr>
        <a:xfrm>
          <a:off x="7842250" y="6508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23" name="直線コネクタ 122"/>
        <xdr:cNvCxnSpPr/>
      </xdr:nvCxnSpPr>
      <xdr:spPr>
        <a:xfrm>
          <a:off x="7886700" y="6559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4" name="n_1aveValue【体育館・プール】&#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5" name="n_2aveValue【体育館・プール】&#10;一人当たり面積"/>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6" name="n_3aveValue【体育館・プール】&#10;一人当たり面積"/>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27" name="n_1mainValue【体育館・プール】&#10;一人当たり面積"/>
        <xdr:cNvSpPr txBox="1"/>
      </xdr:nvSpPr>
      <xdr:spPr>
        <a:xfrm>
          <a:off x="845827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28" name="n_2mainValue【体育館・プール】&#10;一人当たり面積"/>
        <xdr:cNvSpPr txBox="1"/>
      </xdr:nvSpPr>
      <xdr:spPr>
        <a:xfrm>
          <a:off x="76772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51" name="直線コネクタ 150"/>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52" name="【陸上競技場・野球場・球技場】&#10;有形固定資産減価償却率最小値テキスト"/>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53" name="直線コネクタ 152"/>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54" name="【陸上競技場・野球場・球技場】&#10;有形固定資産減価償却率最大値テキスト"/>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5" name="直線コネクタ 154"/>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38117</xdr:rowOff>
    </xdr:from>
    <xdr:ext cx="405111" cy="259045"/>
    <xdr:sp macro="" textlink="">
      <xdr:nvSpPr>
        <xdr:cNvPr id="156" name="【陸上競技場・野球場・球技場】&#10;有形固定資産減価償却率平均値テキスト"/>
        <xdr:cNvSpPr txBox="1"/>
      </xdr:nvSpPr>
      <xdr:spPr>
        <a:xfrm>
          <a:off x="42291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7" name="フローチャート: 判断 156"/>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8" name="フローチャート: 判断 157"/>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59" name="フローチャート: 判断 158"/>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60" name="フローチャート: 判断 159"/>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66" name="楕円 165"/>
        <xdr:cNvSpPr/>
      </xdr:nvSpPr>
      <xdr:spPr>
        <a:xfrm>
          <a:off x="4127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31132</xdr:rowOff>
    </xdr:from>
    <xdr:ext cx="405111" cy="259045"/>
    <xdr:sp macro="" textlink="">
      <xdr:nvSpPr>
        <xdr:cNvPr id="167" name="【陸上競技場・野球場・球技場】&#10;有形固定資産減価償却率該当値テキスト"/>
        <xdr:cNvSpPr txBox="1"/>
      </xdr:nvSpPr>
      <xdr:spPr>
        <a:xfrm>
          <a:off x="4229100" y="944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68" name="楕円 167"/>
        <xdr:cNvSpPr/>
      </xdr:nvSpPr>
      <xdr:spPr>
        <a:xfrm>
          <a:off x="3384550" y="9858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59</xdr:row>
      <xdr:rowOff>161925</xdr:rowOff>
    </xdr:to>
    <xdr:cxnSp macro="">
      <xdr:nvCxnSpPr>
        <xdr:cNvPr id="169" name="直線コネクタ 168"/>
        <xdr:cNvCxnSpPr/>
      </xdr:nvCxnSpPr>
      <xdr:spPr>
        <a:xfrm flipV="1">
          <a:off x="3429000" y="9641205"/>
          <a:ext cx="7493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70" name="楕円 169"/>
        <xdr:cNvSpPr/>
      </xdr:nvSpPr>
      <xdr:spPr>
        <a:xfrm>
          <a:off x="2571750" y="990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32385</xdr:rowOff>
    </xdr:to>
    <xdr:cxnSp macro="">
      <xdr:nvCxnSpPr>
        <xdr:cNvPr id="171" name="直線コネクタ 170"/>
        <xdr:cNvCxnSpPr/>
      </xdr:nvCxnSpPr>
      <xdr:spPr>
        <a:xfrm flipV="1">
          <a:off x="2622550" y="9909175"/>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15257</xdr:rowOff>
    </xdr:from>
    <xdr:ext cx="405111" cy="259045"/>
    <xdr:sp macro="" textlink="">
      <xdr:nvSpPr>
        <xdr:cNvPr id="172" name="n_1aveValue【陸上競技場・野球場・球技場】&#10;有形固定資産減価償却率"/>
        <xdr:cNvSpPr txBox="1"/>
      </xdr:nvSpPr>
      <xdr:spPr>
        <a:xfrm>
          <a:off x="32391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3" name="n_2aveValue【陸上競技場・野球場・球技場】&#10;有形固定資産減価償却率"/>
        <xdr:cNvSpPr txBox="1"/>
      </xdr:nvSpPr>
      <xdr:spPr>
        <a:xfrm>
          <a:off x="2439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61612</xdr:rowOff>
    </xdr:from>
    <xdr:ext cx="405111" cy="259045"/>
    <xdr:sp macro="" textlink="">
      <xdr:nvSpPr>
        <xdr:cNvPr id="174" name="n_3aveValue【陸上競技場・野球場・球技場】&#10;有形固定資産減価償却率"/>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175" name="n_1mainValue【陸上競技場・野球場・球技場】&#10;有形固定資産減価償却率"/>
        <xdr:cNvSpPr txBox="1"/>
      </xdr:nvSpPr>
      <xdr:spPr>
        <a:xfrm>
          <a:off x="32391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99712</xdr:rowOff>
    </xdr:from>
    <xdr:ext cx="405111" cy="259045"/>
    <xdr:sp macro="" textlink="">
      <xdr:nvSpPr>
        <xdr:cNvPr id="176" name="n_2mainValue【陸上競技場・野球場・球技場】&#10;有形固定資産減価償却率"/>
        <xdr:cNvSpPr txBox="1"/>
      </xdr:nvSpPr>
      <xdr:spPr>
        <a:xfrm>
          <a:off x="2439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200" name="直線コネクタ 199"/>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201"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2" name="直線コネクタ 201"/>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203"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204" name="直線コネクタ 203"/>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24328</xdr:rowOff>
    </xdr:from>
    <xdr:ext cx="469744" cy="259045"/>
    <xdr:sp macro="" textlink="">
      <xdr:nvSpPr>
        <xdr:cNvPr id="205" name="【陸上競技場・野球場・球技場】&#10;一人当たり面積平均値テキスト"/>
        <xdr:cNvSpPr txBox="1"/>
      </xdr:nvSpPr>
      <xdr:spPr>
        <a:xfrm>
          <a:off x="9480550" y="1010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06" name="フローチャート: 判断 205"/>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07" name="フローチャート: 判断 206"/>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08" name="フローチャート: 判断 207"/>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209" name="フローチャート: 判断 208"/>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60234</xdr:rowOff>
    </xdr:from>
    <xdr:to>
      <xdr:col>55</xdr:col>
      <xdr:colOff>50800</xdr:colOff>
      <xdr:row>64</xdr:row>
      <xdr:rowOff>161834</xdr:rowOff>
    </xdr:to>
    <xdr:sp macro="" textlink="">
      <xdr:nvSpPr>
        <xdr:cNvPr id="215" name="楕円 214"/>
        <xdr:cNvSpPr/>
      </xdr:nvSpPr>
      <xdr:spPr>
        <a:xfrm>
          <a:off x="9398000" y="106329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146611</xdr:rowOff>
    </xdr:from>
    <xdr:ext cx="469744" cy="259045"/>
    <xdr:sp macro="" textlink="">
      <xdr:nvSpPr>
        <xdr:cNvPr id="216" name="【陸上競技場・野球場・球技場】&#10;一人当たり面積該当値テキスト"/>
        <xdr:cNvSpPr txBox="1"/>
      </xdr:nvSpPr>
      <xdr:spPr>
        <a:xfrm>
          <a:off x="9480550"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70031</xdr:rowOff>
    </xdr:from>
    <xdr:to>
      <xdr:col>50</xdr:col>
      <xdr:colOff>165100</xdr:colOff>
      <xdr:row>65</xdr:row>
      <xdr:rowOff>181</xdr:rowOff>
    </xdr:to>
    <xdr:sp macro="" textlink="">
      <xdr:nvSpPr>
        <xdr:cNvPr id="217" name="楕円 216"/>
        <xdr:cNvSpPr/>
      </xdr:nvSpPr>
      <xdr:spPr>
        <a:xfrm>
          <a:off x="8636000" y="10642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111034</xdr:rowOff>
    </xdr:from>
    <xdr:to>
      <xdr:col>55</xdr:col>
      <xdr:colOff>0</xdr:colOff>
      <xdr:row>64</xdr:row>
      <xdr:rowOff>120831</xdr:rowOff>
    </xdr:to>
    <xdr:cxnSp macro="">
      <xdr:nvCxnSpPr>
        <xdr:cNvPr id="218" name="直線コネクタ 217"/>
        <xdr:cNvCxnSpPr/>
      </xdr:nvCxnSpPr>
      <xdr:spPr>
        <a:xfrm flipV="1">
          <a:off x="8686800" y="10683784"/>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70031</xdr:rowOff>
    </xdr:from>
    <xdr:to>
      <xdr:col>46</xdr:col>
      <xdr:colOff>38100</xdr:colOff>
      <xdr:row>65</xdr:row>
      <xdr:rowOff>181</xdr:rowOff>
    </xdr:to>
    <xdr:sp macro="" textlink="">
      <xdr:nvSpPr>
        <xdr:cNvPr id="219" name="楕円 218"/>
        <xdr:cNvSpPr/>
      </xdr:nvSpPr>
      <xdr:spPr>
        <a:xfrm>
          <a:off x="7842250" y="106427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120831</xdr:rowOff>
    </xdr:from>
    <xdr:to>
      <xdr:col>50</xdr:col>
      <xdr:colOff>114300</xdr:colOff>
      <xdr:row>64</xdr:row>
      <xdr:rowOff>120831</xdr:rowOff>
    </xdr:to>
    <xdr:cxnSp macro="">
      <xdr:nvCxnSpPr>
        <xdr:cNvPr id="220" name="直線コネクタ 219"/>
        <xdr:cNvCxnSpPr/>
      </xdr:nvCxnSpPr>
      <xdr:spPr>
        <a:xfrm>
          <a:off x="7886700" y="106935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158767</xdr:rowOff>
    </xdr:from>
    <xdr:ext cx="469744" cy="259045"/>
    <xdr:sp macro="" textlink="">
      <xdr:nvSpPr>
        <xdr:cNvPr id="221" name="n_1aveValue【陸上競技場・野球場・球技場】&#10;一人当たり面積"/>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22" name="n_2aveValue【陸上競技場・野球場・球技場】&#10;一人当たり面積"/>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223" name="n_3aveValue【陸上競技場・野球場・球技場】&#10;一人当たり面積"/>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162758</xdr:rowOff>
    </xdr:from>
    <xdr:ext cx="469744" cy="259045"/>
    <xdr:sp macro="" textlink="">
      <xdr:nvSpPr>
        <xdr:cNvPr id="224" name="n_1mainValue【陸上競技場・野球場・球技場】&#10;一人当たり面積"/>
        <xdr:cNvSpPr txBox="1"/>
      </xdr:nvSpPr>
      <xdr:spPr>
        <a:xfrm>
          <a:off x="8458277"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162758</xdr:rowOff>
    </xdr:from>
    <xdr:ext cx="469744" cy="259045"/>
    <xdr:sp macro="" textlink="">
      <xdr:nvSpPr>
        <xdr:cNvPr id="225" name="n_2mainValue【陸上競技場・野球場・球技場】&#10;一人当たり面積"/>
        <xdr:cNvSpPr txBox="1"/>
      </xdr:nvSpPr>
      <xdr:spPr>
        <a:xfrm>
          <a:off x="7677227"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7" name="正方形/長方形 22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8" name="正方形/長方形 22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9" name="正方形/長方形 22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0" name="正方形/長方形 22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40005</xdr:rowOff>
    </xdr:from>
    <xdr:to>
      <xdr:col>24</xdr:col>
      <xdr:colOff>62865</xdr:colOff>
      <xdr:row>84</xdr:row>
      <xdr:rowOff>133350</xdr:rowOff>
    </xdr:to>
    <xdr:cxnSp macro="">
      <xdr:nvCxnSpPr>
        <xdr:cNvPr id="248" name="直線コネクタ 247"/>
        <xdr:cNvCxnSpPr/>
      </xdr:nvCxnSpPr>
      <xdr:spPr>
        <a:xfrm flipV="1">
          <a:off x="4176395" y="12924155"/>
          <a:ext cx="127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137177</xdr:rowOff>
    </xdr:from>
    <xdr:ext cx="405111" cy="259045"/>
    <xdr:sp macro="" textlink="">
      <xdr:nvSpPr>
        <xdr:cNvPr id="249" name="【県民会館】&#10;有形固定資産減価償却率最小値テキスト"/>
        <xdr:cNvSpPr txBox="1"/>
      </xdr:nvSpPr>
      <xdr:spPr>
        <a:xfrm>
          <a:off x="42291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133350</xdr:rowOff>
    </xdr:from>
    <xdr:to>
      <xdr:col>24</xdr:col>
      <xdr:colOff>152400</xdr:colOff>
      <xdr:row>84</xdr:row>
      <xdr:rowOff>133350</xdr:rowOff>
    </xdr:to>
    <xdr:cxnSp macro="">
      <xdr:nvCxnSpPr>
        <xdr:cNvPr id="250" name="直線コネクタ 249"/>
        <xdr:cNvCxnSpPr/>
      </xdr:nvCxnSpPr>
      <xdr:spPr>
        <a:xfrm>
          <a:off x="4108450" y="1400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158132</xdr:rowOff>
    </xdr:from>
    <xdr:ext cx="405111" cy="259045"/>
    <xdr:sp macro="" textlink="">
      <xdr:nvSpPr>
        <xdr:cNvPr id="251" name="【県民会館】&#10;有形固定資産減価償却率最大値テキスト"/>
        <xdr:cNvSpPr txBox="1"/>
      </xdr:nvSpPr>
      <xdr:spPr>
        <a:xfrm>
          <a:off x="4229100" y="1271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52" name="直線コネクタ 251"/>
        <xdr:cNvCxnSpPr/>
      </xdr:nvCxnSpPr>
      <xdr:spPr>
        <a:xfrm>
          <a:off x="4108450" y="1292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95902</xdr:rowOff>
    </xdr:from>
    <xdr:ext cx="405111" cy="259045"/>
    <xdr:sp macro="" textlink="">
      <xdr:nvSpPr>
        <xdr:cNvPr id="253" name="【県民会館】&#10;有形固定資産減価償却率平均値テキスト"/>
        <xdr:cNvSpPr txBox="1"/>
      </xdr:nvSpPr>
      <xdr:spPr>
        <a:xfrm>
          <a:off x="4229100" y="13475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54" name="フローチャート: 判断 253"/>
        <xdr:cNvSpPr/>
      </xdr:nvSpPr>
      <xdr:spPr>
        <a:xfrm>
          <a:off x="412750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2539</xdr:rowOff>
    </xdr:from>
    <xdr:to>
      <xdr:col>20</xdr:col>
      <xdr:colOff>38100</xdr:colOff>
      <xdr:row>83</xdr:row>
      <xdr:rowOff>104139</xdr:rowOff>
    </xdr:to>
    <xdr:sp macro="" textlink="">
      <xdr:nvSpPr>
        <xdr:cNvPr id="255" name="フローチャート: 判断 254"/>
        <xdr:cNvSpPr/>
      </xdr:nvSpPr>
      <xdr:spPr>
        <a:xfrm>
          <a:off x="3384550" y="13712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36830</xdr:rowOff>
    </xdr:from>
    <xdr:to>
      <xdr:col>15</xdr:col>
      <xdr:colOff>101600</xdr:colOff>
      <xdr:row>83</xdr:row>
      <xdr:rowOff>138430</xdr:rowOff>
    </xdr:to>
    <xdr:sp macro="" textlink="">
      <xdr:nvSpPr>
        <xdr:cNvPr id="256" name="フローチャート: 判断 255"/>
        <xdr:cNvSpPr/>
      </xdr:nvSpPr>
      <xdr:spPr>
        <a:xfrm>
          <a:off x="257175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114936</xdr:rowOff>
    </xdr:from>
    <xdr:to>
      <xdr:col>10</xdr:col>
      <xdr:colOff>165100</xdr:colOff>
      <xdr:row>83</xdr:row>
      <xdr:rowOff>45086</xdr:rowOff>
    </xdr:to>
    <xdr:sp macro="" textlink="">
      <xdr:nvSpPr>
        <xdr:cNvPr id="257" name="フローチャート: 判断 256"/>
        <xdr:cNvSpPr/>
      </xdr:nvSpPr>
      <xdr:spPr>
        <a:xfrm>
          <a:off x="1778000" y="13659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63" name="楕円 262"/>
        <xdr:cNvSpPr/>
      </xdr:nvSpPr>
      <xdr:spPr>
        <a:xfrm>
          <a:off x="41275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111777</xdr:rowOff>
    </xdr:from>
    <xdr:ext cx="405111" cy="259045"/>
    <xdr:sp macro="" textlink="">
      <xdr:nvSpPr>
        <xdr:cNvPr id="264" name="【県民会館】&#10;有形固定資産減価償却率該当値テキスト"/>
        <xdr:cNvSpPr txBox="1"/>
      </xdr:nvSpPr>
      <xdr:spPr>
        <a:xfrm>
          <a:off x="42291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265" name="楕円 264"/>
        <xdr:cNvSpPr/>
      </xdr:nvSpPr>
      <xdr:spPr>
        <a:xfrm>
          <a:off x="3384550" y="14201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86</xdr:row>
      <xdr:rowOff>47625</xdr:rowOff>
    </xdr:to>
    <xdr:cxnSp macro="">
      <xdr:nvCxnSpPr>
        <xdr:cNvPr id="266" name="直線コネクタ 265"/>
        <xdr:cNvCxnSpPr/>
      </xdr:nvCxnSpPr>
      <xdr:spPr>
        <a:xfrm flipV="1">
          <a:off x="3429000" y="13950950"/>
          <a:ext cx="7493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10161</xdr:rowOff>
    </xdr:from>
    <xdr:to>
      <xdr:col>15</xdr:col>
      <xdr:colOff>101600</xdr:colOff>
      <xdr:row>86</xdr:row>
      <xdr:rowOff>111761</xdr:rowOff>
    </xdr:to>
    <xdr:sp macro="" textlink="">
      <xdr:nvSpPr>
        <xdr:cNvPr id="267" name="楕円 266"/>
        <xdr:cNvSpPr/>
      </xdr:nvSpPr>
      <xdr:spPr>
        <a:xfrm>
          <a:off x="257175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47625</xdr:rowOff>
    </xdr:from>
    <xdr:to>
      <xdr:col>19</xdr:col>
      <xdr:colOff>177800</xdr:colOff>
      <xdr:row>86</xdr:row>
      <xdr:rowOff>60961</xdr:rowOff>
    </xdr:to>
    <xdr:cxnSp macro="">
      <xdr:nvCxnSpPr>
        <xdr:cNvPr id="268" name="直線コネクタ 267"/>
        <xdr:cNvCxnSpPr/>
      </xdr:nvCxnSpPr>
      <xdr:spPr>
        <a:xfrm flipV="1">
          <a:off x="2622550" y="14252575"/>
          <a:ext cx="8064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120666</xdr:rowOff>
    </xdr:from>
    <xdr:ext cx="405111" cy="259045"/>
    <xdr:sp macro="" textlink="">
      <xdr:nvSpPr>
        <xdr:cNvPr id="269" name="n_1aveValue【県民会館】&#10;有形固定資産減価償却率"/>
        <xdr:cNvSpPr txBox="1"/>
      </xdr:nvSpPr>
      <xdr:spPr>
        <a:xfrm>
          <a:off x="3239144"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154957</xdr:rowOff>
    </xdr:from>
    <xdr:ext cx="405111" cy="259045"/>
    <xdr:sp macro="" textlink="">
      <xdr:nvSpPr>
        <xdr:cNvPr id="270" name="n_2aveValue【県民会館】&#10;有形固定資産減価償却率"/>
        <xdr:cNvSpPr txBox="1"/>
      </xdr:nvSpPr>
      <xdr:spPr>
        <a:xfrm>
          <a:off x="2439044" y="1353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61613</xdr:rowOff>
    </xdr:from>
    <xdr:ext cx="405111" cy="259045"/>
    <xdr:sp macro="" textlink="">
      <xdr:nvSpPr>
        <xdr:cNvPr id="271" name="n_3aveValue【県民会館】&#10;有形固定資産減価償却率"/>
        <xdr:cNvSpPr txBox="1"/>
      </xdr:nvSpPr>
      <xdr:spPr>
        <a:xfrm>
          <a:off x="1645294"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272" name="n_1mainValue【県民会館】&#10;有形固定資産減価償却率"/>
        <xdr:cNvSpPr txBox="1"/>
      </xdr:nvSpPr>
      <xdr:spPr>
        <a:xfrm>
          <a:off x="3239144" y="1429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102888</xdr:rowOff>
    </xdr:from>
    <xdr:ext cx="405111" cy="259045"/>
    <xdr:sp macro="" textlink="">
      <xdr:nvSpPr>
        <xdr:cNvPr id="273" name="n_2mainValue【県民会館】&#10;有形固定資産減価償却率"/>
        <xdr:cNvSpPr txBox="1"/>
      </xdr:nvSpPr>
      <xdr:spPr>
        <a:xfrm>
          <a:off x="243904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5" name="正方形/長方形 274"/>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6" name="正方形/長方形 275"/>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7" name="正方形/長方形 276"/>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8" name="正方形/長方形 277"/>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2" name="テキスト ボックス 281"/>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83" name="直線コネクタ 282"/>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4" name="テキスト ボックス 283"/>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5" name="直線コネクタ 284"/>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6" name="テキスト ボックス 285"/>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7" name="直線コネクタ 286"/>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8" name="テキスト ボックス 287"/>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9" name="直線コネクタ 288"/>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0" name="テキスト ボックス 289"/>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1" name="直線コネクタ 290"/>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2" name="テキスト ボックス 291"/>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3" name="直線コネクタ 292"/>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4" name="テキスト ボックス 293"/>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98" name="直線コネクタ 297"/>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99" name="【県民会館】&#10;一人当たり面積最小値テキスト"/>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0" name="直線コネクタ 299"/>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301" name="【県民会館】&#10;一人当たり面積最大値テキスト"/>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2" name="直線コネクタ 301"/>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303" name="【県民会館】&#10;一人当たり面積平均値テキスト"/>
        <xdr:cNvSpPr txBox="1"/>
      </xdr:nvSpPr>
      <xdr:spPr>
        <a:xfrm>
          <a:off x="9480550" y="1351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4" name="フローチャート: 判断 303"/>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305" name="フローチャート: 判断 304"/>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06" name="フローチャート: 判断 305"/>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307" name="フローチャート: 判断 306"/>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52614</xdr:rowOff>
    </xdr:from>
    <xdr:to>
      <xdr:col>55</xdr:col>
      <xdr:colOff>50800</xdr:colOff>
      <xdr:row>78</xdr:row>
      <xdr:rowOff>154214</xdr:rowOff>
    </xdr:to>
    <xdr:sp macro="" textlink="">
      <xdr:nvSpPr>
        <xdr:cNvPr id="313" name="楕円 312"/>
        <xdr:cNvSpPr/>
      </xdr:nvSpPr>
      <xdr:spPr>
        <a:xfrm>
          <a:off x="9398000" y="12936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138991</xdr:rowOff>
    </xdr:from>
    <xdr:ext cx="469744" cy="259045"/>
    <xdr:sp macro="" textlink="">
      <xdr:nvSpPr>
        <xdr:cNvPr id="314" name="【県民会館】&#10;一人当たり面積該当値テキスト"/>
        <xdr:cNvSpPr txBox="1"/>
      </xdr:nvSpPr>
      <xdr:spPr>
        <a:xfrm>
          <a:off x="9480550" y="128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macro="" textlink="">
      <xdr:nvSpPr>
        <xdr:cNvPr id="315" name="楕円 314"/>
        <xdr:cNvSpPr/>
      </xdr:nvSpPr>
      <xdr:spPr>
        <a:xfrm>
          <a:off x="8636000" y="129694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103414</xdr:rowOff>
    </xdr:from>
    <xdr:to>
      <xdr:col>55</xdr:col>
      <xdr:colOff>0</xdr:colOff>
      <xdr:row>78</xdr:row>
      <xdr:rowOff>136071</xdr:rowOff>
    </xdr:to>
    <xdr:cxnSp macro="">
      <xdr:nvCxnSpPr>
        <xdr:cNvPr id="316" name="直線コネクタ 315"/>
        <xdr:cNvCxnSpPr/>
      </xdr:nvCxnSpPr>
      <xdr:spPr>
        <a:xfrm flipV="1">
          <a:off x="8686800" y="12987564"/>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109764</xdr:rowOff>
    </xdr:from>
    <xdr:to>
      <xdr:col>46</xdr:col>
      <xdr:colOff>38100</xdr:colOff>
      <xdr:row>80</xdr:row>
      <xdr:rowOff>39914</xdr:rowOff>
    </xdr:to>
    <xdr:sp macro="" textlink="">
      <xdr:nvSpPr>
        <xdr:cNvPr id="317" name="楕円 316"/>
        <xdr:cNvSpPr/>
      </xdr:nvSpPr>
      <xdr:spPr>
        <a:xfrm>
          <a:off x="7842250" y="13159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136071</xdr:rowOff>
    </xdr:from>
    <xdr:to>
      <xdr:col>50</xdr:col>
      <xdr:colOff>114300</xdr:colOff>
      <xdr:row>79</xdr:row>
      <xdr:rowOff>160564</xdr:rowOff>
    </xdr:to>
    <xdr:cxnSp macro="">
      <xdr:nvCxnSpPr>
        <xdr:cNvPr id="318" name="直線コネクタ 317"/>
        <xdr:cNvCxnSpPr/>
      </xdr:nvCxnSpPr>
      <xdr:spPr>
        <a:xfrm flipV="1">
          <a:off x="7886700" y="13020221"/>
          <a:ext cx="8001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39206</xdr:rowOff>
    </xdr:from>
    <xdr:ext cx="469744" cy="259045"/>
    <xdr:sp macro="" textlink="">
      <xdr:nvSpPr>
        <xdr:cNvPr id="319" name="n_1aveValue【県民会館】&#10;一人当たり面積"/>
        <xdr:cNvSpPr txBox="1"/>
      </xdr:nvSpPr>
      <xdr:spPr>
        <a:xfrm>
          <a:off x="845827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112684</xdr:rowOff>
    </xdr:from>
    <xdr:ext cx="469744" cy="259045"/>
    <xdr:sp macro="" textlink="">
      <xdr:nvSpPr>
        <xdr:cNvPr id="320" name="n_2aveValue【県民会館】&#10;一人当たり面積"/>
        <xdr:cNvSpPr txBox="1"/>
      </xdr:nvSpPr>
      <xdr:spPr>
        <a:xfrm>
          <a:off x="7677227" y="1365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21" name="n_3aveValue【県民会館】&#10;一人当たり面積"/>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31948</xdr:rowOff>
    </xdr:from>
    <xdr:ext cx="469744" cy="259045"/>
    <xdr:sp macro="" textlink="">
      <xdr:nvSpPr>
        <xdr:cNvPr id="322" name="n_1mainValue【県民会館】&#10;一人当たり面積"/>
        <xdr:cNvSpPr txBox="1"/>
      </xdr:nvSpPr>
      <xdr:spPr>
        <a:xfrm>
          <a:off x="8458277" y="127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56441</xdr:rowOff>
    </xdr:from>
    <xdr:ext cx="469744" cy="259045"/>
    <xdr:sp macro="" textlink="">
      <xdr:nvSpPr>
        <xdr:cNvPr id="323" name="n_2mainValue【県民会館】&#10;一人当たり面積"/>
        <xdr:cNvSpPr txBox="1"/>
      </xdr:nvSpPr>
      <xdr:spPr>
        <a:xfrm>
          <a:off x="7677227" y="1294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5" name="正方形/長方形 324"/>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6" name="正方形/長方形 325"/>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7" name="正方形/長方形 326"/>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8" name="正方形/長方形 327"/>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1" name="テキスト ボックス 340"/>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45" name="直線コネクタ 344"/>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46"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7" name="直線コネクタ 346"/>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48"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49" name="直線コネクタ 348"/>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50" name="【保健所】&#10;有形固定資産減価償却率平均値テキスト"/>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51" name="フローチャート: 判断 350"/>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52" name="フローチャート: 判断 351"/>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53" name="フローチャート: 判断 352"/>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54" name="フローチャート: 判断 353"/>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107314</xdr:rowOff>
    </xdr:from>
    <xdr:to>
      <xdr:col>24</xdr:col>
      <xdr:colOff>114300</xdr:colOff>
      <xdr:row>103</xdr:row>
      <xdr:rowOff>37464</xdr:rowOff>
    </xdr:to>
    <xdr:sp macro="" textlink="">
      <xdr:nvSpPr>
        <xdr:cNvPr id="360" name="楕円 359"/>
        <xdr:cNvSpPr/>
      </xdr:nvSpPr>
      <xdr:spPr>
        <a:xfrm>
          <a:off x="4127500" y="17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130191</xdr:rowOff>
    </xdr:from>
    <xdr:ext cx="405111" cy="259045"/>
    <xdr:sp macro="" textlink="">
      <xdr:nvSpPr>
        <xdr:cNvPr id="361" name="【保健所】&#10;有形固定資産減価償却率該当値テキスト"/>
        <xdr:cNvSpPr txBox="1"/>
      </xdr:nvSpPr>
      <xdr:spPr>
        <a:xfrm>
          <a:off x="4229100"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62" name="楕円 361"/>
        <xdr:cNvSpPr/>
      </xdr:nvSpPr>
      <xdr:spPr>
        <a:xfrm>
          <a:off x="3384550" y="171932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158114</xdr:rowOff>
    </xdr:from>
    <xdr:to>
      <xdr:col>24</xdr:col>
      <xdr:colOff>63500</xdr:colOff>
      <xdr:row>103</xdr:row>
      <xdr:rowOff>156211</xdr:rowOff>
    </xdr:to>
    <xdr:cxnSp macro="">
      <xdr:nvCxnSpPr>
        <xdr:cNvPr id="363" name="直線コネクタ 362"/>
        <xdr:cNvCxnSpPr/>
      </xdr:nvCxnSpPr>
      <xdr:spPr>
        <a:xfrm flipV="1">
          <a:off x="3429000" y="17074514"/>
          <a:ext cx="749300" cy="1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364" name="楕円 363"/>
        <xdr:cNvSpPr/>
      </xdr:nvSpPr>
      <xdr:spPr>
        <a:xfrm>
          <a:off x="257175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22861</xdr:rowOff>
    </xdr:to>
    <xdr:cxnSp macro="">
      <xdr:nvCxnSpPr>
        <xdr:cNvPr id="365" name="直線コネクタ 364"/>
        <xdr:cNvCxnSpPr/>
      </xdr:nvCxnSpPr>
      <xdr:spPr>
        <a:xfrm flipV="1">
          <a:off x="2622550" y="17244061"/>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50182</xdr:rowOff>
    </xdr:from>
    <xdr:ext cx="405111" cy="259045"/>
    <xdr:sp macro="" textlink="">
      <xdr:nvSpPr>
        <xdr:cNvPr id="366" name="n_1aveValue【保健所】&#10;有形固定資産減価償却率"/>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652</xdr:rowOff>
    </xdr:from>
    <xdr:ext cx="405111" cy="259045"/>
    <xdr:sp macro="" textlink="">
      <xdr:nvSpPr>
        <xdr:cNvPr id="367" name="n_2aveValue【保健所】&#10;有形固定資産減価償却率"/>
        <xdr:cNvSpPr txBox="1"/>
      </xdr:nvSpPr>
      <xdr:spPr>
        <a:xfrm>
          <a:off x="24390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368" name="n_3aveValue【保健所】&#10;有形固定資産減価償却率"/>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26688</xdr:rowOff>
    </xdr:from>
    <xdr:ext cx="405111" cy="259045"/>
    <xdr:sp macro="" textlink="">
      <xdr:nvSpPr>
        <xdr:cNvPr id="369" name="n_1mainValue【保健所】&#10;有形固定資産減価償却率"/>
        <xdr:cNvSpPr txBox="1"/>
      </xdr:nvSpPr>
      <xdr:spPr>
        <a:xfrm>
          <a:off x="3239144"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70" name="n_2mainValue【保健所】&#10;有形固定資産減価償却率"/>
        <xdr:cNvSpPr txBox="1"/>
      </xdr:nvSpPr>
      <xdr:spPr>
        <a:xfrm>
          <a:off x="2439044"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2" name="正方形/長方形 371"/>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3" name="正方形/長方形 372"/>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4" name="正方形/長方形 373"/>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5" name="正方形/長方形 374"/>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80" name="直線コネクタ 379"/>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1" name="テキスト ボックス 380"/>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2" name="直線コネクタ 381"/>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3" name="テキスト ボックス 382"/>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4" name="直線コネクタ 383"/>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5" name="テキスト ボックス 384"/>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6" name="直線コネクタ 385"/>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7" name="テキスト ボックス 386"/>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91" name="直線コネクタ 390"/>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92"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93" name="直線コネクタ 392"/>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4"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5" name="直線コネクタ 394"/>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96" name="【保健所】&#10;一人当たり面積平均値テキスト"/>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97" name="フローチャート: 判断 396"/>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98" name="フローチャート: 判断 397"/>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99" name="フローチャート: 判断 398"/>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400" name="フローチャート: 判断 399"/>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06" name="楕円 405"/>
        <xdr:cNvSpPr/>
      </xdr:nvSpPr>
      <xdr:spPr>
        <a:xfrm>
          <a:off x="939800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60977</xdr:rowOff>
    </xdr:from>
    <xdr:ext cx="469744" cy="259045"/>
    <xdr:sp macro="" textlink="">
      <xdr:nvSpPr>
        <xdr:cNvPr id="407" name="【保健所】&#10;一人当たり面積該当値テキスト"/>
        <xdr:cNvSpPr txBox="1"/>
      </xdr:nvSpPr>
      <xdr:spPr>
        <a:xfrm>
          <a:off x="9480550"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xdr:nvSpPr>
        <xdr:cNvPr id="408" name="楕円 407"/>
        <xdr:cNvSpPr/>
      </xdr:nvSpPr>
      <xdr:spPr>
        <a:xfrm>
          <a:off x="86360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105</xdr:row>
      <xdr:rowOff>133350</xdr:rowOff>
    </xdr:to>
    <xdr:cxnSp macro="">
      <xdr:nvCxnSpPr>
        <xdr:cNvPr id="409" name="直線コネクタ 408"/>
        <xdr:cNvCxnSpPr/>
      </xdr:nvCxnSpPr>
      <xdr:spPr>
        <a:xfrm>
          <a:off x="8686800" y="17289780"/>
          <a:ext cx="74295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151130</xdr:rowOff>
    </xdr:from>
    <xdr:to>
      <xdr:col>46</xdr:col>
      <xdr:colOff>38100</xdr:colOff>
      <xdr:row>104</xdr:row>
      <xdr:rowOff>81280</xdr:rowOff>
    </xdr:to>
    <xdr:sp macro="" textlink="">
      <xdr:nvSpPr>
        <xdr:cNvPr id="410" name="楕円 409"/>
        <xdr:cNvSpPr/>
      </xdr:nvSpPr>
      <xdr:spPr>
        <a:xfrm>
          <a:off x="7842250" y="17238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30480</xdr:rowOff>
    </xdr:from>
    <xdr:to>
      <xdr:col>50</xdr:col>
      <xdr:colOff>114300</xdr:colOff>
      <xdr:row>104</xdr:row>
      <xdr:rowOff>30480</xdr:rowOff>
    </xdr:to>
    <xdr:cxnSp macro="">
      <xdr:nvCxnSpPr>
        <xdr:cNvPr id="411" name="直線コネクタ 410"/>
        <xdr:cNvCxnSpPr/>
      </xdr:nvCxnSpPr>
      <xdr:spPr>
        <a:xfrm>
          <a:off x="7886700" y="172897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12" name="n_1aveValue【保健所】&#10;一人当たり面積"/>
        <xdr:cNvSpPr txBox="1"/>
      </xdr:nvSpPr>
      <xdr:spPr>
        <a:xfrm>
          <a:off x="84582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13" name="n_2aveValue【保健所】&#10;一人当たり面積"/>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414" name="n_3aveValue【保健所】&#10;一人当たり面積"/>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97807</xdr:rowOff>
    </xdr:from>
    <xdr:ext cx="469744" cy="259045"/>
    <xdr:sp macro="" textlink="">
      <xdr:nvSpPr>
        <xdr:cNvPr id="415" name="n_1mainValue【保健所】&#10;一人当たり面積"/>
        <xdr:cNvSpPr txBox="1"/>
      </xdr:nvSpPr>
      <xdr:spPr>
        <a:xfrm>
          <a:off x="845827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97807</xdr:rowOff>
    </xdr:from>
    <xdr:ext cx="469744" cy="259045"/>
    <xdr:sp macro="" textlink="">
      <xdr:nvSpPr>
        <xdr:cNvPr id="416" name="n_2mainValue【保健所】&#10;一人当たり面積"/>
        <xdr:cNvSpPr txBox="1"/>
      </xdr:nvSpPr>
      <xdr:spPr>
        <a:xfrm>
          <a:off x="76772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8" name="正方形/長方形 417"/>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9" name="正方形/長方形 418"/>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20" name="正方形/長方形 419"/>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21" name="正方形/長方形 420"/>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5" name="テキスト ボックス 424"/>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6" name="直線コネクタ 42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7" name="テキスト ボックス 426"/>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8" name="直線コネクタ 42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9" name="テキスト ボックス 42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0" name="直線コネクタ 42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1" name="テキスト ボックス 43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2" name="直線コネクタ 43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3" name="テキスト ボックス 43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4" name="直線コネクタ 43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5" name="テキスト ボックス 43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7" name="テキスト ボックス 436"/>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39" name="直線コネクタ 438"/>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40" name="【試験研究機関】&#10;有形固定資産減価償却率最小値テキスト"/>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41" name="直線コネクタ 440"/>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42" name="【試験研究機関】&#10;有形固定資産減価償却率最大値テキスト"/>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3" name="直線コネクタ 442"/>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170197</xdr:rowOff>
    </xdr:from>
    <xdr:ext cx="405111" cy="259045"/>
    <xdr:sp macro="" textlink="">
      <xdr:nvSpPr>
        <xdr:cNvPr id="444" name="【試験研究機関】&#10;有形固定資産減価償却率平均値テキスト"/>
        <xdr:cNvSpPr txBox="1"/>
      </xdr:nvSpPr>
      <xdr:spPr>
        <a:xfrm>
          <a:off x="14744700" y="578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45" name="フローチャート: 判断 444"/>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46" name="フローチャート: 判断 445"/>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47" name="フローチャート: 判断 446"/>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448" name="フローチャート: 判断 447"/>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54" name="楕円 453"/>
        <xdr:cNvSpPr/>
      </xdr:nvSpPr>
      <xdr:spPr>
        <a:xfrm>
          <a:off x="14649450" y="6727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31767</xdr:rowOff>
    </xdr:from>
    <xdr:ext cx="405111" cy="259045"/>
    <xdr:sp macro="" textlink="">
      <xdr:nvSpPr>
        <xdr:cNvPr id="455" name="【試験研究機関】&#10;有形固定資産減価償却率該当値テキスト"/>
        <xdr:cNvSpPr txBox="1"/>
      </xdr:nvSpPr>
      <xdr:spPr>
        <a:xfrm>
          <a:off x="14744700"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456" name="楕円 455"/>
        <xdr:cNvSpPr/>
      </xdr:nvSpPr>
      <xdr:spPr>
        <a:xfrm>
          <a:off x="1388745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40</xdr:row>
      <xdr:rowOff>167640</xdr:rowOff>
    </xdr:to>
    <xdr:cxnSp macro="">
      <xdr:nvCxnSpPr>
        <xdr:cNvPr id="457" name="直線コネクタ 456"/>
        <xdr:cNvCxnSpPr/>
      </xdr:nvCxnSpPr>
      <xdr:spPr>
        <a:xfrm>
          <a:off x="13938250" y="670179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458" name="楕円 457"/>
        <xdr:cNvSpPr/>
      </xdr:nvSpPr>
      <xdr:spPr>
        <a:xfrm>
          <a:off x="1309370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91440</xdr:rowOff>
    </xdr:from>
    <xdr:to>
      <xdr:col>81</xdr:col>
      <xdr:colOff>50800</xdr:colOff>
      <xdr:row>41</xdr:row>
      <xdr:rowOff>22860</xdr:rowOff>
    </xdr:to>
    <xdr:cxnSp macro="">
      <xdr:nvCxnSpPr>
        <xdr:cNvPr id="459" name="直線コネクタ 458"/>
        <xdr:cNvCxnSpPr/>
      </xdr:nvCxnSpPr>
      <xdr:spPr>
        <a:xfrm flipV="1">
          <a:off x="13144500" y="6701790"/>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82567</xdr:rowOff>
    </xdr:from>
    <xdr:ext cx="405111" cy="259045"/>
    <xdr:sp macro="" textlink="">
      <xdr:nvSpPr>
        <xdr:cNvPr id="460" name="n_1aveValue【試験研究機関】&#10;有形固定資産減価償却率"/>
        <xdr:cNvSpPr txBox="1"/>
      </xdr:nvSpPr>
      <xdr:spPr>
        <a:xfrm>
          <a:off x="1374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461" name="n_2aveValue【試験研究機関】&#10;有形固定資産減価償却率"/>
        <xdr:cNvSpPr txBox="1"/>
      </xdr:nvSpPr>
      <xdr:spPr>
        <a:xfrm>
          <a:off x="1296099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62" name="n_3aveValue【試験研究機関】&#10;有形固定資産減価償却率"/>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133367</xdr:rowOff>
    </xdr:from>
    <xdr:ext cx="405111" cy="259045"/>
    <xdr:sp macro="" textlink="">
      <xdr:nvSpPr>
        <xdr:cNvPr id="463" name="n_1mainValue【試験研究機関】&#10;有形固定資産減価償却率"/>
        <xdr:cNvSpPr txBox="1"/>
      </xdr:nvSpPr>
      <xdr:spPr>
        <a:xfrm>
          <a:off x="1374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464" name="n_2mainValue【試験研究機関】&#10;有形固定資産減価償却率"/>
        <xdr:cNvSpPr txBox="1"/>
      </xdr:nvSpPr>
      <xdr:spPr>
        <a:xfrm>
          <a:off x="12960994"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6" name="正方形/長方形 46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7" name="正方形/長方形 46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8" name="正方形/長方形 467"/>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9" name="正方形/長方形 468"/>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4" name="テキスト ボックス 473"/>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6" name="テキスト ボックス 475"/>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8" name="テキスト ボックス 477"/>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0" name="テキスト ボックス 479"/>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2" name="テキスト ボックス 481"/>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4" name="テキスト ボックス 483"/>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88" name="直線コネクタ 487"/>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89" name="【試験研究機関】&#10;一人当たり面積最小値テキスト"/>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90" name="直線コネクタ 489"/>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91" name="【試験研究機関】&#10;一人当たり面積最大値テキスト"/>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92" name="直線コネクタ 491"/>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50999</xdr:rowOff>
    </xdr:from>
    <xdr:ext cx="469744" cy="259045"/>
    <xdr:sp macro="" textlink="">
      <xdr:nvSpPr>
        <xdr:cNvPr id="493" name="【試験研究機関】&#10;一人当たり面積平均値テキスト"/>
        <xdr:cNvSpPr txBox="1"/>
      </xdr:nvSpPr>
      <xdr:spPr>
        <a:xfrm>
          <a:off x="20002500" y="600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94" name="フローチャート: 判断 493"/>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95" name="フローチャート: 判断 494"/>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96" name="フローチャート: 判断 495"/>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97" name="フローチャート: 判断 496"/>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52615</xdr:rowOff>
    </xdr:from>
    <xdr:to>
      <xdr:col>116</xdr:col>
      <xdr:colOff>114300</xdr:colOff>
      <xdr:row>38</xdr:row>
      <xdr:rowOff>154215</xdr:rowOff>
    </xdr:to>
    <xdr:sp macro="" textlink="">
      <xdr:nvSpPr>
        <xdr:cNvPr id="503" name="楕円 502"/>
        <xdr:cNvSpPr/>
      </xdr:nvSpPr>
      <xdr:spPr>
        <a:xfrm>
          <a:off x="19900900" y="63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31042</xdr:rowOff>
    </xdr:from>
    <xdr:ext cx="469744" cy="259045"/>
    <xdr:sp macro="" textlink="">
      <xdr:nvSpPr>
        <xdr:cNvPr id="504" name="【試験研究機関】&#10;一人当たり面積該当値テキスト"/>
        <xdr:cNvSpPr txBox="1"/>
      </xdr:nvSpPr>
      <xdr:spPr>
        <a:xfrm>
          <a:off x="20002500" y="63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128815</xdr:rowOff>
    </xdr:from>
    <xdr:to>
      <xdr:col>112</xdr:col>
      <xdr:colOff>38100</xdr:colOff>
      <xdr:row>39</xdr:row>
      <xdr:rowOff>58965</xdr:rowOff>
    </xdr:to>
    <xdr:sp macro="" textlink="">
      <xdr:nvSpPr>
        <xdr:cNvPr id="505" name="楕円 504"/>
        <xdr:cNvSpPr/>
      </xdr:nvSpPr>
      <xdr:spPr>
        <a:xfrm>
          <a:off x="19157950" y="6408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103415</xdr:rowOff>
    </xdr:from>
    <xdr:to>
      <xdr:col>116</xdr:col>
      <xdr:colOff>63500</xdr:colOff>
      <xdr:row>39</xdr:row>
      <xdr:rowOff>8165</xdr:rowOff>
    </xdr:to>
    <xdr:cxnSp macro="">
      <xdr:nvCxnSpPr>
        <xdr:cNvPr id="506" name="直線コネクタ 505"/>
        <xdr:cNvCxnSpPr/>
      </xdr:nvCxnSpPr>
      <xdr:spPr>
        <a:xfrm flipV="1">
          <a:off x="19202400" y="6383565"/>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128815</xdr:rowOff>
    </xdr:from>
    <xdr:to>
      <xdr:col>107</xdr:col>
      <xdr:colOff>101600</xdr:colOff>
      <xdr:row>39</xdr:row>
      <xdr:rowOff>58965</xdr:rowOff>
    </xdr:to>
    <xdr:sp macro="" textlink="">
      <xdr:nvSpPr>
        <xdr:cNvPr id="507" name="楕円 506"/>
        <xdr:cNvSpPr/>
      </xdr:nvSpPr>
      <xdr:spPr>
        <a:xfrm>
          <a:off x="18345150" y="6408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8165</xdr:rowOff>
    </xdr:from>
    <xdr:to>
      <xdr:col>111</xdr:col>
      <xdr:colOff>177800</xdr:colOff>
      <xdr:row>39</xdr:row>
      <xdr:rowOff>8165</xdr:rowOff>
    </xdr:to>
    <xdr:cxnSp macro="">
      <xdr:nvCxnSpPr>
        <xdr:cNvPr id="508" name="直線コネクタ 507"/>
        <xdr:cNvCxnSpPr/>
      </xdr:nvCxnSpPr>
      <xdr:spPr>
        <a:xfrm>
          <a:off x="18395950" y="64534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135363</xdr:rowOff>
    </xdr:from>
    <xdr:ext cx="469744" cy="259045"/>
    <xdr:sp macro="" textlink="">
      <xdr:nvSpPr>
        <xdr:cNvPr id="509" name="n_1aveValue【試験研究機関】&#10;一人当たり面積"/>
        <xdr:cNvSpPr txBox="1"/>
      </xdr:nvSpPr>
      <xdr:spPr>
        <a:xfrm>
          <a:off x="18980227" y="59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10" name="n_2aveValue【試験研究機関】&#10;一人当たり面積"/>
        <xdr:cNvSpPr txBox="1"/>
      </xdr:nvSpPr>
      <xdr:spPr>
        <a:xfrm>
          <a:off x="18180127" y="588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11" name="n_3aveValue【試験研究機関】&#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50092</xdr:rowOff>
    </xdr:from>
    <xdr:ext cx="469744" cy="259045"/>
    <xdr:sp macro="" textlink="">
      <xdr:nvSpPr>
        <xdr:cNvPr id="512" name="n_1mainValue【試験研究機関】&#10;一人当たり面積"/>
        <xdr:cNvSpPr txBox="1"/>
      </xdr:nvSpPr>
      <xdr:spPr>
        <a:xfrm>
          <a:off x="189802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50092</xdr:rowOff>
    </xdr:from>
    <xdr:ext cx="469744" cy="259045"/>
    <xdr:sp macro="" textlink="">
      <xdr:nvSpPr>
        <xdr:cNvPr id="513" name="n_2mainValue【試験研究機関】&#10;一人当たり面積"/>
        <xdr:cNvSpPr txBox="1"/>
      </xdr:nvSpPr>
      <xdr:spPr>
        <a:xfrm>
          <a:off x="181801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5" name="正方形/長方形 51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6" name="正方形/長方形 51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7" name="正方形/長方形 51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8" name="正方形/長方形 51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36" name="直線コネクタ 535"/>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37"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8" name="直線コネクタ 537"/>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39"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40" name="直線コネクタ 539"/>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41" name="【警察施設】&#10;有形固定資産減価償却率平均値テキスト"/>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2" name="フローチャート: 判断 541"/>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43" name="フローチャート: 判断 542"/>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4" name="フローチャート: 判断 543"/>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545" name="フローチャート: 判断 544"/>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51" name="楕円 550"/>
        <xdr:cNvSpPr/>
      </xdr:nvSpPr>
      <xdr:spPr>
        <a:xfrm>
          <a:off x="14649450" y="10076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148607</xdr:rowOff>
    </xdr:from>
    <xdr:ext cx="405111" cy="259045"/>
    <xdr:sp macro="" textlink="">
      <xdr:nvSpPr>
        <xdr:cNvPr id="552" name="【警察施設】&#10;有形固定資産減価償却率該当値テキスト"/>
        <xdr:cNvSpPr txBox="1"/>
      </xdr:nvSpPr>
      <xdr:spPr>
        <a:xfrm>
          <a:off x="147447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53" name="楕円 552"/>
        <xdr:cNvSpPr/>
      </xdr:nvSpPr>
      <xdr:spPr>
        <a:xfrm>
          <a:off x="1388745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72390</xdr:rowOff>
    </xdr:to>
    <xdr:cxnSp macro="">
      <xdr:nvCxnSpPr>
        <xdr:cNvPr id="554" name="直線コネクタ 553"/>
        <xdr:cNvCxnSpPr/>
      </xdr:nvCxnSpPr>
      <xdr:spPr>
        <a:xfrm flipV="1">
          <a:off x="13938250" y="1012698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555" name="楕円 554"/>
        <xdr:cNvSpPr/>
      </xdr:nvSpPr>
      <xdr:spPr>
        <a:xfrm>
          <a:off x="13093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106680</xdr:rowOff>
    </xdr:to>
    <xdr:cxnSp macro="">
      <xdr:nvCxnSpPr>
        <xdr:cNvPr id="556" name="直線コネクタ 555"/>
        <xdr:cNvCxnSpPr/>
      </xdr:nvCxnSpPr>
      <xdr:spPr>
        <a:xfrm flipV="1">
          <a:off x="13144500" y="1014984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170197</xdr:rowOff>
    </xdr:from>
    <xdr:ext cx="405111" cy="259045"/>
    <xdr:sp macro="" textlink="">
      <xdr:nvSpPr>
        <xdr:cNvPr id="557" name="n_1aveValue【警察施設】&#10;有形固定資産減価償却率"/>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58" name="n_2aveValue【警察施設】&#10;有形固定資産減価償却率"/>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59" name="n_3aveValue【警察施設】&#10;有形固定資産減価償却率"/>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60" name="n_1mainValue【警察施設】&#10;有形固定資産減価償却率"/>
        <xdr:cNvSpPr txBox="1"/>
      </xdr:nvSpPr>
      <xdr:spPr>
        <a:xfrm>
          <a:off x="1374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561" name="n_2mainValue【警察施設】&#10;有形固定資産減価償却率"/>
        <xdr:cNvSpPr txBox="1"/>
      </xdr:nvSpPr>
      <xdr:spPr>
        <a:xfrm>
          <a:off x="1296099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63" name="正方形/長方形 56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64" name="正方形/長方形 56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65" name="正方形/長方形 56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6" name="正方形/長方形 56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84" name="直線コネクタ 583"/>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85"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86" name="直線コネクタ 585"/>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87"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88" name="直線コネクタ 587"/>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162577</xdr:rowOff>
    </xdr:from>
    <xdr:ext cx="469744" cy="259045"/>
    <xdr:sp macro="" textlink="">
      <xdr:nvSpPr>
        <xdr:cNvPr id="589" name="【警察施設】&#10;一人当たり面積平均値テキスト"/>
        <xdr:cNvSpPr txBox="1"/>
      </xdr:nvSpPr>
      <xdr:spPr>
        <a:xfrm>
          <a:off x="200025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90" name="フローチャート: 判断 589"/>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91" name="フローチャート: 判断 590"/>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92" name="フローチャート: 判断 591"/>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93" name="フローチャート: 判断 592"/>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9" name="楕円 598"/>
        <xdr:cNvSpPr/>
      </xdr:nvSpPr>
      <xdr:spPr>
        <a:xfrm>
          <a:off x="199009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137177</xdr:rowOff>
    </xdr:from>
    <xdr:ext cx="469744" cy="259045"/>
    <xdr:sp macro="" textlink="">
      <xdr:nvSpPr>
        <xdr:cNvPr id="600" name="【警察施設】&#10;一人当たり面積該当値テキスト"/>
        <xdr:cNvSpPr txBox="1"/>
      </xdr:nvSpPr>
      <xdr:spPr>
        <a:xfrm>
          <a:off x="200025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139700</xdr:rowOff>
    </xdr:from>
    <xdr:to>
      <xdr:col>112</xdr:col>
      <xdr:colOff>38100</xdr:colOff>
      <xdr:row>60</xdr:row>
      <xdr:rowOff>69850</xdr:rowOff>
    </xdr:to>
    <xdr:sp macro="" textlink="">
      <xdr:nvSpPr>
        <xdr:cNvPr id="601" name="楕円 600"/>
        <xdr:cNvSpPr/>
      </xdr:nvSpPr>
      <xdr:spPr>
        <a:xfrm>
          <a:off x="19157950" y="988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19050</xdr:rowOff>
    </xdr:from>
    <xdr:to>
      <xdr:col>116</xdr:col>
      <xdr:colOff>63500</xdr:colOff>
      <xdr:row>62</xdr:row>
      <xdr:rowOff>38100</xdr:rowOff>
    </xdr:to>
    <xdr:cxnSp macro="">
      <xdr:nvCxnSpPr>
        <xdr:cNvPr id="602" name="直線コネクタ 601"/>
        <xdr:cNvCxnSpPr/>
      </xdr:nvCxnSpPr>
      <xdr:spPr>
        <a:xfrm>
          <a:off x="19202400" y="9931400"/>
          <a:ext cx="749300" cy="3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03" name="楕円 602"/>
        <xdr:cNvSpPr/>
      </xdr:nvSpPr>
      <xdr:spPr>
        <a:xfrm>
          <a:off x="183451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19050</xdr:rowOff>
    </xdr:from>
    <xdr:to>
      <xdr:col>111</xdr:col>
      <xdr:colOff>177800</xdr:colOff>
      <xdr:row>62</xdr:row>
      <xdr:rowOff>38100</xdr:rowOff>
    </xdr:to>
    <xdr:cxnSp macro="">
      <xdr:nvCxnSpPr>
        <xdr:cNvPr id="604" name="直線コネクタ 603"/>
        <xdr:cNvCxnSpPr/>
      </xdr:nvCxnSpPr>
      <xdr:spPr>
        <a:xfrm flipV="1">
          <a:off x="18395950" y="9931400"/>
          <a:ext cx="806450" cy="3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105427</xdr:rowOff>
    </xdr:from>
    <xdr:ext cx="469744" cy="259045"/>
    <xdr:sp macro="" textlink="">
      <xdr:nvSpPr>
        <xdr:cNvPr id="605" name="n_1aveValue【警察施設】&#10;一人当たり面積"/>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06" name="n_2aveValue【警察施設】&#10;一人当たり面積"/>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07" name="n_3aveValue【警察施設】&#10;一人当たり面積"/>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60977</xdr:rowOff>
    </xdr:from>
    <xdr:ext cx="469744" cy="259045"/>
    <xdr:sp macro="" textlink="">
      <xdr:nvSpPr>
        <xdr:cNvPr id="608" name="n_1mainValue【警察施設】&#10;一人当たり面積"/>
        <xdr:cNvSpPr txBox="1"/>
      </xdr:nvSpPr>
      <xdr:spPr>
        <a:xfrm>
          <a:off x="189802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09" name="n_2mainValue【警察施設】&#10;一人当たり面積"/>
        <xdr:cNvSpPr txBox="1"/>
      </xdr:nvSpPr>
      <xdr:spPr>
        <a:xfrm>
          <a:off x="181801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11" name="正方形/長方形 61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2" name="正方形/長方形 61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3" name="正方形/長方形 61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4" name="正方形/長方形 61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8" name="テキスト ボックス 617"/>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20" name="テキスト ボックス 619"/>
        <xdr:cNvSpPr txBox="1"/>
      </xdr:nvSpPr>
      <xdr:spPr>
        <a:xfrm>
          <a:off x="10842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30" name="テキスト ボックス 629"/>
        <xdr:cNvSpPr txBox="1"/>
      </xdr:nvSpPr>
      <xdr:spPr>
        <a:xfrm>
          <a:off x="10842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2" name="テキスト ボックス 631"/>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96882</xdr:rowOff>
    </xdr:from>
    <xdr:to>
      <xdr:col>85</xdr:col>
      <xdr:colOff>126364</xdr:colOff>
      <xdr:row>85</xdr:row>
      <xdr:rowOff>29936</xdr:rowOff>
    </xdr:to>
    <xdr:cxnSp macro="">
      <xdr:nvCxnSpPr>
        <xdr:cNvPr id="634" name="直線コネクタ 633"/>
        <xdr:cNvCxnSpPr/>
      </xdr:nvCxnSpPr>
      <xdr:spPr>
        <a:xfrm flipV="1">
          <a:off x="14698345" y="12981032"/>
          <a:ext cx="1269" cy="108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33763</xdr:rowOff>
    </xdr:from>
    <xdr:ext cx="405111" cy="259045"/>
    <xdr:sp macro="" textlink="">
      <xdr:nvSpPr>
        <xdr:cNvPr id="635" name="【庁舎】&#10;有形固定資産減価償却率最小値テキスト"/>
        <xdr:cNvSpPr txBox="1"/>
      </xdr:nvSpPr>
      <xdr:spPr>
        <a:xfrm>
          <a:off x="147447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29936</xdr:rowOff>
    </xdr:from>
    <xdr:to>
      <xdr:col>86</xdr:col>
      <xdr:colOff>25400</xdr:colOff>
      <xdr:row>85</xdr:row>
      <xdr:rowOff>29936</xdr:rowOff>
    </xdr:to>
    <xdr:cxnSp macro="">
      <xdr:nvCxnSpPr>
        <xdr:cNvPr id="636" name="直線コネクタ 635"/>
        <xdr:cNvCxnSpPr/>
      </xdr:nvCxnSpPr>
      <xdr:spPr>
        <a:xfrm>
          <a:off x="14611350" y="14069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43559</xdr:rowOff>
    </xdr:from>
    <xdr:ext cx="405111" cy="259045"/>
    <xdr:sp macro="" textlink="">
      <xdr:nvSpPr>
        <xdr:cNvPr id="637" name="【庁舎】&#10;有形固定資産減価償却率最大値テキスト"/>
        <xdr:cNvSpPr txBox="1"/>
      </xdr:nvSpPr>
      <xdr:spPr>
        <a:xfrm>
          <a:off x="14744700" y="127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38" name="直線コネクタ 637"/>
        <xdr:cNvCxnSpPr/>
      </xdr:nvCxnSpPr>
      <xdr:spPr>
        <a:xfrm>
          <a:off x="14611350" y="1298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96719</xdr:rowOff>
    </xdr:from>
    <xdr:ext cx="405111" cy="259045"/>
    <xdr:sp macro="" textlink="">
      <xdr:nvSpPr>
        <xdr:cNvPr id="639" name="【庁舎】&#10;有形固定資産減価償却率平均値テキスト"/>
        <xdr:cNvSpPr txBox="1"/>
      </xdr:nvSpPr>
      <xdr:spPr>
        <a:xfrm>
          <a:off x="14744700" y="13311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40" name="フローチャート: 判断 639"/>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41" name="フローチャート: 判断 640"/>
        <xdr:cNvSpPr/>
      </xdr:nvSpPr>
      <xdr:spPr>
        <a:xfrm>
          <a:off x="13887450" y="13528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54248</xdr:rowOff>
    </xdr:from>
    <xdr:to>
      <xdr:col>76</xdr:col>
      <xdr:colOff>165100</xdr:colOff>
      <xdr:row>81</xdr:row>
      <xdr:rowOff>155848</xdr:rowOff>
    </xdr:to>
    <xdr:sp macro="" textlink="">
      <xdr:nvSpPr>
        <xdr:cNvPr id="642" name="フローチャート: 判断 641"/>
        <xdr:cNvSpPr/>
      </xdr:nvSpPr>
      <xdr:spPr>
        <a:xfrm>
          <a:off x="13093700" y="1343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43" name="フローチャート: 判断 642"/>
        <xdr:cNvSpPr/>
      </xdr:nvSpPr>
      <xdr:spPr>
        <a:xfrm>
          <a:off x="12299950" y="13861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649" name="楕円 648"/>
        <xdr:cNvSpPr/>
      </xdr:nvSpPr>
      <xdr:spPr>
        <a:xfrm>
          <a:off x="14649450" y="136265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60433</xdr:rowOff>
    </xdr:from>
    <xdr:ext cx="405111" cy="259045"/>
    <xdr:sp macro="" textlink="">
      <xdr:nvSpPr>
        <xdr:cNvPr id="650" name="【庁舎】&#10;有形固定資産減価償却率該当値テキスト"/>
        <xdr:cNvSpPr txBox="1"/>
      </xdr:nvSpPr>
      <xdr:spPr>
        <a:xfrm>
          <a:off x="14744700" y="1360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651" name="楕円 650"/>
        <xdr:cNvSpPr/>
      </xdr:nvSpPr>
      <xdr:spPr>
        <a:xfrm>
          <a:off x="1388745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85</xdr:row>
      <xdr:rowOff>78921</xdr:rowOff>
    </xdr:to>
    <xdr:cxnSp macro="">
      <xdr:nvCxnSpPr>
        <xdr:cNvPr id="652" name="直線コネクタ 651"/>
        <xdr:cNvCxnSpPr/>
      </xdr:nvCxnSpPr>
      <xdr:spPr>
        <a:xfrm flipV="1">
          <a:off x="13938250" y="13677356"/>
          <a:ext cx="762000" cy="4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99968</xdr:rowOff>
    </xdr:from>
    <xdr:to>
      <xdr:col>76</xdr:col>
      <xdr:colOff>165100</xdr:colOff>
      <xdr:row>86</xdr:row>
      <xdr:rowOff>30118</xdr:rowOff>
    </xdr:to>
    <xdr:sp macro="" textlink="">
      <xdr:nvSpPr>
        <xdr:cNvPr id="653" name="楕円 652"/>
        <xdr:cNvSpPr/>
      </xdr:nvSpPr>
      <xdr:spPr>
        <a:xfrm>
          <a:off x="13093700" y="14139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78921</xdr:rowOff>
    </xdr:from>
    <xdr:to>
      <xdr:col>81</xdr:col>
      <xdr:colOff>50800</xdr:colOff>
      <xdr:row>85</xdr:row>
      <xdr:rowOff>150768</xdr:rowOff>
    </xdr:to>
    <xdr:cxnSp macro="">
      <xdr:nvCxnSpPr>
        <xdr:cNvPr id="654" name="直線コネクタ 653"/>
        <xdr:cNvCxnSpPr/>
      </xdr:nvCxnSpPr>
      <xdr:spPr>
        <a:xfrm flipV="1">
          <a:off x="13144500" y="14118771"/>
          <a:ext cx="79375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55" name="n_1aveValue【庁舎】&#10;有形固定資産減価償却率"/>
        <xdr:cNvSpPr txBox="1"/>
      </xdr:nvSpPr>
      <xdr:spPr>
        <a:xfrm>
          <a:off x="137420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925</xdr:rowOff>
    </xdr:from>
    <xdr:ext cx="405111" cy="259045"/>
    <xdr:sp macro="" textlink="">
      <xdr:nvSpPr>
        <xdr:cNvPr id="656" name="n_2aveValue【庁舎】&#10;有形固定資産減価償却率"/>
        <xdr:cNvSpPr txBox="1"/>
      </xdr:nvSpPr>
      <xdr:spPr>
        <a:xfrm>
          <a:off x="12960994" y="1321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57" name="n_3aveValue【庁舎】&#10;有形固定資産減価償却率"/>
        <xdr:cNvSpPr txBox="1"/>
      </xdr:nvSpPr>
      <xdr:spPr>
        <a:xfrm>
          <a:off x="121672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658" name="n_1mainValue【庁舎】&#10;有形固定資産減価償却率"/>
        <xdr:cNvSpPr txBox="1"/>
      </xdr:nvSpPr>
      <xdr:spPr>
        <a:xfrm>
          <a:off x="13742044" y="1416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21245</xdr:rowOff>
    </xdr:from>
    <xdr:ext cx="405111" cy="259045"/>
    <xdr:sp macro="" textlink="">
      <xdr:nvSpPr>
        <xdr:cNvPr id="659" name="n_2mainValue【庁舎】&#10;有形固定資産減価償却率"/>
        <xdr:cNvSpPr txBox="1"/>
      </xdr:nvSpPr>
      <xdr:spPr>
        <a:xfrm>
          <a:off x="12960994" y="1422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1" name="正方形/長方形 660"/>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2" name="正方形/長方形 661"/>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3" name="正方形/長方形 662"/>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4" name="正方形/長方形 663"/>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8" name="直線コネクタ 667"/>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9" name="テキスト ボックス 668"/>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0" name="直線コネクタ 669"/>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1" name="テキスト ボックス 670"/>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2" name="直線コネクタ 671"/>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3" name="テキスト ボックス 672"/>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4" name="直線コネクタ 673"/>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5" name="テキスト ボックス 674"/>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79" name="直線コネクタ 678"/>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80"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81" name="直線コネクタ 680"/>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82"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83" name="直線コネクタ 682"/>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109745</xdr:rowOff>
    </xdr:from>
    <xdr:ext cx="469744" cy="259045"/>
    <xdr:sp macro="" textlink="">
      <xdr:nvSpPr>
        <xdr:cNvPr id="684" name="【庁舎】&#10;一人当たり面積平均値テキスト"/>
        <xdr:cNvSpPr txBox="1"/>
      </xdr:nvSpPr>
      <xdr:spPr>
        <a:xfrm>
          <a:off x="20002500" y="1348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85" name="フローチャート: 判断 684"/>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86" name="フローチャート: 判断 685"/>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87" name="フローチャート: 判断 686"/>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688" name="フローチャート: 判断 687"/>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117602</xdr:rowOff>
    </xdr:from>
    <xdr:to>
      <xdr:col>116</xdr:col>
      <xdr:colOff>114300</xdr:colOff>
      <xdr:row>78</xdr:row>
      <xdr:rowOff>47752</xdr:rowOff>
    </xdr:to>
    <xdr:sp macro="" textlink="">
      <xdr:nvSpPr>
        <xdr:cNvPr id="694" name="楕円 693"/>
        <xdr:cNvSpPr/>
      </xdr:nvSpPr>
      <xdr:spPr>
        <a:xfrm>
          <a:off x="19900900" y="12836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70629</xdr:rowOff>
    </xdr:from>
    <xdr:ext cx="469744" cy="259045"/>
    <xdr:sp macro="" textlink="">
      <xdr:nvSpPr>
        <xdr:cNvPr id="695" name="【庁舎】&#10;一人当たり面積該当値テキスト"/>
        <xdr:cNvSpPr txBox="1"/>
      </xdr:nvSpPr>
      <xdr:spPr>
        <a:xfrm>
          <a:off x="20002500" y="1278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97028</xdr:rowOff>
    </xdr:from>
    <xdr:to>
      <xdr:col>112</xdr:col>
      <xdr:colOff>38100</xdr:colOff>
      <xdr:row>79</xdr:row>
      <xdr:rowOff>27178</xdr:rowOff>
    </xdr:to>
    <xdr:sp macro="" textlink="">
      <xdr:nvSpPr>
        <xdr:cNvPr id="696" name="楕円 695"/>
        <xdr:cNvSpPr/>
      </xdr:nvSpPr>
      <xdr:spPr>
        <a:xfrm>
          <a:off x="19157950" y="12981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168402</xdr:rowOff>
    </xdr:from>
    <xdr:to>
      <xdr:col>116</xdr:col>
      <xdr:colOff>63500</xdr:colOff>
      <xdr:row>78</xdr:row>
      <xdr:rowOff>147828</xdr:rowOff>
    </xdr:to>
    <xdr:cxnSp macro="">
      <xdr:nvCxnSpPr>
        <xdr:cNvPr id="697" name="直線コネクタ 696"/>
        <xdr:cNvCxnSpPr/>
      </xdr:nvCxnSpPr>
      <xdr:spPr>
        <a:xfrm flipV="1">
          <a:off x="19202400" y="12881102"/>
          <a:ext cx="7493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97028</xdr:rowOff>
    </xdr:from>
    <xdr:to>
      <xdr:col>107</xdr:col>
      <xdr:colOff>101600</xdr:colOff>
      <xdr:row>79</xdr:row>
      <xdr:rowOff>27178</xdr:rowOff>
    </xdr:to>
    <xdr:sp macro="" textlink="">
      <xdr:nvSpPr>
        <xdr:cNvPr id="698" name="楕円 697"/>
        <xdr:cNvSpPr/>
      </xdr:nvSpPr>
      <xdr:spPr>
        <a:xfrm>
          <a:off x="18345150" y="12981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147828</xdr:rowOff>
    </xdr:from>
    <xdr:to>
      <xdr:col>111</xdr:col>
      <xdr:colOff>177800</xdr:colOff>
      <xdr:row>78</xdr:row>
      <xdr:rowOff>147828</xdr:rowOff>
    </xdr:to>
    <xdr:cxnSp macro="">
      <xdr:nvCxnSpPr>
        <xdr:cNvPr id="699" name="直線コネクタ 698"/>
        <xdr:cNvCxnSpPr/>
      </xdr:nvCxnSpPr>
      <xdr:spPr>
        <a:xfrm>
          <a:off x="18395950" y="130319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52595</xdr:rowOff>
    </xdr:from>
    <xdr:ext cx="469744" cy="259045"/>
    <xdr:sp macro="" textlink="">
      <xdr:nvSpPr>
        <xdr:cNvPr id="700" name="n_1aveValue【庁舎】&#10;一人当たり面積"/>
        <xdr:cNvSpPr txBox="1"/>
      </xdr:nvSpPr>
      <xdr:spPr>
        <a:xfrm>
          <a:off x="18980227" y="1359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48023</xdr:rowOff>
    </xdr:from>
    <xdr:ext cx="469744" cy="259045"/>
    <xdr:sp macro="" textlink="">
      <xdr:nvSpPr>
        <xdr:cNvPr id="701" name="n_2aveValue【庁舎】&#10;一人当たり面積"/>
        <xdr:cNvSpPr txBox="1"/>
      </xdr:nvSpPr>
      <xdr:spPr>
        <a:xfrm>
          <a:off x="18180127" y="1359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702" name="n_3aveValue【庁舎】&#10;一人当たり面積"/>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43705</xdr:rowOff>
    </xdr:from>
    <xdr:ext cx="469744" cy="259045"/>
    <xdr:sp macro="" textlink="">
      <xdr:nvSpPr>
        <xdr:cNvPr id="703" name="n_1mainValue【庁舎】&#10;一人当たり面積"/>
        <xdr:cNvSpPr txBox="1"/>
      </xdr:nvSpPr>
      <xdr:spPr>
        <a:xfrm>
          <a:off x="18980227" y="127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43705</xdr:rowOff>
    </xdr:from>
    <xdr:ext cx="469744" cy="259045"/>
    <xdr:sp macro="" textlink="">
      <xdr:nvSpPr>
        <xdr:cNvPr id="704" name="n_2mainValue【庁舎】&#10;一人当たり面積"/>
        <xdr:cNvSpPr txBox="1"/>
      </xdr:nvSpPr>
      <xdr:spPr>
        <a:xfrm>
          <a:off x="18180127" y="127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有形固定資産減価償却率の状況は、類型ごとに差はあるものの、多くの類型でグループ及び都道府県平均値を下回っている状況。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同一グループと比較して有形固定資産減価償却率が特に高くなっている施設は、陸上競技場・野球場・球技場である一方、特に低くなっている施設は県民会館、試験研究機関、警察施設、庁舎である。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体育館・プール、陸上競技場・野球場・球技場については、公共施設スポーツ施設整備計画を策定しており、その計画に基づき取り組んでいるところである。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月に策定した沖縄県公共施設等総合管理計画等に基づき、財産を適正に管理・活用していく。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70007_&#27798;&#32260;&#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51.1</v>
          </cell>
          <cell r="CN51">
            <v>47.5</v>
          </cell>
          <cell r="CV51">
            <v>45</v>
          </cell>
        </row>
        <row r="53">
          <cell r="CF53">
            <v>52.2</v>
          </cell>
          <cell r="CN53">
            <v>53.2</v>
          </cell>
          <cell r="CV53">
            <v>54</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57.2</v>
          </cell>
          <cell r="BX73">
            <v>50.8</v>
          </cell>
          <cell r="CF73">
            <v>51.1</v>
          </cell>
          <cell r="CN73">
            <v>47.5</v>
          </cell>
          <cell r="CV73">
            <v>45</v>
          </cell>
        </row>
        <row r="75">
          <cell r="BP75">
            <v>12.2</v>
          </cell>
          <cell r="BX75">
            <v>11.4</v>
          </cell>
          <cell r="CF75">
            <v>9.5</v>
          </cell>
          <cell r="CN75">
            <v>9</v>
          </cell>
          <cell r="CV75">
            <v>8.4</v>
          </cell>
        </row>
        <row r="77">
          <cell r="AN77" t="str">
            <v>グループ内平均値</v>
          </cell>
          <cell r="BP77">
            <v>151.9</v>
          </cell>
          <cell r="BX77">
            <v>169.1</v>
          </cell>
          <cell r="CF77">
            <v>174.6</v>
          </cell>
          <cell r="CN77">
            <v>173</v>
          </cell>
          <cell r="CV77">
            <v>171.9</v>
          </cell>
        </row>
        <row r="79">
          <cell r="BP79">
            <v>13.7</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715488716</v>
      </c>
      <c r="BO4" s="419"/>
      <c r="BP4" s="419"/>
      <c r="BQ4" s="419"/>
      <c r="BR4" s="419"/>
      <c r="BS4" s="419"/>
      <c r="BT4" s="419"/>
      <c r="BU4" s="420"/>
      <c r="BV4" s="418">
        <v>735773478</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1.1000000000000001</v>
      </c>
      <c r="CU4" s="425"/>
      <c r="CV4" s="425"/>
      <c r="CW4" s="425"/>
      <c r="CX4" s="425"/>
      <c r="CY4" s="425"/>
      <c r="CZ4" s="425"/>
      <c r="DA4" s="426"/>
      <c r="DB4" s="424">
        <v>1</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702045339</v>
      </c>
      <c r="BO5" s="431"/>
      <c r="BP5" s="431"/>
      <c r="BQ5" s="431"/>
      <c r="BR5" s="431"/>
      <c r="BS5" s="431"/>
      <c r="BT5" s="431"/>
      <c r="BU5" s="432"/>
      <c r="BV5" s="430">
        <v>723855924</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95.7</v>
      </c>
      <c r="CU5" s="437"/>
      <c r="CV5" s="437"/>
      <c r="CW5" s="437"/>
      <c r="CX5" s="437"/>
      <c r="CY5" s="437"/>
      <c r="CZ5" s="437"/>
      <c r="DA5" s="438"/>
      <c r="DB5" s="436">
        <v>96.5</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12300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13443377</v>
      </c>
      <c r="BO6" s="431"/>
      <c r="BP6" s="431"/>
      <c r="BQ6" s="431"/>
      <c r="BR6" s="431"/>
      <c r="BS6" s="431"/>
      <c r="BT6" s="431"/>
      <c r="BU6" s="432"/>
      <c r="BV6" s="430">
        <v>11917554</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102.6</v>
      </c>
      <c r="CU6" s="453"/>
      <c r="CV6" s="453"/>
      <c r="CW6" s="453"/>
      <c r="CX6" s="453"/>
      <c r="CY6" s="453"/>
      <c r="CZ6" s="453"/>
      <c r="DA6" s="454"/>
      <c r="DB6" s="452">
        <v>103.9</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9700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9373159</v>
      </c>
      <c r="BO7" s="431"/>
      <c r="BP7" s="431"/>
      <c r="BQ7" s="431"/>
      <c r="BR7" s="431"/>
      <c r="BS7" s="431"/>
      <c r="BT7" s="431"/>
      <c r="BU7" s="432"/>
      <c r="BV7" s="430">
        <v>8364512</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378095892</v>
      </c>
      <c r="CU7" s="431"/>
      <c r="CV7" s="431"/>
      <c r="CW7" s="431"/>
      <c r="CX7" s="431"/>
      <c r="CY7" s="431"/>
      <c r="CZ7" s="431"/>
      <c r="DA7" s="432"/>
      <c r="DB7" s="430">
        <v>373832319</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7200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4070218</v>
      </c>
      <c r="BO8" s="431"/>
      <c r="BP8" s="431"/>
      <c r="BQ8" s="431"/>
      <c r="BR8" s="431"/>
      <c r="BS8" s="431"/>
      <c r="BT8" s="431"/>
      <c r="BU8" s="432"/>
      <c r="BV8" s="430">
        <v>3553042</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0.35627999999999999</v>
      </c>
      <c r="CU8" s="450"/>
      <c r="CV8" s="450"/>
      <c r="CW8" s="450"/>
      <c r="CX8" s="450"/>
      <c r="CY8" s="450"/>
      <c r="CZ8" s="450"/>
      <c r="DA8" s="451"/>
      <c r="DB8" s="449">
        <v>0.34772999999999998</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1433566</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9800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517176</v>
      </c>
      <c r="BO9" s="431"/>
      <c r="BP9" s="431"/>
      <c r="BQ9" s="431"/>
      <c r="BR9" s="431"/>
      <c r="BS9" s="431"/>
      <c r="BT9" s="431"/>
      <c r="BU9" s="432"/>
      <c r="BV9" s="430">
        <v>88445</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13.7</v>
      </c>
      <c r="CU9" s="437"/>
      <c r="CV9" s="437"/>
      <c r="CW9" s="437"/>
      <c r="CX9" s="437"/>
      <c r="CY9" s="437"/>
      <c r="CZ9" s="437"/>
      <c r="DA9" s="438"/>
      <c r="DB9" s="436">
        <v>14.9</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1392818</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8400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10987970</v>
      </c>
      <c r="BO10" s="431"/>
      <c r="BP10" s="431"/>
      <c r="BQ10" s="431"/>
      <c r="BR10" s="431"/>
      <c r="BS10" s="431"/>
      <c r="BT10" s="431"/>
      <c r="BU10" s="432"/>
      <c r="BV10" s="430">
        <v>9993470</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46</v>
      </c>
      <c r="AJ11" s="446"/>
      <c r="AK11" s="446"/>
      <c r="AL11" s="446"/>
      <c r="AM11" s="446"/>
      <c r="AN11" s="446"/>
      <c r="AO11" s="446"/>
      <c r="AP11" s="447"/>
      <c r="AQ11" s="445">
        <v>7500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1476178</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12090000</v>
      </c>
      <c r="BO12" s="431"/>
      <c r="BP12" s="431"/>
      <c r="BQ12" s="431"/>
      <c r="BR12" s="431"/>
      <c r="BS12" s="431"/>
      <c r="BT12" s="431"/>
      <c r="BU12" s="432"/>
      <c r="BV12" s="430">
        <v>10600000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1458686</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-584854</v>
      </c>
      <c r="BO13" s="431"/>
      <c r="BP13" s="431"/>
      <c r="BQ13" s="431"/>
      <c r="BR13" s="431"/>
      <c r="BS13" s="431"/>
      <c r="BT13" s="431"/>
      <c r="BU13" s="432"/>
      <c r="BV13" s="430">
        <v>-518085</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8.4</v>
      </c>
      <c r="CU13" s="437"/>
      <c r="CV13" s="437"/>
      <c r="CW13" s="437"/>
      <c r="CX13" s="437"/>
      <c r="CY13" s="437"/>
      <c r="CZ13" s="437"/>
      <c r="DA13" s="438"/>
      <c r="DB13" s="436">
        <v>9</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1471536</v>
      </c>
      <c r="S14" s="546"/>
      <c r="T14" s="546"/>
      <c r="U14" s="546"/>
      <c r="V14" s="547"/>
      <c r="W14" s="472"/>
      <c r="X14" s="473"/>
      <c r="Y14" s="474"/>
      <c r="Z14" s="499" t="s">
        <v>133</v>
      </c>
      <c r="AA14" s="500"/>
      <c r="AB14" s="500"/>
      <c r="AC14" s="500"/>
      <c r="AD14" s="500"/>
      <c r="AE14" s="500"/>
      <c r="AF14" s="500"/>
      <c r="AG14" s="500"/>
      <c r="AH14" s="501"/>
      <c r="AI14" s="445">
        <v>5603</v>
      </c>
      <c r="AJ14" s="446"/>
      <c r="AK14" s="446"/>
      <c r="AL14" s="446"/>
      <c r="AM14" s="447"/>
      <c r="AN14" s="445">
        <v>17559802</v>
      </c>
      <c r="AO14" s="446"/>
      <c r="AP14" s="446"/>
      <c r="AQ14" s="446"/>
      <c r="AR14" s="446"/>
      <c r="AS14" s="447"/>
      <c r="AT14" s="445">
        <v>3134</v>
      </c>
      <c r="AU14" s="446"/>
      <c r="AV14" s="446"/>
      <c r="AW14" s="446"/>
      <c r="AX14" s="446"/>
      <c r="AY14" s="448"/>
      <c r="AZ14" s="439" t="s">
        <v>134</v>
      </c>
      <c r="BA14" s="440"/>
      <c r="BB14" s="440"/>
      <c r="BC14" s="440"/>
      <c r="BD14" s="440"/>
      <c r="BE14" s="440"/>
      <c r="BF14" s="440"/>
      <c r="BG14" s="440"/>
      <c r="BH14" s="440"/>
      <c r="BI14" s="440"/>
      <c r="BJ14" s="440"/>
      <c r="BK14" s="440"/>
      <c r="BL14" s="440"/>
      <c r="BM14" s="441"/>
      <c r="BN14" s="418">
        <v>118094735</v>
      </c>
      <c r="BO14" s="419"/>
      <c r="BP14" s="419"/>
      <c r="BQ14" s="419"/>
      <c r="BR14" s="419"/>
      <c r="BS14" s="419"/>
      <c r="BT14" s="419"/>
      <c r="BU14" s="420"/>
      <c r="BV14" s="418">
        <v>113020901</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45</v>
      </c>
      <c r="CU14" s="540"/>
      <c r="CV14" s="540"/>
      <c r="CW14" s="540"/>
      <c r="CX14" s="540"/>
      <c r="CY14" s="540"/>
      <c r="CZ14" s="540"/>
      <c r="DA14" s="541"/>
      <c r="DB14" s="539">
        <v>47.5</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129</v>
      </c>
      <c r="N15" s="525"/>
      <c r="O15" s="525"/>
      <c r="P15" s="525"/>
      <c r="Q15" s="526"/>
      <c r="R15" s="545">
        <v>1456122</v>
      </c>
      <c r="S15" s="546"/>
      <c r="T15" s="546"/>
      <c r="U15" s="546"/>
      <c r="V15" s="547"/>
      <c r="W15" s="472"/>
      <c r="X15" s="473"/>
      <c r="Y15" s="474"/>
      <c r="Z15" s="499" t="s">
        <v>136</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119</v>
      </c>
      <c r="AU15" s="446"/>
      <c r="AV15" s="446"/>
      <c r="AW15" s="446"/>
      <c r="AX15" s="446"/>
      <c r="AY15" s="448"/>
      <c r="AZ15" s="427" t="s">
        <v>137</v>
      </c>
      <c r="BA15" s="428"/>
      <c r="BB15" s="428"/>
      <c r="BC15" s="428"/>
      <c r="BD15" s="428"/>
      <c r="BE15" s="428"/>
      <c r="BF15" s="428"/>
      <c r="BG15" s="428"/>
      <c r="BH15" s="428"/>
      <c r="BI15" s="428"/>
      <c r="BJ15" s="428"/>
      <c r="BK15" s="428"/>
      <c r="BL15" s="428"/>
      <c r="BM15" s="429"/>
      <c r="BN15" s="430">
        <v>322345354</v>
      </c>
      <c r="BO15" s="431"/>
      <c r="BP15" s="431"/>
      <c r="BQ15" s="431"/>
      <c r="BR15" s="431"/>
      <c r="BS15" s="431"/>
      <c r="BT15" s="431"/>
      <c r="BU15" s="432"/>
      <c r="BV15" s="430">
        <v>317256340</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v>221</v>
      </c>
      <c r="AJ16" s="446"/>
      <c r="AK16" s="446"/>
      <c r="AL16" s="446"/>
      <c r="AM16" s="447"/>
      <c r="AN16" s="445">
        <v>763334</v>
      </c>
      <c r="AO16" s="446"/>
      <c r="AP16" s="446"/>
      <c r="AQ16" s="446"/>
      <c r="AR16" s="446"/>
      <c r="AS16" s="447"/>
      <c r="AT16" s="445">
        <v>3454</v>
      </c>
      <c r="AU16" s="446"/>
      <c r="AV16" s="446"/>
      <c r="AW16" s="446"/>
      <c r="AX16" s="446"/>
      <c r="AY16" s="448"/>
      <c r="AZ16" s="427" t="s">
        <v>142</v>
      </c>
      <c r="BA16" s="428"/>
      <c r="BB16" s="428"/>
      <c r="BC16" s="428"/>
      <c r="BD16" s="428"/>
      <c r="BE16" s="428"/>
      <c r="BF16" s="428"/>
      <c r="BG16" s="428"/>
      <c r="BH16" s="428"/>
      <c r="BI16" s="428"/>
      <c r="BJ16" s="428"/>
      <c r="BK16" s="428"/>
      <c r="BL16" s="428"/>
      <c r="BM16" s="429"/>
      <c r="BN16" s="430">
        <v>148289659</v>
      </c>
      <c r="BO16" s="431"/>
      <c r="BP16" s="431"/>
      <c r="BQ16" s="431"/>
      <c r="BR16" s="431"/>
      <c r="BS16" s="431"/>
      <c r="BT16" s="431"/>
      <c r="BU16" s="432"/>
      <c r="BV16" s="430">
        <v>142071410</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143</v>
      </c>
      <c r="N17" s="554"/>
      <c r="O17" s="554"/>
      <c r="P17" s="554"/>
      <c r="Q17" s="555"/>
      <c r="R17" s="556" t="s">
        <v>144</v>
      </c>
      <c r="S17" s="557"/>
      <c r="T17" s="557"/>
      <c r="U17" s="557"/>
      <c r="V17" s="558"/>
      <c r="W17" s="472"/>
      <c r="X17" s="473"/>
      <c r="Y17" s="474"/>
      <c r="Z17" s="499" t="s">
        <v>145</v>
      </c>
      <c r="AA17" s="500"/>
      <c r="AB17" s="500"/>
      <c r="AC17" s="500"/>
      <c r="AD17" s="500"/>
      <c r="AE17" s="500"/>
      <c r="AF17" s="500"/>
      <c r="AG17" s="500"/>
      <c r="AH17" s="501"/>
      <c r="AI17" s="445">
        <v>2772</v>
      </c>
      <c r="AJ17" s="446"/>
      <c r="AK17" s="446"/>
      <c r="AL17" s="446"/>
      <c r="AM17" s="447"/>
      <c r="AN17" s="445">
        <v>8906436</v>
      </c>
      <c r="AO17" s="446"/>
      <c r="AP17" s="446"/>
      <c r="AQ17" s="446"/>
      <c r="AR17" s="446"/>
      <c r="AS17" s="447"/>
      <c r="AT17" s="445">
        <v>3213</v>
      </c>
      <c r="AU17" s="446"/>
      <c r="AV17" s="446"/>
      <c r="AW17" s="446"/>
      <c r="AX17" s="446"/>
      <c r="AY17" s="448"/>
      <c r="AZ17" s="427" t="s">
        <v>146</v>
      </c>
      <c r="BA17" s="428"/>
      <c r="BB17" s="428"/>
      <c r="BC17" s="428"/>
      <c r="BD17" s="428"/>
      <c r="BE17" s="428"/>
      <c r="BF17" s="428"/>
      <c r="BG17" s="428"/>
      <c r="BH17" s="428"/>
      <c r="BI17" s="428"/>
      <c r="BJ17" s="428"/>
      <c r="BK17" s="428"/>
      <c r="BL17" s="428"/>
      <c r="BM17" s="429"/>
      <c r="BN17" s="430">
        <v>381337462</v>
      </c>
      <c r="BO17" s="431"/>
      <c r="BP17" s="431"/>
      <c r="BQ17" s="431"/>
      <c r="BR17" s="431"/>
      <c r="BS17" s="431"/>
      <c r="BT17" s="431"/>
      <c r="BU17" s="432"/>
      <c r="BV17" s="430">
        <v>375309901</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147</v>
      </c>
      <c r="C18" s="413"/>
      <c r="D18" s="413"/>
      <c r="E18" s="413"/>
      <c r="F18" s="413"/>
      <c r="G18" s="413"/>
      <c r="H18" s="413"/>
      <c r="I18" s="413"/>
      <c r="J18" s="413"/>
      <c r="K18" s="561"/>
      <c r="L18" s="562">
        <v>2281</v>
      </c>
      <c r="M18" s="563"/>
      <c r="N18" s="563"/>
      <c r="O18" s="563"/>
      <c r="P18" s="563"/>
      <c r="Q18" s="563"/>
      <c r="R18" s="563"/>
      <c r="S18" s="563"/>
      <c r="T18" s="563"/>
      <c r="U18" s="563"/>
      <c r="V18" s="563"/>
      <c r="W18" s="472"/>
      <c r="X18" s="473"/>
      <c r="Y18" s="474"/>
      <c r="Z18" s="499" t="s">
        <v>148</v>
      </c>
      <c r="AA18" s="500"/>
      <c r="AB18" s="500"/>
      <c r="AC18" s="500"/>
      <c r="AD18" s="500"/>
      <c r="AE18" s="500"/>
      <c r="AF18" s="500"/>
      <c r="AG18" s="500"/>
      <c r="AH18" s="501"/>
      <c r="AI18" s="445">
        <v>12990</v>
      </c>
      <c r="AJ18" s="446"/>
      <c r="AK18" s="446"/>
      <c r="AL18" s="446"/>
      <c r="AM18" s="447"/>
      <c r="AN18" s="445">
        <v>47662104</v>
      </c>
      <c r="AO18" s="446"/>
      <c r="AP18" s="446"/>
      <c r="AQ18" s="446"/>
      <c r="AR18" s="446"/>
      <c r="AS18" s="447"/>
      <c r="AT18" s="445">
        <v>3669</v>
      </c>
      <c r="AU18" s="446"/>
      <c r="AV18" s="446"/>
      <c r="AW18" s="446"/>
      <c r="AX18" s="446"/>
      <c r="AY18" s="448"/>
      <c r="AZ18" s="530" t="s">
        <v>149</v>
      </c>
      <c r="BA18" s="531"/>
      <c r="BB18" s="531"/>
      <c r="BC18" s="531"/>
      <c r="BD18" s="531"/>
      <c r="BE18" s="531"/>
      <c r="BF18" s="531"/>
      <c r="BG18" s="531"/>
      <c r="BH18" s="531"/>
      <c r="BI18" s="531"/>
      <c r="BJ18" s="531"/>
      <c r="BK18" s="531"/>
      <c r="BL18" s="531"/>
      <c r="BM18" s="532"/>
      <c r="BN18" s="564">
        <v>465028896</v>
      </c>
      <c r="BO18" s="565"/>
      <c r="BP18" s="565"/>
      <c r="BQ18" s="565"/>
      <c r="BR18" s="565"/>
      <c r="BS18" s="565"/>
      <c r="BT18" s="565"/>
      <c r="BU18" s="566"/>
      <c r="BV18" s="564">
        <v>451684532</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150</v>
      </c>
      <c r="C19" s="413"/>
      <c r="D19" s="413"/>
      <c r="E19" s="413"/>
      <c r="F19" s="413"/>
      <c r="G19" s="413"/>
      <c r="H19" s="413"/>
      <c r="I19" s="413"/>
      <c r="J19" s="413"/>
      <c r="K19" s="561"/>
      <c r="L19" s="562">
        <v>647</v>
      </c>
      <c r="M19" s="563"/>
      <c r="N19" s="563"/>
      <c r="O19" s="563"/>
      <c r="P19" s="563"/>
      <c r="Q19" s="563"/>
      <c r="R19" s="563"/>
      <c r="S19" s="563"/>
      <c r="T19" s="563"/>
      <c r="U19" s="563"/>
      <c r="V19" s="563"/>
      <c r="W19" s="472"/>
      <c r="X19" s="473"/>
      <c r="Y19" s="474"/>
      <c r="Z19" s="499" t="s">
        <v>151</v>
      </c>
      <c r="AA19" s="500"/>
      <c r="AB19" s="500"/>
      <c r="AC19" s="500"/>
      <c r="AD19" s="500"/>
      <c r="AE19" s="500"/>
      <c r="AF19" s="500"/>
      <c r="AG19" s="500"/>
      <c r="AH19" s="501"/>
      <c r="AI19" s="445" t="s">
        <v>119</v>
      </c>
      <c r="AJ19" s="446"/>
      <c r="AK19" s="446"/>
      <c r="AL19" s="446"/>
      <c r="AM19" s="447"/>
      <c r="AN19" s="445" t="s">
        <v>152</v>
      </c>
      <c r="AO19" s="446"/>
      <c r="AP19" s="446"/>
      <c r="AQ19" s="446"/>
      <c r="AR19" s="446"/>
      <c r="AS19" s="447"/>
      <c r="AT19" s="445" t="s">
        <v>128</v>
      </c>
      <c r="AU19" s="446"/>
      <c r="AV19" s="446"/>
      <c r="AW19" s="446"/>
      <c r="AX19" s="446"/>
      <c r="AY19" s="448"/>
      <c r="AZ19" s="439" t="s">
        <v>153</v>
      </c>
      <c r="BA19" s="440"/>
      <c r="BB19" s="440"/>
      <c r="BC19" s="440"/>
      <c r="BD19" s="440"/>
      <c r="BE19" s="440"/>
      <c r="BF19" s="440"/>
      <c r="BG19" s="440"/>
      <c r="BH19" s="440"/>
      <c r="BI19" s="440"/>
      <c r="BJ19" s="440"/>
      <c r="BK19" s="440"/>
      <c r="BL19" s="440"/>
      <c r="BM19" s="441"/>
      <c r="BN19" s="418">
        <v>623784117</v>
      </c>
      <c r="BO19" s="419"/>
      <c r="BP19" s="419"/>
      <c r="BQ19" s="419"/>
      <c r="BR19" s="419"/>
      <c r="BS19" s="419"/>
      <c r="BT19" s="419"/>
      <c r="BU19" s="420"/>
      <c r="BV19" s="418">
        <v>636530141</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154</v>
      </c>
      <c r="C20" s="413"/>
      <c r="D20" s="413"/>
      <c r="E20" s="413"/>
      <c r="F20" s="413"/>
      <c r="G20" s="413"/>
      <c r="H20" s="413"/>
      <c r="I20" s="413"/>
      <c r="J20" s="413"/>
      <c r="K20" s="561"/>
      <c r="L20" s="562">
        <v>560424</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21365</v>
      </c>
      <c r="AJ20" s="446"/>
      <c r="AK20" s="446"/>
      <c r="AL20" s="446"/>
      <c r="AM20" s="447"/>
      <c r="AN20" s="445">
        <v>74128342</v>
      </c>
      <c r="AO20" s="446"/>
      <c r="AP20" s="446"/>
      <c r="AQ20" s="446"/>
      <c r="AR20" s="446"/>
      <c r="AS20" s="447"/>
      <c r="AT20" s="445">
        <v>3470</v>
      </c>
      <c r="AU20" s="446"/>
      <c r="AV20" s="446"/>
      <c r="AW20" s="446"/>
      <c r="AX20" s="446"/>
      <c r="AY20" s="448"/>
      <c r="AZ20" s="530" t="s">
        <v>156</v>
      </c>
      <c r="BA20" s="531"/>
      <c r="BB20" s="531"/>
      <c r="BC20" s="531"/>
      <c r="BD20" s="531"/>
      <c r="BE20" s="531"/>
      <c r="BF20" s="531"/>
      <c r="BG20" s="531"/>
      <c r="BH20" s="531"/>
      <c r="BI20" s="531"/>
      <c r="BJ20" s="531"/>
      <c r="BK20" s="531"/>
      <c r="BL20" s="531"/>
      <c r="BM20" s="532"/>
      <c r="BN20" s="564">
        <v>324413659</v>
      </c>
      <c r="BO20" s="565"/>
      <c r="BP20" s="565"/>
      <c r="BQ20" s="565"/>
      <c r="BR20" s="565"/>
      <c r="BS20" s="565"/>
      <c r="BT20" s="565"/>
      <c r="BU20" s="566"/>
      <c r="BV20" s="564">
        <v>347260085</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98.2</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41988203</v>
      </c>
      <c r="BO21" s="419"/>
      <c r="BP21" s="419"/>
      <c r="BQ21" s="419"/>
      <c r="BR21" s="419"/>
      <c r="BS21" s="419"/>
      <c r="BT21" s="419"/>
      <c r="BU21" s="420"/>
      <c r="BV21" s="418">
        <v>35431706</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5113462</v>
      </c>
      <c r="BO22" s="431"/>
      <c r="BP22" s="431"/>
      <c r="BQ22" s="431"/>
      <c r="BR22" s="431"/>
      <c r="BS22" s="431"/>
      <c r="BT22" s="431"/>
      <c r="BU22" s="432"/>
      <c r="BV22" s="430">
        <v>4747846</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16320036</v>
      </c>
      <c r="BO23" s="431"/>
      <c r="BP23" s="431"/>
      <c r="BQ23" s="431"/>
      <c r="BR23" s="431"/>
      <c r="BS23" s="431"/>
      <c r="BT23" s="431"/>
      <c r="BU23" s="432"/>
      <c r="BV23" s="430">
        <v>16313750</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v>6323917</v>
      </c>
      <c r="BO24" s="565"/>
      <c r="BP24" s="565"/>
      <c r="BQ24" s="565"/>
      <c r="BR24" s="565"/>
      <c r="BS24" s="565"/>
      <c r="BT24" s="565"/>
      <c r="BU24" s="566"/>
      <c r="BV24" s="564">
        <v>6321507</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45</v>
      </c>
      <c r="BE25" s="440"/>
      <c r="BF25" s="440"/>
      <c r="BG25" s="440"/>
      <c r="BH25" s="440"/>
      <c r="BI25" s="440"/>
      <c r="BJ25" s="440"/>
      <c r="BK25" s="440"/>
      <c r="BL25" s="440"/>
      <c r="BM25" s="441"/>
      <c r="BN25" s="418">
        <v>21882336</v>
      </c>
      <c r="BO25" s="419"/>
      <c r="BP25" s="419"/>
      <c r="BQ25" s="419"/>
      <c r="BR25" s="419"/>
      <c r="BS25" s="419"/>
      <c r="BT25" s="419"/>
      <c r="BU25" s="420"/>
      <c r="BV25" s="418">
        <v>22984366</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26411455</v>
      </c>
      <c r="BO26" s="431"/>
      <c r="BP26" s="431"/>
      <c r="BQ26" s="431"/>
      <c r="BR26" s="431"/>
      <c r="BS26" s="431"/>
      <c r="BT26" s="431"/>
      <c r="BU26" s="432"/>
      <c r="BV26" s="430">
        <v>26392918</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58718826</v>
      </c>
      <c r="BO27" s="565"/>
      <c r="BP27" s="565"/>
      <c r="BQ27" s="565"/>
      <c r="BR27" s="565"/>
      <c r="BS27" s="565"/>
      <c r="BT27" s="565"/>
      <c r="BU27" s="566"/>
      <c r="BV27" s="564">
        <v>56337034</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172</v>
      </c>
      <c r="V30" s="587"/>
      <c r="W30" s="459" t="s">
        <v>173</v>
      </c>
      <c r="X30" s="459"/>
      <c r="Y30" s="459"/>
      <c r="Z30" s="459"/>
      <c r="AA30" s="459"/>
      <c r="AB30" s="459"/>
      <c r="AC30" s="459"/>
      <c r="AD30" s="459"/>
      <c r="AE30" s="459"/>
      <c r="AF30" s="459"/>
      <c r="AG30" s="459"/>
      <c r="AH30" s="459"/>
      <c r="AI30" s="459"/>
      <c r="AJ30" s="459"/>
      <c r="AK30" s="459"/>
      <c r="AL30" s="175"/>
      <c r="AM30" s="587" t="s">
        <v>170</v>
      </c>
      <c r="AN30" s="587"/>
      <c r="AO30" s="459" t="s">
        <v>173</v>
      </c>
      <c r="AP30" s="459"/>
      <c r="AQ30" s="459"/>
      <c r="AR30" s="459"/>
      <c r="AS30" s="459"/>
      <c r="AT30" s="459"/>
      <c r="AU30" s="459"/>
      <c r="AV30" s="459"/>
      <c r="AW30" s="459"/>
      <c r="AX30" s="459"/>
      <c r="AY30" s="459"/>
      <c r="AZ30" s="459"/>
      <c r="BA30" s="459"/>
      <c r="BB30" s="459"/>
      <c r="BC30" s="459"/>
      <c r="BD30" s="200"/>
      <c r="BE30" s="587" t="s">
        <v>170</v>
      </c>
      <c r="BF30" s="587"/>
      <c r="BG30" s="459" t="s">
        <v>173</v>
      </c>
      <c r="BH30" s="459"/>
      <c r="BI30" s="459"/>
      <c r="BJ30" s="459"/>
      <c r="BK30" s="459"/>
      <c r="BL30" s="459"/>
      <c r="BM30" s="459"/>
      <c r="BN30" s="459"/>
      <c r="BO30" s="459"/>
      <c r="BP30" s="459"/>
      <c r="BQ30" s="459"/>
      <c r="BR30" s="459"/>
      <c r="BS30" s="459"/>
      <c r="BT30" s="459"/>
      <c r="BU30" s="459"/>
      <c r="BV30" s="201"/>
      <c r="BW30" s="587" t="s">
        <v>172</v>
      </c>
      <c r="BX30" s="587"/>
      <c r="BY30" s="459" t="s">
        <v>174</v>
      </c>
      <c r="BZ30" s="459"/>
      <c r="CA30" s="459"/>
      <c r="CB30" s="459"/>
      <c r="CC30" s="459"/>
      <c r="CD30" s="459"/>
      <c r="CE30" s="459"/>
      <c r="CF30" s="459"/>
      <c r="CG30" s="459"/>
      <c r="CH30" s="459"/>
      <c r="CI30" s="459"/>
      <c r="CJ30" s="459"/>
      <c r="CK30" s="459"/>
      <c r="CL30" s="459"/>
      <c r="CM30" s="459"/>
      <c r="CN30" s="175"/>
      <c r="CO30" s="587" t="s">
        <v>175</v>
      </c>
      <c r="CP30" s="587"/>
      <c r="CQ30" s="459" t="s">
        <v>176</v>
      </c>
      <c r="CR30" s="459"/>
      <c r="CS30" s="459"/>
      <c r="CT30" s="459"/>
      <c r="CU30" s="459"/>
      <c r="CV30" s="459"/>
      <c r="CW30" s="459"/>
      <c r="CX30" s="459"/>
      <c r="CY30" s="459"/>
      <c r="CZ30" s="459"/>
      <c r="DA30" s="459"/>
      <c r="DB30" s="459"/>
      <c r="DC30" s="459"/>
      <c r="DD30" s="459"/>
      <c r="DE30" s="459"/>
      <c r="DF30" s="175"/>
      <c r="DG30" s="584" t="s">
        <v>177</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沖縄県駐車場事業特別会計</v>
      </c>
      <c r="X31" s="586"/>
      <c r="Y31" s="586"/>
      <c r="Z31" s="586"/>
      <c r="AA31" s="586"/>
      <c r="AB31" s="586"/>
      <c r="AC31" s="586"/>
      <c r="AD31" s="586"/>
      <c r="AE31" s="586"/>
      <c r="AF31" s="586"/>
      <c r="AG31" s="586"/>
      <c r="AH31" s="586"/>
      <c r="AI31" s="586"/>
      <c r="AJ31" s="586"/>
      <c r="AK31" s="586"/>
      <c r="AL31" s="199"/>
      <c r="AM31" s="585">
        <f>IF(AO31="","",MAX(C31:D40,U31:V40)+1)</f>
        <v>13</v>
      </c>
      <c r="AN31" s="585"/>
      <c r="AO31" s="586" t="str">
        <f>IF('各会計、関係団体の財政状況及び健全化判断比率'!B30="","",'各会計、関係団体の財政状況及び健全化判断比率'!B30)</f>
        <v>沖縄県水道事業会計</v>
      </c>
      <c r="AP31" s="586"/>
      <c r="AQ31" s="586"/>
      <c r="AR31" s="586"/>
      <c r="AS31" s="586"/>
      <c r="AT31" s="586"/>
      <c r="AU31" s="586"/>
      <c r="AV31" s="586"/>
      <c r="AW31" s="586"/>
      <c r="AX31" s="586"/>
      <c r="AY31" s="586"/>
      <c r="AZ31" s="586"/>
      <c r="BA31" s="586"/>
      <c r="BB31" s="586"/>
      <c r="BC31" s="586"/>
      <c r="BD31" s="199"/>
      <c r="BE31" s="585">
        <f>IF(BG31="","",MAX(C31:D40,U31:V40,AM31:AN40)+1)</f>
        <v>16</v>
      </c>
      <c r="BF31" s="585"/>
      <c r="BG31" s="586" t="str">
        <f>IF('各会計、関係団体の財政状況及び健全化判断比率'!B33="","",'各会計、関係団体の財政状況及び健全化判断比率'!B33)</f>
        <v>沖縄県下水道事業特別会計</v>
      </c>
      <c r="BH31" s="586"/>
      <c r="BI31" s="586"/>
      <c r="BJ31" s="586"/>
      <c r="BK31" s="586"/>
      <c r="BL31" s="586"/>
      <c r="BM31" s="586"/>
      <c r="BN31" s="586"/>
      <c r="BO31" s="586"/>
      <c r="BP31" s="586"/>
      <c r="BQ31" s="586"/>
      <c r="BR31" s="586"/>
      <c r="BS31" s="586"/>
      <c r="BT31" s="586"/>
      <c r="BU31" s="586"/>
      <c r="BV31" s="199"/>
      <c r="BW31" s="585">
        <f>IF(BY31="","",MAX(C31:D40,U31:V40,AM31:AN40,BE31:BF40)+1)</f>
        <v>24</v>
      </c>
      <c r="BX31" s="585"/>
      <c r="BY31" s="586" t="str">
        <f>IF('各会計、関係団体の財政状況及び健全化判断比率'!B68="","",'各会計、関係団体の財政状況及び健全化判断比率'!B68)</f>
        <v>沖縄県離島医療組合</v>
      </c>
      <c r="BZ31" s="586"/>
      <c r="CA31" s="586"/>
      <c r="CB31" s="586"/>
      <c r="CC31" s="586"/>
      <c r="CD31" s="586"/>
      <c r="CE31" s="586"/>
      <c r="CF31" s="586"/>
      <c r="CG31" s="586"/>
      <c r="CH31" s="586"/>
      <c r="CI31" s="586"/>
      <c r="CJ31" s="586"/>
      <c r="CK31" s="586"/>
      <c r="CL31" s="586"/>
      <c r="CM31" s="586"/>
      <c r="CN31" s="199"/>
      <c r="CO31" s="585">
        <f>IF(CQ31="","",MAX(C31:D40,U31:V40,AM31:AN40,BE31:BF40,BW31:BX40)+1)</f>
        <v>29</v>
      </c>
      <c r="CP31" s="585"/>
      <c r="CQ31" s="586" t="str">
        <f>IF('各会計、関係団体の財政状況及び健全化判断比率'!BS7="","",'各会計、関係団体の財政状況及び健全化判断比率'!BS7)</f>
        <v>沖縄県私学教育振興会</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沖縄県農業改良資金特別会計</v>
      </c>
      <c r="F32" s="586"/>
      <c r="G32" s="586"/>
      <c r="H32" s="586"/>
      <c r="I32" s="586"/>
      <c r="J32" s="586"/>
      <c r="K32" s="586"/>
      <c r="L32" s="586"/>
      <c r="M32" s="586"/>
      <c r="N32" s="586"/>
      <c r="O32" s="586"/>
      <c r="P32" s="586"/>
      <c r="Q32" s="586"/>
      <c r="R32" s="586"/>
      <c r="S32" s="586"/>
      <c r="T32" s="199"/>
      <c r="U32" s="585">
        <f t="shared" ref="U32:U40" si="0">IF(W32="","",U31+1)</f>
        <v>12</v>
      </c>
      <c r="V32" s="585"/>
      <c r="W32" s="586" t="str">
        <f>IF('各会計、関係団体の財政状況及び健全化判断比率'!B29="","",'各会計、関係団体の財政状況及び健全化判断比率'!B29)</f>
        <v>沖縄県国民健康保険事業特別会計</v>
      </c>
      <c r="X32" s="586"/>
      <c r="Y32" s="586"/>
      <c r="Z32" s="586"/>
      <c r="AA32" s="586"/>
      <c r="AB32" s="586"/>
      <c r="AC32" s="586"/>
      <c r="AD32" s="586"/>
      <c r="AE32" s="586"/>
      <c r="AF32" s="586"/>
      <c r="AG32" s="586"/>
      <c r="AH32" s="586"/>
      <c r="AI32" s="586"/>
      <c r="AJ32" s="586"/>
      <c r="AK32" s="586"/>
      <c r="AL32" s="199"/>
      <c r="AM32" s="585">
        <f t="shared" ref="AM32:AM40" si="1">IF(AO32="","",AM31+1)</f>
        <v>14</v>
      </c>
      <c r="AN32" s="585"/>
      <c r="AO32" s="586" t="str">
        <f>IF('各会計、関係団体の財政状況及び健全化判断比率'!B31="","",'各会計、関係団体の財政状況及び健全化判断比率'!B31)</f>
        <v>沖縄県工業用水道事業会計</v>
      </c>
      <c r="AP32" s="586"/>
      <c r="AQ32" s="586"/>
      <c r="AR32" s="586"/>
      <c r="AS32" s="586"/>
      <c r="AT32" s="586"/>
      <c r="AU32" s="586"/>
      <c r="AV32" s="586"/>
      <c r="AW32" s="586"/>
      <c r="AX32" s="586"/>
      <c r="AY32" s="586"/>
      <c r="AZ32" s="586"/>
      <c r="BA32" s="586"/>
      <c r="BB32" s="586"/>
      <c r="BC32" s="586"/>
      <c r="BD32" s="199"/>
      <c r="BE32" s="585">
        <f t="shared" ref="BE32:BE40" si="2">IF(BG32="","",BE31+1)</f>
        <v>17</v>
      </c>
      <c r="BF32" s="585"/>
      <c r="BG32" s="586" t="str">
        <f>IF('各会計、関係団体の財政状況及び健全化判断比率'!B34="","",'各会計、関係団体の財政状況及び健全化判断比率'!B34)</f>
        <v>沖縄県国際物流拠点産業集積地域那覇地区特別会計</v>
      </c>
      <c r="BH32" s="586"/>
      <c r="BI32" s="586"/>
      <c r="BJ32" s="586"/>
      <c r="BK32" s="586"/>
      <c r="BL32" s="586"/>
      <c r="BM32" s="586"/>
      <c r="BN32" s="586"/>
      <c r="BO32" s="586"/>
      <c r="BP32" s="586"/>
      <c r="BQ32" s="586"/>
      <c r="BR32" s="586"/>
      <c r="BS32" s="586"/>
      <c r="BT32" s="586"/>
      <c r="BU32" s="586"/>
      <c r="BV32" s="199"/>
      <c r="BW32" s="585">
        <f t="shared" ref="BW32:BW40" si="3">IF(BY32="","",BW31+1)</f>
        <v>25</v>
      </c>
      <c r="BX32" s="585"/>
      <c r="BY32" s="586" t="str">
        <f>IF('各会計、関係団体の財政状況及び健全化判断比率'!B69="","",'各会計、関係団体の財政状況及び健全化判断比率'!B69)</f>
        <v>那覇港管理組合</v>
      </c>
      <c r="BZ32" s="586"/>
      <c r="CA32" s="586"/>
      <c r="CB32" s="586"/>
      <c r="CC32" s="586"/>
      <c r="CD32" s="586"/>
      <c r="CE32" s="586"/>
      <c r="CF32" s="586"/>
      <c r="CG32" s="586"/>
      <c r="CH32" s="586"/>
      <c r="CI32" s="586"/>
      <c r="CJ32" s="586"/>
      <c r="CK32" s="586"/>
      <c r="CL32" s="586"/>
      <c r="CM32" s="586"/>
      <c r="CN32" s="199"/>
      <c r="CO32" s="585">
        <f t="shared" ref="CO32:CO40" si="4">IF(CQ32="","",CO31+1)</f>
        <v>30</v>
      </c>
      <c r="CP32" s="585"/>
      <c r="CQ32" s="586" t="str">
        <f>IF('各会計、関係団体の財政状況及び健全化判断比率'!BS8="","",'各会計、関係団体の財政状況及び健全化判断比率'!BS8)</f>
        <v>おきなわ女性財団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沖縄県小規模企業者等設備導入資金特別会計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15</v>
      </c>
      <c r="AN33" s="585"/>
      <c r="AO33" s="586" t="str">
        <f>IF('各会計、関係団体の財政状況及び健全化判断比率'!B32="","",'各会計、関係団体の財政状況及び健全化判断比率'!B32)</f>
        <v>沖縄県病院事業会計</v>
      </c>
      <c r="AP33" s="586"/>
      <c r="AQ33" s="586"/>
      <c r="AR33" s="586"/>
      <c r="AS33" s="586"/>
      <c r="AT33" s="586"/>
      <c r="AU33" s="586"/>
      <c r="AV33" s="586"/>
      <c r="AW33" s="586"/>
      <c r="AX33" s="586"/>
      <c r="AY33" s="586"/>
      <c r="AZ33" s="586"/>
      <c r="BA33" s="586"/>
      <c r="BB33" s="586"/>
      <c r="BC33" s="586"/>
      <c r="BD33" s="199"/>
      <c r="BE33" s="585">
        <f t="shared" si="2"/>
        <v>18</v>
      </c>
      <c r="BF33" s="585"/>
      <c r="BG33" s="586" t="str">
        <f>IF('各会計、関係団体の財政状況及び健全化判断比率'!B35="","",'各会計、関係団体の財政状況及び健全化判断比率'!B35)</f>
        <v>沖縄県中央卸売市場事業特別会計</v>
      </c>
      <c r="BH33" s="586"/>
      <c r="BI33" s="586"/>
      <c r="BJ33" s="586"/>
      <c r="BK33" s="586"/>
      <c r="BL33" s="586"/>
      <c r="BM33" s="586"/>
      <c r="BN33" s="586"/>
      <c r="BO33" s="586"/>
      <c r="BP33" s="586"/>
      <c r="BQ33" s="586"/>
      <c r="BR33" s="586"/>
      <c r="BS33" s="586"/>
      <c r="BT33" s="586"/>
      <c r="BU33" s="586"/>
      <c r="BV33" s="199"/>
      <c r="BW33" s="585">
        <f t="shared" si="3"/>
        <v>26</v>
      </c>
      <c r="BX33" s="585"/>
      <c r="BY33" s="586" t="str">
        <f>IF('各会計、関係団体の財政状況及び健全化判断比率'!B70="","",'各会計、関係団体の財政状況及び健全化判断比率'!B70)</f>
        <v>　（うち一般会計）</v>
      </c>
      <c r="BZ33" s="586"/>
      <c r="CA33" s="586"/>
      <c r="CB33" s="586"/>
      <c r="CC33" s="586"/>
      <c r="CD33" s="586"/>
      <c r="CE33" s="586"/>
      <c r="CF33" s="586"/>
      <c r="CG33" s="586"/>
      <c r="CH33" s="586"/>
      <c r="CI33" s="586"/>
      <c r="CJ33" s="586"/>
      <c r="CK33" s="586"/>
      <c r="CL33" s="586"/>
      <c r="CM33" s="586"/>
      <c r="CN33" s="199"/>
      <c r="CO33" s="585">
        <f t="shared" si="4"/>
        <v>31</v>
      </c>
      <c r="CP33" s="585"/>
      <c r="CQ33" s="586" t="str">
        <f>IF('各会計、関係団体の財政状況及び健全化判断比率'!BS9="","",'各会計、関係団体の財政状況及び健全化判断比率'!BS9)</f>
        <v>沖縄科学技術振興センター</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沖縄県中小企業振興資金特別会計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f t="shared" si="2"/>
        <v>19</v>
      </c>
      <c r="BF34" s="585"/>
      <c r="BG34" s="586" t="str">
        <f>IF('各会計、関係団体の財政状況及び健全化判断比率'!B36="","",'各会計、関係団体の財政状況及び健全化判断比率'!B36)</f>
        <v>沖縄県宜野湾港整備事業特別会計</v>
      </c>
      <c r="BH34" s="586"/>
      <c r="BI34" s="586"/>
      <c r="BJ34" s="586"/>
      <c r="BK34" s="586"/>
      <c r="BL34" s="586"/>
      <c r="BM34" s="586"/>
      <c r="BN34" s="586"/>
      <c r="BO34" s="586"/>
      <c r="BP34" s="586"/>
      <c r="BQ34" s="586"/>
      <c r="BR34" s="586"/>
      <c r="BS34" s="586"/>
      <c r="BT34" s="586"/>
      <c r="BU34" s="586"/>
      <c r="BV34" s="199"/>
      <c r="BW34" s="585">
        <f t="shared" si="3"/>
        <v>27</v>
      </c>
      <c r="BX34" s="585"/>
      <c r="BY34" s="586" t="str">
        <f>IF('各会計、関係団体の財政状況及び健全化判断比率'!B71="","",'各会計、関係団体の財政状況及び健全化判断比率'!B71)</f>
        <v>　（うち港湾整備事業）</v>
      </c>
      <c r="BZ34" s="586"/>
      <c r="CA34" s="586"/>
      <c r="CB34" s="586"/>
      <c r="CC34" s="586"/>
      <c r="CD34" s="586"/>
      <c r="CE34" s="586"/>
      <c r="CF34" s="586"/>
      <c r="CG34" s="586"/>
      <c r="CH34" s="586"/>
      <c r="CI34" s="586"/>
      <c r="CJ34" s="586"/>
      <c r="CK34" s="586"/>
      <c r="CL34" s="586"/>
      <c r="CM34" s="586"/>
      <c r="CN34" s="199"/>
      <c r="CO34" s="585">
        <f t="shared" si="4"/>
        <v>32</v>
      </c>
      <c r="CP34" s="585"/>
      <c r="CQ34" s="586" t="str">
        <f>IF('各会計、関係団体の財政状況及び健全化判断比率'!BS10="","",'各会計、関係団体の財政状況及び健全化判断比率'!BS10)</f>
        <v>那覇空港ビルディング</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沖縄県下地島空港特別会計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f t="shared" si="2"/>
        <v>20</v>
      </c>
      <c r="BF35" s="585"/>
      <c r="BG35" s="586" t="str">
        <f>IF('各会計、関係団体の財政状況及び健全化判断比率'!B37="","",'各会計、関係団体の財政状況及び健全化判断比率'!B37)</f>
        <v>沖縄県中城湾港（新港地区）整備事業特別会計</v>
      </c>
      <c r="BH35" s="586"/>
      <c r="BI35" s="586"/>
      <c r="BJ35" s="586"/>
      <c r="BK35" s="586"/>
      <c r="BL35" s="586"/>
      <c r="BM35" s="586"/>
      <c r="BN35" s="586"/>
      <c r="BO35" s="586"/>
      <c r="BP35" s="586"/>
      <c r="BQ35" s="586"/>
      <c r="BR35" s="586"/>
      <c r="BS35" s="586"/>
      <c r="BT35" s="586"/>
      <c r="BU35" s="586"/>
      <c r="BV35" s="199"/>
      <c r="BW35" s="585">
        <f t="shared" si="3"/>
        <v>28</v>
      </c>
      <c r="BX35" s="585"/>
      <c r="BY35" s="586" t="str">
        <f>IF('各会計、関係団体の財政状況及び健全化判断比率'!B72="","",'各会計、関係団体の財政状況及び健全化判断比率'!B72)</f>
        <v>　（うち臨海部土地造成事業）</v>
      </c>
      <c r="BZ35" s="586"/>
      <c r="CA35" s="586"/>
      <c r="CB35" s="586"/>
      <c r="CC35" s="586"/>
      <c r="CD35" s="586"/>
      <c r="CE35" s="586"/>
      <c r="CF35" s="586"/>
      <c r="CG35" s="586"/>
      <c r="CH35" s="586"/>
      <c r="CI35" s="586"/>
      <c r="CJ35" s="586"/>
      <c r="CK35" s="586"/>
      <c r="CL35" s="586"/>
      <c r="CM35" s="586"/>
      <c r="CN35" s="199"/>
      <c r="CO35" s="585">
        <f t="shared" si="4"/>
        <v>33</v>
      </c>
      <c r="CP35" s="585"/>
      <c r="CQ35" s="586" t="str">
        <f>IF('各会計、関係団体の財政状況及び健全化判断比率'!BS11="","",'各会計、関係団体の財政状況及び健全化判断比率'!BS11)</f>
        <v>琉球エアーコミューター</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沖縄県母子父子寡婦福祉資金特別会計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f t="shared" si="2"/>
        <v>21</v>
      </c>
      <c r="BF36" s="585"/>
      <c r="BG36" s="586" t="str">
        <f>IF('各会計、関係団体の財政状況及び健全化判断比率'!B38="","",'各会計、関係団体の財政状況及び健全化判断比率'!B38)</f>
        <v>沖縄県中城湾港（新港地区）臨海部土地造成事業特別会計</v>
      </c>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34</v>
      </c>
      <c r="CP36" s="585"/>
      <c r="CQ36" s="586" t="str">
        <f>IF('各会計、関係団体の財政状況及び健全化判断比率'!BS12="","",'各会計、関係団体の財政状況及び健全化判断比率'!BS12)</f>
        <v>日本トランスオーシャン航空</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沖縄県所有者不明土地管理特別会計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f t="shared" si="2"/>
        <v>22</v>
      </c>
      <c r="BF37" s="585"/>
      <c r="BG37" s="586" t="str">
        <f>IF('各会計、関係団体の財政状況及び健全化判断比率'!B39="","",'各会計、関係団体の財政状況及び健全化判断比率'!B39)</f>
        <v>沖縄県中城湾港（泡瀬地区）臨海部土地造成事業特別会計</v>
      </c>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35</v>
      </c>
      <c r="CP37" s="585"/>
      <c r="CQ37" s="586" t="str">
        <f>IF('各会計、関係団体の財政状況及び健全化判断比率'!BS13="","",'各会計、関係団体の財政状況及び健全化判断比率'!BS13)</f>
        <v>沖縄県文化振興会</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沖縄県沿岸漁業改善資金特別会計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f t="shared" si="2"/>
        <v>23</v>
      </c>
      <c r="BF38" s="585"/>
      <c r="BG38" s="586" t="str">
        <f>IF('各会計、関係団体の財政状況及び健全化判断比率'!B40="","",'各会計、関係団体の財政状況及び健全化判断比率'!B40)</f>
        <v>沖縄県中城湾港マリン・タウン特別会計</v>
      </c>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36</v>
      </c>
      <c r="CP38" s="585"/>
      <c r="CQ38" s="586" t="str">
        <f>IF('各会計、関係団体の財政状況及び健全化判断比率'!BS14="","",'各会計、関係団体の財政状況及び健全化判断比率'!BS14)</f>
        <v>沖縄県立芸術大学芸術振興財団</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沖縄県林業・木材産業改善資金特別会計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37</v>
      </c>
      <c r="CP39" s="585"/>
      <c r="CQ39" s="586" t="str">
        <f>IF('各会計、関係団体の財政状況及び健全化判断比率'!BS15="","",'各会計、関係団体の財政状況及び健全化判断比率'!BS15)</f>
        <v>沖縄県交通遺児育成会</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沖縄県産業振興基金特別会計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38</v>
      </c>
      <c r="CP40" s="585"/>
      <c r="CQ40" s="586" t="str">
        <f>IF('各会計、関係団体の財政状況及び健全化判断比率'!BS16="","",'各会計、関係団体の財政状況及び健全化判断比率'!BS16)</f>
        <v>沖縄県看護学術振興財団</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183</v>
      </c>
    </row>
    <row r="48" spans="1:119" x14ac:dyDescent="0.2">
      <c r="E48" s="159"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DURRuvIxoIwofD00Lxauvdkz2OCf51FniukSdy7A7+z23WyKAv55YWrqb86ggNfPTa180uS5Y8lAXBJPDb6NcA==" saltValue="A0x4lUav7yWC1tsd2B9E1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185</v>
      </c>
      <c r="DD1" s="590"/>
      <c r="DE1" s="590"/>
      <c r="DF1" s="590"/>
      <c r="DG1" s="590"/>
      <c r="DH1" s="590"/>
      <c r="DI1" s="591"/>
      <c r="DK1" s="589" t="s">
        <v>186</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190</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191</v>
      </c>
      <c r="S4" s="593"/>
      <c r="T4" s="593"/>
      <c r="U4" s="593"/>
      <c r="V4" s="593"/>
      <c r="W4" s="593"/>
      <c r="X4" s="593"/>
      <c r="Y4" s="594"/>
      <c r="Z4" s="592" t="s">
        <v>192</v>
      </c>
      <c r="AA4" s="593"/>
      <c r="AB4" s="593"/>
      <c r="AC4" s="594"/>
      <c r="AD4" s="592" t="s">
        <v>193</v>
      </c>
      <c r="AE4" s="593"/>
      <c r="AF4" s="593"/>
      <c r="AG4" s="593"/>
      <c r="AH4" s="593"/>
      <c r="AI4" s="593"/>
      <c r="AJ4" s="593"/>
      <c r="AK4" s="594"/>
      <c r="AL4" s="592" t="s">
        <v>192</v>
      </c>
      <c r="AM4" s="593"/>
      <c r="AN4" s="593"/>
      <c r="AO4" s="594"/>
      <c r="AP4" s="595" t="s">
        <v>194</v>
      </c>
      <c r="AQ4" s="595"/>
      <c r="AR4" s="595"/>
      <c r="AS4" s="595"/>
      <c r="AT4" s="595"/>
      <c r="AU4" s="595"/>
      <c r="AV4" s="595"/>
      <c r="AW4" s="595"/>
      <c r="AX4" s="595"/>
      <c r="AY4" s="595"/>
      <c r="AZ4" s="595"/>
      <c r="BA4" s="595"/>
      <c r="BB4" s="595"/>
      <c r="BC4" s="595"/>
      <c r="BD4" s="595" t="s">
        <v>195</v>
      </c>
      <c r="BE4" s="595"/>
      <c r="BF4" s="595"/>
      <c r="BG4" s="595"/>
      <c r="BH4" s="595"/>
      <c r="BI4" s="595"/>
      <c r="BJ4" s="595"/>
      <c r="BK4" s="595"/>
      <c r="BL4" s="595" t="s">
        <v>192</v>
      </c>
      <c r="BM4" s="595"/>
      <c r="BN4" s="595"/>
      <c r="BO4" s="595"/>
      <c r="BP4" s="595" t="s">
        <v>196</v>
      </c>
      <c r="BQ4" s="595"/>
      <c r="BR4" s="595"/>
      <c r="BS4" s="595"/>
      <c r="BT4" s="595"/>
      <c r="BU4" s="595"/>
      <c r="BV4" s="595"/>
      <c r="BW4" s="595"/>
      <c r="BY4" s="592" t="s">
        <v>197</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198</v>
      </c>
      <c r="C5" s="597"/>
      <c r="D5" s="597"/>
      <c r="E5" s="597"/>
      <c r="F5" s="597"/>
      <c r="G5" s="597"/>
      <c r="H5" s="597"/>
      <c r="I5" s="597"/>
      <c r="J5" s="597"/>
      <c r="K5" s="597"/>
      <c r="L5" s="597"/>
      <c r="M5" s="597"/>
      <c r="N5" s="597"/>
      <c r="O5" s="597"/>
      <c r="P5" s="597"/>
      <c r="Q5" s="598"/>
      <c r="R5" s="599">
        <v>156767261</v>
      </c>
      <c r="S5" s="600"/>
      <c r="T5" s="600"/>
      <c r="U5" s="600"/>
      <c r="V5" s="600"/>
      <c r="W5" s="600"/>
      <c r="X5" s="600"/>
      <c r="Y5" s="601"/>
      <c r="Z5" s="602">
        <v>21.9</v>
      </c>
      <c r="AA5" s="602"/>
      <c r="AB5" s="602"/>
      <c r="AC5" s="602"/>
      <c r="AD5" s="603">
        <v>127917859</v>
      </c>
      <c r="AE5" s="603"/>
      <c r="AF5" s="603"/>
      <c r="AG5" s="603"/>
      <c r="AH5" s="603"/>
      <c r="AI5" s="603"/>
      <c r="AJ5" s="603"/>
      <c r="AK5" s="603"/>
      <c r="AL5" s="604">
        <v>34.4</v>
      </c>
      <c r="AM5" s="605"/>
      <c r="AN5" s="605"/>
      <c r="AO5" s="606"/>
      <c r="AP5" s="596" t="s">
        <v>199</v>
      </c>
      <c r="AQ5" s="597"/>
      <c r="AR5" s="597"/>
      <c r="AS5" s="597"/>
      <c r="AT5" s="597"/>
      <c r="AU5" s="597"/>
      <c r="AV5" s="597"/>
      <c r="AW5" s="597"/>
      <c r="AX5" s="597"/>
      <c r="AY5" s="597"/>
      <c r="AZ5" s="597"/>
      <c r="BA5" s="597"/>
      <c r="BB5" s="597"/>
      <c r="BC5" s="598"/>
      <c r="BD5" s="610">
        <v>156726525</v>
      </c>
      <c r="BE5" s="611"/>
      <c r="BF5" s="611"/>
      <c r="BG5" s="611"/>
      <c r="BH5" s="611"/>
      <c r="BI5" s="611"/>
      <c r="BJ5" s="611"/>
      <c r="BK5" s="612"/>
      <c r="BL5" s="613">
        <v>100</v>
      </c>
      <c r="BM5" s="613"/>
      <c r="BN5" s="613"/>
      <c r="BO5" s="613"/>
      <c r="BP5" s="614">
        <v>673469</v>
      </c>
      <c r="BQ5" s="614"/>
      <c r="BR5" s="614"/>
      <c r="BS5" s="614"/>
      <c r="BT5" s="614"/>
      <c r="BU5" s="614"/>
      <c r="BV5" s="614"/>
      <c r="BW5" s="618"/>
      <c r="BY5" s="592" t="s">
        <v>194</v>
      </c>
      <c r="BZ5" s="593"/>
      <c r="CA5" s="593"/>
      <c r="CB5" s="593"/>
      <c r="CC5" s="593"/>
      <c r="CD5" s="593"/>
      <c r="CE5" s="593"/>
      <c r="CF5" s="593"/>
      <c r="CG5" s="593"/>
      <c r="CH5" s="593"/>
      <c r="CI5" s="593"/>
      <c r="CJ5" s="593"/>
      <c r="CK5" s="593"/>
      <c r="CL5" s="594"/>
      <c r="CM5" s="592" t="s">
        <v>200</v>
      </c>
      <c r="CN5" s="593"/>
      <c r="CO5" s="593"/>
      <c r="CP5" s="593"/>
      <c r="CQ5" s="593"/>
      <c r="CR5" s="593"/>
      <c r="CS5" s="593"/>
      <c r="CT5" s="594"/>
      <c r="CU5" s="592" t="s">
        <v>192</v>
      </c>
      <c r="CV5" s="593"/>
      <c r="CW5" s="593"/>
      <c r="CX5" s="594"/>
      <c r="CY5" s="592" t="s">
        <v>201</v>
      </c>
      <c r="CZ5" s="593"/>
      <c r="DA5" s="593"/>
      <c r="DB5" s="593"/>
      <c r="DC5" s="593"/>
      <c r="DD5" s="593"/>
      <c r="DE5" s="593"/>
      <c r="DF5" s="593"/>
      <c r="DG5" s="593"/>
      <c r="DH5" s="593"/>
      <c r="DI5" s="593"/>
      <c r="DJ5" s="593"/>
      <c r="DK5" s="594"/>
      <c r="DL5" s="592" t="s">
        <v>202</v>
      </c>
      <c r="DM5" s="593"/>
      <c r="DN5" s="593"/>
      <c r="DO5" s="593"/>
      <c r="DP5" s="593"/>
      <c r="DQ5" s="593"/>
      <c r="DR5" s="593"/>
      <c r="DS5" s="593"/>
      <c r="DT5" s="593"/>
      <c r="DU5" s="593"/>
      <c r="DV5" s="593"/>
      <c r="DW5" s="593"/>
      <c r="DX5" s="594"/>
    </row>
    <row r="6" spans="2:138" ht="11.25" customHeight="1" x14ac:dyDescent="0.2">
      <c r="B6" s="607" t="s">
        <v>203</v>
      </c>
      <c r="C6" s="608"/>
      <c r="D6" s="608"/>
      <c r="E6" s="608"/>
      <c r="F6" s="608"/>
      <c r="G6" s="608"/>
      <c r="H6" s="608"/>
      <c r="I6" s="608"/>
      <c r="J6" s="608"/>
      <c r="K6" s="608"/>
      <c r="L6" s="608"/>
      <c r="M6" s="608"/>
      <c r="N6" s="608"/>
      <c r="O6" s="608"/>
      <c r="P6" s="608"/>
      <c r="Q6" s="609"/>
      <c r="R6" s="610">
        <v>22860972</v>
      </c>
      <c r="S6" s="611"/>
      <c r="T6" s="611"/>
      <c r="U6" s="611"/>
      <c r="V6" s="611"/>
      <c r="W6" s="611"/>
      <c r="X6" s="611"/>
      <c r="Y6" s="612"/>
      <c r="Z6" s="613">
        <v>3.2</v>
      </c>
      <c r="AA6" s="613"/>
      <c r="AB6" s="613"/>
      <c r="AC6" s="613"/>
      <c r="AD6" s="614">
        <v>22860972</v>
      </c>
      <c r="AE6" s="614"/>
      <c r="AF6" s="614"/>
      <c r="AG6" s="614"/>
      <c r="AH6" s="614"/>
      <c r="AI6" s="614"/>
      <c r="AJ6" s="614"/>
      <c r="AK6" s="614"/>
      <c r="AL6" s="615">
        <v>6.1</v>
      </c>
      <c r="AM6" s="616"/>
      <c r="AN6" s="616"/>
      <c r="AO6" s="617"/>
      <c r="AP6" s="607" t="s">
        <v>204</v>
      </c>
      <c r="AQ6" s="608"/>
      <c r="AR6" s="608"/>
      <c r="AS6" s="608"/>
      <c r="AT6" s="608"/>
      <c r="AU6" s="608"/>
      <c r="AV6" s="608"/>
      <c r="AW6" s="608"/>
      <c r="AX6" s="608"/>
      <c r="AY6" s="608"/>
      <c r="AZ6" s="608"/>
      <c r="BA6" s="608"/>
      <c r="BB6" s="608"/>
      <c r="BC6" s="609"/>
      <c r="BD6" s="610">
        <v>155712074</v>
      </c>
      <c r="BE6" s="611"/>
      <c r="BF6" s="611"/>
      <c r="BG6" s="611"/>
      <c r="BH6" s="611"/>
      <c r="BI6" s="611"/>
      <c r="BJ6" s="611"/>
      <c r="BK6" s="612"/>
      <c r="BL6" s="613">
        <v>99.3</v>
      </c>
      <c r="BM6" s="613"/>
      <c r="BN6" s="613"/>
      <c r="BO6" s="613"/>
      <c r="BP6" s="614">
        <v>673469</v>
      </c>
      <c r="BQ6" s="614"/>
      <c r="BR6" s="614"/>
      <c r="BS6" s="614"/>
      <c r="BT6" s="614"/>
      <c r="BU6" s="614"/>
      <c r="BV6" s="614"/>
      <c r="BW6" s="618"/>
      <c r="BY6" s="596" t="s">
        <v>205</v>
      </c>
      <c r="BZ6" s="597"/>
      <c r="CA6" s="597"/>
      <c r="CB6" s="597"/>
      <c r="CC6" s="597"/>
      <c r="CD6" s="597"/>
      <c r="CE6" s="597"/>
      <c r="CF6" s="597"/>
      <c r="CG6" s="597"/>
      <c r="CH6" s="597"/>
      <c r="CI6" s="597"/>
      <c r="CJ6" s="597"/>
      <c r="CK6" s="597"/>
      <c r="CL6" s="598"/>
      <c r="CM6" s="610">
        <v>1359353</v>
      </c>
      <c r="CN6" s="611"/>
      <c r="CO6" s="611"/>
      <c r="CP6" s="611"/>
      <c r="CQ6" s="611"/>
      <c r="CR6" s="611"/>
      <c r="CS6" s="611"/>
      <c r="CT6" s="612"/>
      <c r="CU6" s="613">
        <v>0.2</v>
      </c>
      <c r="CV6" s="613"/>
      <c r="CW6" s="613"/>
      <c r="CX6" s="613"/>
      <c r="CY6" s="619">
        <v>59692</v>
      </c>
      <c r="CZ6" s="611"/>
      <c r="DA6" s="611"/>
      <c r="DB6" s="611"/>
      <c r="DC6" s="611"/>
      <c r="DD6" s="611"/>
      <c r="DE6" s="611"/>
      <c r="DF6" s="611"/>
      <c r="DG6" s="611"/>
      <c r="DH6" s="611"/>
      <c r="DI6" s="611"/>
      <c r="DJ6" s="611"/>
      <c r="DK6" s="612"/>
      <c r="DL6" s="619">
        <v>1359353</v>
      </c>
      <c r="DM6" s="611"/>
      <c r="DN6" s="611"/>
      <c r="DO6" s="611"/>
      <c r="DP6" s="611"/>
      <c r="DQ6" s="611"/>
      <c r="DR6" s="611"/>
      <c r="DS6" s="611"/>
      <c r="DT6" s="611"/>
      <c r="DU6" s="611"/>
      <c r="DV6" s="611"/>
      <c r="DW6" s="611"/>
      <c r="DX6" s="620"/>
    </row>
    <row r="7" spans="2:138" ht="11.25" customHeight="1" x14ac:dyDescent="0.2">
      <c r="B7" s="607" t="s">
        <v>206</v>
      </c>
      <c r="C7" s="608"/>
      <c r="D7" s="608"/>
      <c r="E7" s="608"/>
      <c r="F7" s="608"/>
      <c r="G7" s="608"/>
      <c r="H7" s="608"/>
      <c r="I7" s="608"/>
      <c r="J7" s="608"/>
      <c r="K7" s="608"/>
      <c r="L7" s="608"/>
      <c r="M7" s="608"/>
      <c r="N7" s="608"/>
      <c r="O7" s="608"/>
      <c r="P7" s="608"/>
      <c r="Q7" s="609"/>
      <c r="R7" s="610">
        <v>593277</v>
      </c>
      <c r="S7" s="611"/>
      <c r="T7" s="611"/>
      <c r="U7" s="611"/>
      <c r="V7" s="611"/>
      <c r="W7" s="611"/>
      <c r="X7" s="611"/>
      <c r="Y7" s="612"/>
      <c r="Z7" s="613">
        <v>0.1</v>
      </c>
      <c r="AA7" s="613"/>
      <c r="AB7" s="613"/>
      <c r="AC7" s="613"/>
      <c r="AD7" s="614">
        <v>593277</v>
      </c>
      <c r="AE7" s="614"/>
      <c r="AF7" s="614"/>
      <c r="AG7" s="614"/>
      <c r="AH7" s="614"/>
      <c r="AI7" s="614"/>
      <c r="AJ7" s="614"/>
      <c r="AK7" s="614"/>
      <c r="AL7" s="615">
        <v>0.2</v>
      </c>
      <c r="AM7" s="616"/>
      <c r="AN7" s="616"/>
      <c r="AO7" s="617"/>
      <c r="AP7" s="607" t="s">
        <v>207</v>
      </c>
      <c r="AQ7" s="608"/>
      <c r="AR7" s="608"/>
      <c r="AS7" s="608"/>
      <c r="AT7" s="608"/>
      <c r="AU7" s="608"/>
      <c r="AV7" s="608"/>
      <c r="AW7" s="608"/>
      <c r="AX7" s="608"/>
      <c r="AY7" s="608"/>
      <c r="AZ7" s="608"/>
      <c r="BA7" s="608"/>
      <c r="BB7" s="608"/>
      <c r="BC7" s="609"/>
      <c r="BD7" s="610">
        <v>44670575</v>
      </c>
      <c r="BE7" s="611"/>
      <c r="BF7" s="611"/>
      <c r="BG7" s="611"/>
      <c r="BH7" s="611"/>
      <c r="BI7" s="611"/>
      <c r="BJ7" s="611"/>
      <c r="BK7" s="612"/>
      <c r="BL7" s="613">
        <v>28.5</v>
      </c>
      <c r="BM7" s="613"/>
      <c r="BN7" s="613"/>
      <c r="BO7" s="613"/>
      <c r="BP7" s="614">
        <v>673469</v>
      </c>
      <c r="BQ7" s="614"/>
      <c r="BR7" s="614"/>
      <c r="BS7" s="614"/>
      <c r="BT7" s="614"/>
      <c r="BU7" s="614"/>
      <c r="BV7" s="614"/>
      <c r="BW7" s="618"/>
      <c r="BY7" s="607" t="s">
        <v>208</v>
      </c>
      <c r="BZ7" s="608"/>
      <c r="CA7" s="608"/>
      <c r="CB7" s="608"/>
      <c r="CC7" s="608"/>
      <c r="CD7" s="608"/>
      <c r="CE7" s="608"/>
      <c r="CF7" s="608"/>
      <c r="CG7" s="608"/>
      <c r="CH7" s="608"/>
      <c r="CI7" s="608"/>
      <c r="CJ7" s="608"/>
      <c r="CK7" s="608"/>
      <c r="CL7" s="609"/>
      <c r="CM7" s="610">
        <v>75559666</v>
      </c>
      <c r="CN7" s="611"/>
      <c r="CO7" s="611"/>
      <c r="CP7" s="611"/>
      <c r="CQ7" s="611"/>
      <c r="CR7" s="611"/>
      <c r="CS7" s="611"/>
      <c r="CT7" s="612"/>
      <c r="CU7" s="613">
        <v>10.8</v>
      </c>
      <c r="CV7" s="613"/>
      <c r="CW7" s="613"/>
      <c r="CX7" s="613"/>
      <c r="CY7" s="619">
        <v>2587435</v>
      </c>
      <c r="CZ7" s="611"/>
      <c r="DA7" s="611"/>
      <c r="DB7" s="611"/>
      <c r="DC7" s="611"/>
      <c r="DD7" s="611"/>
      <c r="DE7" s="611"/>
      <c r="DF7" s="611"/>
      <c r="DG7" s="611"/>
      <c r="DH7" s="611"/>
      <c r="DI7" s="611"/>
      <c r="DJ7" s="611"/>
      <c r="DK7" s="612"/>
      <c r="DL7" s="619">
        <v>37054152</v>
      </c>
      <c r="DM7" s="611"/>
      <c r="DN7" s="611"/>
      <c r="DO7" s="611"/>
      <c r="DP7" s="611"/>
      <c r="DQ7" s="611"/>
      <c r="DR7" s="611"/>
      <c r="DS7" s="611"/>
      <c r="DT7" s="611"/>
      <c r="DU7" s="611"/>
      <c r="DV7" s="611"/>
      <c r="DW7" s="611"/>
      <c r="DX7" s="620"/>
    </row>
    <row r="8" spans="2:138" ht="11.25" customHeight="1" x14ac:dyDescent="0.2">
      <c r="B8" s="607" t="s">
        <v>209</v>
      </c>
      <c r="C8" s="608"/>
      <c r="D8" s="608"/>
      <c r="E8" s="608"/>
      <c r="F8" s="608"/>
      <c r="G8" s="608"/>
      <c r="H8" s="608"/>
      <c r="I8" s="608"/>
      <c r="J8" s="608"/>
      <c r="K8" s="608"/>
      <c r="L8" s="608"/>
      <c r="M8" s="608"/>
      <c r="N8" s="608"/>
      <c r="O8" s="608"/>
      <c r="P8" s="608"/>
      <c r="Q8" s="609"/>
      <c r="R8" s="610" t="s">
        <v>210</v>
      </c>
      <c r="S8" s="611"/>
      <c r="T8" s="611"/>
      <c r="U8" s="611"/>
      <c r="V8" s="611"/>
      <c r="W8" s="611"/>
      <c r="X8" s="611"/>
      <c r="Y8" s="612"/>
      <c r="Z8" s="613" t="s">
        <v>128</v>
      </c>
      <c r="AA8" s="613"/>
      <c r="AB8" s="613"/>
      <c r="AC8" s="613"/>
      <c r="AD8" s="614" t="s">
        <v>128</v>
      </c>
      <c r="AE8" s="614"/>
      <c r="AF8" s="614"/>
      <c r="AG8" s="614"/>
      <c r="AH8" s="614"/>
      <c r="AI8" s="614"/>
      <c r="AJ8" s="614"/>
      <c r="AK8" s="614"/>
      <c r="AL8" s="615" t="s">
        <v>128</v>
      </c>
      <c r="AM8" s="616"/>
      <c r="AN8" s="616"/>
      <c r="AO8" s="617"/>
      <c r="AP8" s="607" t="s">
        <v>211</v>
      </c>
      <c r="AQ8" s="608"/>
      <c r="AR8" s="608"/>
      <c r="AS8" s="608"/>
      <c r="AT8" s="608"/>
      <c r="AU8" s="608"/>
      <c r="AV8" s="608"/>
      <c r="AW8" s="608"/>
      <c r="AX8" s="608"/>
      <c r="AY8" s="608"/>
      <c r="AZ8" s="608"/>
      <c r="BA8" s="608"/>
      <c r="BB8" s="608"/>
      <c r="BC8" s="609"/>
      <c r="BD8" s="610">
        <v>943287</v>
      </c>
      <c r="BE8" s="611"/>
      <c r="BF8" s="611"/>
      <c r="BG8" s="611"/>
      <c r="BH8" s="611"/>
      <c r="BI8" s="611"/>
      <c r="BJ8" s="611"/>
      <c r="BK8" s="612"/>
      <c r="BL8" s="613">
        <v>0.6</v>
      </c>
      <c r="BM8" s="613"/>
      <c r="BN8" s="613"/>
      <c r="BO8" s="613"/>
      <c r="BP8" s="614" t="s">
        <v>119</v>
      </c>
      <c r="BQ8" s="614"/>
      <c r="BR8" s="614"/>
      <c r="BS8" s="614"/>
      <c r="BT8" s="614"/>
      <c r="BU8" s="614"/>
      <c r="BV8" s="614"/>
      <c r="BW8" s="618"/>
      <c r="BY8" s="607" t="s">
        <v>212</v>
      </c>
      <c r="BZ8" s="608"/>
      <c r="CA8" s="608"/>
      <c r="CB8" s="608"/>
      <c r="CC8" s="608"/>
      <c r="CD8" s="608"/>
      <c r="CE8" s="608"/>
      <c r="CF8" s="608"/>
      <c r="CG8" s="608"/>
      <c r="CH8" s="608"/>
      <c r="CI8" s="608"/>
      <c r="CJ8" s="608"/>
      <c r="CK8" s="608"/>
      <c r="CL8" s="609"/>
      <c r="CM8" s="610">
        <v>118074540</v>
      </c>
      <c r="CN8" s="611"/>
      <c r="CO8" s="611"/>
      <c r="CP8" s="611"/>
      <c r="CQ8" s="611"/>
      <c r="CR8" s="611"/>
      <c r="CS8" s="611"/>
      <c r="CT8" s="612"/>
      <c r="CU8" s="613">
        <v>16.8</v>
      </c>
      <c r="CV8" s="613"/>
      <c r="CW8" s="613"/>
      <c r="CX8" s="613"/>
      <c r="CY8" s="619">
        <v>829513</v>
      </c>
      <c r="CZ8" s="611"/>
      <c r="DA8" s="611"/>
      <c r="DB8" s="611"/>
      <c r="DC8" s="611"/>
      <c r="DD8" s="611"/>
      <c r="DE8" s="611"/>
      <c r="DF8" s="611"/>
      <c r="DG8" s="611"/>
      <c r="DH8" s="611"/>
      <c r="DI8" s="611"/>
      <c r="DJ8" s="611"/>
      <c r="DK8" s="612"/>
      <c r="DL8" s="619">
        <v>99256454</v>
      </c>
      <c r="DM8" s="611"/>
      <c r="DN8" s="611"/>
      <c r="DO8" s="611"/>
      <c r="DP8" s="611"/>
      <c r="DQ8" s="611"/>
      <c r="DR8" s="611"/>
      <c r="DS8" s="611"/>
      <c r="DT8" s="611"/>
      <c r="DU8" s="611"/>
      <c r="DV8" s="611"/>
      <c r="DW8" s="611"/>
      <c r="DX8" s="620"/>
    </row>
    <row r="9" spans="2:138" ht="11.25" customHeight="1" x14ac:dyDescent="0.2">
      <c r="B9" s="607" t="s">
        <v>213</v>
      </c>
      <c r="C9" s="608"/>
      <c r="D9" s="608"/>
      <c r="E9" s="608"/>
      <c r="F9" s="608"/>
      <c r="G9" s="608"/>
      <c r="H9" s="608"/>
      <c r="I9" s="608"/>
      <c r="J9" s="608"/>
      <c r="K9" s="608"/>
      <c r="L9" s="608"/>
      <c r="M9" s="608"/>
      <c r="N9" s="608"/>
      <c r="O9" s="608"/>
      <c r="P9" s="608"/>
      <c r="Q9" s="609"/>
      <c r="R9" s="610" t="s">
        <v>210</v>
      </c>
      <c r="S9" s="611"/>
      <c r="T9" s="611"/>
      <c r="U9" s="611"/>
      <c r="V9" s="611"/>
      <c r="W9" s="611"/>
      <c r="X9" s="611"/>
      <c r="Y9" s="612"/>
      <c r="Z9" s="613" t="s">
        <v>119</v>
      </c>
      <c r="AA9" s="613"/>
      <c r="AB9" s="613"/>
      <c r="AC9" s="613"/>
      <c r="AD9" s="614" t="s">
        <v>210</v>
      </c>
      <c r="AE9" s="614"/>
      <c r="AF9" s="614"/>
      <c r="AG9" s="614"/>
      <c r="AH9" s="614"/>
      <c r="AI9" s="614"/>
      <c r="AJ9" s="614"/>
      <c r="AK9" s="614"/>
      <c r="AL9" s="615" t="s">
        <v>128</v>
      </c>
      <c r="AM9" s="616"/>
      <c r="AN9" s="616"/>
      <c r="AO9" s="617"/>
      <c r="AP9" s="607" t="s">
        <v>214</v>
      </c>
      <c r="AQ9" s="608"/>
      <c r="AR9" s="608"/>
      <c r="AS9" s="608"/>
      <c r="AT9" s="608"/>
      <c r="AU9" s="608"/>
      <c r="AV9" s="608"/>
      <c r="AW9" s="608"/>
      <c r="AX9" s="608"/>
      <c r="AY9" s="608"/>
      <c r="AZ9" s="608"/>
      <c r="BA9" s="608"/>
      <c r="BB9" s="608"/>
      <c r="BC9" s="609"/>
      <c r="BD9" s="610">
        <v>37581699</v>
      </c>
      <c r="BE9" s="611"/>
      <c r="BF9" s="611"/>
      <c r="BG9" s="611"/>
      <c r="BH9" s="611"/>
      <c r="BI9" s="611"/>
      <c r="BJ9" s="611"/>
      <c r="BK9" s="612"/>
      <c r="BL9" s="613">
        <v>24</v>
      </c>
      <c r="BM9" s="613"/>
      <c r="BN9" s="613"/>
      <c r="BO9" s="613"/>
      <c r="BP9" s="614" t="s">
        <v>210</v>
      </c>
      <c r="BQ9" s="614"/>
      <c r="BR9" s="614"/>
      <c r="BS9" s="614"/>
      <c r="BT9" s="614"/>
      <c r="BU9" s="614"/>
      <c r="BV9" s="614"/>
      <c r="BW9" s="618"/>
      <c r="BY9" s="607" t="s">
        <v>215</v>
      </c>
      <c r="BZ9" s="608"/>
      <c r="CA9" s="608"/>
      <c r="CB9" s="608"/>
      <c r="CC9" s="608"/>
      <c r="CD9" s="608"/>
      <c r="CE9" s="608"/>
      <c r="CF9" s="608"/>
      <c r="CG9" s="608"/>
      <c r="CH9" s="608"/>
      <c r="CI9" s="608"/>
      <c r="CJ9" s="608"/>
      <c r="CK9" s="608"/>
      <c r="CL9" s="609"/>
      <c r="CM9" s="610">
        <v>28898872</v>
      </c>
      <c r="CN9" s="611"/>
      <c r="CO9" s="611"/>
      <c r="CP9" s="611"/>
      <c r="CQ9" s="611"/>
      <c r="CR9" s="611"/>
      <c r="CS9" s="611"/>
      <c r="CT9" s="612"/>
      <c r="CU9" s="613">
        <v>4.0999999999999996</v>
      </c>
      <c r="CV9" s="613"/>
      <c r="CW9" s="613"/>
      <c r="CX9" s="613"/>
      <c r="CY9" s="619">
        <v>3433140</v>
      </c>
      <c r="CZ9" s="611"/>
      <c r="DA9" s="611"/>
      <c r="DB9" s="611"/>
      <c r="DC9" s="611"/>
      <c r="DD9" s="611"/>
      <c r="DE9" s="611"/>
      <c r="DF9" s="611"/>
      <c r="DG9" s="611"/>
      <c r="DH9" s="611"/>
      <c r="DI9" s="611"/>
      <c r="DJ9" s="611"/>
      <c r="DK9" s="612"/>
      <c r="DL9" s="619">
        <v>19359535</v>
      </c>
      <c r="DM9" s="611"/>
      <c r="DN9" s="611"/>
      <c r="DO9" s="611"/>
      <c r="DP9" s="611"/>
      <c r="DQ9" s="611"/>
      <c r="DR9" s="611"/>
      <c r="DS9" s="611"/>
      <c r="DT9" s="611"/>
      <c r="DU9" s="611"/>
      <c r="DV9" s="611"/>
      <c r="DW9" s="611"/>
      <c r="DX9" s="620"/>
    </row>
    <row r="10" spans="2:138" ht="11.25" customHeight="1" x14ac:dyDescent="0.2">
      <c r="B10" s="607" t="s">
        <v>216</v>
      </c>
      <c r="C10" s="608"/>
      <c r="D10" s="608"/>
      <c r="E10" s="608"/>
      <c r="F10" s="608"/>
      <c r="G10" s="608"/>
      <c r="H10" s="608"/>
      <c r="I10" s="608"/>
      <c r="J10" s="608"/>
      <c r="K10" s="608"/>
      <c r="L10" s="608"/>
      <c r="M10" s="608"/>
      <c r="N10" s="608"/>
      <c r="O10" s="608"/>
      <c r="P10" s="608"/>
      <c r="Q10" s="609"/>
      <c r="R10" s="610">
        <v>23325</v>
      </c>
      <c r="S10" s="611"/>
      <c r="T10" s="611"/>
      <c r="U10" s="611"/>
      <c r="V10" s="611"/>
      <c r="W10" s="611"/>
      <c r="X10" s="611"/>
      <c r="Y10" s="612"/>
      <c r="Z10" s="613">
        <v>0</v>
      </c>
      <c r="AA10" s="613"/>
      <c r="AB10" s="613"/>
      <c r="AC10" s="613"/>
      <c r="AD10" s="614">
        <v>23325</v>
      </c>
      <c r="AE10" s="614"/>
      <c r="AF10" s="614"/>
      <c r="AG10" s="614"/>
      <c r="AH10" s="614"/>
      <c r="AI10" s="614"/>
      <c r="AJ10" s="614"/>
      <c r="AK10" s="614"/>
      <c r="AL10" s="615">
        <v>0</v>
      </c>
      <c r="AM10" s="616"/>
      <c r="AN10" s="616"/>
      <c r="AO10" s="617"/>
      <c r="AP10" s="607" t="s">
        <v>217</v>
      </c>
      <c r="AQ10" s="608"/>
      <c r="AR10" s="608"/>
      <c r="AS10" s="608"/>
      <c r="AT10" s="608"/>
      <c r="AU10" s="608"/>
      <c r="AV10" s="608"/>
      <c r="AW10" s="608"/>
      <c r="AX10" s="608"/>
      <c r="AY10" s="608"/>
      <c r="AZ10" s="608"/>
      <c r="BA10" s="608"/>
      <c r="BB10" s="608"/>
      <c r="BC10" s="609"/>
      <c r="BD10" s="610">
        <v>1523711</v>
      </c>
      <c r="BE10" s="611"/>
      <c r="BF10" s="611"/>
      <c r="BG10" s="611"/>
      <c r="BH10" s="611"/>
      <c r="BI10" s="611"/>
      <c r="BJ10" s="611"/>
      <c r="BK10" s="612"/>
      <c r="BL10" s="613">
        <v>1</v>
      </c>
      <c r="BM10" s="613"/>
      <c r="BN10" s="613"/>
      <c r="BO10" s="613"/>
      <c r="BP10" s="614" t="s">
        <v>128</v>
      </c>
      <c r="BQ10" s="614"/>
      <c r="BR10" s="614"/>
      <c r="BS10" s="614"/>
      <c r="BT10" s="614"/>
      <c r="BU10" s="614"/>
      <c r="BV10" s="614"/>
      <c r="BW10" s="618"/>
      <c r="BY10" s="607" t="s">
        <v>218</v>
      </c>
      <c r="BZ10" s="608"/>
      <c r="CA10" s="608"/>
      <c r="CB10" s="608"/>
      <c r="CC10" s="608"/>
      <c r="CD10" s="608"/>
      <c r="CE10" s="608"/>
      <c r="CF10" s="608"/>
      <c r="CG10" s="608"/>
      <c r="CH10" s="608"/>
      <c r="CI10" s="608"/>
      <c r="CJ10" s="608"/>
      <c r="CK10" s="608"/>
      <c r="CL10" s="609"/>
      <c r="CM10" s="610">
        <v>4978842</v>
      </c>
      <c r="CN10" s="611"/>
      <c r="CO10" s="611"/>
      <c r="CP10" s="611"/>
      <c r="CQ10" s="611"/>
      <c r="CR10" s="611"/>
      <c r="CS10" s="611"/>
      <c r="CT10" s="612"/>
      <c r="CU10" s="613">
        <v>0.7</v>
      </c>
      <c r="CV10" s="613"/>
      <c r="CW10" s="613"/>
      <c r="CX10" s="613"/>
      <c r="CY10" s="619">
        <v>1593878</v>
      </c>
      <c r="CZ10" s="611"/>
      <c r="DA10" s="611"/>
      <c r="DB10" s="611"/>
      <c r="DC10" s="611"/>
      <c r="DD10" s="611"/>
      <c r="DE10" s="611"/>
      <c r="DF10" s="611"/>
      <c r="DG10" s="611"/>
      <c r="DH10" s="611"/>
      <c r="DI10" s="611"/>
      <c r="DJ10" s="611"/>
      <c r="DK10" s="612"/>
      <c r="DL10" s="619">
        <v>2844405</v>
      </c>
      <c r="DM10" s="611"/>
      <c r="DN10" s="611"/>
      <c r="DO10" s="611"/>
      <c r="DP10" s="611"/>
      <c r="DQ10" s="611"/>
      <c r="DR10" s="611"/>
      <c r="DS10" s="611"/>
      <c r="DT10" s="611"/>
      <c r="DU10" s="611"/>
      <c r="DV10" s="611"/>
      <c r="DW10" s="611"/>
      <c r="DX10" s="620"/>
    </row>
    <row r="11" spans="2:138" ht="11.25" customHeight="1" x14ac:dyDescent="0.2">
      <c r="B11" s="607" t="s">
        <v>219</v>
      </c>
      <c r="C11" s="608"/>
      <c r="D11" s="608"/>
      <c r="E11" s="608"/>
      <c r="F11" s="608"/>
      <c r="G11" s="608"/>
      <c r="H11" s="608"/>
      <c r="I11" s="608"/>
      <c r="J11" s="608"/>
      <c r="K11" s="608"/>
      <c r="L11" s="608"/>
      <c r="M11" s="608"/>
      <c r="N11" s="608"/>
      <c r="O11" s="608"/>
      <c r="P11" s="608"/>
      <c r="Q11" s="609"/>
      <c r="R11" s="610">
        <v>180698</v>
      </c>
      <c r="S11" s="611"/>
      <c r="T11" s="611"/>
      <c r="U11" s="611"/>
      <c r="V11" s="611"/>
      <c r="W11" s="611"/>
      <c r="X11" s="611"/>
      <c r="Y11" s="612"/>
      <c r="Z11" s="613">
        <v>0</v>
      </c>
      <c r="AA11" s="613"/>
      <c r="AB11" s="613"/>
      <c r="AC11" s="613"/>
      <c r="AD11" s="614">
        <v>180698</v>
      </c>
      <c r="AE11" s="614"/>
      <c r="AF11" s="614"/>
      <c r="AG11" s="614"/>
      <c r="AH11" s="614"/>
      <c r="AI11" s="614"/>
      <c r="AJ11" s="614"/>
      <c r="AK11" s="614"/>
      <c r="AL11" s="615">
        <v>0</v>
      </c>
      <c r="AM11" s="616"/>
      <c r="AN11" s="616"/>
      <c r="AO11" s="617"/>
      <c r="AP11" s="607" t="s">
        <v>220</v>
      </c>
      <c r="AQ11" s="608"/>
      <c r="AR11" s="608"/>
      <c r="AS11" s="608"/>
      <c r="AT11" s="608"/>
      <c r="AU11" s="608"/>
      <c r="AV11" s="608"/>
      <c r="AW11" s="608"/>
      <c r="AX11" s="608"/>
      <c r="AY11" s="608"/>
      <c r="AZ11" s="608"/>
      <c r="BA11" s="608"/>
      <c r="BB11" s="608"/>
      <c r="BC11" s="609"/>
      <c r="BD11" s="610">
        <v>3769175</v>
      </c>
      <c r="BE11" s="611"/>
      <c r="BF11" s="611"/>
      <c r="BG11" s="611"/>
      <c r="BH11" s="611"/>
      <c r="BI11" s="611"/>
      <c r="BJ11" s="611"/>
      <c r="BK11" s="612"/>
      <c r="BL11" s="613">
        <v>2.4</v>
      </c>
      <c r="BM11" s="613"/>
      <c r="BN11" s="613"/>
      <c r="BO11" s="613"/>
      <c r="BP11" s="614">
        <v>673469</v>
      </c>
      <c r="BQ11" s="614"/>
      <c r="BR11" s="614"/>
      <c r="BS11" s="614"/>
      <c r="BT11" s="614"/>
      <c r="BU11" s="614"/>
      <c r="BV11" s="614"/>
      <c r="BW11" s="618"/>
      <c r="BY11" s="607" t="s">
        <v>221</v>
      </c>
      <c r="BZ11" s="608"/>
      <c r="CA11" s="608"/>
      <c r="CB11" s="608"/>
      <c r="CC11" s="608"/>
      <c r="CD11" s="608"/>
      <c r="CE11" s="608"/>
      <c r="CF11" s="608"/>
      <c r="CG11" s="608"/>
      <c r="CH11" s="608"/>
      <c r="CI11" s="608"/>
      <c r="CJ11" s="608"/>
      <c r="CK11" s="608"/>
      <c r="CL11" s="609"/>
      <c r="CM11" s="610">
        <v>51706325</v>
      </c>
      <c r="CN11" s="611"/>
      <c r="CO11" s="611"/>
      <c r="CP11" s="611"/>
      <c r="CQ11" s="611"/>
      <c r="CR11" s="611"/>
      <c r="CS11" s="611"/>
      <c r="CT11" s="612"/>
      <c r="CU11" s="613">
        <v>7.4</v>
      </c>
      <c r="CV11" s="613"/>
      <c r="CW11" s="613"/>
      <c r="CX11" s="613"/>
      <c r="CY11" s="619">
        <v>34263298</v>
      </c>
      <c r="CZ11" s="611"/>
      <c r="DA11" s="611"/>
      <c r="DB11" s="611"/>
      <c r="DC11" s="611"/>
      <c r="DD11" s="611"/>
      <c r="DE11" s="611"/>
      <c r="DF11" s="611"/>
      <c r="DG11" s="611"/>
      <c r="DH11" s="611"/>
      <c r="DI11" s="611"/>
      <c r="DJ11" s="611"/>
      <c r="DK11" s="612"/>
      <c r="DL11" s="619">
        <v>12781651</v>
      </c>
      <c r="DM11" s="611"/>
      <c r="DN11" s="611"/>
      <c r="DO11" s="611"/>
      <c r="DP11" s="611"/>
      <c r="DQ11" s="611"/>
      <c r="DR11" s="611"/>
      <c r="DS11" s="611"/>
      <c r="DT11" s="611"/>
      <c r="DU11" s="611"/>
      <c r="DV11" s="611"/>
      <c r="DW11" s="611"/>
      <c r="DX11" s="620"/>
    </row>
    <row r="12" spans="2:138" ht="11.25" customHeight="1" x14ac:dyDescent="0.2">
      <c r="B12" s="607" t="s">
        <v>222</v>
      </c>
      <c r="C12" s="608"/>
      <c r="D12" s="608"/>
      <c r="E12" s="608"/>
      <c r="F12" s="608"/>
      <c r="G12" s="608"/>
      <c r="H12" s="608"/>
      <c r="I12" s="608"/>
      <c r="J12" s="608"/>
      <c r="K12" s="608"/>
      <c r="L12" s="608"/>
      <c r="M12" s="608"/>
      <c r="N12" s="608"/>
      <c r="O12" s="608"/>
      <c r="P12" s="608"/>
      <c r="Q12" s="609"/>
      <c r="R12" s="610">
        <v>22063672</v>
      </c>
      <c r="S12" s="611"/>
      <c r="T12" s="611"/>
      <c r="U12" s="611"/>
      <c r="V12" s="611"/>
      <c r="W12" s="611"/>
      <c r="X12" s="611"/>
      <c r="Y12" s="612"/>
      <c r="Z12" s="613">
        <v>3.1</v>
      </c>
      <c r="AA12" s="613"/>
      <c r="AB12" s="613"/>
      <c r="AC12" s="613"/>
      <c r="AD12" s="614">
        <v>22063672</v>
      </c>
      <c r="AE12" s="614"/>
      <c r="AF12" s="614"/>
      <c r="AG12" s="614"/>
      <c r="AH12" s="614"/>
      <c r="AI12" s="614"/>
      <c r="AJ12" s="614"/>
      <c r="AK12" s="614"/>
      <c r="AL12" s="615">
        <v>5.9</v>
      </c>
      <c r="AM12" s="616"/>
      <c r="AN12" s="616"/>
      <c r="AO12" s="617"/>
      <c r="AP12" s="607" t="s">
        <v>223</v>
      </c>
      <c r="AQ12" s="608"/>
      <c r="AR12" s="608"/>
      <c r="AS12" s="608"/>
      <c r="AT12" s="608"/>
      <c r="AU12" s="608"/>
      <c r="AV12" s="608"/>
      <c r="AW12" s="608"/>
      <c r="AX12" s="608"/>
      <c r="AY12" s="608"/>
      <c r="AZ12" s="608"/>
      <c r="BA12" s="608"/>
      <c r="BB12" s="608"/>
      <c r="BC12" s="609"/>
      <c r="BD12" s="610">
        <v>195145</v>
      </c>
      <c r="BE12" s="611"/>
      <c r="BF12" s="611"/>
      <c r="BG12" s="611"/>
      <c r="BH12" s="611"/>
      <c r="BI12" s="611"/>
      <c r="BJ12" s="611"/>
      <c r="BK12" s="612"/>
      <c r="BL12" s="613">
        <v>0.1</v>
      </c>
      <c r="BM12" s="613"/>
      <c r="BN12" s="613"/>
      <c r="BO12" s="613"/>
      <c r="BP12" s="614" t="s">
        <v>128</v>
      </c>
      <c r="BQ12" s="614"/>
      <c r="BR12" s="614"/>
      <c r="BS12" s="614"/>
      <c r="BT12" s="614"/>
      <c r="BU12" s="614"/>
      <c r="BV12" s="614"/>
      <c r="BW12" s="618"/>
      <c r="BY12" s="607" t="s">
        <v>224</v>
      </c>
      <c r="BZ12" s="608"/>
      <c r="CA12" s="608"/>
      <c r="CB12" s="608"/>
      <c r="CC12" s="608"/>
      <c r="CD12" s="608"/>
      <c r="CE12" s="608"/>
      <c r="CF12" s="608"/>
      <c r="CG12" s="608"/>
      <c r="CH12" s="608"/>
      <c r="CI12" s="608"/>
      <c r="CJ12" s="608"/>
      <c r="CK12" s="608"/>
      <c r="CL12" s="609"/>
      <c r="CM12" s="610">
        <v>40035372</v>
      </c>
      <c r="CN12" s="611"/>
      <c r="CO12" s="611"/>
      <c r="CP12" s="611"/>
      <c r="CQ12" s="611"/>
      <c r="CR12" s="611"/>
      <c r="CS12" s="611"/>
      <c r="CT12" s="612"/>
      <c r="CU12" s="613">
        <v>5.7</v>
      </c>
      <c r="CV12" s="613"/>
      <c r="CW12" s="613"/>
      <c r="CX12" s="613"/>
      <c r="CY12" s="619">
        <v>9864492</v>
      </c>
      <c r="CZ12" s="611"/>
      <c r="DA12" s="611"/>
      <c r="DB12" s="611"/>
      <c r="DC12" s="611"/>
      <c r="DD12" s="611"/>
      <c r="DE12" s="611"/>
      <c r="DF12" s="611"/>
      <c r="DG12" s="611"/>
      <c r="DH12" s="611"/>
      <c r="DI12" s="611"/>
      <c r="DJ12" s="611"/>
      <c r="DK12" s="612"/>
      <c r="DL12" s="619">
        <v>23521568</v>
      </c>
      <c r="DM12" s="611"/>
      <c r="DN12" s="611"/>
      <c r="DO12" s="611"/>
      <c r="DP12" s="611"/>
      <c r="DQ12" s="611"/>
      <c r="DR12" s="611"/>
      <c r="DS12" s="611"/>
      <c r="DT12" s="611"/>
      <c r="DU12" s="611"/>
      <c r="DV12" s="611"/>
      <c r="DW12" s="611"/>
      <c r="DX12" s="620"/>
    </row>
    <row r="13" spans="2:138" ht="11.25" customHeight="1" x14ac:dyDescent="0.2">
      <c r="B13" s="607" t="s">
        <v>225</v>
      </c>
      <c r="C13" s="608"/>
      <c r="D13" s="608"/>
      <c r="E13" s="608"/>
      <c r="F13" s="608"/>
      <c r="G13" s="608"/>
      <c r="H13" s="608"/>
      <c r="I13" s="608"/>
      <c r="J13" s="608"/>
      <c r="K13" s="608"/>
      <c r="L13" s="608"/>
      <c r="M13" s="608"/>
      <c r="N13" s="608"/>
      <c r="O13" s="608"/>
      <c r="P13" s="608"/>
      <c r="Q13" s="609"/>
      <c r="R13" s="610" t="s">
        <v>128</v>
      </c>
      <c r="S13" s="611"/>
      <c r="T13" s="611"/>
      <c r="U13" s="611"/>
      <c r="V13" s="611"/>
      <c r="W13" s="611"/>
      <c r="X13" s="611"/>
      <c r="Y13" s="612"/>
      <c r="Z13" s="613" t="s">
        <v>210</v>
      </c>
      <c r="AA13" s="613"/>
      <c r="AB13" s="613"/>
      <c r="AC13" s="613"/>
      <c r="AD13" s="614" t="s">
        <v>119</v>
      </c>
      <c r="AE13" s="614"/>
      <c r="AF13" s="614"/>
      <c r="AG13" s="614"/>
      <c r="AH13" s="614"/>
      <c r="AI13" s="614"/>
      <c r="AJ13" s="614"/>
      <c r="AK13" s="614"/>
      <c r="AL13" s="615" t="s">
        <v>210</v>
      </c>
      <c r="AM13" s="616"/>
      <c r="AN13" s="616"/>
      <c r="AO13" s="617"/>
      <c r="AP13" s="607" t="s">
        <v>226</v>
      </c>
      <c r="AQ13" s="608"/>
      <c r="AR13" s="608"/>
      <c r="AS13" s="608"/>
      <c r="AT13" s="608"/>
      <c r="AU13" s="608"/>
      <c r="AV13" s="608"/>
      <c r="AW13" s="608"/>
      <c r="AX13" s="608"/>
      <c r="AY13" s="608"/>
      <c r="AZ13" s="608"/>
      <c r="BA13" s="608"/>
      <c r="BB13" s="608"/>
      <c r="BC13" s="609"/>
      <c r="BD13" s="610">
        <v>336728</v>
      </c>
      <c r="BE13" s="611"/>
      <c r="BF13" s="611"/>
      <c r="BG13" s="611"/>
      <c r="BH13" s="611"/>
      <c r="BI13" s="611"/>
      <c r="BJ13" s="611"/>
      <c r="BK13" s="612"/>
      <c r="BL13" s="613">
        <v>0.2</v>
      </c>
      <c r="BM13" s="613"/>
      <c r="BN13" s="613"/>
      <c r="BO13" s="613"/>
      <c r="BP13" s="614" t="s">
        <v>128</v>
      </c>
      <c r="BQ13" s="614"/>
      <c r="BR13" s="614"/>
      <c r="BS13" s="614"/>
      <c r="BT13" s="614"/>
      <c r="BU13" s="614"/>
      <c r="BV13" s="614"/>
      <c r="BW13" s="618"/>
      <c r="BY13" s="607" t="s">
        <v>227</v>
      </c>
      <c r="BZ13" s="608"/>
      <c r="CA13" s="608"/>
      <c r="CB13" s="608"/>
      <c r="CC13" s="608"/>
      <c r="CD13" s="608"/>
      <c r="CE13" s="608"/>
      <c r="CF13" s="608"/>
      <c r="CG13" s="608"/>
      <c r="CH13" s="608"/>
      <c r="CI13" s="608"/>
      <c r="CJ13" s="608"/>
      <c r="CK13" s="608"/>
      <c r="CL13" s="609"/>
      <c r="CM13" s="610">
        <v>83485029</v>
      </c>
      <c r="CN13" s="611"/>
      <c r="CO13" s="611"/>
      <c r="CP13" s="611"/>
      <c r="CQ13" s="611"/>
      <c r="CR13" s="611"/>
      <c r="CS13" s="611"/>
      <c r="CT13" s="612"/>
      <c r="CU13" s="613">
        <v>11.9</v>
      </c>
      <c r="CV13" s="613"/>
      <c r="CW13" s="613"/>
      <c r="CX13" s="613"/>
      <c r="CY13" s="619">
        <v>68948784</v>
      </c>
      <c r="CZ13" s="611"/>
      <c r="DA13" s="611"/>
      <c r="DB13" s="611"/>
      <c r="DC13" s="611"/>
      <c r="DD13" s="611"/>
      <c r="DE13" s="611"/>
      <c r="DF13" s="611"/>
      <c r="DG13" s="611"/>
      <c r="DH13" s="611"/>
      <c r="DI13" s="611"/>
      <c r="DJ13" s="611"/>
      <c r="DK13" s="612"/>
      <c r="DL13" s="619">
        <v>12980496</v>
      </c>
      <c r="DM13" s="611"/>
      <c r="DN13" s="611"/>
      <c r="DO13" s="611"/>
      <c r="DP13" s="611"/>
      <c r="DQ13" s="611"/>
      <c r="DR13" s="611"/>
      <c r="DS13" s="611"/>
      <c r="DT13" s="611"/>
      <c r="DU13" s="611"/>
      <c r="DV13" s="611"/>
      <c r="DW13" s="611"/>
      <c r="DX13" s="620"/>
    </row>
    <row r="14" spans="2:138" ht="11.25" customHeight="1" x14ac:dyDescent="0.2">
      <c r="B14" s="607" t="s">
        <v>228</v>
      </c>
      <c r="C14" s="608"/>
      <c r="D14" s="608"/>
      <c r="E14" s="608"/>
      <c r="F14" s="608"/>
      <c r="G14" s="608"/>
      <c r="H14" s="608"/>
      <c r="I14" s="608"/>
      <c r="J14" s="608"/>
      <c r="K14" s="608"/>
      <c r="L14" s="608"/>
      <c r="M14" s="608"/>
      <c r="N14" s="608"/>
      <c r="O14" s="608"/>
      <c r="P14" s="608"/>
      <c r="Q14" s="609"/>
      <c r="R14" s="610">
        <v>392681</v>
      </c>
      <c r="S14" s="611"/>
      <c r="T14" s="611"/>
      <c r="U14" s="611"/>
      <c r="V14" s="611"/>
      <c r="W14" s="611"/>
      <c r="X14" s="611"/>
      <c r="Y14" s="612"/>
      <c r="Z14" s="613">
        <v>0.1</v>
      </c>
      <c r="AA14" s="613"/>
      <c r="AB14" s="613"/>
      <c r="AC14" s="613"/>
      <c r="AD14" s="614">
        <v>392681</v>
      </c>
      <c r="AE14" s="614"/>
      <c r="AF14" s="614"/>
      <c r="AG14" s="614"/>
      <c r="AH14" s="614"/>
      <c r="AI14" s="614"/>
      <c r="AJ14" s="614"/>
      <c r="AK14" s="614"/>
      <c r="AL14" s="615">
        <v>0.1</v>
      </c>
      <c r="AM14" s="616"/>
      <c r="AN14" s="616"/>
      <c r="AO14" s="617"/>
      <c r="AP14" s="607" t="s">
        <v>229</v>
      </c>
      <c r="AQ14" s="608"/>
      <c r="AR14" s="608"/>
      <c r="AS14" s="608"/>
      <c r="AT14" s="608"/>
      <c r="AU14" s="608"/>
      <c r="AV14" s="608"/>
      <c r="AW14" s="608"/>
      <c r="AX14" s="608"/>
      <c r="AY14" s="608"/>
      <c r="AZ14" s="608"/>
      <c r="BA14" s="608"/>
      <c r="BB14" s="608"/>
      <c r="BC14" s="609"/>
      <c r="BD14" s="610">
        <v>320830</v>
      </c>
      <c r="BE14" s="611"/>
      <c r="BF14" s="611"/>
      <c r="BG14" s="611"/>
      <c r="BH14" s="611"/>
      <c r="BI14" s="611"/>
      <c r="BJ14" s="611"/>
      <c r="BK14" s="612"/>
      <c r="BL14" s="613">
        <v>0.2</v>
      </c>
      <c r="BM14" s="613"/>
      <c r="BN14" s="613"/>
      <c r="BO14" s="613"/>
      <c r="BP14" s="614" t="s">
        <v>119</v>
      </c>
      <c r="BQ14" s="614"/>
      <c r="BR14" s="614"/>
      <c r="BS14" s="614"/>
      <c r="BT14" s="614"/>
      <c r="BU14" s="614"/>
      <c r="BV14" s="614"/>
      <c r="BW14" s="618"/>
      <c r="BY14" s="607" t="s">
        <v>230</v>
      </c>
      <c r="BZ14" s="608"/>
      <c r="CA14" s="608"/>
      <c r="CB14" s="608"/>
      <c r="CC14" s="608"/>
      <c r="CD14" s="608"/>
      <c r="CE14" s="608"/>
      <c r="CF14" s="608"/>
      <c r="CG14" s="608"/>
      <c r="CH14" s="608"/>
      <c r="CI14" s="608"/>
      <c r="CJ14" s="608"/>
      <c r="CK14" s="608"/>
      <c r="CL14" s="609"/>
      <c r="CM14" s="610">
        <v>32603565</v>
      </c>
      <c r="CN14" s="611"/>
      <c r="CO14" s="611"/>
      <c r="CP14" s="611"/>
      <c r="CQ14" s="611"/>
      <c r="CR14" s="611"/>
      <c r="CS14" s="611"/>
      <c r="CT14" s="612"/>
      <c r="CU14" s="613">
        <v>4.5999999999999996</v>
      </c>
      <c r="CV14" s="613"/>
      <c r="CW14" s="613"/>
      <c r="CX14" s="613"/>
      <c r="CY14" s="619">
        <v>1661820</v>
      </c>
      <c r="CZ14" s="611"/>
      <c r="DA14" s="611"/>
      <c r="DB14" s="611"/>
      <c r="DC14" s="611"/>
      <c r="DD14" s="611"/>
      <c r="DE14" s="611"/>
      <c r="DF14" s="611"/>
      <c r="DG14" s="611"/>
      <c r="DH14" s="611"/>
      <c r="DI14" s="611"/>
      <c r="DJ14" s="611"/>
      <c r="DK14" s="612"/>
      <c r="DL14" s="619">
        <v>29676494</v>
      </c>
      <c r="DM14" s="611"/>
      <c r="DN14" s="611"/>
      <c r="DO14" s="611"/>
      <c r="DP14" s="611"/>
      <c r="DQ14" s="611"/>
      <c r="DR14" s="611"/>
      <c r="DS14" s="611"/>
      <c r="DT14" s="611"/>
      <c r="DU14" s="611"/>
      <c r="DV14" s="611"/>
      <c r="DW14" s="611"/>
      <c r="DX14" s="620"/>
    </row>
    <row r="15" spans="2:138" ht="11.25" customHeight="1" x14ac:dyDescent="0.2">
      <c r="B15" s="607" t="s">
        <v>231</v>
      </c>
      <c r="C15" s="608"/>
      <c r="D15" s="608"/>
      <c r="E15" s="608"/>
      <c r="F15" s="608"/>
      <c r="G15" s="608"/>
      <c r="H15" s="608"/>
      <c r="I15" s="608"/>
      <c r="J15" s="608"/>
      <c r="K15" s="608"/>
      <c r="L15" s="608"/>
      <c r="M15" s="608"/>
      <c r="N15" s="608"/>
      <c r="O15" s="608"/>
      <c r="P15" s="608"/>
      <c r="Q15" s="609"/>
      <c r="R15" s="610">
        <v>208078178</v>
      </c>
      <c r="S15" s="611"/>
      <c r="T15" s="611"/>
      <c r="U15" s="611"/>
      <c r="V15" s="611"/>
      <c r="W15" s="611"/>
      <c r="X15" s="611"/>
      <c r="Y15" s="612"/>
      <c r="Z15" s="613">
        <v>29.1</v>
      </c>
      <c r="AA15" s="613"/>
      <c r="AB15" s="613"/>
      <c r="AC15" s="613"/>
      <c r="AD15" s="614">
        <v>203109639</v>
      </c>
      <c r="AE15" s="614"/>
      <c r="AF15" s="614"/>
      <c r="AG15" s="614"/>
      <c r="AH15" s="614"/>
      <c r="AI15" s="614"/>
      <c r="AJ15" s="614"/>
      <c r="AK15" s="614"/>
      <c r="AL15" s="615">
        <v>54.6</v>
      </c>
      <c r="AM15" s="616"/>
      <c r="AN15" s="616"/>
      <c r="AO15" s="617"/>
      <c r="AP15" s="607" t="s">
        <v>232</v>
      </c>
      <c r="AQ15" s="608"/>
      <c r="AR15" s="608"/>
      <c r="AS15" s="608"/>
      <c r="AT15" s="608"/>
      <c r="AU15" s="608"/>
      <c r="AV15" s="608"/>
      <c r="AW15" s="608"/>
      <c r="AX15" s="608"/>
      <c r="AY15" s="608"/>
      <c r="AZ15" s="608"/>
      <c r="BA15" s="608"/>
      <c r="BB15" s="608"/>
      <c r="BC15" s="609"/>
      <c r="BD15" s="610">
        <v>30269127</v>
      </c>
      <c r="BE15" s="611"/>
      <c r="BF15" s="611"/>
      <c r="BG15" s="611"/>
      <c r="BH15" s="611"/>
      <c r="BI15" s="611"/>
      <c r="BJ15" s="611"/>
      <c r="BK15" s="612"/>
      <c r="BL15" s="613">
        <v>19.3</v>
      </c>
      <c r="BM15" s="613"/>
      <c r="BN15" s="613"/>
      <c r="BO15" s="613"/>
      <c r="BP15" s="614" t="s">
        <v>128</v>
      </c>
      <c r="BQ15" s="614"/>
      <c r="BR15" s="614"/>
      <c r="BS15" s="614"/>
      <c r="BT15" s="614"/>
      <c r="BU15" s="614"/>
      <c r="BV15" s="614"/>
      <c r="BW15" s="618"/>
      <c r="BY15" s="607" t="s">
        <v>233</v>
      </c>
      <c r="BZ15" s="608"/>
      <c r="CA15" s="608"/>
      <c r="CB15" s="608"/>
      <c r="CC15" s="608"/>
      <c r="CD15" s="608"/>
      <c r="CE15" s="608"/>
      <c r="CF15" s="608"/>
      <c r="CG15" s="608"/>
      <c r="CH15" s="608"/>
      <c r="CI15" s="608"/>
      <c r="CJ15" s="608"/>
      <c r="CK15" s="608"/>
      <c r="CL15" s="609"/>
      <c r="CM15" s="610" t="s">
        <v>210</v>
      </c>
      <c r="CN15" s="611"/>
      <c r="CO15" s="611"/>
      <c r="CP15" s="611"/>
      <c r="CQ15" s="611"/>
      <c r="CR15" s="611"/>
      <c r="CS15" s="611"/>
      <c r="CT15" s="612"/>
      <c r="CU15" s="613" t="s">
        <v>128</v>
      </c>
      <c r="CV15" s="613"/>
      <c r="CW15" s="613"/>
      <c r="CX15" s="613"/>
      <c r="CY15" s="619" t="s">
        <v>210</v>
      </c>
      <c r="CZ15" s="611"/>
      <c r="DA15" s="611"/>
      <c r="DB15" s="611"/>
      <c r="DC15" s="611"/>
      <c r="DD15" s="611"/>
      <c r="DE15" s="611"/>
      <c r="DF15" s="611"/>
      <c r="DG15" s="611"/>
      <c r="DH15" s="611"/>
      <c r="DI15" s="611"/>
      <c r="DJ15" s="611"/>
      <c r="DK15" s="612"/>
      <c r="DL15" s="619" t="s">
        <v>128</v>
      </c>
      <c r="DM15" s="611"/>
      <c r="DN15" s="611"/>
      <c r="DO15" s="611"/>
      <c r="DP15" s="611"/>
      <c r="DQ15" s="611"/>
      <c r="DR15" s="611"/>
      <c r="DS15" s="611"/>
      <c r="DT15" s="611"/>
      <c r="DU15" s="611"/>
      <c r="DV15" s="611"/>
      <c r="DW15" s="611"/>
      <c r="DX15" s="620"/>
    </row>
    <row r="16" spans="2:138" ht="11.25" customHeight="1" x14ac:dyDescent="0.2">
      <c r="B16" s="607" t="s">
        <v>234</v>
      </c>
      <c r="C16" s="608"/>
      <c r="D16" s="608"/>
      <c r="E16" s="608"/>
      <c r="F16" s="608"/>
      <c r="G16" s="608"/>
      <c r="H16" s="608"/>
      <c r="I16" s="608"/>
      <c r="J16" s="608"/>
      <c r="K16" s="608"/>
      <c r="L16" s="608"/>
      <c r="M16" s="608"/>
      <c r="N16" s="608"/>
      <c r="O16" s="608"/>
      <c r="P16" s="608"/>
      <c r="Q16" s="609"/>
      <c r="R16" s="610">
        <v>203109639</v>
      </c>
      <c r="S16" s="611"/>
      <c r="T16" s="611"/>
      <c r="U16" s="611"/>
      <c r="V16" s="611"/>
      <c r="W16" s="611"/>
      <c r="X16" s="611"/>
      <c r="Y16" s="612"/>
      <c r="Z16" s="615">
        <v>28.4</v>
      </c>
      <c r="AA16" s="616"/>
      <c r="AB16" s="616"/>
      <c r="AC16" s="621"/>
      <c r="AD16" s="619">
        <v>203109639</v>
      </c>
      <c r="AE16" s="611"/>
      <c r="AF16" s="611"/>
      <c r="AG16" s="611"/>
      <c r="AH16" s="611"/>
      <c r="AI16" s="611"/>
      <c r="AJ16" s="611"/>
      <c r="AK16" s="612"/>
      <c r="AL16" s="615">
        <v>54.6</v>
      </c>
      <c r="AM16" s="616"/>
      <c r="AN16" s="616"/>
      <c r="AO16" s="617"/>
      <c r="AP16" s="607" t="s">
        <v>235</v>
      </c>
      <c r="AQ16" s="608"/>
      <c r="AR16" s="608"/>
      <c r="AS16" s="608"/>
      <c r="AT16" s="608"/>
      <c r="AU16" s="608"/>
      <c r="AV16" s="608"/>
      <c r="AW16" s="608"/>
      <c r="AX16" s="608"/>
      <c r="AY16" s="608"/>
      <c r="AZ16" s="608"/>
      <c r="BA16" s="608"/>
      <c r="BB16" s="608"/>
      <c r="BC16" s="609"/>
      <c r="BD16" s="610">
        <v>1724898</v>
      </c>
      <c r="BE16" s="611"/>
      <c r="BF16" s="611"/>
      <c r="BG16" s="611"/>
      <c r="BH16" s="611"/>
      <c r="BI16" s="611"/>
      <c r="BJ16" s="611"/>
      <c r="BK16" s="612"/>
      <c r="BL16" s="613">
        <v>1.1000000000000001</v>
      </c>
      <c r="BM16" s="613"/>
      <c r="BN16" s="613"/>
      <c r="BO16" s="613"/>
      <c r="BP16" s="614" t="s">
        <v>119</v>
      </c>
      <c r="BQ16" s="614"/>
      <c r="BR16" s="614"/>
      <c r="BS16" s="614"/>
      <c r="BT16" s="614"/>
      <c r="BU16" s="614"/>
      <c r="BV16" s="614"/>
      <c r="BW16" s="618"/>
      <c r="BY16" s="607" t="s">
        <v>236</v>
      </c>
      <c r="BZ16" s="608"/>
      <c r="CA16" s="608"/>
      <c r="CB16" s="608"/>
      <c r="CC16" s="608"/>
      <c r="CD16" s="608"/>
      <c r="CE16" s="608"/>
      <c r="CF16" s="608"/>
      <c r="CG16" s="608"/>
      <c r="CH16" s="608"/>
      <c r="CI16" s="608"/>
      <c r="CJ16" s="608"/>
      <c r="CK16" s="608"/>
      <c r="CL16" s="609"/>
      <c r="CM16" s="610">
        <v>170503024</v>
      </c>
      <c r="CN16" s="611"/>
      <c r="CO16" s="611"/>
      <c r="CP16" s="611"/>
      <c r="CQ16" s="611"/>
      <c r="CR16" s="611"/>
      <c r="CS16" s="611"/>
      <c r="CT16" s="612"/>
      <c r="CU16" s="613">
        <v>24.3</v>
      </c>
      <c r="CV16" s="613"/>
      <c r="CW16" s="613"/>
      <c r="CX16" s="613"/>
      <c r="CY16" s="619">
        <v>11722109</v>
      </c>
      <c r="CZ16" s="611"/>
      <c r="DA16" s="611"/>
      <c r="DB16" s="611"/>
      <c r="DC16" s="611"/>
      <c r="DD16" s="611"/>
      <c r="DE16" s="611"/>
      <c r="DF16" s="611"/>
      <c r="DG16" s="611"/>
      <c r="DH16" s="611"/>
      <c r="DI16" s="611"/>
      <c r="DJ16" s="611"/>
      <c r="DK16" s="612"/>
      <c r="DL16" s="619">
        <v>123149150</v>
      </c>
      <c r="DM16" s="611"/>
      <c r="DN16" s="611"/>
      <c r="DO16" s="611"/>
      <c r="DP16" s="611"/>
      <c r="DQ16" s="611"/>
      <c r="DR16" s="611"/>
      <c r="DS16" s="611"/>
      <c r="DT16" s="611"/>
      <c r="DU16" s="611"/>
      <c r="DV16" s="611"/>
      <c r="DW16" s="611"/>
      <c r="DX16" s="620"/>
    </row>
    <row r="17" spans="2:128" ht="11.25" customHeight="1" x14ac:dyDescent="0.2">
      <c r="B17" s="607" t="s">
        <v>237</v>
      </c>
      <c r="C17" s="608"/>
      <c r="D17" s="608"/>
      <c r="E17" s="608"/>
      <c r="F17" s="608"/>
      <c r="G17" s="608"/>
      <c r="H17" s="608"/>
      <c r="I17" s="608"/>
      <c r="J17" s="608"/>
      <c r="K17" s="608"/>
      <c r="L17" s="608"/>
      <c r="M17" s="608"/>
      <c r="N17" s="608"/>
      <c r="O17" s="608"/>
      <c r="P17" s="608"/>
      <c r="Q17" s="609"/>
      <c r="R17" s="610">
        <v>4956863</v>
      </c>
      <c r="S17" s="611"/>
      <c r="T17" s="611"/>
      <c r="U17" s="611"/>
      <c r="V17" s="611"/>
      <c r="W17" s="611"/>
      <c r="X17" s="611"/>
      <c r="Y17" s="612"/>
      <c r="Z17" s="615">
        <v>0.7</v>
      </c>
      <c r="AA17" s="616"/>
      <c r="AB17" s="616"/>
      <c r="AC17" s="621"/>
      <c r="AD17" s="619" t="s">
        <v>128</v>
      </c>
      <c r="AE17" s="611"/>
      <c r="AF17" s="611"/>
      <c r="AG17" s="611"/>
      <c r="AH17" s="611"/>
      <c r="AI17" s="611"/>
      <c r="AJ17" s="611"/>
      <c r="AK17" s="612"/>
      <c r="AL17" s="615" t="s">
        <v>128</v>
      </c>
      <c r="AM17" s="616"/>
      <c r="AN17" s="616"/>
      <c r="AO17" s="617"/>
      <c r="AP17" s="607" t="s">
        <v>238</v>
      </c>
      <c r="AQ17" s="608"/>
      <c r="AR17" s="608"/>
      <c r="AS17" s="608"/>
      <c r="AT17" s="608"/>
      <c r="AU17" s="608"/>
      <c r="AV17" s="608"/>
      <c r="AW17" s="608"/>
      <c r="AX17" s="608"/>
      <c r="AY17" s="608"/>
      <c r="AZ17" s="608"/>
      <c r="BA17" s="608"/>
      <c r="BB17" s="608"/>
      <c r="BC17" s="609"/>
      <c r="BD17" s="610">
        <v>28544229</v>
      </c>
      <c r="BE17" s="611"/>
      <c r="BF17" s="611"/>
      <c r="BG17" s="611"/>
      <c r="BH17" s="611"/>
      <c r="BI17" s="611"/>
      <c r="BJ17" s="611"/>
      <c r="BK17" s="612"/>
      <c r="BL17" s="613">
        <v>18.2</v>
      </c>
      <c r="BM17" s="613"/>
      <c r="BN17" s="613"/>
      <c r="BO17" s="613"/>
      <c r="BP17" s="614" t="s">
        <v>210</v>
      </c>
      <c r="BQ17" s="614"/>
      <c r="BR17" s="614"/>
      <c r="BS17" s="614"/>
      <c r="BT17" s="614"/>
      <c r="BU17" s="614"/>
      <c r="BV17" s="614"/>
      <c r="BW17" s="618"/>
      <c r="BY17" s="607" t="s">
        <v>239</v>
      </c>
      <c r="BZ17" s="608"/>
      <c r="CA17" s="608"/>
      <c r="CB17" s="608"/>
      <c r="CC17" s="608"/>
      <c r="CD17" s="608"/>
      <c r="CE17" s="608"/>
      <c r="CF17" s="608"/>
      <c r="CG17" s="608"/>
      <c r="CH17" s="608"/>
      <c r="CI17" s="608"/>
      <c r="CJ17" s="608"/>
      <c r="CK17" s="608"/>
      <c r="CL17" s="609"/>
      <c r="CM17" s="610">
        <v>680748</v>
      </c>
      <c r="CN17" s="611"/>
      <c r="CO17" s="611"/>
      <c r="CP17" s="611"/>
      <c r="CQ17" s="611"/>
      <c r="CR17" s="611"/>
      <c r="CS17" s="611"/>
      <c r="CT17" s="612"/>
      <c r="CU17" s="613">
        <v>0.1</v>
      </c>
      <c r="CV17" s="613"/>
      <c r="CW17" s="613"/>
      <c r="CX17" s="613"/>
      <c r="CY17" s="619" t="s">
        <v>128</v>
      </c>
      <c r="CZ17" s="611"/>
      <c r="DA17" s="611"/>
      <c r="DB17" s="611"/>
      <c r="DC17" s="611"/>
      <c r="DD17" s="611"/>
      <c r="DE17" s="611"/>
      <c r="DF17" s="611"/>
      <c r="DG17" s="611"/>
      <c r="DH17" s="611"/>
      <c r="DI17" s="611"/>
      <c r="DJ17" s="611"/>
      <c r="DK17" s="612"/>
      <c r="DL17" s="619">
        <v>162791</v>
      </c>
      <c r="DM17" s="611"/>
      <c r="DN17" s="611"/>
      <c r="DO17" s="611"/>
      <c r="DP17" s="611"/>
      <c r="DQ17" s="611"/>
      <c r="DR17" s="611"/>
      <c r="DS17" s="611"/>
      <c r="DT17" s="611"/>
      <c r="DU17" s="611"/>
      <c r="DV17" s="611"/>
      <c r="DW17" s="611"/>
      <c r="DX17" s="620"/>
    </row>
    <row r="18" spans="2:128" ht="11.25" customHeight="1" x14ac:dyDescent="0.2">
      <c r="B18" s="607" t="s">
        <v>240</v>
      </c>
      <c r="C18" s="608"/>
      <c r="D18" s="608"/>
      <c r="E18" s="608"/>
      <c r="F18" s="608"/>
      <c r="G18" s="608"/>
      <c r="H18" s="608"/>
      <c r="I18" s="608"/>
      <c r="J18" s="608"/>
      <c r="K18" s="608"/>
      <c r="L18" s="608"/>
      <c r="M18" s="608"/>
      <c r="N18" s="608"/>
      <c r="O18" s="608"/>
      <c r="P18" s="608"/>
      <c r="Q18" s="609"/>
      <c r="R18" s="610">
        <v>11676</v>
      </c>
      <c r="S18" s="611"/>
      <c r="T18" s="611"/>
      <c r="U18" s="611"/>
      <c r="V18" s="611"/>
      <c r="W18" s="611"/>
      <c r="X18" s="611"/>
      <c r="Y18" s="612"/>
      <c r="Z18" s="615">
        <v>0</v>
      </c>
      <c r="AA18" s="616"/>
      <c r="AB18" s="616"/>
      <c r="AC18" s="621"/>
      <c r="AD18" s="619" t="s">
        <v>210</v>
      </c>
      <c r="AE18" s="611"/>
      <c r="AF18" s="611"/>
      <c r="AG18" s="611"/>
      <c r="AH18" s="611"/>
      <c r="AI18" s="611"/>
      <c r="AJ18" s="611"/>
      <c r="AK18" s="612"/>
      <c r="AL18" s="615" t="s">
        <v>128</v>
      </c>
      <c r="AM18" s="616"/>
      <c r="AN18" s="616"/>
      <c r="AO18" s="617"/>
      <c r="AP18" s="607" t="s">
        <v>241</v>
      </c>
      <c r="AQ18" s="608"/>
      <c r="AR18" s="608"/>
      <c r="AS18" s="608"/>
      <c r="AT18" s="608"/>
      <c r="AU18" s="608"/>
      <c r="AV18" s="608"/>
      <c r="AW18" s="608"/>
      <c r="AX18" s="608"/>
      <c r="AY18" s="608"/>
      <c r="AZ18" s="608"/>
      <c r="BA18" s="608"/>
      <c r="BB18" s="608"/>
      <c r="BC18" s="609"/>
      <c r="BD18" s="610">
        <v>49993424</v>
      </c>
      <c r="BE18" s="611"/>
      <c r="BF18" s="611"/>
      <c r="BG18" s="611"/>
      <c r="BH18" s="611"/>
      <c r="BI18" s="611"/>
      <c r="BJ18" s="611"/>
      <c r="BK18" s="612"/>
      <c r="BL18" s="613">
        <v>31.9</v>
      </c>
      <c r="BM18" s="613"/>
      <c r="BN18" s="613"/>
      <c r="BO18" s="613"/>
      <c r="BP18" s="614" t="s">
        <v>128</v>
      </c>
      <c r="BQ18" s="614"/>
      <c r="BR18" s="614"/>
      <c r="BS18" s="614"/>
      <c r="BT18" s="614"/>
      <c r="BU18" s="614"/>
      <c r="BV18" s="614"/>
      <c r="BW18" s="618"/>
      <c r="BY18" s="607" t="s">
        <v>242</v>
      </c>
      <c r="BZ18" s="608"/>
      <c r="CA18" s="608"/>
      <c r="CB18" s="608"/>
      <c r="CC18" s="608"/>
      <c r="CD18" s="608"/>
      <c r="CE18" s="608"/>
      <c r="CF18" s="608"/>
      <c r="CG18" s="608"/>
      <c r="CH18" s="608"/>
      <c r="CI18" s="608"/>
      <c r="CJ18" s="608"/>
      <c r="CK18" s="608"/>
      <c r="CL18" s="609"/>
      <c r="CM18" s="610">
        <v>67036259</v>
      </c>
      <c r="CN18" s="611"/>
      <c r="CO18" s="611"/>
      <c r="CP18" s="611"/>
      <c r="CQ18" s="611"/>
      <c r="CR18" s="611"/>
      <c r="CS18" s="611"/>
      <c r="CT18" s="612"/>
      <c r="CU18" s="613">
        <v>9.5</v>
      </c>
      <c r="CV18" s="613"/>
      <c r="CW18" s="613"/>
      <c r="CX18" s="613"/>
      <c r="CY18" s="619" t="s">
        <v>210</v>
      </c>
      <c r="CZ18" s="611"/>
      <c r="DA18" s="611"/>
      <c r="DB18" s="611"/>
      <c r="DC18" s="611"/>
      <c r="DD18" s="611"/>
      <c r="DE18" s="611"/>
      <c r="DF18" s="611"/>
      <c r="DG18" s="611"/>
      <c r="DH18" s="611"/>
      <c r="DI18" s="611"/>
      <c r="DJ18" s="611"/>
      <c r="DK18" s="612"/>
      <c r="DL18" s="619">
        <v>63502281</v>
      </c>
      <c r="DM18" s="611"/>
      <c r="DN18" s="611"/>
      <c r="DO18" s="611"/>
      <c r="DP18" s="611"/>
      <c r="DQ18" s="611"/>
      <c r="DR18" s="611"/>
      <c r="DS18" s="611"/>
      <c r="DT18" s="611"/>
      <c r="DU18" s="611"/>
      <c r="DV18" s="611"/>
      <c r="DW18" s="611"/>
      <c r="DX18" s="620"/>
    </row>
    <row r="19" spans="2:128" ht="11.25" customHeight="1" x14ac:dyDescent="0.2">
      <c r="B19" s="607" t="s">
        <v>243</v>
      </c>
      <c r="C19" s="608"/>
      <c r="D19" s="608"/>
      <c r="E19" s="608"/>
      <c r="F19" s="608"/>
      <c r="G19" s="608"/>
      <c r="H19" s="608"/>
      <c r="I19" s="608"/>
      <c r="J19" s="608"/>
      <c r="K19" s="608"/>
      <c r="L19" s="608"/>
      <c r="M19" s="608"/>
      <c r="N19" s="608"/>
      <c r="O19" s="608"/>
      <c r="P19" s="608"/>
      <c r="Q19" s="609"/>
      <c r="R19" s="610">
        <v>388099092</v>
      </c>
      <c r="S19" s="611"/>
      <c r="T19" s="611"/>
      <c r="U19" s="611"/>
      <c r="V19" s="611"/>
      <c r="W19" s="611"/>
      <c r="X19" s="611"/>
      <c r="Y19" s="612"/>
      <c r="Z19" s="615">
        <v>54.2</v>
      </c>
      <c r="AA19" s="616"/>
      <c r="AB19" s="616"/>
      <c r="AC19" s="621"/>
      <c r="AD19" s="619">
        <v>354281151</v>
      </c>
      <c r="AE19" s="611"/>
      <c r="AF19" s="611"/>
      <c r="AG19" s="611"/>
      <c r="AH19" s="611"/>
      <c r="AI19" s="611"/>
      <c r="AJ19" s="611"/>
      <c r="AK19" s="612"/>
      <c r="AL19" s="615">
        <v>95.3</v>
      </c>
      <c r="AM19" s="616"/>
      <c r="AN19" s="616"/>
      <c r="AO19" s="617"/>
      <c r="AP19" s="607" t="s">
        <v>244</v>
      </c>
      <c r="AQ19" s="608"/>
      <c r="AR19" s="608"/>
      <c r="AS19" s="608"/>
      <c r="AT19" s="608"/>
      <c r="AU19" s="608"/>
      <c r="AV19" s="608"/>
      <c r="AW19" s="608"/>
      <c r="AX19" s="608"/>
      <c r="AY19" s="608"/>
      <c r="AZ19" s="608"/>
      <c r="BA19" s="608"/>
      <c r="BB19" s="608"/>
      <c r="BC19" s="609"/>
      <c r="BD19" s="610">
        <v>4250441</v>
      </c>
      <c r="BE19" s="611"/>
      <c r="BF19" s="611"/>
      <c r="BG19" s="611"/>
      <c r="BH19" s="611"/>
      <c r="BI19" s="611"/>
      <c r="BJ19" s="611"/>
      <c r="BK19" s="612"/>
      <c r="BL19" s="613">
        <v>2.7</v>
      </c>
      <c r="BM19" s="613"/>
      <c r="BN19" s="613"/>
      <c r="BO19" s="613"/>
      <c r="BP19" s="614" t="s">
        <v>210</v>
      </c>
      <c r="BQ19" s="614"/>
      <c r="BR19" s="614"/>
      <c r="BS19" s="614"/>
      <c r="BT19" s="614"/>
      <c r="BU19" s="614"/>
      <c r="BV19" s="614"/>
      <c r="BW19" s="618"/>
      <c r="BY19" s="607" t="s">
        <v>245</v>
      </c>
      <c r="BZ19" s="608"/>
      <c r="CA19" s="608"/>
      <c r="CB19" s="608"/>
      <c r="CC19" s="608"/>
      <c r="CD19" s="608"/>
      <c r="CE19" s="608"/>
      <c r="CF19" s="608"/>
      <c r="CG19" s="608"/>
      <c r="CH19" s="608"/>
      <c r="CI19" s="608"/>
      <c r="CJ19" s="608"/>
      <c r="CK19" s="608"/>
      <c r="CL19" s="609"/>
      <c r="CM19" s="610" t="s">
        <v>128</v>
      </c>
      <c r="CN19" s="611"/>
      <c r="CO19" s="611"/>
      <c r="CP19" s="611"/>
      <c r="CQ19" s="611"/>
      <c r="CR19" s="611"/>
      <c r="CS19" s="611"/>
      <c r="CT19" s="612"/>
      <c r="CU19" s="613" t="s">
        <v>128</v>
      </c>
      <c r="CV19" s="613"/>
      <c r="CW19" s="613"/>
      <c r="CX19" s="613"/>
      <c r="CY19" s="619" t="s">
        <v>128</v>
      </c>
      <c r="CZ19" s="611"/>
      <c r="DA19" s="611"/>
      <c r="DB19" s="611"/>
      <c r="DC19" s="611"/>
      <c r="DD19" s="611"/>
      <c r="DE19" s="611"/>
      <c r="DF19" s="611"/>
      <c r="DG19" s="611"/>
      <c r="DH19" s="611"/>
      <c r="DI19" s="611"/>
      <c r="DJ19" s="611"/>
      <c r="DK19" s="612"/>
      <c r="DL19" s="619" t="s">
        <v>119</v>
      </c>
      <c r="DM19" s="611"/>
      <c r="DN19" s="611"/>
      <c r="DO19" s="611"/>
      <c r="DP19" s="611"/>
      <c r="DQ19" s="611"/>
      <c r="DR19" s="611"/>
      <c r="DS19" s="611"/>
      <c r="DT19" s="611"/>
      <c r="DU19" s="611"/>
      <c r="DV19" s="611"/>
      <c r="DW19" s="611"/>
      <c r="DX19" s="620"/>
    </row>
    <row r="20" spans="2:128" ht="11.25" customHeight="1" x14ac:dyDescent="0.2">
      <c r="B20" s="607" t="s">
        <v>246</v>
      </c>
      <c r="C20" s="608"/>
      <c r="D20" s="608"/>
      <c r="E20" s="608"/>
      <c r="F20" s="608"/>
      <c r="G20" s="608"/>
      <c r="H20" s="608"/>
      <c r="I20" s="608"/>
      <c r="J20" s="608"/>
      <c r="K20" s="608"/>
      <c r="L20" s="608"/>
      <c r="M20" s="608"/>
      <c r="N20" s="608"/>
      <c r="O20" s="608"/>
      <c r="P20" s="608"/>
      <c r="Q20" s="609"/>
      <c r="R20" s="610">
        <v>347497</v>
      </c>
      <c r="S20" s="611"/>
      <c r="T20" s="611"/>
      <c r="U20" s="611"/>
      <c r="V20" s="611"/>
      <c r="W20" s="611"/>
      <c r="X20" s="611"/>
      <c r="Y20" s="612"/>
      <c r="Z20" s="615">
        <v>0</v>
      </c>
      <c r="AA20" s="616"/>
      <c r="AB20" s="616"/>
      <c r="AC20" s="621"/>
      <c r="AD20" s="619">
        <v>347497</v>
      </c>
      <c r="AE20" s="611"/>
      <c r="AF20" s="611"/>
      <c r="AG20" s="611"/>
      <c r="AH20" s="611"/>
      <c r="AI20" s="611"/>
      <c r="AJ20" s="611"/>
      <c r="AK20" s="612"/>
      <c r="AL20" s="615">
        <v>0.1</v>
      </c>
      <c r="AM20" s="616"/>
      <c r="AN20" s="616"/>
      <c r="AO20" s="617"/>
      <c r="AP20" s="622" t="s">
        <v>247</v>
      </c>
      <c r="AQ20" s="623"/>
      <c r="AR20" s="623"/>
      <c r="AS20" s="623"/>
      <c r="AT20" s="623"/>
      <c r="AU20" s="623"/>
      <c r="AV20" s="623"/>
      <c r="AW20" s="623"/>
      <c r="AX20" s="623"/>
      <c r="AY20" s="623"/>
      <c r="AZ20" s="623"/>
      <c r="BA20" s="623"/>
      <c r="BB20" s="623"/>
      <c r="BC20" s="624"/>
      <c r="BD20" s="610">
        <v>1787359</v>
      </c>
      <c r="BE20" s="611"/>
      <c r="BF20" s="611"/>
      <c r="BG20" s="611"/>
      <c r="BH20" s="611"/>
      <c r="BI20" s="611"/>
      <c r="BJ20" s="611"/>
      <c r="BK20" s="612"/>
      <c r="BL20" s="613">
        <v>1.1000000000000001</v>
      </c>
      <c r="BM20" s="613"/>
      <c r="BN20" s="613"/>
      <c r="BO20" s="613"/>
      <c r="BP20" s="614" t="s">
        <v>248</v>
      </c>
      <c r="BQ20" s="614"/>
      <c r="BR20" s="614"/>
      <c r="BS20" s="614"/>
      <c r="BT20" s="614"/>
      <c r="BU20" s="614"/>
      <c r="BV20" s="614"/>
      <c r="BW20" s="618"/>
      <c r="BY20" s="622" t="s">
        <v>249</v>
      </c>
      <c r="BZ20" s="623"/>
      <c r="CA20" s="623"/>
      <c r="CB20" s="623"/>
      <c r="CC20" s="623"/>
      <c r="CD20" s="623"/>
      <c r="CE20" s="623"/>
      <c r="CF20" s="623"/>
      <c r="CG20" s="623"/>
      <c r="CH20" s="623"/>
      <c r="CI20" s="623"/>
      <c r="CJ20" s="623"/>
      <c r="CK20" s="623"/>
      <c r="CL20" s="624"/>
      <c r="CM20" s="610" t="s">
        <v>210</v>
      </c>
      <c r="CN20" s="611"/>
      <c r="CO20" s="611"/>
      <c r="CP20" s="611"/>
      <c r="CQ20" s="611"/>
      <c r="CR20" s="611"/>
      <c r="CS20" s="611"/>
      <c r="CT20" s="612"/>
      <c r="CU20" s="613" t="s">
        <v>210</v>
      </c>
      <c r="CV20" s="613"/>
      <c r="CW20" s="613"/>
      <c r="CX20" s="613"/>
      <c r="CY20" s="619" t="s">
        <v>210</v>
      </c>
      <c r="CZ20" s="611"/>
      <c r="DA20" s="611"/>
      <c r="DB20" s="611"/>
      <c r="DC20" s="611"/>
      <c r="DD20" s="611"/>
      <c r="DE20" s="611"/>
      <c r="DF20" s="611"/>
      <c r="DG20" s="611"/>
      <c r="DH20" s="611"/>
      <c r="DI20" s="611"/>
      <c r="DJ20" s="611"/>
      <c r="DK20" s="612"/>
      <c r="DL20" s="619" t="s">
        <v>119</v>
      </c>
      <c r="DM20" s="611"/>
      <c r="DN20" s="611"/>
      <c r="DO20" s="611"/>
      <c r="DP20" s="611"/>
      <c r="DQ20" s="611"/>
      <c r="DR20" s="611"/>
      <c r="DS20" s="611"/>
      <c r="DT20" s="611"/>
      <c r="DU20" s="611"/>
      <c r="DV20" s="611"/>
      <c r="DW20" s="611"/>
      <c r="DX20" s="620"/>
    </row>
    <row r="21" spans="2:128" ht="11.25" customHeight="1" x14ac:dyDescent="0.2">
      <c r="B21" s="607" t="s">
        <v>250</v>
      </c>
      <c r="C21" s="608"/>
      <c r="D21" s="608"/>
      <c r="E21" s="608"/>
      <c r="F21" s="608"/>
      <c r="G21" s="608"/>
      <c r="H21" s="608"/>
      <c r="I21" s="608"/>
      <c r="J21" s="608"/>
      <c r="K21" s="608"/>
      <c r="L21" s="608"/>
      <c r="M21" s="608"/>
      <c r="N21" s="608"/>
      <c r="O21" s="608"/>
      <c r="P21" s="608"/>
      <c r="Q21" s="609"/>
      <c r="R21" s="610">
        <v>816513</v>
      </c>
      <c r="S21" s="611"/>
      <c r="T21" s="611"/>
      <c r="U21" s="611"/>
      <c r="V21" s="611"/>
      <c r="W21" s="611"/>
      <c r="X21" s="611"/>
      <c r="Y21" s="612"/>
      <c r="Z21" s="615">
        <v>0.1</v>
      </c>
      <c r="AA21" s="616"/>
      <c r="AB21" s="616"/>
      <c r="AC21" s="621"/>
      <c r="AD21" s="619" t="s">
        <v>210</v>
      </c>
      <c r="AE21" s="611"/>
      <c r="AF21" s="611"/>
      <c r="AG21" s="611"/>
      <c r="AH21" s="611"/>
      <c r="AI21" s="611"/>
      <c r="AJ21" s="611"/>
      <c r="AK21" s="612"/>
      <c r="AL21" s="615" t="s">
        <v>128</v>
      </c>
      <c r="AM21" s="616"/>
      <c r="AN21" s="616"/>
      <c r="AO21" s="617"/>
      <c r="AP21" s="622" t="s">
        <v>251</v>
      </c>
      <c r="AQ21" s="623"/>
      <c r="AR21" s="623"/>
      <c r="AS21" s="623"/>
      <c r="AT21" s="623"/>
      <c r="AU21" s="623"/>
      <c r="AV21" s="623"/>
      <c r="AW21" s="623"/>
      <c r="AX21" s="623"/>
      <c r="AY21" s="623"/>
      <c r="AZ21" s="623"/>
      <c r="BA21" s="623"/>
      <c r="BB21" s="623"/>
      <c r="BC21" s="624"/>
      <c r="BD21" s="610">
        <v>774926</v>
      </c>
      <c r="BE21" s="611"/>
      <c r="BF21" s="611"/>
      <c r="BG21" s="611"/>
      <c r="BH21" s="611"/>
      <c r="BI21" s="611"/>
      <c r="BJ21" s="611"/>
      <c r="BK21" s="612"/>
      <c r="BL21" s="613">
        <v>0.5</v>
      </c>
      <c r="BM21" s="613"/>
      <c r="BN21" s="613"/>
      <c r="BO21" s="613"/>
      <c r="BP21" s="614" t="s">
        <v>128</v>
      </c>
      <c r="BQ21" s="614"/>
      <c r="BR21" s="614"/>
      <c r="BS21" s="614"/>
      <c r="BT21" s="614"/>
      <c r="BU21" s="614"/>
      <c r="BV21" s="614"/>
      <c r="BW21" s="618"/>
      <c r="BY21" s="622" t="s">
        <v>252</v>
      </c>
      <c r="BZ21" s="623"/>
      <c r="CA21" s="623"/>
      <c r="CB21" s="623"/>
      <c r="CC21" s="623"/>
      <c r="CD21" s="623"/>
      <c r="CE21" s="623"/>
      <c r="CF21" s="623"/>
      <c r="CG21" s="623"/>
      <c r="CH21" s="623"/>
      <c r="CI21" s="623"/>
      <c r="CJ21" s="623"/>
      <c r="CK21" s="623"/>
      <c r="CL21" s="624"/>
      <c r="CM21" s="610">
        <v>118594</v>
      </c>
      <c r="CN21" s="611"/>
      <c r="CO21" s="611"/>
      <c r="CP21" s="611"/>
      <c r="CQ21" s="611"/>
      <c r="CR21" s="611"/>
      <c r="CS21" s="611"/>
      <c r="CT21" s="612"/>
      <c r="CU21" s="613">
        <v>0</v>
      </c>
      <c r="CV21" s="613"/>
      <c r="CW21" s="613"/>
      <c r="CX21" s="613"/>
      <c r="CY21" s="619" t="s">
        <v>128</v>
      </c>
      <c r="CZ21" s="611"/>
      <c r="DA21" s="611"/>
      <c r="DB21" s="611"/>
      <c r="DC21" s="611"/>
      <c r="DD21" s="611"/>
      <c r="DE21" s="611"/>
      <c r="DF21" s="611"/>
      <c r="DG21" s="611"/>
      <c r="DH21" s="611"/>
      <c r="DI21" s="611"/>
      <c r="DJ21" s="611"/>
      <c r="DK21" s="612"/>
      <c r="DL21" s="619">
        <v>118594</v>
      </c>
      <c r="DM21" s="611"/>
      <c r="DN21" s="611"/>
      <c r="DO21" s="611"/>
      <c r="DP21" s="611"/>
      <c r="DQ21" s="611"/>
      <c r="DR21" s="611"/>
      <c r="DS21" s="611"/>
      <c r="DT21" s="611"/>
      <c r="DU21" s="611"/>
      <c r="DV21" s="611"/>
      <c r="DW21" s="611"/>
      <c r="DX21" s="620"/>
    </row>
    <row r="22" spans="2:128" ht="11.25" customHeight="1" x14ac:dyDescent="0.2">
      <c r="B22" s="607" t="s">
        <v>253</v>
      </c>
      <c r="C22" s="608"/>
      <c r="D22" s="608"/>
      <c r="E22" s="608"/>
      <c r="F22" s="608"/>
      <c r="G22" s="608"/>
      <c r="H22" s="608"/>
      <c r="I22" s="608"/>
      <c r="J22" s="608"/>
      <c r="K22" s="608"/>
      <c r="L22" s="608"/>
      <c r="M22" s="608"/>
      <c r="N22" s="608"/>
      <c r="O22" s="608"/>
      <c r="P22" s="608"/>
      <c r="Q22" s="609"/>
      <c r="R22" s="610">
        <v>13048525</v>
      </c>
      <c r="S22" s="611"/>
      <c r="T22" s="611"/>
      <c r="U22" s="611"/>
      <c r="V22" s="611"/>
      <c r="W22" s="611"/>
      <c r="X22" s="611"/>
      <c r="Y22" s="612"/>
      <c r="Z22" s="615">
        <v>1.8</v>
      </c>
      <c r="AA22" s="616"/>
      <c r="AB22" s="616"/>
      <c r="AC22" s="621"/>
      <c r="AD22" s="619">
        <v>24759</v>
      </c>
      <c r="AE22" s="611"/>
      <c r="AF22" s="611"/>
      <c r="AG22" s="611"/>
      <c r="AH22" s="611"/>
      <c r="AI22" s="611"/>
      <c r="AJ22" s="611"/>
      <c r="AK22" s="612"/>
      <c r="AL22" s="615">
        <v>0</v>
      </c>
      <c r="AM22" s="616"/>
      <c r="AN22" s="616"/>
      <c r="AO22" s="617"/>
      <c r="AP22" s="622" t="s">
        <v>254</v>
      </c>
      <c r="AQ22" s="623"/>
      <c r="AR22" s="623"/>
      <c r="AS22" s="623"/>
      <c r="AT22" s="623"/>
      <c r="AU22" s="623"/>
      <c r="AV22" s="623"/>
      <c r="AW22" s="623"/>
      <c r="AX22" s="623"/>
      <c r="AY22" s="623"/>
      <c r="AZ22" s="623"/>
      <c r="BA22" s="623"/>
      <c r="BB22" s="623"/>
      <c r="BC22" s="624"/>
      <c r="BD22" s="610">
        <v>1452583</v>
      </c>
      <c r="BE22" s="611"/>
      <c r="BF22" s="611"/>
      <c r="BG22" s="611"/>
      <c r="BH22" s="611"/>
      <c r="BI22" s="611"/>
      <c r="BJ22" s="611"/>
      <c r="BK22" s="612"/>
      <c r="BL22" s="613">
        <v>0.9</v>
      </c>
      <c r="BM22" s="613"/>
      <c r="BN22" s="613"/>
      <c r="BO22" s="613"/>
      <c r="BP22" s="614" t="s">
        <v>210</v>
      </c>
      <c r="BQ22" s="614"/>
      <c r="BR22" s="614"/>
      <c r="BS22" s="614"/>
      <c r="BT22" s="614"/>
      <c r="BU22" s="614"/>
      <c r="BV22" s="614"/>
      <c r="BW22" s="618"/>
      <c r="BY22" s="622" t="s">
        <v>255</v>
      </c>
      <c r="BZ22" s="623"/>
      <c r="CA22" s="623"/>
      <c r="CB22" s="623"/>
      <c r="CC22" s="623"/>
      <c r="CD22" s="623"/>
      <c r="CE22" s="623"/>
      <c r="CF22" s="623"/>
      <c r="CG22" s="623"/>
      <c r="CH22" s="623"/>
      <c r="CI22" s="623"/>
      <c r="CJ22" s="623"/>
      <c r="CK22" s="623"/>
      <c r="CL22" s="624"/>
      <c r="CM22" s="610">
        <v>196766</v>
      </c>
      <c r="CN22" s="611"/>
      <c r="CO22" s="611"/>
      <c r="CP22" s="611"/>
      <c r="CQ22" s="611"/>
      <c r="CR22" s="611"/>
      <c r="CS22" s="611"/>
      <c r="CT22" s="612"/>
      <c r="CU22" s="613">
        <v>0</v>
      </c>
      <c r="CV22" s="613"/>
      <c r="CW22" s="613"/>
      <c r="CX22" s="613"/>
      <c r="CY22" s="619" t="s">
        <v>128</v>
      </c>
      <c r="CZ22" s="611"/>
      <c r="DA22" s="611"/>
      <c r="DB22" s="611"/>
      <c r="DC22" s="611"/>
      <c r="DD22" s="611"/>
      <c r="DE22" s="611"/>
      <c r="DF22" s="611"/>
      <c r="DG22" s="611"/>
      <c r="DH22" s="611"/>
      <c r="DI22" s="611"/>
      <c r="DJ22" s="611"/>
      <c r="DK22" s="612"/>
      <c r="DL22" s="619">
        <v>196766</v>
      </c>
      <c r="DM22" s="611"/>
      <c r="DN22" s="611"/>
      <c r="DO22" s="611"/>
      <c r="DP22" s="611"/>
      <c r="DQ22" s="611"/>
      <c r="DR22" s="611"/>
      <c r="DS22" s="611"/>
      <c r="DT22" s="611"/>
      <c r="DU22" s="611"/>
      <c r="DV22" s="611"/>
      <c r="DW22" s="611"/>
      <c r="DX22" s="620"/>
    </row>
    <row r="23" spans="2:128" ht="11.25" customHeight="1" x14ac:dyDescent="0.2">
      <c r="B23" s="607" t="s">
        <v>256</v>
      </c>
      <c r="C23" s="608"/>
      <c r="D23" s="608"/>
      <c r="E23" s="608"/>
      <c r="F23" s="608"/>
      <c r="G23" s="608"/>
      <c r="H23" s="608"/>
      <c r="I23" s="608"/>
      <c r="J23" s="608"/>
      <c r="K23" s="608"/>
      <c r="L23" s="608"/>
      <c r="M23" s="608"/>
      <c r="N23" s="608"/>
      <c r="O23" s="608"/>
      <c r="P23" s="608"/>
      <c r="Q23" s="609"/>
      <c r="R23" s="610">
        <v>2495733</v>
      </c>
      <c r="S23" s="611"/>
      <c r="T23" s="611"/>
      <c r="U23" s="611"/>
      <c r="V23" s="611"/>
      <c r="W23" s="611"/>
      <c r="X23" s="611"/>
      <c r="Y23" s="612"/>
      <c r="Z23" s="615">
        <v>0.3</v>
      </c>
      <c r="AA23" s="616"/>
      <c r="AB23" s="616"/>
      <c r="AC23" s="621"/>
      <c r="AD23" s="619">
        <v>219304</v>
      </c>
      <c r="AE23" s="611"/>
      <c r="AF23" s="611"/>
      <c r="AG23" s="611"/>
      <c r="AH23" s="611"/>
      <c r="AI23" s="611"/>
      <c r="AJ23" s="611"/>
      <c r="AK23" s="612"/>
      <c r="AL23" s="615">
        <v>0.1</v>
      </c>
      <c r="AM23" s="616"/>
      <c r="AN23" s="616"/>
      <c r="AO23" s="617"/>
      <c r="AP23" s="622" t="s">
        <v>257</v>
      </c>
      <c r="AQ23" s="623"/>
      <c r="AR23" s="623"/>
      <c r="AS23" s="623"/>
      <c r="AT23" s="623"/>
      <c r="AU23" s="623"/>
      <c r="AV23" s="623"/>
      <c r="AW23" s="623"/>
      <c r="AX23" s="623"/>
      <c r="AY23" s="623"/>
      <c r="AZ23" s="623"/>
      <c r="BA23" s="623"/>
      <c r="BB23" s="623"/>
      <c r="BC23" s="624"/>
      <c r="BD23" s="610">
        <v>7937705</v>
      </c>
      <c r="BE23" s="611"/>
      <c r="BF23" s="611"/>
      <c r="BG23" s="611"/>
      <c r="BH23" s="611"/>
      <c r="BI23" s="611"/>
      <c r="BJ23" s="611"/>
      <c r="BK23" s="612"/>
      <c r="BL23" s="613">
        <v>5.0999999999999996</v>
      </c>
      <c r="BM23" s="613"/>
      <c r="BN23" s="613"/>
      <c r="BO23" s="613"/>
      <c r="BP23" s="614" t="s">
        <v>210</v>
      </c>
      <c r="BQ23" s="614"/>
      <c r="BR23" s="614"/>
      <c r="BS23" s="614"/>
      <c r="BT23" s="614"/>
      <c r="BU23" s="614"/>
      <c r="BV23" s="614"/>
      <c r="BW23" s="618"/>
      <c r="BY23" s="622" t="s">
        <v>258</v>
      </c>
      <c r="BZ23" s="623"/>
      <c r="CA23" s="623"/>
      <c r="CB23" s="623"/>
      <c r="CC23" s="623"/>
      <c r="CD23" s="623"/>
      <c r="CE23" s="623"/>
      <c r="CF23" s="623"/>
      <c r="CG23" s="623"/>
      <c r="CH23" s="623"/>
      <c r="CI23" s="623"/>
      <c r="CJ23" s="623"/>
      <c r="CK23" s="623"/>
      <c r="CL23" s="624"/>
      <c r="CM23" s="610">
        <v>170105</v>
      </c>
      <c r="CN23" s="611"/>
      <c r="CO23" s="611"/>
      <c r="CP23" s="611"/>
      <c r="CQ23" s="611"/>
      <c r="CR23" s="611"/>
      <c r="CS23" s="611"/>
      <c r="CT23" s="612"/>
      <c r="CU23" s="613">
        <v>0</v>
      </c>
      <c r="CV23" s="613"/>
      <c r="CW23" s="613"/>
      <c r="CX23" s="613"/>
      <c r="CY23" s="619" t="s">
        <v>210</v>
      </c>
      <c r="CZ23" s="611"/>
      <c r="DA23" s="611"/>
      <c r="DB23" s="611"/>
      <c r="DC23" s="611"/>
      <c r="DD23" s="611"/>
      <c r="DE23" s="611"/>
      <c r="DF23" s="611"/>
      <c r="DG23" s="611"/>
      <c r="DH23" s="611"/>
      <c r="DI23" s="611"/>
      <c r="DJ23" s="611"/>
      <c r="DK23" s="612"/>
      <c r="DL23" s="619">
        <v>170105</v>
      </c>
      <c r="DM23" s="611"/>
      <c r="DN23" s="611"/>
      <c r="DO23" s="611"/>
      <c r="DP23" s="611"/>
      <c r="DQ23" s="611"/>
      <c r="DR23" s="611"/>
      <c r="DS23" s="611"/>
      <c r="DT23" s="611"/>
      <c r="DU23" s="611"/>
      <c r="DV23" s="611"/>
      <c r="DW23" s="611"/>
      <c r="DX23" s="620"/>
    </row>
    <row r="24" spans="2:128" ht="11.25" customHeight="1" x14ac:dyDescent="0.2">
      <c r="B24" s="607" t="s">
        <v>259</v>
      </c>
      <c r="C24" s="608"/>
      <c r="D24" s="608"/>
      <c r="E24" s="608"/>
      <c r="F24" s="608"/>
      <c r="G24" s="608"/>
      <c r="H24" s="608"/>
      <c r="I24" s="608"/>
      <c r="J24" s="608"/>
      <c r="K24" s="608"/>
      <c r="L24" s="608"/>
      <c r="M24" s="608"/>
      <c r="N24" s="608"/>
      <c r="O24" s="608"/>
      <c r="P24" s="608"/>
      <c r="Q24" s="609"/>
      <c r="R24" s="610">
        <v>193392846</v>
      </c>
      <c r="S24" s="611"/>
      <c r="T24" s="611"/>
      <c r="U24" s="611"/>
      <c r="V24" s="611"/>
      <c r="W24" s="611"/>
      <c r="X24" s="611"/>
      <c r="Y24" s="612"/>
      <c r="Z24" s="615">
        <v>27</v>
      </c>
      <c r="AA24" s="616"/>
      <c r="AB24" s="616"/>
      <c r="AC24" s="621"/>
      <c r="AD24" s="619" t="s">
        <v>128</v>
      </c>
      <c r="AE24" s="611"/>
      <c r="AF24" s="611"/>
      <c r="AG24" s="611"/>
      <c r="AH24" s="611"/>
      <c r="AI24" s="611"/>
      <c r="AJ24" s="611"/>
      <c r="AK24" s="612"/>
      <c r="AL24" s="615" t="s">
        <v>119</v>
      </c>
      <c r="AM24" s="616"/>
      <c r="AN24" s="616"/>
      <c r="AO24" s="617"/>
      <c r="AP24" s="622" t="s">
        <v>260</v>
      </c>
      <c r="AQ24" s="623"/>
      <c r="AR24" s="623"/>
      <c r="AS24" s="623"/>
      <c r="AT24" s="623"/>
      <c r="AU24" s="623"/>
      <c r="AV24" s="623"/>
      <c r="AW24" s="623"/>
      <c r="AX24" s="623"/>
      <c r="AY24" s="623"/>
      <c r="AZ24" s="623"/>
      <c r="BA24" s="623"/>
      <c r="BB24" s="623"/>
      <c r="BC24" s="624"/>
      <c r="BD24" s="610">
        <v>14568386</v>
      </c>
      <c r="BE24" s="611"/>
      <c r="BF24" s="611"/>
      <c r="BG24" s="611"/>
      <c r="BH24" s="611"/>
      <c r="BI24" s="611"/>
      <c r="BJ24" s="611"/>
      <c r="BK24" s="612"/>
      <c r="BL24" s="613">
        <v>9.3000000000000007</v>
      </c>
      <c r="BM24" s="613"/>
      <c r="BN24" s="613"/>
      <c r="BO24" s="613"/>
      <c r="BP24" s="614" t="s">
        <v>210</v>
      </c>
      <c r="BQ24" s="614"/>
      <c r="BR24" s="614"/>
      <c r="BS24" s="614"/>
      <c r="BT24" s="614"/>
      <c r="BU24" s="614"/>
      <c r="BV24" s="614"/>
      <c r="BW24" s="618"/>
      <c r="BY24" s="622" t="s">
        <v>261</v>
      </c>
      <c r="BZ24" s="623"/>
      <c r="CA24" s="623"/>
      <c r="CB24" s="623"/>
      <c r="CC24" s="623"/>
      <c r="CD24" s="623"/>
      <c r="CE24" s="623"/>
      <c r="CF24" s="623"/>
      <c r="CG24" s="623"/>
      <c r="CH24" s="623"/>
      <c r="CI24" s="623"/>
      <c r="CJ24" s="623"/>
      <c r="CK24" s="623"/>
      <c r="CL24" s="624"/>
      <c r="CM24" s="610" t="s">
        <v>119</v>
      </c>
      <c r="CN24" s="611"/>
      <c r="CO24" s="611"/>
      <c r="CP24" s="611"/>
      <c r="CQ24" s="611"/>
      <c r="CR24" s="611"/>
      <c r="CS24" s="611"/>
      <c r="CT24" s="612"/>
      <c r="CU24" s="613" t="s">
        <v>128</v>
      </c>
      <c r="CV24" s="613"/>
      <c r="CW24" s="613"/>
      <c r="CX24" s="613"/>
      <c r="CY24" s="619" t="s">
        <v>128</v>
      </c>
      <c r="CZ24" s="611"/>
      <c r="DA24" s="611"/>
      <c r="DB24" s="611"/>
      <c r="DC24" s="611"/>
      <c r="DD24" s="611"/>
      <c r="DE24" s="611"/>
      <c r="DF24" s="611"/>
      <c r="DG24" s="611"/>
      <c r="DH24" s="611"/>
      <c r="DI24" s="611"/>
      <c r="DJ24" s="611"/>
      <c r="DK24" s="612"/>
      <c r="DL24" s="619" t="s">
        <v>210</v>
      </c>
      <c r="DM24" s="611"/>
      <c r="DN24" s="611"/>
      <c r="DO24" s="611"/>
      <c r="DP24" s="611"/>
      <c r="DQ24" s="611"/>
      <c r="DR24" s="611"/>
      <c r="DS24" s="611"/>
      <c r="DT24" s="611"/>
      <c r="DU24" s="611"/>
      <c r="DV24" s="611"/>
      <c r="DW24" s="611"/>
      <c r="DX24" s="620"/>
    </row>
    <row r="25" spans="2:128" ht="11.25" customHeight="1" x14ac:dyDescent="0.2">
      <c r="B25" s="607" t="s">
        <v>262</v>
      </c>
      <c r="C25" s="608"/>
      <c r="D25" s="608"/>
      <c r="E25" s="608"/>
      <c r="F25" s="608"/>
      <c r="G25" s="608"/>
      <c r="H25" s="608"/>
      <c r="I25" s="608"/>
      <c r="J25" s="608"/>
      <c r="K25" s="608"/>
      <c r="L25" s="608"/>
      <c r="M25" s="608"/>
      <c r="N25" s="608"/>
      <c r="O25" s="608"/>
      <c r="P25" s="608"/>
      <c r="Q25" s="609"/>
      <c r="R25" s="610" t="s">
        <v>128</v>
      </c>
      <c r="S25" s="611"/>
      <c r="T25" s="611"/>
      <c r="U25" s="611"/>
      <c r="V25" s="611"/>
      <c r="W25" s="611"/>
      <c r="X25" s="611"/>
      <c r="Y25" s="612"/>
      <c r="Z25" s="615" t="s">
        <v>128</v>
      </c>
      <c r="AA25" s="616"/>
      <c r="AB25" s="616"/>
      <c r="AC25" s="621"/>
      <c r="AD25" s="619" t="s">
        <v>128</v>
      </c>
      <c r="AE25" s="611"/>
      <c r="AF25" s="611"/>
      <c r="AG25" s="611"/>
      <c r="AH25" s="611"/>
      <c r="AI25" s="611"/>
      <c r="AJ25" s="611"/>
      <c r="AK25" s="612"/>
      <c r="AL25" s="615" t="s">
        <v>210</v>
      </c>
      <c r="AM25" s="616"/>
      <c r="AN25" s="616"/>
      <c r="AO25" s="617"/>
      <c r="AP25" s="622" t="s">
        <v>263</v>
      </c>
      <c r="AQ25" s="623"/>
      <c r="AR25" s="623"/>
      <c r="AS25" s="623"/>
      <c r="AT25" s="623"/>
      <c r="AU25" s="623"/>
      <c r="AV25" s="623"/>
      <c r="AW25" s="623"/>
      <c r="AX25" s="623"/>
      <c r="AY25" s="623"/>
      <c r="AZ25" s="623"/>
      <c r="BA25" s="623"/>
      <c r="BB25" s="623"/>
      <c r="BC25" s="624"/>
      <c r="BD25" s="610">
        <v>7548</v>
      </c>
      <c r="BE25" s="611"/>
      <c r="BF25" s="611"/>
      <c r="BG25" s="611"/>
      <c r="BH25" s="611"/>
      <c r="BI25" s="611"/>
      <c r="BJ25" s="611"/>
      <c r="BK25" s="612"/>
      <c r="BL25" s="613">
        <v>0</v>
      </c>
      <c r="BM25" s="613"/>
      <c r="BN25" s="613"/>
      <c r="BO25" s="613"/>
      <c r="BP25" s="614" t="s">
        <v>210</v>
      </c>
      <c r="BQ25" s="614"/>
      <c r="BR25" s="614"/>
      <c r="BS25" s="614"/>
      <c r="BT25" s="614"/>
      <c r="BU25" s="614"/>
      <c r="BV25" s="614"/>
      <c r="BW25" s="618"/>
      <c r="BY25" s="622" t="s">
        <v>264</v>
      </c>
      <c r="BZ25" s="623"/>
      <c r="CA25" s="623"/>
      <c r="CB25" s="623"/>
      <c r="CC25" s="623"/>
      <c r="CD25" s="623"/>
      <c r="CE25" s="623"/>
      <c r="CF25" s="623"/>
      <c r="CG25" s="623"/>
      <c r="CH25" s="623"/>
      <c r="CI25" s="623"/>
      <c r="CJ25" s="623"/>
      <c r="CK25" s="623"/>
      <c r="CL25" s="624"/>
      <c r="CM25" s="610" t="s">
        <v>210</v>
      </c>
      <c r="CN25" s="611"/>
      <c r="CO25" s="611"/>
      <c r="CP25" s="611"/>
      <c r="CQ25" s="611"/>
      <c r="CR25" s="611"/>
      <c r="CS25" s="611"/>
      <c r="CT25" s="612"/>
      <c r="CU25" s="613" t="s">
        <v>248</v>
      </c>
      <c r="CV25" s="613"/>
      <c r="CW25" s="613"/>
      <c r="CX25" s="613"/>
      <c r="CY25" s="619" t="s">
        <v>128</v>
      </c>
      <c r="CZ25" s="611"/>
      <c r="DA25" s="611"/>
      <c r="DB25" s="611"/>
      <c r="DC25" s="611"/>
      <c r="DD25" s="611"/>
      <c r="DE25" s="611"/>
      <c r="DF25" s="611"/>
      <c r="DG25" s="611"/>
      <c r="DH25" s="611"/>
      <c r="DI25" s="611"/>
      <c r="DJ25" s="611"/>
      <c r="DK25" s="612"/>
      <c r="DL25" s="619" t="s">
        <v>210</v>
      </c>
      <c r="DM25" s="611"/>
      <c r="DN25" s="611"/>
      <c r="DO25" s="611"/>
      <c r="DP25" s="611"/>
      <c r="DQ25" s="611"/>
      <c r="DR25" s="611"/>
      <c r="DS25" s="611"/>
      <c r="DT25" s="611"/>
      <c r="DU25" s="611"/>
      <c r="DV25" s="611"/>
      <c r="DW25" s="611"/>
      <c r="DX25" s="620"/>
    </row>
    <row r="26" spans="2:128" ht="11.25" customHeight="1" x14ac:dyDescent="0.2">
      <c r="B26" s="607" t="s">
        <v>265</v>
      </c>
      <c r="C26" s="608"/>
      <c r="D26" s="608"/>
      <c r="E26" s="608"/>
      <c r="F26" s="608"/>
      <c r="G26" s="608"/>
      <c r="H26" s="608"/>
      <c r="I26" s="608"/>
      <c r="J26" s="608"/>
      <c r="K26" s="608"/>
      <c r="L26" s="608"/>
      <c r="M26" s="608"/>
      <c r="N26" s="608"/>
      <c r="O26" s="608"/>
      <c r="P26" s="608"/>
      <c r="Q26" s="609"/>
      <c r="R26" s="610">
        <v>4937459</v>
      </c>
      <c r="S26" s="611"/>
      <c r="T26" s="611"/>
      <c r="U26" s="611"/>
      <c r="V26" s="611"/>
      <c r="W26" s="611"/>
      <c r="X26" s="611"/>
      <c r="Y26" s="612"/>
      <c r="Z26" s="615">
        <v>0.7</v>
      </c>
      <c r="AA26" s="616"/>
      <c r="AB26" s="616"/>
      <c r="AC26" s="621"/>
      <c r="AD26" s="619">
        <v>399436</v>
      </c>
      <c r="AE26" s="611"/>
      <c r="AF26" s="611"/>
      <c r="AG26" s="611"/>
      <c r="AH26" s="611"/>
      <c r="AI26" s="611"/>
      <c r="AJ26" s="611"/>
      <c r="AK26" s="612"/>
      <c r="AL26" s="615">
        <v>0.1</v>
      </c>
      <c r="AM26" s="616"/>
      <c r="AN26" s="616"/>
      <c r="AO26" s="617"/>
      <c r="AP26" s="622" t="s">
        <v>266</v>
      </c>
      <c r="AQ26" s="623"/>
      <c r="AR26" s="623"/>
      <c r="AS26" s="623"/>
      <c r="AT26" s="623"/>
      <c r="AU26" s="623"/>
      <c r="AV26" s="623"/>
      <c r="AW26" s="623"/>
      <c r="AX26" s="623"/>
      <c r="AY26" s="623"/>
      <c r="AZ26" s="623"/>
      <c r="BA26" s="623"/>
      <c r="BB26" s="623"/>
      <c r="BC26" s="624"/>
      <c r="BD26" s="610" t="s">
        <v>210</v>
      </c>
      <c r="BE26" s="611"/>
      <c r="BF26" s="611"/>
      <c r="BG26" s="611"/>
      <c r="BH26" s="611"/>
      <c r="BI26" s="611"/>
      <c r="BJ26" s="611"/>
      <c r="BK26" s="612"/>
      <c r="BL26" s="613" t="s">
        <v>128</v>
      </c>
      <c r="BM26" s="613"/>
      <c r="BN26" s="613"/>
      <c r="BO26" s="613"/>
      <c r="BP26" s="614" t="s">
        <v>128</v>
      </c>
      <c r="BQ26" s="614"/>
      <c r="BR26" s="614"/>
      <c r="BS26" s="614"/>
      <c r="BT26" s="614"/>
      <c r="BU26" s="614"/>
      <c r="BV26" s="614"/>
      <c r="BW26" s="618"/>
      <c r="BY26" s="622" t="s">
        <v>267</v>
      </c>
      <c r="BZ26" s="623"/>
      <c r="CA26" s="623"/>
      <c r="CB26" s="623"/>
      <c r="CC26" s="623"/>
      <c r="CD26" s="623"/>
      <c r="CE26" s="623"/>
      <c r="CF26" s="623"/>
      <c r="CG26" s="623"/>
      <c r="CH26" s="623"/>
      <c r="CI26" s="623"/>
      <c r="CJ26" s="623"/>
      <c r="CK26" s="623"/>
      <c r="CL26" s="624"/>
      <c r="CM26" s="610">
        <v>25123586</v>
      </c>
      <c r="CN26" s="611"/>
      <c r="CO26" s="611"/>
      <c r="CP26" s="611"/>
      <c r="CQ26" s="611"/>
      <c r="CR26" s="611"/>
      <c r="CS26" s="611"/>
      <c r="CT26" s="612"/>
      <c r="CU26" s="613">
        <v>3.6</v>
      </c>
      <c r="CV26" s="613"/>
      <c r="CW26" s="613"/>
      <c r="CX26" s="613"/>
      <c r="CY26" s="619" t="s">
        <v>210</v>
      </c>
      <c r="CZ26" s="611"/>
      <c r="DA26" s="611"/>
      <c r="DB26" s="611"/>
      <c r="DC26" s="611"/>
      <c r="DD26" s="611"/>
      <c r="DE26" s="611"/>
      <c r="DF26" s="611"/>
      <c r="DG26" s="611"/>
      <c r="DH26" s="611"/>
      <c r="DI26" s="611"/>
      <c r="DJ26" s="611"/>
      <c r="DK26" s="612"/>
      <c r="DL26" s="619">
        <v>25123586</v>
      </c>
      <c r="DM26" s="611"/>
      <c r="DN26" s="611"/>
      <c r="DO26" s="611"/>
      <c r="DP26" s="611"/>
      <c r="DQ26" s="611"/>
      <c r="DR26" s="611"/>
      <c r="DS26" s="611"/>
      <c r="DT26" s="611"/>
      <c r="DU26" s="611"/>
      <c r="DV26" s="611"/>
      <c r="DW26" s="611"/>
      <c r="DX26" s="620"/>
    </row>
    <row r="27" spans="2:128" ht="11.25" customHeight="1" x14ac:dyDescent="0.2">
      <c r="B27" s="607" t="s">
        <v>268</v>
      </c>
      <c r="C27" s="608"/>
      <c r="D27" s="608"/>
      <c r="E27" s="608"/>
      <c r="F27" s="608"/>
      <c r="G27" s="608"/>
      <c r="H27" s="608"/>
      <c r="I27" s="608"/>
      <c r="J27" s="608"/>
      <c r="K27" s="608"/>
      <c r="L27" s="608"/>
      <c r="M27" s="608"/>
      <c r="N27" s="608"/>
      <c r="O27" s="608"/>
      <c r="P27" s="608"/>
      <c r="Q27" s="609"/>
      <c r="R27" s="610">
        <v>1043032</v>
      </c>
      <c r="S27" s="611"/>
      <c r="T27" s="611"/>
      <c r="U27" s="611"/>
      <c r="V27" s="611"/>
      <c r="W27" s="611"/>
      <c r="X27" s="611"/>
      <c r="Y27" s="612"/>
      <c r="Z27" s="615">
        <v>0.1</v>
      </c>
      <c r="AA27" s="616"/>
      <c r="AB27" s="616"/>
      <c r="AC27" s="621"/>
      <c r="AD27" s="619" t="s">
        <v>210</v>
      </c>
      <c r="AE27" s="611"/>
      <c r="AF27" s="611"/>
      <c r="AG27" s="611"/>
      <c r="AH27" s="611"/>
      <c r="AI27" s="611"/>
      <c r="AJ27" s="611"/>
      <c r="AK27" s="612"/>
      <c r="AL27" s="615" t="s">
        <v>210</v>
      </c>
      <c r="AM27" s="616"/>
      <c r="AN27" s="616"/>
      <c r="AO27" s="617"/>
      <c r="AP27" s="622" t="s">
        <v>269</v>
      </c>
      <c r="AQ27" s="623"/>
      <c r="AR27" s="623"/>
      <c r="AS27" s="623"/>
      <c r="AT27" s="623"/>
      <c r="AU27" s="623"/>
      <c r="AV27" s="623"/>
      <c r="AW27" s="623"/>
      <c r="AX27" s="623"/>
      <c r="AY27" s="623"/>
      <c r="AZ27" s="623"/>
      <c r="BA27" s="623"/>
      <c r="BB27" s="623"/>
      <c r="BC27" s="624"/>
      <c r="BD27" s="610">
        <v>1014451</v>
      </c>
      <c r="BE27" s="611"/>
      <c r="BF27" s="611"/>
      <c r="BG27" s="611"/>
      <c r="BH27" s="611"/>
      <c r="BI27" s="611"/>
      <c r="BJ27" s="611"/>
      <c r="BK27" s="612"/>
      <c r="BL27" s="613">
        <v>0.6</v>
      </c>
      <c r="BM27" s="613"/>
      <c r="BN27" s="613"/>
      <c r="BO27" s="613"/>
      <c r="BP27" s="614" t="s">
        <v>128</v>
      </c>
      <c r="BQ27" s="614"/>
      <c r="BR27" s="614"/>
      <c r="BS27" s="614"/>
      <c r="BT27" s="614"/>
      <c r="BU27" s="614"/>
      <c r="BV27" s="614"/>
      <c r="BW27" s="618"/>
      <c r="BY27" s="622" t="s">
        <v>270</v>
      </c>
      <c r="BZ27" s="623"/>
      <c r="CA27" s="623"/>
      <c r="CB27" s="623"/>
      <c r="CC27" s="623"/>
      <c r="CD27" s="623"/>
      <c r="CE27" s="623"/>
      <c r="CF27" s="623"/>
      <c r="CG27" s="623"/>
      <c r="CH27" s="623"/>
      <c r="CI27" s="623"/>
      <c r="CJ27" s="623"/>
      <c r="CK27" s="623"/>
      <c r="CL27" s="624"/>
      <c r="CM27" s="610">
        <v>544307</v>
      </c>
      <c r="CN27" s="611"/>
      <c r="CO27" s="611"/>
      <c r="CP27" s="611"/>
      <c r="CQ27" s="611"/>
      <c r="CR27" s="611"/>
      <c r="CS27" s="611"/>
      <c r="CT27" s="612"/>
      <c r="CU27" s="613">
        <v>0.1</v>
      </c>
      <c r="CV27" s="613"/>
      <c r="CW27" s="613"/>
      <c r="CX27" s="613"/>
      <c r="CY27" s="619" t="s">
        <v>128</v>
      </c>
      <c r="CZ27" s="611"/>
      <c r="DA27" s="611"/>
      <c r="DB27" s="611"/>
      <c r="DC27" s="611"/>
      <c r="DD27" s="611"/>
      <c r="DE27" s="611"/>
      <c r="DF27" s="611"/>
      <c r="DG27" s="611"/>
      <c r="DH27" s="611"/>
      <c r="DI27" s="611"/>
      <c r="DJ27" s="611"/>
      <c r="DK27" s="612"/>
      <c r="DL27" s="619">
        <v>544307</v>
      </c>
      <c r="DM27" s="611"/>
      <c r="DN27" s="611"/>
      <c r="DO27" s="611"/>
      <c r="DP27" s="611"/>
      <c r="DQ27" s="611"/>
      <c r="DR27" s="611"/>
      <c r="DS27" s="611"/>
      <c r="DT27" s="611"/>
      <c r="DU27" s="611"/>
      <c r="DV27" s="611"/>
      <c r="DW27" s="611"/>
      <c r="DX27" s="620"/>
    </row>
    <row r="28" spans="2:128" ht="11.25" customHeight="1" x14ac:dyDescent="0.2">
      <c r="B28" s="607" t="s">
        <v>271</v>
      </c>
      <c r="C28" s="608"/>
      <c r="D28" s="608"/>
      <c r="E28" s="608"/>
      <c r="F28" s="608"/>
      <c r="G28" s="608"/>
      <c r="H28" s="608"/>
      <c r="I28" s="608"/>
      <c r="J28" s="608"/>
      <c r="K28" s="608"/>
      <c r="L28" s="608"/>
      <c r="M28" s="608"/>
      <c r="N28" s="608"/>
      <c r="O28" s="608"/>
      <c r="P28" s="608"/>
      <c r="Q28" s="609"/>
      <c r="R28" s="610">
        <v>17667542</v>
      </c>
      <c r="S28" s="611"/>
      <c r="T28" s="611"/>
      <c r="U28" s="611"/>
      <c r="V28" s="611"/>
      <c r="W28" s="611"/>
      <c r="X28" s="611"/>
      <c r="Y28" s="612"/>
      <c r="Z28" s="615">
        <v>2.5</v>
      </c>
      <c r="AA28" s="616"/>
      <c r="AB28" s="616"/>
      <c r="AC28" s="621"/>
      <c r="AD28" s="619" t="s">
        <v>128</v>
      </c>
      <c r="AE28" s="611"/>
      <c r="AF28" s="611"/>
      <c r="AG28" s="611"/>
      <c r="AH28" s="611"/>
      <c r="AI28" s="611"/>
      <c r="AJ28" s="611"/>
      <c r="AK28" s="612"/>
      <c r="AL28" s="615" t="s">
        <v>119</v>
      </c>
      <c r="AM28" s="616"/>
      <c r="AN28" s="616"/>
      <c r="AO28" s="617"/>
      <c r="AP28" s="622" t="s">
        <v>272</v>
      </c>
      <c r="AQ28" s="623"/>
      <c r="AR28" s="623"/>
      <c r="AS28" s="623"/>
      <c r="AT28" s="623"/>
      <c r="AU28" s="623"/>
      <c r="AV28" s="623"/>
      <c r="AW28" s="623"/>
      <c r="AX28" s="623"/>
      <c r="AY28" s="623"/>
      <c r="AZ28" s="623"/>
      <c r="BA28" s="623"/>
      <c r="BB28" s="623"/>
      <c r="BC28" s="624"/>
      <c r="BD28" s="610">
        <v>40736</v>
      </c>
      <c r="BE28" s="611"/>
      <c r="BF28" s="611"/>
      <c r="BG28" s="611"/>
      <c r="BH28" s="611"/>
      <c r="BI28" s="611"/>
      <c r="BJ28" s="611"/>
      <c r="BK28" s="612"/>
      <c r="BL28" s="613">
        <v>0</v>
      </c>
      <c r="BM28" s="613"/>
      <c r="BN28" s="613"/>
      <c r="BO28" s="613"/>
      <c r="BP28" s="614" t="s">
        <v>128</v>
      </c>
      <c r="BQ28" s="614"/>
      <c r="BR28" s="614"/>
      <c r="BS28" s="614"/>
      <c r="BT28" s="614"/>
      <c r="BU28" s="614"/>
      <c r="BV28" s="614"/>
      <c r="BW28" s="618"/>
      <c r="BY28" s="622" t="s">
        <v>273</v>
      </c>
      <c r="BZ28" s="623"/>
      <c r="CA28" s="623"/>
      <c r="CB28" s="623"/>
      <c r="CC28" s="623"/>
      <c r="CD28" s="623"/>
      <c r="CE28" s="623"/>
      <c r="CF28" s="623"/>
      <c r="CG28" s="623"/>
      <c r="CH28" s="623"/>
      <c r="CI28" s="623"/>
      <c r="CJ28" s="623"/>
      <c r="CK28" s="623"/>
      <c r="CL28" s="624"/>
      <c r="CM28" s="610" t="s">
        <v>210</v>
      </c>
      <c r="CN28" s="611"/>
      <c r="CO28" s="611"/>
      <c r="CP28" s="611"/>
      <c r="CQ28" s="611"/>
      <c r="CR28" s="611"/>
      <c r="CS28" s="611"/>
      <c r="CT28" s="612"/>
      <c r="CU28" s="613" t="s">
        <v>128</v>
      </c>
      <c r="CV28" s="613"/>
      <c r="CW28" s="613"/>
      <c r="CX28" s="613"/>
      <c r="CY28" s="619" t="s">
        <v>119</v>
      </c>
      <c r="CZ28" s="611"/>
      <c r="DA28" s="611"/>
      <c r="DB28" s="611"/>
      <c r="DC28" s="611"/>
      <c r="DD28" s="611"/>
      <c r="DE28" s="611"/>
      <c r="DF28" s="611"/>
      <c r="DG28" s="611"/>
      <c r="DH28" s="611"/>
      <c r="DI28" s="611"/>
      <c r="DJ28" s="611"/>
      <c r="DK28" s="612"/>
      <c r="DL28" s="619" t="s">
        <v>128</v>
      </c>
      <c r="DM28" s="611"/>
      <c r="DN28" s="611"/>
      <c r="DO28" s="611"/>
      <c r="DP28" s="611"/>
      <c r="DQ28" s="611"/>
      <c r="DR28" s="611"/>
      <c r="DS28" s="611"/>
      <c r="DT28" s="611"/>
      <c r="DU28" s="611"/>
      <c r="DV28" s="611"/>
      <c r="DW28" s="611"/>
      <c r="DX28" s="620"/>
    </row>
    <row r="29" spans="2:128" ht="11.25" customHeight="1" x14ac:dyDescent="0.2">
      <c r="B29" s="607" t="s">
        <v>274</v>
      </c>
      <c r="C29" s="608"/>
      <c r="D29" s="608"/>
      <c r="E29" s="608"/>
      <c r="F29" s="608"/>
      <c r="G29" s="608"/>
      <c r="H29" s="608"/>
      <c r="I29" s="608"/>
      <c r="J29" s="608"/>
      <c r="K29" s="608"/>
      <c r="L29" s="608"/>
      <c r="M29" s="608"/>
      <c r="N29" s="608"/>
      <c r="O29" s="608"/>
      <c r="P29" s="608"/>
      <c r="Q29" s="609"/>
      <c r="R29" s="610">
        <v>11917554</v>
      </c>
      <c r="S29" s="611"/>
      <c r="T29" s="611"/>
      <c r="U29" s="611"/>
      <c r="V29" s="611"/>
      <c r="W29" s="611"/>
      <c r="X29" s="611"/>
      <c r="Y29" s="612"/>
      <c r="Z29" s="615">
        <v>1.7</v>
      </c>
      <c r="AA29" s="616"/>
      <c r="AB29" s="616"/>
      <c r="AC29" s="621"/>
      <c r="AD29" s="619" t="s">
        <v>128</v>
      </c>
      <c r="AE29" s="611"/>
      <c r="AF29" s="611"/>
      <c r="AG29" s="611"/>
      <c r="AH29" s="611"/>
      <c r="AI29" s="611"/>
      <c r="AJ29" s="611"/>
      <c r="AK29" s="612"/>
      <c r="AL29" s="615" t="s">
        <v>210</v>
      </c>
      <c r="AM29" s="616"/>
      <c r="AN29" s="616"/>
      <c r="AO29" s="617"/>
      <c r="AP29" s="622" t="s">
        <v>275</v>
      </c>
      <c r="AQ29" s="623"/>
      <c r="AR29" s="623"/>
      <c r="AS29" s="623"/>
      <c r="AT29" s="623"/>
      <c r="AU29" s="623"/>
      <c r="AV29" s="623"/>
      <c r="AW29" s="623"/>
      <c r="AX29" s="623"/>
      <c r="AY29" s="623"/>
      <c r="AZ29" s="623"/>
      <c r="BA29" s="623"/>
      <c r="BB29" s="623"/>
      <c r="BC29" s="624"/>
      <c r="BD29" s="610">
        <v>2788</v>
      </c>
      <c r="BE29" s="611"/>
      <c r="BF29" s="611"/>
      <c r="BG29" s="611"/>
      <c r="BH29" s="611"/>
      <c r="BI29" s="611"/>
      <c r="BJ29" s="611"/>
      <c r="BK29" s="612"/>
      <c r="BL29" s="613">
        <v>0</v>
      </c>
      <c r="BM29" s="613"/>
      <c r="BN29" s="613"/>
      <c r="BO29" s="613"/>
      <c r="BP29" s="614" t="s">
        <v>210</v>
      </c>
      <c r="BQ29" s="614"/>
      <c r="BR29" s="614"/>
      <c r="BS29" s="614"/>
      <c r="BT29" s="614"/>
      <c r="BU29" s="614"/>
      <c r="BV29" s="614"/>
      <c r="BW29" s="618"/>
      <c r="BY29" s="622" t="s">
        <v>276</v>
      </c>
      <c r="BZ29" s="623"/>
      <c r="CA29" s="623"/>
      <c r="CB29" s="623"/>
      <c r="CC29" s="623"/>
      <c r="CD29" s="623"/>
      <c r="CE29" s="623"/>
      <c r="CF29" s="623"/>
      <c r="CG29" s="623"/>
      <c r="CH29" s="623"/>
      <c r="CI29" s="623"/>
      <c r="CJ29" s="623"/>
      <c r="CK29" s="623"/>
      <c r="CL29" s="624"/>
      <c r="CM29" s="610">
        <v>970386</v>
      </c>
      <c r="CN29" s="611"/>
      <c r="CO29" s="611"/>
      <c r="CP29" s="611"/>
      <c r="CQ29" s="611"/>
      <c r="CR29" s="611"/>
      <c r="CS29" s="611"/>
      <c r="CT29" s="612"/>
      <c r="CU29" s="613">
        <v>0.1</v>
      </c>
      <c r="CV29" s="613"/>
      <c r="CW29" s="613"/>
      <c r="CX29" s="613"/>
      <c r="CY29" s="619" t="s">
        <v>119</v>
      </c>
      <c r="CZ29" s="611"/>
      <c r="DA29" s="611"/>
      <c r="DB29" s="611"/>
      <c r="DC29" s="611"/>
      <c r="DD29" s="611"/>
      <c r="DE29" s="611"/>
      <c r="DF29" s="611"/>
      <c r="DG29" s="611"/>
      <c r="DH29" s="611"/>
      <c r="DI29" s="611"/>
      <c r="DJ29" s="611"/>
      <c r="DK29" s="612"/>
      <c r="DL29" s="619">
        <v>970386</v>
      </c>
      <c r="DM29" s="611"/>
      <c r="DN29" s="611"/>
      <c r="DO29" s="611"/>
      <c r="DP29" s="611"/>
      <c r="DQ29" s="611"/>
      <c r="DR29" s="611"/>
      <c r="DS29" s="611"/>
      <c r="DT29" s="611"/>
      <c r="DU29" s="611"/>
      <c r="DV29" s="611"/>
      <c r="DW29" s="611"/>
      <c r="DX29" s="620"/>
    </row>
    <row r="30" spans="2:128" ht="11.25" customHeight="1" x14ac:dyDescent="0.2">
      <c r="B30" s="607" t="s">
        <v>277</v>
      </c>
      <c r="C30" s="608"/>
      <c r="D30" s="608"/>
      <c r="E30" s="608"/>
      <c r="F30" s="608"/>
      <c r="G30" s="608"/>
      <c r="H30" s="608"/>
      <c r="I30" s="608"/>
      <c r="J30" s="608"/>
      <c r="K30" s="608"/>
      <c r="L30" s="608"/>
      <c r="M30" s="608"/>
      <c r="N30" s="608"/>
      <c r="O30" s="608"/>
      <c r="P30" s="608"/>
      <c r="Q30" s="609"/>
      <c r="R30" s="610">
        <v>31444523</v>
      </c>
      <c r="S30" s="611"/>
      <c r="T30" s="611"/>
      <c r="U30" s="611"/>
      <c r="V30" s="611"/>
      <c r="W30" s="611"/>
      <c r="X30" s="611"/>
      <c r="Y30" s="612"/>
      <c r="Z30" s="615">
        <v>4.4000000000000004</v>
      </c>
      <c r="AA30" s="616"/>
      <c r="AB30" s="616"/>
      <c r="AC30" s="621"/>
      <c r="AD30" s="619">
        <v>16505119</v>
      </c>
      <c r="AE30" s="611"/>
      <c r="AF30" s="611"/>
      <c r="AG30" s="611"/>
      <c r="AH30" s="611"/>
      <c r="AI30" s="611"/>
      <c r="AJ30" s="611"/>
      <c r="AK30" s="612"/>
      <c r="AL30" s="615">
        <v>4.4000000000000004</v>
      </c>
      <c r="AM30" s="616"/>
      <c r="AN30" s="616"/>
      <c r="AO30" s="617"/>
      <c r="AP30" s="622" t="s">
        <v>278</v>
      </c>
      <c r="AQ30" s="623"/>
      <c r="AR30" s="623"/>
      <c r="AS30" s="623"/>
      <c r="AT30" s="623"/>
      <c r="AU30" s="623"/>
      <c r="AV30" s="623"/>
      <c r="AW30" s="623"/>
      <c r="AX30" s="623"/>
      <c r="AY30" s="623"/>
      <c r="AZ30" s="623"/>
      <c r="BA30" s="623"/>
      <c r="BB30" s="623"/>
      <c r="BC30" s="624"/>
      <c r="BD30" s="610">
        <v>2788</v>
      </c>
      <c r="BE30" s="611"/>
      <c r="BF30" s="611"/>
      <c r="BG30" s="611"/>
      <c r="BH30" s="611"/>
      <c r="BI30" s="611"/>
      <c r="BJ30" s="611"/>
      <c r="BK30" s="612"/>
      <c r="BL30" s="613">
        <v>0</v>
      </c>
      <c r="BM30" s="613"/>
      <c r="BN30" s="613"/>
      <c r="BO30" s="613"/>
      <c r="BP30" s="614" t="s">
        <v>128</v>
      </c>
      <c r="BQ30" s="614"/>
      <c r="BR30" s="614"/>
      <c r="BS30" s="614"/>
      <c r="BT30" s="614"/>
      <c r="BU30" s="614"/>
      <c r="BV30" s="614"/>
      <c r="BW30" s="618"/>
      <c r="BY30" s="622" t="s">
        <v>279</v>
      </c>
      <c r="BZ30" s="628"/>
      <c r="CA30" s="628"/>
      <c r="CB30" s="628"/>
      <c r="CC30" s="628"/>
      <c r="CD30" s="628"/>
      <c r="CE30" s="628"/>
      <c r="CF30" s="628"/>
      <c r="CG30" s="628"/>
      <c r="CH30" s="628"/>
      <c r="CI30" s="628"/>
      <c r="CJ30" s="628"/>
      <c r="CK30" s="628"/>
      <c r="CL30" s="624"/>
      <c r="CM30" s="610" t="s">
        <v>210</v>
      </c>
      <c r="CN30" s="611"/>
      <c r="CO30" s="611"/>
      <c r="CP30" s="611"/>
      <c r="CQ30" s="611"/>
      <c r="CR30" s="611"/>
      <c r="CS30" s="611"/>
      <c r="CT30" s="612"/>
      <c r="CU30" s="613" t="s">
        <v>210</v>
      </c>
      <c r="CV30" s="613"/>
      <c r="CW30" s="613"/>
      <c r="CX30" s="613"/>
      <c r="CY30" s="619" t="s">
        <v>128</v>
      </c>
      <c r="CZ30" s="611"/>
      <c r="DA30" s="611"/>
      <c r="DB30" s="611"/>
      <c r="DC30" s="611"/>
      <c r="DD30" s="611"/>
      <c r="DE30" s="611"/>
      <c r="DF30" s="611"/>
      <c r="DG30" s="611"/>
      <c r="DH30" s="611"/>
      <c r="DI30" s="611"/>
      <c r="DJ30" s="611"/>
      <c r="DK30" s="612"/>
      <c r="DL30" s="619" t="s">
        <v>210</v>
      </c>
      <c r="DM30" s="611"/>
      <c r="DN30" s="611"/>
      <c r="DO30" s="611"/>
      <c r="DP30" s="611"/>
      <c r="DQ30" s="611"/>
      <c r="DR30" s="611"/>
      <c r="DS30" s="611"/>
      <c r="DT30" s="611"/>
      <c r="DU30" s="611"/>
      <c r="DV30" s="611"/>
      <c r="DW30" s="611"/>
      <c r="DX30" s="620"/>
    </row>
    <row r="31" spans="2:128" ht="11.25" customHeight="1" x14ac:dyDescent="0.2">
      <c r="B31" s="607" t="s">
        <v>280</v>
      </c>
      <c r="C31" s="608"/>
      <c r="D31" s="608"/>
      <c r="E31" s="608"/>
      <c r="F31" s="608"/>
      <c r="G31" s="608"/>
      <c r="H31" s="608"/>
      <c r="I31" s="608"/>
      <c r="J31" s="608"/>
      <c r="K31" s="608"/>
      <c r="L31" s="608"/>
      <c r="M31" s="608"/>
      <c r="N31" s="608"/>
      <c r="O31" s="608"/>
      <c r="P31" s="608"/>
      <c r="Q31" s="609"/>
      <c r="R31" s="610">
        <v>50278400</v>
      </c>
      <c r="S31" s="611"/>
      <c r="T31" s="611"/>
      <c r="U31" s="611"/>
      <c r="V31" s="611"/>
      <c r="W31" s="611"/>
      <c r="X31" s="611"/>
      <c r="Y31" s="612"/>
      <c r="Z31" s="615">
        <v>7</v>
      </c>
      <c r="AA31" s="616"/>
      <c r="AB31" s="616"/>
      <c r="AC31" s="621"/>
      <c r="AD31" s="619" t="s">
        <v>128</v>
      </c>
      <c r="AE31" s="611"/>
      <c r="AF31" s="611"/>
      <c r="AG31" s="611"/>
      <c r="AH31" s="611"/>
      <c r="AI31" s="611"/>
      <c r="AJ31" s="611"/>
      <c r="AK31" s="612"/>
      <c r="AL31" s="615" t="s">
        <v>210</v>
      </c>
      <c r="AM31" s="616"/>
      <c r="AN31" s="616"/>
      <c r="AO31" s="617"/>
      <c r="AP31" s="622" t="s">
        <v>281</v>
      </c>
      <c r="AQ31" s="623"/>
      <c r="AR31" s="623"/>
      <c r="AS31" s="623"/>
      <c r="AT31" s="623"/>
      <c r="AU31" s="623"/>
      <c r="AV31" s="623"/>
      <c r="AW31" s="623"/>
      <c r="AX31" s="623"/>
      <c r="AY31" s="623"/>
      <c r="AZ31" s="623"/>
      <c r="BA31" s="623"/>
      <c r="BB31" s="623"/>
      <c r="BC31" s="624"/>
      <c r="BD31" s="610">
        <v>37948</v>
      </c>
      <c r="BE31" s="611"/>
      <c r="BF31" s="611"/>
      <c r="BG31" s="611"/>
      <c r="BH31" s="611"/>
      <c r="BI31" s="611"/>
      <c r="BJ31" s="611"/>
      <c r="BK31" s="612"/>
      <c r="BL31" s="613">
        <v>0</v>
      </c>
      <c r="BM31" s="613"/>
      <c r="BN31" s="613"/>
      <c r="BO31" s="613"/>
      <c r="BP31" s="614" t="s">
        <v>128</v>
      </c>
      <c r="BQ31" s="614"/>
      <c r="BR31" s="614"/>
      <c r="BS31" s="614"/>
      <c r="BT31" s="614"/>
      <c r="BU31" s="614"/>
      <c r="BV31" s="614"/>
      <c r="BW31" s="618"/>
      <c r="BY31" s="607" t="s">
        <v>282</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3" t="s">
        <v>128</v>
      </c>
      <c r="CV31" s="613"/>
      <c r="CW31" s="613"/>
      <c r="CX31" s="613"/>
      <c r="CY31" s="619" t="s">
        <v>128</v>
      </c>
      <c r="CZ31" s="611"/>
      <c r="DA31" s="611"/>
      <c r="DB31" s="611"/>
      <c r="DC31" s="611"/>
      <c r="DD31" s="611"/>
      <c r="DE31" s="611"/>
      <c r="DF31" s="611"/>
      <c r="DG31" s="611"/>
      <c r="DH31" s="611"/>
      <c r="DI31" s="611"/>
      <c r="DJ31" s="611"/>
      <c r="DK31" s="612"/>
      <c r="DL31" s="619" t="s">
        <v>128</v>
      </c>
      <c r="DM31" s="611"/>
      <c r="DN31" s="611"/>
      <c r="DO31" s="611"/>
      <c r="DP31" s="611"/>
      <c r="DQ31" s="611"/>
      <c r="DR31" s="611"/>
      <c r="DS31" s="611"/>
      <c r="DT31" s="611"/>
      <c r="DU31" s="611"/>
      <c r="DV31" s="611"/>
      <c r="DW31" s="611"/>
      <c r="DX31" s="620"/>
    </row>
    <row r="32" spans="2:128" ht="11.25" customHeight="1" x14ac:dyDescent="0.2">
      <c r="B32" s="607" t="s">
        <v>283</v>
      </c>
      <c r="C32" s="608"/>
      <c r="D32" s="608"/>
      <c r="E32" s="608"/>
      <c r="F32" s="608"/>
      <c r="G32" s="608"/>
      <c r="H32" s="608"/>
      <c r="I32" s="608"/>
      <c r="J32" s="608"/>
      <c r="K32" s="608"/>
      <c r="L32" s="608"/>
      <c r="M32" s="608"/>
      <c r="N32" s="608"/>
      <c r="O32" s="608"/>
      <c r="P32" s="608"/>
      <c r="Q32" s="609"/>
      <c r="R32" s="610" t="s">
        <v>128</v>
      </c>
      <c r="S32" s="611"/>
      <c r="T32" s="611"/>
      <c r="U32" s="611"/>
      <c r="V32" s="611"/>
      <c r="W32" s="611"/>
      <c r="X32" s="611"/>
      <c r="Y32" s="612"/>
      <c r="Z32" s="615" t="s">
        <v>128</v>
      </c>
      <c r="AA32" s="616"/>
      <c r="AB32" s="616"/>
      <c r="AC32" s="621"/>
      <c r="AD32" s="619" t="s">
        <v>210</v>
      </c>
      <c r="AE32" s="611"/>
      <c r="AF32" s="611"/>
      <c r="AG32" s="611"/>
      <c r="AH32" s="611"/>
      <c r="AI32" s="611"/>
      <c r="AJ32" s="611"/>
      <c r="AK32" s="612"/>
      <c r="AL32" s="615" t="s">
        <v>128</v>
      </c>
      <c r="AM32" s="616"/>
      <c r="AN32" s="616"/>
      <c r="AO32" s="617"/>
      <c r="AP32" s="622" t="s">
        <v>284</v>
      </c>
      <c r="AQ32" s="623"/>
      <c r="AR32" s="623"/>
      <c r="AS32" s="623"/>
      <c r="AT32" s="623"/>
      <c r="AU32" s="623"/>
      <c r="AV32" s="623"/>
      <c r="AW32" s="623"/>
      <c r="AX32" s="623"/>
      <c r="AY32" s="623"/>
      <c r="AZ32" s="623"/>
      <c r="BA32" s="623"/>
      <c r="BB32" s="623"/>
      <c r="BC32" s="624"/>
      <c r="BD32" s="610" t="s">
        <v>128</v>
      </c>
      <c r="BE32" s="611"/>
      <c r="BF32" s="611"/>
      <c r="BG32" s="611"/>
      <c r="BH32" s="611"/>
      <c r="BI32" s="611"/>
      <c r="BJ32" s="611"/>
      <c r="BK32" s="612"/>
      <c r="BL32" s="613" t="s">
        <v>128</v>
      </c>
      <c r="BM32" s="613"/>
      <c r="BN32" s="613"/>
      <c r="BO32" s="613"/>
      <c r="BP32" s="614" t="s">
        <v>210</v>
      </c>
      <c r="BQ32" s="614"/>
      <c r="BR32" s="614"/>
      <c r="BS32" s="614"/>
      <c r="BT32" s="614"/>
      <c r="BU32" s="614"/>
      <c r="BV32" s="614"/>
      <c r="BW32" s="618"/>
      <c r="BY32" s="625" t="s">
        <v>285</v>
      </c>
      <c r="BZ32" s="626"/>
      <c r="CA32" s="626"/>
      <c r="CB32" s="626"/>
      <c r="CC32" s="626"/>
      <c r="CD32" s="626"/>
      <c r="CE32" s="626"/>
      <c r="CF32" s="626"/>
      <c r="CG32" s="626"/>
      <c r="CH32" s="626"/>
      <c r="CI32" s="626"/>
      <c r="CJ32" s="626"/>
      <c r="CK32" s="626"/>
      <c r="CL32" s="627"/>
      <c r="CM32" s="610">
        <v>702045339</v>
      </c>
      <c r="CN32" s="611"/>
      <c r="CO32" s="611"/>
      <c r="CP32" s="611"/>
      <c r="CQ32" s="611"/>
      <c r="CR32" s="611"/>
      <c r="CS32" s="611"/>
      <c r="CT32" s="612"/>
      <c r="CU32" s="613">
        <v>100</v>
      </c>
      <c r="CV32" s="613"/>
      <c r="CW32" s="613"/>
      <c r="CX32" s="613"/>
      <c r="CY32" s="619">
        <v>134964161</v>
      </c>
      <c r="CZ32" s="611"/>
      <c r="DA32" s="611"/>
      <c r="DB32" s="611"/>
      <c r="DC32" s="611"/>
      <c r="DD32" s="611"/>
      <c r="DE32" s="611"/>
      <c r="DF32" s="611"/>
      <c r="DG32" s="611"/>
      <c r="DH32" s="611"/>
      <c r="DI32" s="611"/>
      <c r="DJ32" s="611"/>
      <c r="DK32" s="612"/>
      <c r="DL32" s="619">
        <v>452772074</v>
      </c>
      <c r="DM32" s="611"/>
      <c r="DN32" s="611"/>
      <c r="DO32" s="611"/>
      <c r="DP32" s="611"/>
      <c r="DQ32" s="611"/>
      <c r="DR32" s="611"/>
      <c r="DS32" s="611"/>
      <c r="DT32" s="611"/>
      <c r="DU32" s="611"/>
      <c r="DV32" s="611"/>
      <c r="DW32" s="611"/>
      <c r="DX32" s="620"/>
    </row>
    <row r="33" spans="2:128" ht="11.25" customHeight="1" x14ac:dyDescent="0.2">
      <c r="B33" s="607" t="s">
        <v>286</v>
      </c>
      <c r="C33" s="608"/>
      <c r="D33" s="608"/>
      <c r="E33" s="608"/>
      <c r="F33" s="608"/>
      <c r="G33" s="608"/>
      <c r="H33" s="608"/>
      <c r="I33" s="608"/>
      <c r="J33" s="608"/>
      <c r="K33" s="608"/>
      <c r="L33" s="608"/>
      <c r="M33" s="608"/>
      <c r="N33" s="608"/>
      <c r="O33" s="608"/>
      <c r="P33" s="608"/>
      <c r="Q33" s="609"/>
      <c r="R33" s="610">
        <v>26696400</v>
      </c>
      <c r="S33" s="611"/>
      <c r="T33" s="611"/>
      <c r="U33" s="611"/>
      <c r="V33" s="611"/>
      <c r="W33" s="611"/>
      <c r="X33" s="611"/>
      <c r="Y33" s="612"/>
      <c r="Z33" s="615">
        <v>3.7</v>
      </c>
      <c r="AA33" s="616"/>
      <c r="AB33" s="616"/>
      <c r="AC33" s="621"/>
      <c r="AD33" s="619" t="s">
        <v>128</v>
      </c>
      <c r="AE33" s="611"/>
      <c r="AF33" s="611"/>
      <c r="AG33" s="611"/>
      <c r="AH33" s="611"/>
      <c r="AI33" s="611"/>
      <c r="AJ33" s="611"/>
      <c r="AK33" s="612"/>
      <c r="AL33" s="615" t="s">
        <v>210</v>
      </c>
      <c r="AM33" s="616"/>
      <c r="AN33" s="616"/>
      <c r="AO33" s="617"/>
      <c r="AP33" s="607" t="s">
        <v>155</v>
      </c>
      <c r="AQ33" s="608"/>
      <c r="AR33" s="608"/>
      <c r="AS33" s="608"/>
      <c r="AT33" s="608"/>
      <c r="AU33" s="608"/>
      <c r="AV33" s="608"/>
      <c r="AW33" s="608"/>
      <c r="AX33" s="608"/>
      <c r="AY33" s="608"/>
      <c r="AZ33" s="608"/>
      <c r="BA33" s="608"/>
      <c r="BB33" s="608"/>
      <c r="BC33" s="609"/>
      <c r="BD33" s="610">
        <v>156767261</v>
      </c>
      <c r="BE33" s="611"/>
      <c r="BF33" s="611"/>
      <c r="BG33" s="611"/>
      <c r="BH33" s="611"/>
      <c r="BI33" s="611"/>
      <c r="BJ33" s="611"/>
      <c r="BK33" s="612"/>
      <c r="BL33" s="613">
        <v>100</v>
      </c>
      <c r="BM33" s="613"/>
      <c r="BN33" s="613"/>
      <c r="BO33" s="613"/>
      <c r="BP33" s="614">
        <v>673469</v>
      </c>
      <c r="BQ33" s="614"/>
      <c r="BR33" s="614"/>
      <c r="BS33" s="614"/>
      <c r="BT33" s="614"/>
      <c r="BU33" s="614"/>
      <c r="BV33" s="614"/>
      <c r="BW33" s="618"/>
      <c r="BY33" s="592" t="s">
        <v>287</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288</v>
      </c>
      <c r="C34" s="626"/>
      <c r="D34" s="626"/>
      <c r="E34" s="626"/>
      <c r="F34" s="626"/>
      <c r="G34" s="626"/>
      <c r="H34" s="626"/>
      <c r="I34" s="626"/>
      <c r="J34" s="626"/>
      <c r="K34" s="626"/>
      <c r="L34" s="626"/>
      <c r="M34" s="626"/>
      <c r="N34" s="626"/>
      <c r="O34" s="626"/>
      <c r="P34" s="626"/>
      <c r="Q34" s="627"/>
      <c r="R34" s="610">
        <v>715488716</v>
      </c>
      <c r="S34" s="611"/>
      <c r="T34" s="611"/>
      <c r="U34" s="611"/>
      <c r="V34" s="611"/>
      <c r="W34" s="611"/>
      <c r="X34" s="611"/>
      <c r="Y34" s="612"/>
      <c r="Z34" s="613">
        <v>100</v>
      </c>
      <c r="AA34" s="613"/>
      <c r="AB34" s="613"/>
      <c r="AC34" s="613"/>
      <c r="AD34" s="614">
        <v>371777266</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194</v>
      </c>
      <c r="BZ34" s="593"/>
      <c r="CA34" s="593"/>
      <c r="CB34" s="593"/>
      <c r="CC34" s="593"/>
      <c r="CD34" s="593"/>
      <c r="CE34" s="593"/>
      <c r="CF34" s="593"/>
      <c r="CG34" s="593"/>
      <c r="CH34" s="593"/>
      <c r="CI34" s="593"/>
      <c r="CJ34" s="593"/>
      <c r="CK34" s="593"/>
      <c r="CL34" s="594"/>
      <c r="CM34" s="592" t="s">
        <v>289</v>
      </c>
      <c r="CN34" s="593"/>
      <c r="CO34" s="593"/>
      <c r="CP34" s="593"/>
      <c r="CQ34" s="593"/>
      <c r="CR34" s="593"/>
      <c r="CS34" s="593"/>
      <c r="CT34" s="594"/>
      <c r="CU34" s="592" t="s">
        <v>290</v>
      </c>
      <c r="CV34" s="593"/>
      <c r="CW34" s="593"/>
      <c r="CX34" s="594"/>
      <c r="CY34" s="592" t="s">
        <v>291</v>
      </c>
      <c r="CZ34" s="593"/>
      <c r="DA34" s="593"/>
      <c r="DB34" s="593"/>
      <c r="DC34" s="593"/>
      <c r="DD34" s="593"/>
      <c r="DE34" s="593"/>
      <c r="DF34" s="594"/>
      <c r="DG34" s="634" t="s">
        <v>292</v>
      </c>
      <c r="DH34" s="635"/>
      <c r="DI34" s="635"/>
      <c r="DJ34" s="635"/>
      <c r="DK34" s="635"/>
      <c r="DL34" s="635"/>
      <c r="DM34" s="635"/>
      <c r="DN34" s="635"/>
      <c r="DO34" s="635"/>
      <c r="DP34" s="635"/>
      <c r="DQ34" s="636"/>
      <c r="DR34" s="592" t="s">
        <v>293</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294</v>
      </c>
      <c r="BZ35" s="597"/>
      <c r="CA35" s="597"/>
      <c r="CB35" s="597"/>
      <c r="CC35" s="597"/>
      <c r="CD35" s="597"/>
      <c r="CE35" s="597"/>
      <c r="CF35" s="597"/>
      <c r="CG35" s="597"/>
      <c r="CH35" s="597"/>
      <c r="CI35" s="597"/>
      <c r="CJ35" s="597"/>
      <c r="CK35" s="597"/>
      <c r="CL35" s="598"/>
      <c r="CM35" s="599">
        <v>290653146</v>
      </c>
      <c r="CN35" s="600"/>
      <c r="CO35" s="600"/>
      <c r="CP35" s="600"/>
      <c r="CQ35" s="600"/>
      <c r="CR35" s="600"/>
      <c r="CS35" s="600"/>
      <c r="CT35" s="601"/>
      <c r="CU35" s="604">
        <v>41.4</v>
      </c>
      <c r="CV35" s="605"/>
      <c r="CW35" s="605"/>
      <c r="CX35" s="637"/>
      <c r="CY35" s="638">
        <v>244608219</v>
      </c>
      <c r="CZ35" s="600"/>
      <c r="DA35" s="600"/>
      <c r="DB35" s="600"/>
      <c r="DC35" s="600"/>
      <c r="DD35" s="600"/>
      <c r="DE35" s="600"/>
      <c r="DF35" s="601"/>
      <c r="DG35" s="638">
        <v>242360714</v>
      </c>
      <c r="DH35" s="600"/>
      <c r="DI35" s="600"/>
      <c r="DJ35" s="600"/>
      <c r="DK35" s="600"/>
      <c r="DL35" s="600"/>
      <c r="DM35" s="600"/>
      <c r="DN35" s="600"/>
      <c r="DO35" s="600"/>
      <c r="DP35" s="600"/>
      <c r="DQ35" s="601"/>
      <c r="DR35" s="604">
        <v>60.8</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295</v>
      </c>
      <c r="BZ36" s="608"/>
      <c r="CA36" s="608"/>
      <c r="CB36" s="608"/>
      <c r="CC36" s="608"/>
      <c r="CD36" s="608"/>
      <c r="CE36" s="608"/>
      <c r="CF36" s="608"/>
      <c r="CG36" s="608"/>
      <c r="CH36" s="608"/>
      <c r="CI36" s="608"/>
      <c r="CJ36" s="608"/>
      <c r="CK36" s="608"/>
      <c r="CL36" s="609"/>
      <c r="CM36" s="610">
        <v>195625477</v>
      </c>
      <c r="CN36" s="629"/>
      <c r="CO36" s="629"/>
      <c r="CP36" s="629"/>
      <c r="CQ36" s="629"/>
      <c r="CR36" s="629"/>
      <c r="CS36" s="629"/>
      <c r="CT36" s="630"/>
      <c r="CU36" s="615">
        <v>27.9</v>
      </c>
      <c r="CV36" s="631"/>
      <c r="CW36" s="631"/>
      <c r="CX36" s="632"/>
      <c r="CY36" s="619">
        <v>167920646</v>
      </c>
      <c r="CZ36" s="629"/>
      <c r="DA36" s="629"/>
      <c r="DB36" s="629"/>
      <c r="DC36" s="629"/>
      <c r="DD36" s="629"/>
      <c r="DE36" s="629"/>
      <c r="DF36" s="630"/>
      <c r="DG36" s="619">
        <v>165677973</v>
      </c>
      <c r="DH36" s="629"/>
      <c r="DI36" s="629"/>
      <c r="DJ36" s="629"/>
      <c r="DK36" s="629"/>
      <c r="DL36" s="629"/>
      <c r="DM36" s="629"/>
      <c r="DN36" s="629"/>
      <c r="DO36" s="629"/>
      <c r="DP36" s="629"/>
      <c r="DQ36" s="630"/>
      <c r="DR36" s="615">
        <v>41.6</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296</v>
      </c>
      <c r="AQ37" s="593"/>
      <c r="AR37" s="593"/>
      <c r="AS37" s="593"/>
      <c r="AT37" s="593"/>
      <c r="AU37" s="593"/>
      <c r="AV37" s="593"/>
      <c r="AW37" s="593"/>
      <c r="AX37" s="593"/>
      <c r="AY37" s="593"/>
      <c r="AZ37" s="593"/>
      <c r="BA37" s="593"/>
      <c r="BB37" s="593"/>
      <c r="BC37" s="594"/>
      <c r="BD37" s="592" t="s">
        <v>297</v>
      </c>
      <c r="BE37" s="593"/>
      <c r="BF37" s="593"/>
      <c r="BG37" s="593"/>
      <c r="BH37" s="593"/>
      <c r="BI37" s="593"/>
      <c r="BJ37" s="593"/>
      <c r="BK37" s="593"/>
      <c r="BL37" s="593"/>
      <c r="BM37" s="594"/>
      <c r="BN37" s="592" t="s">
        <v>298</v>
      </c>
      <c r="BO37" s="593"/>
      <c r="BP37" s="593"/>
      <c r="BQ37" s="593"/>
      <c r="BR37" s="593"/>
      <c r="BS37" s="593"/>
      <c r="BT37" s="593"/>
      <c r="BU37" s="593"/>
      <c r="BV37" s="593"/>
      <c r="BW37" s="594"/>
      <c r="BY37" s="607" t="s">
        <v>299</v>
      </c>
      <c r="BZ37" s="608"/>
      <c r="CA37" s="608"/>
      <c r="CB37" s="608"/>
      <c r="CC37" s="608"/>
      <c r="CD37" s="608"/>
      <c r="CE37" s="608"/>
      <c r="CF37" s="608"/>
      <c r="CG37" s="608"/>
      <c r="CH37" s="608"/>
      <c r="CI37" s="608"/>
      <c r="CJ37" s="608"/>
      <c r="CK37" s="608"/>
      <c r="CL37" s="609"/>
      <c r="CM37" s="610">
        <v>148239675</v>
      </c>
      <c r="CN37" s="611"/>
      <c r="CO37" s="611"/>
      <c r="CP37" s="611"/>
      <c r="CQ37" s="611"/>
      <c r="CR37" s="611"/>
      <c r="CS37" s="611"/>
      <c r="CT37" s="612"/>
      <c r="CU37" s="615">
        <v>21.1</v>
      </c>
      <c r="CV37" s="631"/>
      <c r="CW37" s="631"/>
      <c r="CX37" s="632"/>
      <c r="CY37" s="619">
        <v>121887557</v>
      </c>
      <c r="CZ37" s="629"/>
      <c r="DA37" s="629"/>
      <c r="DB37" s="629"/>
      <c r="DC37" s="629"/>
      <c r="DD37" s="629"/>
      <c r="DE37" s="629"/>
      <c r="DF37" s="630"/>
      <c r="DG37" s="619">
        <v>121845930</v>
      </c>
      <c r="DH37" s="629"/>
      <c r="DI37" s="629"/>
      <c r="DJ37" s="629"/>
      <c r="DK37" s="629"/>
      <c r="DL37" s="629"/>
      <c r="DM37" s="629"/>
      <c r="DN37" s="629"/>
      <c r="DO37" s="629"/>
      <c r="DP37" s="629"/>
      <c r="DQ37" s="630"/>
      <c r="DR37" s="615">
        <v>30.6</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300</v>
      </c>
      <c r="AQ38" s="650"/>
      <c r="AR38" s="650"/>
      <c r="AS38" s="650"/>
      <c r="AT38" s="655" t="s">
        <v>301</v>
      </c>
      <c r="AU38" s="223"/>
      <c r="AV38" s="223"/>
      <c r="AW38" s="223"/>
      <c r="AX38" s="596" t="s">
        <v>155</v>
      </c>
      <c r="AY38" s="597"/>
      <c r="AZ38" s="597"/>
      <c r="BA38" s="597"/>
      <c r="BB38" s="597"/>
      <c r="BC38" s="598"/>
      <c r="BD38" s="639">
        <v>99.9</v>
      </c>
      <c r="BE38" s="640"/>
      <c r="BF38" s="640"/>
      <c r="BG38" s="640"/>
      <c r="BH38" s="640"/>
      <c r="BI38" s="640">
        <v>99.1</v>
      </c>
      <c r="BJ38" s="640"/>
      <c r="BK38" s="640"/>
      <c r="BL38" s="640"/>
      <c r="BM38" s="641"/>
      <c r="BN38" s="639">
        <v>99.6</v>
      </c>
      <c r="BO38" s="640"/>
      <c r="BP38" s="640"/>
      <c r="BQ38" s="640"/>
      <c r="BR38" s="640"/>
      <c r="BS38" s="640">
        <v>98.8</v>
      </c>
      <c r="BT38" s="640"/>
      <c r="BU38" s="640"/>
      <c r="BV38" s="640"/>
      <c r="BW38" s="641"/>
      <c r="BY38" s="607" t="s">
        <v>302</v>
      </c>
      <c r="BZ38" s="608"/>
      <c r="CA38" s="608"/>
      <c r="CB38" s="608"/>
      <c r="CC38" s="608"/>
      <c r="CD38" s="608"/>
      <c r="CE38" s="608"/>
      <c r="CF38" s="608"/>
      <c r="CG38" s="608"/>
      <c r="CH38" s="608"/>
      <c r="CI38" s="608"/>
      <c r="CJ38" s="608"/>
      <c r="CK38" s="608"/>
      <c r="CL38" s="609"/>
      <c r="CM38" s="610">
        <v>28002818</v>
      </c>
      <c r="CN38" s="629"/>
      <c r="CO38" s="629"/>
      <c r="CP38" s="629"/>
      <c r="CQ38" s="629"/>
      <c r="CR38" s="629"/>
      <c r="CS38" s="629"/>
      <c r="CT38" s="630"/>
      <c r="CU38" s="615">
        <v>4</v>
      </c>
      <c r="CV38" s="631"/>
      <c r="CW38" s="631"/>
      <c r="CX38" s="632"/>
      <c r="CY38" s="619">
        <v>13196700</v>
      </c>
      <c r="CZ38" s="629"/>
      <c r="DA38" s="629"/>
      <c r="DB38" s="629"/>
      <c r="DC38" s="629"/>
      <c r="DD38" s="629"/>
      <c r="DE38" s="629"/>
      <c r="DF38" s="630"/>
      <c r="DG38" s="619">
        <v>13191868</v>
      </c>
      <c r="DH38" s="629"/>
      <c r="DI38" s="629"/>
      <c r="DJ38" s="629"/>
      <c r="DK38" s="629"/>
      <c r="DL38" s="629"/>
      <c r="DM38" s="629"/>
      <c r="DN38" s="629"/>
      <c r="DO38" s="629"/>
      <c r="DP38" s="629"/>
      <c r="DQ38" s="630"/>
      <c r="DR38" s="615">
        <v>3.3</v>
      </c>
      <c r="DS38" s="631"/>
      <c r="DT38" s="631"/>
      <c r="DU38" s="631"/>
      <c r="DV38" s="631"/>
      <c r="DW38" s="631"/>
      <c r="DX38" s="633"/>
    </row>
    <row r="39" spans="2:128" ht="11.25" customHeight="1" x14ac:dyDescent="0.2">
      <c r="AP39" s="651"/>
      <c r="AQ39" s="652"/>
      <c r="AR39" s="652"/>
      <c r="AS39" s="652"/>
      <c r="AT39" s="656"/>
      <c r="AU39" s="212" t="s">
        <v>303</v>
      </c>
      <c r="AV39" s="212"/>
      <c r="AW39" s="212"/>
      <c r="AX39" s="607" t="s">
        <v>304</v>
      </c>
      <c r="AY39" s="608"/>
      <c r="AZ39" s="608"/>
      <c r="BA39" s="608"/>
      <c r="BB39" s="608"/>
      <c r="BC39" s="609"/>
      <c r="BD39" s="647">
        <v>98.6</v>
      </c>
      <c r="BE39" s="643"/>
      <c r="BF39" s="643"/>
      <c r="BG39" s="643"/>
      <c r="BH39" s="643"/>
      <c r="BI39" s="643">
        <v>96.8</v>
      </c>
      <c r="BJ39" s="643"/>
      <c r="BK39" s="643"/>
      <c r="BL39" s="643"/>
      <c r="BM39" s="648"/>
      <c r="BN39" s="647">
        <v>98.6</v>
      </c>
      <c r="BO39" s="643"/>
      <c r="BP39" s="643"/>
      <c r="BQ39" s="643"/>
      <c r="BR39" s="643"/>
      <c r="BS39" s="643">
        <v>96.6</v>
      </c>
      <c r="BT39" s="643"/>
      <c r="BU39" s="643"/>
      <c r="BV39" s="643"/>
      <c r="BW39" s="648"/>
      <c r="BY39" s="607" t="s">
        <v>305</v>
      </c>
      <c r="BZ39" s="608"/>
      <c r="CA39" s="608"/>
      <c r="CB39" s="608"/>
      <c r="CC39" s="608"/>
      <c r="CD39" s="608"/>
      <c r="CE39" s="608"/>
      <c r="CF39" s="608"/>
      <c r="CG39" s="608"/>
      <c r="CH39" s="608"/>
      <c r="CI39" s="608"/>
      <c r="CJ39" s="608"/>
      <c r="CK39" s="608"/>
      <c r="CL39" s="609"/>
      <c r="CM39" s="610">
        <v>67024851</v>
      </c>
      <c r="CN39" s="611"/>
      <c r="CO39" s="611"/>
      <c r="CP39" s="611"/>
      <c r="CQ39" s="611"/>
      <c r="CR39" s="611"/>
      <c r="CS39" s="611"/>
      <c r="CT39" s="612"/>
      <c r="CU39" s="615">
        <v>9.5</v>
      </c>
      <c r="CV39" s="631"/>
      <c r="CW39" s="631"/>
      <c r="CX39" s="632"/>
      <c r="CY39" s="619">
        <v>63490873</v>
      </c>
      <c r="CZ39" s="629"/>
      <c r="DA39" s="629"/>
      <c r="DB39" s="629"/>
      <c r="DC39" s="629"/>
      <c r="DD39" s="629"/>
      <c r="DE39" s="629"/>
      <c r="DF39" s="630"/>
      <c r="DG39" s="619">
        <v>63490873</v>
      </c>
      <c r="DH39" s="629"/>
      <c r="DI39" s="629"/>
      <c r="DJ39" s="629"/>
      <c r="DK39" s="629"/>
      <c r="DL39" s="629"/>
      <c r="DM39" s="629"/>
      <c r="DN39" s="629"/>
      <c r="DO39" s="629"/>
      <c r="DP39" s="629"/>
      <c r="DQ39" s="630"/>
      <c r="DR39" s="615">
        <v>15.9</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306</v>
      </c>
      <c r="AY40" s="626"/>
      <c r="AZ40" s="626"/>
      <c r="BA40" s="626"/>
      <c r="BB40" s="626"/>
      <c r="BC40" s="627"/>
      <c r="BD40" s="644">
        <v>102</v>
      </c>
      <c r="BE40" s="645"/>
      <c r="BF40" s="645"/>
      <c r="BG40" s="645"/>
      <c r="BH40" s="645"/>
      <c r="BI40" s="645">
        <v>101.8</v>
      </c>
      <c r="BJ40" s="645"/>
      <c r="BK40" s="645"/>
      <c r="BL40" s="645"/>
      <c r="BM40" s="646"/>
      <c r="BN40" s="644">
        <v>100.9</v>
      </c>
      <c r="BO40" s="645"/>
      <c r="BP40" s="645"/>
      <c r="BQ40" s="645"/>
      <c r="BR40" s="645"/>
      <c r="BS40" s="645">
        <v>100.8</v>
      </c>
      <c r="BT40" s="645"/>
      <c r="BU40" s="645"/>
      <c r="BV40" s="645"/>
      <c r="BW40" s="646"/>
      <c r="BY40" s="672" t="s">
        <v>307</v>
      </c>
      <c r="BZ40" s="673"/>
      <c r="CA40" s="607" t="s">
        <v>308</v>
      </c>
      <c r="CB40" s="608"/>
      <c r="CC40" s="608"/>
      <c r="CD40" s="608"/>
      <c r="CE40" s="608"/>
      <c r="CF40" s="608"/>
      <c r="CG40" s="608"/>
      <c r="CH40" s="608"/>
      <c r="CI40" s="608"/>
      <c r="CJ40" s="608"/>
      <c r="CK40" s="608"/>
      <c r="CL40" s="609"/>
      <c r="CM40" s="610">
        <v>67024837</v>
      </c>
      <c r="CN40" s="629"/>
      <c r="CO40" s="629"/>
      <c r="CP40" s="629"/>
      <c r="CQ40" s="629"/>
      <c r="CR40" s="629"/>
      <c r="CS40" s="629"/>
      <c r="CT40" s="630"/>
      <c r="CU40" s="615">
        <v>9.5</v>
      </c>
      <c r="CV40" s="631"/>
      <c r="CW40" s="631"/>
      <c r="CX40" s="632"/>
      <c r="CY40" s="619">
        <v>63490859</v>
      </c>
      <c r="CZ40" s="629"/>
      <c r="DA40" s="629"/>
      <c r="DB40" s="629"/>
      <c r="DC40" s="629"/>
      <c r="DD40" s="629"/>
      <c r="DE40" s="629"/>
      <c r="DF40" s="630"/>
      <c r="DG40" s="619">
        <v>63490859</v>
      </c>
      <c r="DH40" s="629"/>
      <c r="DI40" s="629"/>
      <c r="DJ40" s="629"/>
      <c r="DK40" s="629"/>
      <c r="DL40" s="629"/>
      <c r="DM40" s="629"/>
      <c r="DN40" s="629"/>
      <c r="DO40" s="629"/>
      <c r="DP40" s="629"/>
      <c r="DQ40" s="630"/>
      <c r="DR40" s="615">
        <v>15.9</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309</v>
      </c>
      <c r="AQ41" s="666"/>
      <c r="AR41" s="666"/>
      <c r="AS41" s="666"/>
      <c r="AT41" s="666"/>
      <c r="AU41" s="666"/>
      <c r="AV41" s="666"/>
      <c r="AW41" s="667"/>
      <c r="AX41" s="668" t="s">
        <v>310</v>
      </c>
      <c r="AY41" s="668"/>
      <c r="AZ41" s="668"/>
      <c r="BA41" s="668"/>
      <c r="BB41" s="668"/>
      <c r="BC41" s="668"/>
      <c r="BD41" s="669">
        <v>1230073</v>
      </c>
      <c r="BE41" s="670"/>
      <c r="BF41" s="670"/>
      <c r="BG41" s="670"/>
      <c r="BH41" s="670"/>
      <c r="BI41" s="670"/>
      <c r="BJ41" s="670"/>
      <c r="BK41" s="670"/>
      <c r="BL41" s="670"/>
      <c r="BM41" s="671"/>
      <c r="BN41" s="669" t="s">
        <v>311</v>
      </c>
      <c r="BO41" s="670"/>
      <c r="BP41" s="670"/>
      <c r="BQ41" s="670"/>
      <c r="BR41" s="670"/>
      <c r="BS41" s="670"/>
      <c r="BT41" s="670"/>
      <c r="BU41" s="670"/>
      <c r="BV41" s="670"/>
      <c r="BW41" s="671"/>
      <c r="BY41" s="674"/>
      <c r="BZ41" s="675"/>
      <c r="CA41" s="607" t="s">
        <v>312</v>
      </c>
      <c r="CB41" s="608"/>
      <c r="CC41" s="608"/>
      <c r="CD41" s="608"/>
      <c r="CE41" s="608"/>
      <c r="CF41" s="608"/>
      <c r="CG41" s="608"/>
      <c r="CH41" s="608"/>
      <c r="CI41" s="608"/>
      <c r="CJ41" s="608"/>
      <c r="CK41" s="608"/>
      <c r="CL41" s="609"/>
      <c r="CM41" s="610">
        <v>63024424</v>
      </c>
      <c r="CN41" s="611"/>
      <c r="CO41" s="611"/>
      <c r="CP41" s="611"/>
      <c r="CQ41" s="611"/>
      <c r="CR41" s="611"/>
      <c r="CS41" s="611"/>
      <c r="CT41" s="612"/>
      <c r="CU41" s="615">
        <v>9</v>
      </c>
      <c r="CV41" s="631"/>
      <c r="CW41" s="631"/>
      <c r="CX41" s="632"/>
      <c r="CY41" s="619">
        <v>59857456</v>
      </c>
      <c r="CZ41" s="629"/>
      <c r="DA41" s="629"/>
      <c r="DB41" s="629"/>
      <c r="DC41" s="629"/>
      <c r="DD41" s="629"/>
      <c r="DE41" s="629"/>
      <c r="DF41" s="630"/>
      <c r="DG41" s="619">
        <v>59857456</v>
      </c>
      <c r="DH41" s="629"/>
      <c r="DI41" s="629"/>
      <c r="DJ41" s="629"/>
      <c r="DK41" s="629"/>
      <c r="DL41" s="629"/>
      <c r="DM41" s="629"/>
      <c r="DN41" s="629"/>
      <c r="DO41" s="629"/>
      <c r="DP41" s="629"/>
      <c r="DQ41" s="630"/>
      <c r="DR41" s="615">
        <v>15</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313</v>
      </c>
      <c r="AQ42" s="659"/>
      <c r="AR42" s="659"/>
      <c r="AS42" s="659"/>
      <c r="AT42" s="659"/>
      <c r="AU42" s="659"/>
      <c r="AV42" s="659"/>
      <c r="AW42" s="660"/>
      <c r="AX42" s="661" t="s">
        <v>314</v>
      </c>
      <c r="AY42" s="661"/>
      <c r="AZ42" s="661"/>
      <c r="BA42" s="661"/>
      <c r="BB42" s="661"/>
      <c r="BC42" s="661"/>
      <c r="BD42" s="662">
        <v>1230073</v>
      </c>
      <c r="BE42" s="663"/>
      <c r="BF42" s="663"/>
      <c r="BG42" s="663"/>
      <c r="BH42" s="663"/>
      <c r="BI42" s="663"/>
      <c r="BJ42" s="663"/>
      <c r="BK42" s="663"/>
      <c r="BL42" s="663"/>
      <c r="BM42" s="664"/>
      <c r="BN42" s="662" t="s">
        <v>315</v>
      </c>
      <c r="BO42" s="663"/>
      <c r="BP42" s="663"/>
      <c r="BQ42" s="663"/>
      <c r="BR42" s="663"/>
      <c r="BS42" s="663"/>
      <c r="BT42" s="663"/>
      <c r="BU42" s="663"/>
      <c r="BV42" s="663"/>
      <c r="BW42" s="664"/>
      <c r="BY42" s="674"/>
      <c r="BZ42" s="675"/>
      <c r="CA42" s="607" t="s">
        <v>316</v>
      </c>
      <c r="CB42" s="608"/>
      <c r="CC42" s="608"/>
      <c r="CD42" s="608"/>
      <c r="CE42" s="608"/>
      <c r="CF42" s="608"/>
      <c r="CG42" s="608"/>
      <c r="CH42" s="608"/>
      <c r="CI42" s="608"/>
      <c r="CJ42" s="608"/>
      <c r="CK42" s="608"/>
      <c r="CL42" s="609"/>
      <c r="CM42" s="610">
        <v>4000413</v>
      </c>
      <c r="CN42" s="629"/>
      <c r="CO42" s="629"/>
      <c r="CP42" s="629"/>
      <c r="CQ42" s="629"/>
      <c r="CR42" s="629"/>
      <c r="CS42" s="629"/>
      <c r="CT42" s="630"/>
      <c r="CU42" s="615">
        <v>0.6</v>
      </c>
      <c r="CV42" s="631"/>
      <c r="CW42" s="631"/>
      <c r="CX42" s="632"/>
      <c r="CY42" s="619">
        <v>3633403</v>
      </c>
      <c r="CZ42" s="629"/>
      <c r="DA42" s="629"/>
      <c r="DB42" s="629"/>
      <c r="DC42" s="629"/>
      <c r="DD42" s="629"/>
      <c r="DE42" s="629"/>
      <c r="DF42" s="630"/>
      <c r="DG42" s="619">
        <v>3633403</v>
      </c>
      <c r="DH42" s="629"/>
      <c r="DI42" s="629"/>
      <c r="DJ42" s="629"/>
      <c r="DK42" s="629"/>
      <c r="DL42" s="629"/>
      <c r="DM42" s="629"/>
      <c r="DN42" s="629"/>
      <c r="DO42" s="629"/>
      <c r="DP42" s="629"/>
      <c r="DQ42" s="630"/>
      <c r="DR42" s="615">
        <v>0.9</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317</v>
      </c>
      <c r="CB43" s="608"/>
      <c r="CC43" s="608"/>
      <c r="CD43" s="608"/>
      <c r="CE43" s="608"/>
      <c r="CF43" s="608"/>
      <c r="CG43" s="608"/>
      <c r="CH43" s="608"/>
      <c r="CI43" s="608"/>
      <c r="CJ43" s="608"/>
      <c r="CK43" s="608"/>
      <c r="CL43" s="609"/>
      <c r="CM43" s="610">
        <v>14</v>
      </c>
      <c r="CN43" s="611"/>
      <c r="CO43" s="611"/>
      <c r="CP43" s="611"/>
      <c r="CQ43" s="611"/>
      <c r="CR43" s="611"/>
      <c r="CS43" s="611"/>
      <c r="CT43" s="612"/>
      <c r="CU43" s="615">
        <v>0</v>
      </c>
      <c r="CV43" s="631"/>
      <c r="CW43" s="631"/>
      <c r="CX43" s="632"/>
      <c r="CY43" s="619">
        <v>14</v>
      </c>
      <c r="CZ43" s="629"/>
      <c r="DA43" s="629"/>
      <c r="DB43" s="629"/>
      <c r="DC43" s="629"/>
      <c r="DD43" s="629"/>
      <c r="DE43" s="629"/>
      <c r="DF43" s="630"/>
      <c r="DG43" s="619">
        <v>14</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318</v>
      </c>
      <c r="BZ44" s="608"/>
      <c r="CA44" s="608"/>
      <c r="CB44" s="608"/>
      <c r="CC44" s="608"/>
      <c r="CD44" s="608"/>
      <c r="CE44" s="608"/>
      <c r="CF44" s="608"/>
      <c r="CG44" s="608"/>
      <c r="CH44" s="608"/>
      <c r="CI44" s="608"/>
      <c r="CJ44" s="608"/>
      <c r="CK44" s="608"/>
      <c r="CL44" s="609"/>
      <c r="CM44" s="610">
        <v>275747284</v>
      </c>
      <c r="CN44" s="629"/>
      <c r="CO44" s="629"/>
      <c r="CP44" s="629"/>
      <c r="CQ44" s="629"/>
      <c r="CR44" s="629"/>
      <c r="CS44" s="629"/>
      <c r="CT44" s="630"/>
      <c r="CU44" s="615">
        <v>39.299999999999997</v>
      </c>
      <c r="CV44" s="631"/>
      <c r="CW44" s="631"/>
      <c r="CX44" s="632"/>
      <c r="CY44" s="619">
        <v>195845714</v>
      </c>
      <c r="CZ44" s="629"/>
      <c r="DA44" s="629"/>
      <c r="DB44" s="629"/>
      <c r="DC44" s="629"/>
      <c r="DD44" s="629"/>
      <c r="DE44" s="629"/>
      <c r="DF44" s="630"/>
      <c r="DG44" s="619">
        <v>138976748</v>
      </c>
      <c r="DH44" s="629"/>
      <c r="DI44" s="629"/>
      <c r="DJ44" s="629"/>
      <c r="DK44" s="629"/>
      <c r="DL44" s="629"/>
      <c r="DM44" s="629"/>
      <c r="DN44" s="629"/>
      <c r="DO44" s="629"/>
      <c r="DP44" s="629"/>
      <c r="DQ44" s="630"/>
      <c r="DR44" s="615">
        <v>34.9</v>
      </c>
      <c r="DS44" s="631"/>
      <c r="DT44" s="631"/>
      <c r="DU44" s="631"/>
      <c r="DV44" s="631"/>
      <c r="DW44" s="631"/>
      <c r="DX44" s="633"/>
    </row>
    <row r="45" spans="2:128" ht="11.25" customHeight="1" x14ac:dyDescent="0.2">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320</v>
      </c>
      <c r="BZ45" s="608"/>
      <c r="CA45" s="608"/>
      <c r="CB45" s="608"/>
      <c r="CC45" s="608"/>
      <c r="CD45" s="608"/>
      <c r="CE45" s="608"/>
      <c r="CF45" s="608"/>
      <c r="CG45" s="608"/>
      <c r="CH45" s="608"/>
      <c r="CI45" s="608"/>
      <c r="CJ45" s="608"/>
      <c r="CK45" s="608"/>
      <c r="CL45" s="609"/>
      <c r="CM45" s="610">
        <v>44096599</v>
      </c>
      <c r="CN45" s="611"/>
      <c r="CO45" s="611"/>
      <c r="CP45" s="611"/>
      <c r="CQ45" s="611"/>
      <c r="CR45" s="611"/>
      <c r="CS45" s="611"/>
      <c r="CT45" s="612"/>
      <c r="CU45" s="615">
        <v>6.3</v>
      </c>
      <c r="CV45" s="631"/>
      <c r="CW45" s="631"/>
      <c r="CX45" s="632"/>
      <c r="CY45" s="619">
        <v>20901585</v>
      </c>
      <c r="CZ45" s="629"/>
      <c r="DA45" s="629"/>
      <c r="DB45" s="629"/>
      <c r="DC45" s="629"/>
      <c r="DD45" s="629"/>
      <c r="DE45" s="629"/>
      <c r="DF45" s="630"/>
      <c r="DG45" s="619">
        <v>16223078</v>
      </c>
      <c r="DH45" s="629"/>
      <c r="DI45" s="629"/>
      <c r="DJ45" s="629"/>
      <c r="DK45" s="629"/>
      <c r="DL45" s="629"/>
      <c r="DM45" s="629"/>
      <c r="DN45" s="629"/>
      <c r="DO45" s="629"/>
      <c r="DP45" s="629"/>
      <c r="DQ45" s="630"/>
      <c r="DR45" s="615">
        <v>4.0999999999999996</v>
      </c>
      <c r="DS45" s="631"/>
      <c r="DT45" s="631"/>
      <c r="DU45" s="631"/>
      <c r="DV45" s="631"/>
      <c r="DW45" s="631"/>
      <c r="DX45" s="633"/>
    </row>
    <row r="46" spans="2:128" ht="11.25" customHeight="1" x14ac:dyDescent="0.2">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322</v>
      </c>
      <c r="BZ46" s="608"/>
      <c r="CA46" s="608"/>
      <c r="CB46" s="608"/>
      <c r="CC46" s="608"/>
      <c r="CD46" s="608"/>
      <c r="CE46" s="608"/>
      <c r="CF46" s="608"/>
      <c r="CG46" s="608"/>
      <c r="CH46" s="608"/>
      <c r="CI46" s="608"/>
      <c r="CJ46" s="608"/>
      <c r="CK46" s="608"/>
      <c r="CL46" s="609"/>
      <c r="CM46" s="610">
        <v>3688064</v>
      </c>
      <c r="CN46" s="629"/>
      <c r="CO46" s="629"/>
      <c r="CP46" s="629"/>
      <c r="CQ46" s="629"/>
      <c r="CR46" s="629"/>
      <c r="CS46" s="629"/>
      <c r="CT46" s="630"/>
      <c r="CU46" s="615">
        <v>0.5</v>
      </c>
      <c r="CV46" s="631"/>
      <c r="CW46" s="631"/>
      <c r="CX46" s="632"/>
      <c r="CY46" s="619">
        <v>2830645</v>
      </c>
      <c r="CZ46" s="629"/>
      <c r="DA46" s="629"/>
      <c r="DB46" s="629"/>
      <c r="DC46" s="629"/>
      <c r="DD46" s="629"/>
      <c r="DE46" s="629"/>
      <c r="DF46" s="630"/>
      <c r="DG46" s="619">
        <v>2504209</v>
      </c>
      <c r="DH46" s="629"/>
      <c r="DI46" s="629"/>
      <c r="DJ46" s="629"/>
      <c r="DK46" s="629"/>
      <c r="DL46" s="629"/>
      <c r="DM46" s="629"/>
      <c r="DN46" s="629"/>
      <c r="DO46" s="629"/>
      <c r="DP46" s="629"/>
      <c r="DQ46" s="630"/>
      <c r="DR46" s="615">
        <v>0.6</v>
      </c>
      <c r="DS46" s="631"/>
      <c r="DT46" s="631"/>
      <c r="DU46" s="631"/>
      <c r="DV46" s="631"/>
      <c r="DW46" s="631"/>
      <c r="DX46" s="633"/>
    </row>
    <row r="47" spans="2:128" ht="11.25" customHeight="1" x14ac:dyDescent="0.2">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324</v>
      </c>
      <c r="BZ47" s="608"/>
      <c r="CA47" s="608"/>
      <c r="CB47" s="608"/>
      <c r="CC47" s="608"/>
      <c r="CD47" s="608"/>
      <c r="CE47" s="608"/>
      <c r="CF47" s="608"/>
      <c r="CG47" s="608"/>
      <c r="CH47" s="608"/>
      <c r="CI47" s="608"/>
      <c r="CJ47" s="608"/>
      <c r="CK47" s="608"/>
      <c r="CL47" s="609"/>
      <c r="CM47" s="610">
        <v>175467611</v>
      </c>
      <c r="CN47" s="611"/>
      <c r="CO47" s="611"/>
      <c r="CP47" s="611"/>
      <c r="CQ47" s="611"/>
      <c r="CR47" s="611"/>
      <c r="CS47" s="611"/>
      <c r="CT47" s="612"/>
      <c r="CU47" s="615">
        <v>25</v>
      </c>
      <c r="CV47" s="631"/>
      <c r="CW47" s="631"/>
      <c r="CX47" s="632"/>
      <c r="CY47" s="619">
        <v>126260120</v>
      </c>
      <c r="CZ47" s="629"/>
      <c r="DA47" s="629"/>
      <c r="DB47" s="629"/>
      <c r="DC47" s="629"/>
      <c r="DD47" s="629"/>
      <c r="DE47" s="629"/>
      <c r="DF47" s="630"/>
      <c r="DG47" s="619">
        <v>91810853</v>
      </c>
      <c r="DH47" s="629"/>
      <c r="DI47" s="629"/>
      <c r="DJ47" s="629"/>
      <c r="DK47" s="629"/>
      <c r="DL47" s="629"/>
      <c r="DM47" s="629"/>
      <c r="DN47" s="629"/>
      <c r="DO47" s="629"/>
      <c r="DP47" s="629"/>
      <c r="DQ47" s="630"/>
      <c r="DR47" s="615">
        <v>23</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325</v>
      </c>
      <c r="BZ48" s="608"/>
      <c r="CA48" s="608"/>
      <c r="CB48" s="608"/>
      <c r="CC48" s="608"/>
      <c r="CD48" s="608"/>
      <c r="CE48" s="608"/>
      <c r="CF48" s="608"/>
      <c r="CG48" s="608"/>
      <c r="CH48" s="608"/>
      <c r="CI48" s="608"/>
      <c r="CJ48" s="608"/>
      <c r="CK48" s="608"/>
      <c r="CL48" s="609"/>
      <c r="CM48" s="610">
        <v>15620601</v>
      </c>
      <c r="CN48" s="629"/>
      <c r="CO48" s="629"/>
      <c r="CP48" s="629"/>
      <c r="CQ48" s="629"/>
      <c r="CR48" s="629"/>
      <c r="CS48" s="629"/>
      <c r="CT48" s="630"/>
      <c r="CU48" s="615">
        <v>2.2000000000000002</v>
      </c>
      <c r="CV48" s="631"/>
      <c r="CW48" s="631"/>
      <c r="CX48" s="632"/>
      <c r="CY48" s="619">
        <v>15399496</v>
      </c>
      <c r="CZ48" s="629"/>
      <c r="DA48" s="629"/>
      <c r="DB48" s="629"/>
      <c r="DC48" s="629"/>
      <c r="DD48" s="629"/>
      <c r="DE48" s="629"/>
      <c r="DF48" s="630"/>
      <c r="DG48" s="619">
        <v>12995270</v>
      </c>
      <c r="DH48" s="629"/>
      <c r="DI48" s="629"/>
      <c r="DJ48" s="629"/>
      <c r="DK48" s="629"/>
      <c r="DL48" s="629"/>
      <c r="DM48" s="629"/>
      <c r="DN48" s="629"/>
      <c r="DO48" s="629"/>
      <c r="DP48" s="629"/>
      <c r="DQ48" s="630"/>
      <c r="DR48" s="615">
        <v>3.3</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326</v>
      </c>
      <c r="BZ49" s="608"/>
      <c r="CA49" s="608"/>
      <c r="CB49" s="608"/>
      <c r="CC49" s="608"/>
      <c r="CD49" s="608"/>
      <c r="CE49" s="608"/>
      <c r="CF49" s="608"/>
      <c r="CG49" s="608"/>
      <c r="CH49" s="608"/>
      <c r="CI49" s="608"/>
      <c r="CJ49" s="608"/>
      <c r="CK49" s="608"/>
      <c r="CL49" s="609"/>
      <c r="CM49" s="610">
        <v>18941150</v>
      </c>
      <c r="CN49" s="611"/>
      <c r="CO49" s="611"/>
      <c r="CP49" s="611"/>
      <c r="CQ49" s="611"/>
      <c r="CR49" s="611"/>
      <c r="CS49" s="611"/>
      <c r="CT49" s="612"/>
      <c r="CU49" s="615">
        <v>2.7</v>
      </c>
      <c r="CV49" s="631"/>
      <c r="CW49" s="631"/>
      <c r="CX49" s="632"/>
      <c r="CY49" s="619">
        <v>14377392</v>
      </c>
      <c r="CZ49" s="629"/>
      <c r="DA49" s="629"/>
      <c r="DB49" s="629"/>
      <c r="DC49" s="629"/>
      <c r="DD49" s="629"/>
      <c r="DE49" s="629"/>
      <c r="DF49" s="630"/>
      <c r="DG49" s="619" t="s">
        <v>210</v>
      </c>
      <c r="DH49" s="629"/>
      <c r="DI49" s="629"/>
      <c r="DJ49" s="629"/>
      <c r="DK49" s="629"/>
      <c r="DL49" s="629"/>
      <c r="DM49" s="629"/>
      <c r="DN49" s="629"/>
      <c r="DO49" s="629"/>
      <c r="DP49" s="629"/>
      <c r="DQ49" s="630"/>
      <c r="DR49" s="615" t="s">
        <v>210</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327</v>
      </c>
      <c r="BZ50" s="608"/>
      <c r="CA50" s="608"/>
      <c r="CB50" s="608"/>
      <c r="CC50" s="608"/>
      <c r="CD50" s="608"/>
      <c r="CE50" s="608"/>
      <c r="CF50" s="608"/>
      <c r="CG50" s="608"/>
      <c r="CH50" s="608"/>
      <c r="CI50" s="608"/>
      <c r="CJ50" s="608"/>
      <c r="CK50" s="608"/>
      <c r="CL50" s="609"/>
      <c r="CM50" s="610">
        <v>826450</v>
      </c>
      <c r="CN50" s="629"/>
      <c r="CO50" s="629"/>
      <c r="CP50" s="629"/>
      <c r="CQ50" s="629"/>
      <c r="CR50" s="629"/>
      <c r="CS50" s="629"/>
      <c r="CT50" s="630"/>
      <c r="CU50" s="615">
        <v>0.1</v>
      </c>
      <c r="CV50" s="631"/>
      <c r="CW50" s="631"/>
      <c r="CX50" s="632"/>
      <c r="CY50" s="619">
        <v>302500</v>
      </c>
      <c r="CZ50" s="629"/>
      <c r="DA50" s="629"/>
      <c r="DB50" s="629"/>
      <c r="DC50" s="629"/>
      <c r="DD50" s="629"/>
      <c r="DE50" s="629"/>
      <c r="DF50" s="630"/>
      <c r="DG50" s="619" t="s">
        <v>119</v>
      </c>
      <c r="DH50" s="629"/>
      <c r="DI50" s="629"/>
      <c r="DJ50" s="629"/>
      <c r="DK50" s="629"/>
      <c r="DL50" s="629"/>
      <c r="DM50" s="629"/>
      <c r="DN50" s="629"/>
      <c r="DO50" s="629"/>
      <c r="DP50" s="629"/>
      <c r="DQ50" s="630"/>
      <c r="DR50" s="615" t="s">
        <v>119</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328</v>
      </c>
      <c r="BZ51" s="608"/>
      <c r="CA51" s="608"/>
      <c r="CB51" s="608"/>
      <c r="CC51" s="608"/>
      <c r="CD51" s="608"/>
      <c r="CE51" s="608"/>
      <c r="CF51" s="608"/>
      <c r="CG51" s="608"/>
      <c r="CH51" s="608"/>
      <c r="CI51" s="608"/>
      <c r="CJ51" s="608"/>
      <c r="CK51" s="608"/>
      <c r="CL51" s="609"/>
      <c r="CM51" s="610">
        <v>17106809</v>
      </c>
      <c r="CN51" s="611"/>
      <c r="CO51" s="611"/>
      <c r="CP51" s="611"/>
      <c r="CQ51" s="611"/>
      <c r="CR51" s="611"/>
      <c r="CS51" s="611"/>
      <c r="CT51" s="612"/>
      <c r="CU51" s="615">
        <v>2.4</v>
      </c>
      <c r="CV51" s="631"/>
      <c r="CW51" s="631"/>
      <c r="CX51" s="632"/>
      <c r="CY51" s="619">
        <v>15773976</v>
      </c>
      <c r="CZ51" s="629"/>
      <c r="DA51" s="629"/>
      <c r="DB51" s="629"/>
      <c r="DC51" s="629"/>
      <c r="DD51" s="629"/>
      <c r="DE51" s="629"/>
      <c r="DF51" s="630"/>
      <c r="DG51" s="619">
        <v>15443338</v>
      </c>
      <c r="DH51" s="629"/>
      <c r="DI51" s="629"/>
      <c r="DJ51" s="629"/>
      <c r="DK51" s="629"/>
      <c r="DL51" s="629"/>
      <c r="DM51" s="629"/>
      <c r="DN51" s="629"/>
      <c r="DO51" s="629"/>
      <c r="DP51" s="629"/>
      <c r="DQ51" s="630"/>
      <c r="DR51" s="615">
        <v>3.9</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329</v>
      </c>
      <c r="BZ52" s="608"/>
      <c r="CA52" s="608"/>
      <c r="CB52" s="608"/>
      <c r="CC52" s="608"/>
      <c r="CD52" s="608"/>
      <c r="CE52" s="608"/>
      <c r="CF52" s="608"/>
      <c r="CG52" s="608"/>
      <c r="CH52" s="608"/>
      <c r="CI52" s="608"/>
      <c r="CJ52" s="608"/>
      <c r="CK52" s="608"/>
      <c r="CL52" s="609"/>
      <c r="CM52" s="610" t="s">
        <v>119</v>
      </c>
      <c r="CN52" s="629"/>
      <c r="CO52" s="629"/>
      <c r="CP52" s="629"/>
      <c r="CQ52" s="629"/>
      <c r="CR52" s="629"/>
      <c r="CS52" s="629"/>
      <c r="CT52" s="630"/>
      <c r="CU52" s="615" t="s">
        <v>119</v>
      </c>
      <c r="CV52" s="631"/>
      <c r="CW52" s="631"/>
      <c r="CX52" s="632"/>
      <c r="CY52" s="619" t="s">
        <v>119</v>
      </c>
      <c r="CZ52" s="629"/>
      <c r="DA52" s="629"/>
      <c r="DB52" s="629"/>
      <c r="DC52" s="629"/>
      <c r="DD52" s="629"/>
      <c r="DE52" s="629"/>
      <c r="DF52" s="630"/>
      <c r="DG52" s="619" t="s">
        <v>210</v>
      </c>
      <c r="DH52" s="629"/>
      <c r="DI52" s="629"/>
      <c r="DJ52" s="629"/>
      <c r="DK52" s="629"/>
      <c r="DL52" s="629"/>
      <c r="DM52" s="629"/>
      <c r="DN52" s="629"/>
      <c r="DO52" s="629"/>
      <c r="DP52" s="629"/>
      <c r="DQ52" s="630"/>
      <c r="DR52" s="615" t="s">
        <v>128</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330</v>
      </c>
      <c r="BZ53" s="608"/>
      <c r="CA53" s="608"/>
      <c r="CB53" s="608"/>
      <c r="CC53" s="608"/>
      <c r="CD53" s="608"/>
      <c r="CE53" s="608"/>
      <c r="CF53" s="608"/>
      <c r="CG53" s="608"/>
      <c r="CH53" s="608"/>
      <c r="CI53" s="608"/>
      <c r="CJ53" s="608"/>
      <c r="CK53" s="608"/>
      <c r="CL53" s="609"/>
      <c r="CM53" s="610">
        <v>135644909</v>
      </c>
      <c r="CN53" s="611"/>
      <c r="CO53" s="611"/>
      <c r="CP53" s="611"/>
      <c r="CQ53" s="611"/>
      <c r="CR53" s="611"/>
      <c r="CS53" s="611"/>
      <c r="CT53" s="612"/>
      <c r="CU53" s="615">
        <v>19.3</v>
      </c>
      <c r="CV53" s="631"/>
      <c r="CW53" s="631"/>
      <c r="CX53" s="632"/>
      <c r="CY53" s="619">
        <v>12318141</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331</v>
      </c>
      <c r="BZ54" s="608"/>
      <c r="CA54" s="608"/>
      <c r="CB54" s="608"/>
      <c r="CC54" s="608"/>
      <c r="CD54" s="608"/>
      <c r="CE54" s="608"/>
      <c r="CF54" s="608"/>
      <c r="CG54" s="608"/>
      <c r="CH54" s="608"/>
      <c r="CI54" s="608"/>
      <c r="CJ54" s="608"/>
      <c r="CK54" s="608"/>
      <c r="CL54" s="609"/>
      <c r="CM54" s="610">
        <v>3259804</v>
      </c>
      <c r="CN54" s="611"/>
      <c r="CO54" s="611"/>
      <c r="CP54" s="611"/>
      <c r="CQ54" s="611"/>
      <c r="CR54" s="611"/>
      <c r="CS54" s="611"/>
      <c r="CT54" s="612"/>
      <c r="CU54" s="615">
        <v>0.5</v>
      </c>
      <c r="CV54" s="631"/>
      <c r="CW54" s="631"/>
      <c r="CX54" s="632"/>
      <c r="CY54" s="619">
        <v>1058803</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307</v>
      </c>
      <c r="BZ55" s="673"/>
      <c r="CA55" s="607" t="s">
        <v>332</v>
      </c>
      <c r="CB55" s="608"/>
      <c r="CC55" s="608"/>
      <c r="CD55" s="608"/>
      <c r="CE55" s="608"/>
      <c r="CF55" s="608"/>
      <c r="CG55" s="608"/>
      <c r="CH55" s="608"/>
      <c r="CI55" s="608"/>
      <c r="CJ55" s="608"/>
      <c r="CK55" s="608"/>
      <c r="CL55" s="609"/>
      <c r="CM55" s="610">
        <v>134964161</v>
      </c>
      <c r="CN55" s="611"/>
      <c r="CO55" s="611"/>
      <c r="CP55" s="611"/>
      <c r="CQ55" s="611"/>
      <c r="CR55" s="611"/>
      <c r="CS55" s="611"/>
      <c r="CT55" s="612"/>
      <c r="CU55" s="615">
        <v>19.2</v>
      </c>
      <c r="CV55" s="631"/>
      <c r="CW55" s="631"/>
      <c r="CX55" s="632"/>
      <c r="CY55" s="619">
        <v>12155350</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333</v>
      </c>
      <c r="CB56" s="608"/>
      <c r="CC56" s="608"/>
      <c r="CD56" s="608"/>
      <c r="CE56" s="608"/>
      <c r="CF56" s="608"/>
      <c r="CG56" s="608"/>
      <c r="CH56" s="608"/>
      <c r="CI56" s="608"/>
      <c r="CJ56" s="608"/>
      <c r="CK56" s="608"/>
      <c r="CL56" s="609"/>
      <c r="CM56" s="610">
        <v>120062264</v>
      </c>
      <c r="CN56" s="611"/>
      <c r="CO56" s="611"/>
      <c r="CP56" s="611"/>
      <c r="CQ56" s="611"/>
      <c r="CR56" s="611"/>
      <c r="CS56" s="611"/>
      <c r="CT56" s="612"/>
      <c r="CU56" s="615">
        <v>17.100000000000001</v>
      </c>
      <c r="CV56" s="631"/>
      <c r="CW56" s="631"/>
      <c r="CX56" s="632"/>
      <c r="CY56" s="619">
        <v>6440175</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334</v>
      </c>
      <c r="CB57" s="608"/>
      <c r="CC57" s="608"/>
      <c r="CD57" s="608"/>
      <c r="CE57" s="608"/>
      <c r="CF57" s="608"/>
      <c r="CG57" s="608"/>
      <c r="CH57" s="608"/>
      <c r="CI57" s="608"/>
      <c r="CJ57" s="608"/>
      <c r="CK57" s="608"/>
      <c r="CL57" s="609"/>
      <c r="CM57" s="610">
        <v>11305711</v>
      </c>
      <c r="CN57" s="611"/>
      <c r="CO57" s="611"/>
      <c r="CP57" s="611"/>
      <c r="CQ57" s="611"/>
      <c r="CR57" s="611"/>
      <c r="CS57" s="611"/>
      <c r="CT57" s="612"/>
      <c r="CU57" s="615">
        <v>1.6</v>
      </c>
      <c r="CV57" s="631"/>
      <c r="CW57" s="631"/>
      <c r="CX57" s="632"/>
      <c r="CY57" s="619">
        <v>5419841</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335</v>
      </c>
      <c r="CB58" s="608"/>
      <c r="CC58" s="608"/>
      <c r="CD58" s="608"/>
      <c r="CE58" s="608"/>
      <c r="CF58" s="608"/>
      <c r="CG58" s="608"/>
      <c r="CH58" s="608"/>
      <c r="CI58" s="608"/>
      <c r="CJ58" s="608"/>
      <c r="CK58" s="608"/>
      <c r="CL58" s="609"/>
      <c r="CM58" s="610">
        <v>680748</v>
      </c>
      <c r="CN58" s="611"/>
      <c r="CO58" s="611"/>
      <c r="CP58" s="611"/>
      <c r="CQ58" s="611"/>
      <c r="CR58" s="611"/>
      <c r="CS58" s="611"/>
      <c r="CT58" s="612"/>
      <c r="CU58" s="615">
        <v>0.1</v>
      </c>
      <c r="CV58" s="631"/>
      <c r="CW58" s="631"/>
      <c r="CX58" s="632"/>
      <c r="CY58" s="619">
        <v>162791</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336</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1"/>
      <c r="CW59" s="631"/>
      <c r="CX59" s="632"/>
      <c r="CY59" s="619" t="s">
        <v>210</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337</v>
      </c>
      <c r="BZ60" s="626"/>
      <c r="CA60" s="626"/>
      <c r="CB60" s="626"/>
      <c r="CC60" s="626"/>
      <c r="CD60" s="626"/>
      <c r="CE60" s="626"/>
      <c r="CF60" s="626"/>
      <c r="CG60" s="626"/>
      <c r="CH60" s="626"/>
      <c r="CI60" s="626"/>
      <c r="CJ60" s="626"/>
      <c r="CK60" s="626"/>
      <c r="CL60" s="627"/>
      <c r="CM60" s="686">
        <v>702045339</v>
      </c>
      <c r="CN60" s="687"/>
      <c r="CO60" s="687"/>
      <c r="CP60" s="687"/>
      <c r="CQ60" s="687"/>
      <c r="CR60" s="687"/>
      <c r="CS60" s="687"/>
      <c r="CT60" s="688"/>
      <c r="CU60" s="689">
        <v>100</v>
      </c>
      <c r="CV60" s="690"/>
      <c r="CW60" s="690"/>
      <c r="CX60" s="691"/>
      <c r="CY60" s="692">
        <v>452772074</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uRDj4ZDgTQKKoo0E697OQQdXuSE0sVtqkqVIR/CVjlTCfgQhP+BpLo1HNfaVP9aAy2TU7enGbOw5zkbOZNl67g==" saltValue="uDbaq0iPAwQ+j5MgD7ZDUQ=="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339</v>
      </c>
      <c r="DK2" s="731"/>
      <c r="DL2" s="731"/>
      <c r="DM2" s="731"/>
      <c r="DN2" s="731"/>
      <c r="DO2" s="732"/>
      <c r="DP2" s="237"/>
      <c r="DQ2" s="730" t="s">
        <v>340</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341</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343</v>
      </c>
      <c r="B5" s="725"/>
      <c r="C5" s="725"/>
      <c r="D5" s="725"/>
      <c r="E5" s="725"/>
      <c r="F5" s="725"/>
      <c r="G5" s="725"/>
      <c r="H5" s="725"/>
      <c r="I5" s="725"/>
      <c r="J5" s="725"/>
      <c r="K5" s="725"/>
      <c r="L5" s="725"/>
      <c r="M5" s="725"/>
      <c r="N5" s="725"/>
      <c r="O5" s="725"/>
      <c r="P5" s="726"/>
      <c r="Q5" s="701" t="s">
        <v>344</v>
      </c>
      <c r="R5" s="702"/>
      <c r="S5" s="702"/>
      <c r="T5" s="702"/>
      <c r="U5" s="703"/>
      <c r="V5" s="701" t="s">
        <v>345</v>
      </c>
      <c r="W5" s="702"/>
      <c r="X5" s="702"/>
      <c r="Y5" s="702"/>
      <c r="Z5" s="703"/>
      <c r="AA5" s="701" t="s">
        <v>346</v>
      </c>
      <c r="AB5" s="702"/>
      <c r="AC5" s="702"/>
      <c r="AD5" s="702"/>
      <c r="AE5" s="702"/>
      <c r="AF5" s="734" t="s">
        <v>347</v>
      </c>
      <c r="AG5" s="702"/>
      <c r="AH5" s="702"/>
      <c r="AI5" s="702"/>
      <c r="AJ5" s="713"/>
      <c r="AK5" s="702" t="s">
        <v>348</v>
      </c>
      <c r="AL5" s="702"/>
      <c r="AM5" s="702"/>
      <c r="AN5" s="702"/>
      <c r="AO5" s="703"/>
      <c r="AP5" s="701" t="s">
        <v>349</v>
      </c>
      <c r="AQ5" s="702"/>
      <c r="AR5" s="702"/>
      <c r="AS5" s="702"/>
      <c r="AT5" s="703"/>
      <c r="AU5" s="701" t="s">
        <v>350</v>
      </c>
      <c r="AV5" s="702"/>
      <c r="AW5" s="702"/>
      <c r="AX5" s="702"/>
      <c r="AY5" s="713"/>
      <c r="AZ5" s="244"/>
      <c r="BA5" s="244"/>
      <c r="BB5" s="244"/>
      <c r="BC5" s="244"/>
      <c r="BD5" s="244"/>
      <c r="BE5" s="245"/>
      <c r="BF5" s="245"/>
      <c r="BG5" s="245"/>
      <c r="BH5" s="245"/>
      <c r="BI5" s="245"/>
      <c r="BJ5" s="245"/>
      <c r="BK5" s="245"/>
      <c r="BL5" s="245"/>
      <c r="BM5" s="245"/>
      <c r="BN5" s="245"/>
      <c r="BO5" s="245"/>
      <c r="BP5" s="245"/>
      <c r="BQ5" s="724" t="s">
        <v>351</v>
      </c>
      <c r="BR5" s="725"/>
      <c r="BS5" s="725"/>
      <c r="BT5" s="725"/>
      <c r="BU5" s="725"/>
      <c r="BV5" s="725"/>
      <c r="BW5" s="725"/>
      <c r="BX5" s="725"/>
      <c r="BY5" s="725"/>
      <c r="BZ5" s="725"/>
      <c r="CA5" s="725"/>
      <c r="CB5" s="725"/>
      <c r="CC5" s="725"/>
      <c r="CD5" s="725"/>
      <c r="CE5" s="725"/>
      <c r="CF5" s="725"/>
      <c r="CG5" s="726"/>
      <c r="CH5" s="701" t="s">
        <v>352</v>
      </c>
      <c r="CI5" s="702"/>
      <c r="CJ5" s="702"/>
      <c r="CK5" s="702"/>
      <c r="CL5" s="703"/>
      <c r="CM5" s="701" t="s">
        <v>353</v>
      </c>
      <c r="CN5" s="702"/>
      <c r="CO5" s="702"/>
      <c r="CP5" s="702"/>
      <c r="CQ5" s="703"/>
      <c r="CR5" s="701" t="s">
        <v>354</v>
      </c>
      <c r="CS5" s="702"/>
      <c r="CT5" s="702"/>
      <c r="CU5" s="702"/>
      <c r="CV5" s="703"/>
      <c r="CW5" s="701" t="s">
        <v>355</v>
      </c>
      <c r="CX5" s="702"/>
      <c r="CY5" s="702"/>
      <c r="CZ5" s="702"/>
      <c r="DA5" s="703"/>
      <c r="DB5" s="701" t="s">
        <v>356</v>
      </c>
      <c r="DC5" s="702"/>
      <c r="DD5" s="702"/>
      <c r="DE5" s="702"/>
      <c r="DF5" s="703"/>
      <c r="DG5" s="707" t="s">
        <v>357</v>
      </c>
      <c r="DH5" s="708"/>
      <c r="DI5" s="708"/>
      <c r="DJ5" s="708"/>
      <c r="DK5" s="709"/>
      <c r="DL5" s="707" t="s">
        <v>358</v>
      </c>
      <c r="DM5" s="708"/>
      <c r="DN5" s="708"/>
      <c r="DO5" s="708"/>
      <c r="DP5" s="709"/>
      <c r="DQ5" s="701" t="s">
        <v>359</v>
      </c>
      <c r="DR5" s="702"/>
      <c r="DS5" s="702"/>
      <c r="DT5" s="702"/>
      <c r="DU5" s="703"/>
      <c r="DV5" s="701" t="s">
        <v>350</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360</v>
      </c>
      <c r="C7" s="716"/>
      <c r="D7" s="716"/>
      <c r="E7" s="716"/>
      <c r="F7" s="716"/>
      <c r="G7" s="716"/>
      <c r="H7" s="716"/>
      <c r="I7" s="716"/>
      <c r="J7" s="716"/>
      <c r="K7" s="716"/>
      <c r="L7" s="716"/>
      <c r="M7" s="716"/>
      <c r="N7" s="716"/>
      <c r="O7" s="716"/>
      <c r="P7" s="717"/>
      <c r="Q7" s="718">
        <v>734611</v>
      </c>
      <c r="R7" s="719"/>
      <c r="S7" s="719"/>
      <c r="T7" s="719"/>
      <c r="U7" s="719"/>
      <c r="V7" s="719">
        <v>724541</v>
      </c>
      <c r="W7" s="719"/>
      <c r="X7" s="719"/>
      <c r="Y7" s="719"/>
      <c r="Z7" s="719"/>
      <c r="AA7" s="719">
        <v>10069</v>
      </c>
      <c r="AB7" s="719"/>
      <c r="AC7" s="719"/>
      <c r="AD7" s="719"/>
      <c r="AE7" s="720"/>
      <c r="AF7" s="721">
        <v>4070</v>
      </c>
      <c r="AG7" s="722"/>
      <c r="AH7" s="722"/>
      <c r="AI7" s="722"/>
      <c r="AJ7" s="723"/>
      <c r="AK7" s="758">
        <v>649</v>
      </c>
      <c r="AL7" s="759"/>
      <c r="AM7" s="759"/>
      <c r="AN7" s="759"/>
      <c r="AO7" s="759"/>
      <c r="AP7" s="759">
        <v>620764</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571</v>
      </c>
      <c r="BT7" s="763"/>
      <c r="BU7" s="763"/>
      <c r="BV7" s="763"/>
      <c r="BW7" s="763"/>
      <c r="BX7" s="763"/>
      <c r="BY7" s="763"/>
      <c r="BZ7" s="763"/>
      <c r="CA7" s="763"/>
      <c r="CB7" s="763"/>
      <c r="CC7" s="763"/>
      <c r="CD7" s="763"/>
      <c r="CE7" s="763"/>
      <c r="CF7" s="763"/>
      <c r="CG7" s="764"/>
      <c r="CH7" s="755">
        <v>3</v>
      </c>
      <c r="CI7" s="756"/>
      <c r="CJ7" s="756"/>
      <c r="CK7" s="756"/>
      <c r="CL7" s="757"/>
      <c r="CM7" s="755">
        <v>841</v>
      </c>
      <c r="CN7" s="756"/>
      <c r="CO7" s="756"/>
      <c r="CP7" s="756"/>
      <c r="CQ7" s="757"/>
      <c r="CR7" s="755">
        <v>518</v>
      </c>
      <c r="CS7" s="756"/>
      <c r="CT7" s="756"/>
      <c r="CU7" s="756"/>
      <c r="CV7" s="757"/>
      <c r="CW7" s="755">
        <v>107</v>
      </c>
      <c r="CX7" s="756"/>
      <c r="CY7" s="756"/>
      <c r="CZ7" s="756"/>
      <c r="DA7" s="757"/>
      <c r="DB7" s="755"/>
      <c r="DC7" s="756"/>
      <c r="DD7" s="756"/>
      <c r="DE7" s="756"/>
      <c r="DF7" s="757"/>
      <c r="DG7" s="755"/>
      <c r="DH7" s="756"/>
      <c r="DI7" s="756"/>
      <c r="DJ7" s="756"/>
      <c r="DK7" s="757"/>
      <c r="DL7" s="755"/>
      <c r="DM7" s="756"/>
      <c r="DN7" s="756"/>
      <c r="DO7" s="756"/>
      <c r="DP7" s="757"/>
      <c r="DQ7" s="755"/>
      <c r="DR7" s="756"/>
      <c r="DS7" s="756"/>
      <c r="DT7" s="756"/>
      <c r="DU7" s="757"/>
      <c r="DV7" s="736"/>
      <c r="DW7" s="737"/>
      <c r="DX7" s="737"/>
      <c r="DY7" s="737"/>
      <c r="DZ7" s="738"/>
      <c r="EA7" s="242"/>
    </row>
    <row r="8" spans="1:131" s="243" customFormat="1" ht="26.25" customHeight="1" x14ac:dyDescent="0.2">
      <c r="A8" s="249">
        <v>2</v>
      </c>
      <c r="B8" s="739" t="s">
        <v>361</v>
      </c>
      <c r="C8" s="740"/>
      <c r="D8" s="740"/>
      <c r="E8" s="740"/>
      <c r="F8" s="740"/>
      <c r="G8" s="740"/>
      <c r="H8" s="740"/>
      <c r="I8" s="740"/>
      <c r="J8" s="740"/>
      <c r="K8" s="740"/>
      <c r="L8" s="740"/>
      <c r="M8" s="740"/>
      <c r="N8" s="740"/>
      <c r="O8" s="740"/>
      <c r="P8" s="741"/>
      <c r="Q8" s="742">
        <v>186</v>
      </c>
      <c r="R8" s="743"/>
      <c r="S8" s="743"/>
      <c r="T8" s="743"/>
      <c r="U8" s="743"/>
      <c r="V8" s="743">
        <v>80</v>
      </c>
      <c r="W8" s="743"/>
      <c r="X8" s="743"/>
      <c r="Y8" s="743"/>
      <c r="Z8" s="743"/>
      <c r="AA8" s="743">
        <v>107</v>
      </c>
      <c r="AB8" s="743"/>
      <c r="AC8" s="743"/>
      <c r="AD8" s="743"/>
      <c r="AE8" s="744"/>
      <c r="AF8" s="745">
        <v>107</v>
      </c>
      <c r="AG8" s="746"/>
      <c r="AH8" s="746"/>
      <c r="AI8" s="746"/>
      <c r="AJ8" s="747"/>
      <c r="AK8" s="748"/>
      <c r="AL8" s="749"/>
      <c r="AM8" s="749"/>
      <c r="AN8" s="749"/>
      <c r="AO8" s="749"/>
      <c r="AP8" s="749">
        <v>80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572</v>
      </c>
      <c r="BT8" s="753"/>
      <c r="BU8" s="753"/>
      <c r="BV8" s="753"/>
      <c r="BW8" s="753"/>
      <c r="BX8" s="753"/>
      <c r="BY8" s="753"/>
      <c r="BZ8" s="753"/>
      <c r="CA8" s="753"/>
      <c r="CB8" s="753"/>
      <c r="CC8" s="753"/>
      <c r="CD8" s="753"/>
      <c r="CE8" s="753"/>
      <c r="CF8" s="753"/>
      <c r="CG8" s="754"/>
      <c r="CH8" s="765">
        <v>-3</v>
      </c>
      <c r="CI8" s="766"/>
      <c r="CJ8" s="766"/>
      <c r="CK8" s="766"/>
      <c r="CL8" s="767"/>
      <c r="CM8" s="765">
        <v>423</v>
      </c>
      <c r="CN8" s="766"/>
      <c r="CO8" s="766"/>
      <c r="CP8" s="766"/>
      <c r="CQ8" s="767"/>
      <c r="CR8" s="765">
        <v>302</v>
      </c>
      <c r="CS8" s="766"/>
      <c r="CT8" s="766"/>
      <c r="CU8" s="766"/>
      <c r="CV8" s="767"/>
      <c r="CW8" s="765"/>
      <c r="CX8" s="766"/>
      <c r="CY8" s="766"/>
      <c r="CZ8" s="766"/>
      <c r="DA8" s="767"/>
      <c r="DB8" s="765"/>
      <c r="DC8" s="766"/>
      <c r="DD8" s="766"/>
      <c r="DE8" s="766"/>
      <c r="DF8" s="767"/>
      <c r="DG8" s="765"/>
      <c r="DH8" s="766"/>
      <c r="DI8" s="766"/>
      <c r="DJ8" s="766"/>
      <c r="DK8" s="767"/>
      <c r="DL8" s="765"/>
      <c r="DM8" s="766"/>
      <c r="DN8" s="766"/>
      <c r="DO8" s="766"/>
      <c r="DP8" s="767"/>
      <c r="DQ8" s="765"/>
      <c r="DR8" s="766"/>
      <c r="DS8" s="766"/>
      <c r="DT8" s="766"/>
      <c r="DU8" s="767"/>
      <c r="DV8" s="768"/>
      <c r="DW8" s="769"/>
      <c r="DX8" s="769"/>
      <c r="DY8" s="769"/>
      <c r="DZ8" s="770"/>
      <c r="EA8" s="242"/>
    </row>
    <row r="9" spans="1:131" s="243" customFormat="1" ht="26.25" customHeight="1" x14ac:dyDescent="0.2">
      <c r="A9" s="249">
        <v>3</v>
      </c>
      <c r="B9" s="739" t="s">
        <v>362</v>
      </c>
      <c r="C9" s="740"/>
      <c r="D9" s="740"/>
      <c r="E9" s="740"/>
      <c r="F9" s="740"/>
      <c r="G9" s="740"/>
      <c r="H9" s="740"/>
      <c r="I9" s="740"/>
      <c r="J9" s="740"/>
      <c r="K9" s="740"/>
      <c r="L9" s="740"/>
      <c r="M9" s="740"/>
      <c r="N9" s="740"/>
      <c r="O9" s="740"/>
      <c r="P9" s="741"/>
      <c r="Q9" s="742">
        <v>2370</v>
      </c>
      <c r="R9" s="743"/>
      <c r="S9" s="743"/>
      <c r="T9" s="743"/>
      <c r="U9" s="743"/>
      <c r="V9" s="743">
        <v>608</v>
      </c>
      <c r="W9" s="743"/>
      <c r="X9" s="743"/>
      <c r="Y9" s="743"/>
      <c r="Z9" s="743"/>
      <c r="AA9" s="743">
        <v>1762</v>
      </c>
      <c r="AB9" s="743"/>
      <c r="AC9" s="743"/>
      <c r="AD9" s="743"/>
      <c r="AE9" s="744"/>
      <c r="AF9" s="745" t="s">
        <v>128</v>
      </c>
      <c r="AG9" s="746"/>
      <c r="AH9" s="746"/>
      <c r="AI9" s="746"/>
      <c r="AJ9" s="747"/>
      <c r="AK9" s="748"/>
      <c r="AL9" s="749"/>
      <c r="AM9" s="749"/>
      <c r="AN9" s="749"/>
      <c r="AO9" s="749"/>
      <c r="AP9" s="749">
        <v>2133</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573</v>
      </c>
      <c r="BT9" s="753"/>
      <c r="BU9" s="753"/>
      <c r="BV9" s="753"/>
      <c r="BW9" s="753"/>
      <c r="BX9" s="753"/>
      <c r="BY9" s="753"/>
      <c r="BZ9" s="753"/>
      <c r="CA9" s="753"/>
      <c r="CB9" s="753"/>
      <c r="CC9" s="753"/>
      <c r="CD9" s="753"/>
      <c r="CE9" s="753"/>
      <c r="CF9" s="753"/>
      <c r="CG9" s="754"/>
      <c r="CH9" s="771" t="s">
        <v>574</v>
      </c>
      <c r="CI9" s="766"/>
      <c r="CJ9" s="766"/>
      <c r="CK9" s="766"/>
      <c r="CL9" s="767"/>
      <c r="CM9" s="765">
        <v>335</v>
      </c>
      <c r="CN9" s="766"/>
      <c r="CO9" s="766"/>
      <c r="CP9" s="766"/>
      <c r="CQ9" s="767"/>
      <c r="CR9" s="765">
        <v>100</v>
      </c>
      <c r="CS9" s="766"/>
      <c r="CT9" s="766"/>
      <c r="CU9" s="766"/>
      <c r="CV9" s="767"/>
      <c r="CW9" s="765">
        <v>10</v>
      </c>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68"/>
      <c r="DW9" s="769"/>
      <c r="DX9" s="769"/>
      <c r="DY9" s="769"/>
      <c r="DZ9" s="770"/>
      <c r="EA9" s="242"/>
    </row>
    <row r="10" spans="1:131" s="243" customFormat="1" ht="26.25" customHeight="1" x14ac:dyDescent="0.2">
      <c r="A10" s="249">
        <v>4</v>
      </c>
      <c r="B10" s="739" t="s">
        <v>363</v>
      </c>
      <c r="C10" s="740"/>
      <c r="D10" s="740"/>
      <c r="E10" s="740"/>
      <c r="F10" s="740"/>
      <c r="G10" s="740"/>
      <c r="H10" s="740"/>
      <c r="I10" s="740"/>
      <c r="J10" s="740"/>
      <c r="K10" s="740"/>
      <c r="L10" s="740"/>
      <c r="M10" s="740"/>
      <c r="N10" s="740"/>
      <c r="O10" s="740"/>
      <c r="P10" s="741"/>
      <c r="Q10" s="742">
        <v>1469</v>
      </c>
      <c r="R10" s="743"/>
      <c r="S10" s="743"/>
      <c r="T10" s="743"/>
      <c r="U10" s="743"/>
      <c r="V10" s="743">
        <v>671</v>
      </c>
      <c r="W10" s="743"/>
      <c r="X10" s="743"/>
      <c r="Y10" s="743"/>
      <c r="Z10" s="743"/>
      <c r="AA10" s="743">
        <v>799</v>
      </c>
      <c r="AB10" s="743"/>
      <c r="AC10" s="743"/>
      <c r="AD10" s="743"/>
      <c r="AE10" s="744"/>
      <c r="AF10" s="745">
        <v>799</v>
      </c>
      <c r="AG10" s="746"/>
      <c r="AH10" s="746"/>
      <c r="AI10" s="746"/>
      <c r="AJ10" s="747"/>
      <c r="AK10" s="748"/>
      <c r="AL10" s="749"/>
      <c r="AM10" s="749"/>
      <c r="AN10" s="749"/>
      <c r="AO10" s="749"/>
      <c r="AP10" s="749"/>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575</v>
      </c>
      <c r="BT10" s="753"/>
      <c r="BU10" s="753"/>
      <c r="BV10" s="753"/>
      <c r="BW10" s="753"/>
      <c r="BX10" s="753"/>
      <c r="BY10" s="753"/>
      <c r="BZ10" s="753"/>
      <c r="CA10" s="753"/>
      <c r="CB10" s="753"/>
      <c r="CC10" s="753"/>
      <c r="CD10" s="753"/>
      <c r="CE10" s="753"/>
      <c r="CF10" s="753"/>
      <c r="CG10" s="754"/>
      <c r="CH10" s="765">
        <v>4139</v>
      </c>
      <c r="CI10" s="766"/>
      <c r="CJ10" s="766"/>
      <c r="CK10" s="766"/>
      <c r="CL10" s="767"/>
      <c r="CM10" s="765">
        <v>23391</v>
      </c>
      <c r="CN10" s="766"/>
      <c r="CO10" s="766"/>
      <c r="CP10" s="766"/>
      <c r="CQ10" s="767"/>
      <c r="CR10" s="765">
        <v>892</v>
      </c>
      <c r="CS10" s="766"/>
      <c r="CT10" s="766"/>
      <c r="CU10" s="766"/>
      <c r="CV10" s="767"/>
      <c r="CW10" s="765"/>
      <c r="CX10" s="766"/>
      <c r="CY10" s="766"/>
      <c r="CZ10" s="766"/>
      <c r="DA10" s="767"/>
      <c r="DB10" s="765">
        <v>1321</v>
      </c>
      <c r="DC10" s="766"/>
      <c r="DD10" s="766"/>
      <c r="DE10" s="766"/>
      <c r="DF10" s="767"/>
      <c r="DG10" s="765"/>
      <c r="DH10" s="766"/>
      <c r="DI10" s="766"/>
      <c r="DJ10" s="766"/>
      <c r="DK10" s="767"/>
      <c r="DL10" s="765"/>
      <c r="DM10" s="766"/>
      <c r="DN10" s="766"/>
      <c r="DO10" s="766"/>
      <c r="DP10" s="767"/>
      <c r="DQ10" s="765"/>
      <c r="DR10" s="766"/>
      <c r="DS10" s="766"/>
      <c r="DT10" s="766"/>
      <c r="DU10" s="767"/>
      <c r="DV10" s="768"/>
      <c r="DW10" s="769"/>
      <c r="DX10" s="769"/>
      <c r="DY10" s="769"/>
      <c r="DZ10" s="770"/>
      <c r="EA10" s="242"/>
    </row>
    <row r="11" spans="1:131" s="243" customFormat="1" ht="26.25" customHeight="1" x14ac:dyDescent="0.2">
      <c r="A11" s="249">
        <v>5</v>
      </c>
      <c r="B11" s="739" t="s">
        <v>364</v>
      </c>
      <c r="C11" s="740"/>
      <c r="D11" s="740"/>
      <c r="E11" s="740"/>
      <c r="F11" s="740"/>
      <c r="G11" s="740"/>
      <c r="H11" s="740"/>
      <c r="I11" s="740"/>
      <c r="J11" s="740"/>
      <c r="K11" s="740"/>
      <c r="L11" s="740"/>
      <c r="M11" s="740"/>
      <c r="N11" s="740"/>
      <c r="O11" s="740"/>
      <c r="P11" s="741"/>
      <c r="Q11" s="742">
        <v>723</v>
      </c>
      <c r="R11" s="743"/>
      <c r="S11" s="743"/>
      <c r="T11" s="743"/>
      <c r="U11" s="743"/>
      <c r="V11" s="743">
        <v>712</v>
      </c>
      <c r="W11" s="743"/>
      <c r="X11" s="743"/>
      <c r="Y11" s="743"/>
      <c r="Z11" s="743"/>
      <c r="AA11" s="743">
        <v>11</v>
      </c>
      <c r="AB11" s="743"/>
      <c r="AC11" s="743"/>
      <c r="AD11" s="743"/>
      <c r="AE11" s="744"/>
      <c r="AF11" s="745">
        <v>2</v>
      </c>
      <c r="AG11" s="746"/>
      <c r="AH11" s="746"/>
      <c r="AI11" s="746"/>
      <c r="AJ11" s="747"/>
      <c r="AK11" s="748">
        <v>605</v>
      </c>
      <c r="AL11" s="749"/>
      <c r="AM11" s="749"/>
      <c r="AN11" s="749"/>
      <c r="AO11" s="749"/>
      <c r="AP11" s="749">
        <v>81</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576</v>
      </c>
      <c r="BT11" s="753"/>
      <c r="BU11" s="753"/>
      <c r="BV11" s="753"/>
      <c r="BW11" s="753"/>
      <c r="BX11" s="753"/>
      <c r="BY11" s="753"/>
      <c r="BZ11" s="753"/>
      <c r="CA11" s="753"/>
      <c r="CB11" s="753"/>
      <c r="CC11" s="753"/>
      <c r="CD11" s="753"/>
      <c r="CE11" s="753"/>
      <c r="CF11" s="753"/>
      <c r="CG11" s="754"/>
      <c r="CH11" s="765">
        <v>403</v>
      </c>
      <c r="CI11" s="766"/>
      <c r="CJ11" s="766"/>
      <c r="CK11" s="766"/>
      <c r="CL11" s="767"/>
      <c r="CM11" s="765">
        <v>2345</v>
      </c>
      <c r="CN11" s="766"/>
      <c r="CO11" s="766"/>
      <c r="CP11" s="766"/>
      <c r="CQ11" s="767"/>
      <c r="CR11" s="765">
        <v>25</v>
      </c>
      <c r="CS11" s="766"/>
      <c r="CT11" s="766"/>
      <c r="CU11" s="766"/>
      <c r="CV11" s="767"/>
      <c r="CW11" s="765"/>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68"/>
      <c r="DW11" s="769"/>
      <c r="DX11" s="769"/>
      <c r="DY11" s="769"/>
      <c r="DZ11" s="770"/>
      <c r="EA11" s="242"/>
    </row>
    <row r="12" spans="1:131" s="243" customFormat="1" ht="26.25" customHeight="1" x14ac:dyDescent="0.2">
      <c r="A12" s="249">
        <v>6</v>
      </c>
      <c r="B12" s="739" t="s">
        <v>365</v>
      </c>
      <c r="C12" s="740"/>
      <c r="D12" s="740"/>
      <c r="E12" s="740"/>
      <c r="F12" s="740"/>
      <c r="G12" s="740"/>
      <c r="H12" s="740"/>
      <c r="I12" s="740"/>
      <c r="J12" s="740"/>
      <c r="K12" s="740"/>
      <c r="L12" s="740"/>
      <c r="M12" s="740"/>
      <c r="N12" s="740"/>
      <c r="O12" s="740"/>
      <c r="P12" s="741"/>
      <c r="Q12" s="742">
        <v>257</v>
      </c>
      <c r="R12" s="743"/>
      <c r="S12" s="743"/>
      <c r="T12" s="743"/>
      <c r="U12" s="743"/>
      <c r="V12" s="743">
        <v>198</v>
      </c>
      <c r="W12" s="743"/>
      <c r="X12" s="743"/>
      <c r="Y12" s="743"/>
      <c r="Z12" s="743"/>
      <c r="AA12" s="743">
        <v>59</v>
      </c>
      <c r="AB12" s="743"/>
      <c r="AC12" s="743"/>
      <c r="AD12" s="743"/>
      <c r="AE12" s="744"/>
      <c r="AF12" s="745" t="s">
        <v>128</v>
      </c>
      <c r="AG12" s="746"/>
      <c r="AH12" s="746"/>
      <c r="AI12" s="746"/>
      <c r="AJ12" s="747"/>
      <c r="AK12" s="748">
        <v>21</v>
      </c>
      <c r="AL12" s="749"/>
      <c r="AM12" s="749"/>
      <c r="AN12" s="749"/>
      <c r="AO12" s="749"/>
      <c r="AP12" s="749">
        <v>726</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577</v>
      </c>
      <c r="BT12" s="753"/>
      <c r="BU12" s="753"/>
      <c r="BV12" s="753"/>
      <c r="BW12" s="753"/>
      <c r="BX12" s="753"/>
      <c r="BY12" s="753"/>
      <c r="BZ12" s="753"/>
      <c r="CA12" s="753"/>
      <c r="CB12" s="753"/>
      <c r="CC12" s="753"/>
      <c r="CD12" s="753"/>
      <c r="CE12" s="753"/>
      <c r="CF12" s="753"/>
      <c r="CG12" s="754"/>
      <c r="CH12" s="765">
        <v>8454</v>
      </c>
      <c r="CI12" s="766"/>
      <c r="CJ12" s="766"/>
      <c r="CK12" s="766"/>
      <c r="CL12" s="767"/>
      <c r="CM12" s="765">
        <v>42267</v>
      </c>
      <c r="CN12" s="766"/>
      <c r="CO12" s="766"/>
      <c r="CP12" s="766"/>
      <c r="CQ12" s="767"/>
      <c r="CR12" s="765">
        <v>972</v>
      </c>
      <c r="CS12" s="766"/>
      <c r="CT12" s="766"/>
      <c r="CU12" s="766"/>
      <c r="CV12" s="767"/>
      <c r="CW12" s="765"/>
      <c r="CX12" s="766"/>
      <c r="CY12" s="766"/>
      <c r="CZ12" s="766"/>
      <c r="DA12" s="767"/>
      <c r="DB12" s="765"/>
      <c r="DC12" s="766"/>
      <c r="DD12" s="766"/>
      <c r="DE12" s="766"/>
      <c r="DF12" s="767"/>
      <c r="DG12" s="765"/>
      <c r="DH12" s="766"/>
      <c r="DI12" s="766"/>
      <c r="DJ12" s="766"/>
      <c r="DK12" s="767"/>
      <c r="DL12" s="765"/>
      <c r="DM12" s="766"/>
      <c r="DN12" s="766"/>
      <c r="DO12" s="766"/>
      <c r="DP12" s="767"/>
      <c r="DQ12" s="765"/>
      <c r="DR12" s="766"/>
      <c r="DS12" s="766"/>
      <c r="DT12" s="766"/>
      <c r="DU12" s="767"/>
      <c r="DV12" s="768"/>
      <c r="DW12" s="769"/>
      <c r="DX12" s="769"/>
      <c r="DY12" s="769"/>
      <c r="DZ12" s="770"/>
      <c r="EA12" s="242"/>
    </row>
    <row r="13" spans="1:131" s="243" customFormat="1" ht="26.25" customHeight="1" x14ac:dyDescent="0.2">
      <c r="A13" s="249">
        <v>7</v>
      </c>
      <c r="B13" s="739" t="s">
        <v>366</v>
      </c>
      <c r="C13" s="740"/>
      <c r="D13" s="740"/>
      <c r="E13" s="740"/>
      <c r="F13" s="740"/>
      <c r="G13" s="740"/>
      <c r="H13" s="740"/>
      <c r="I13" s="740"/>
      <c r="J13" s="740"/>
      <c r="K13" s="740"/>
      <c r="L13" s="740"/>
      <c r="M13" s="740"/>
      <c r="N13" s="740"/>
      <c r="O13" s="740"/>
      <c r="P13" s="741"/>
      <c r="Q13" s="742">
        <v>246</v>
      </c>
      <c r="R13" s="743"/>
      <c r="S13" s="743"/>
      <c r="T13" s="743"/>
      <c r="U13" s="743"/>
      <c r="V13" s="743">
        <v>82</v>
      </c>
      <c r="W13" s="743"/>
      <c r="X13" s="743"/>
      <c r="Y13" s="743"/>
      <c r="Z13" s="743"/>
      <c r="AA13" s="743">
        <v>164</v>
      </c>
      <c r="AB13" s="743"/>
      <c r="AC13" s="743"/>
      <c r="AD13" s="743"/>
      <c r="AE13" s="744"/>
      <c r="AF13" s="745">
        <v>164</v>
      </c>
      <c r="AG13" s="746"/>
      <c r="AH13" s="746"/>
      <c r="AI13" s="746"/>
      <c r="AJ13" s="747"/>
      <c r="AK13" s="748"/>
      <c r="AL13" s="749"/>
      <c r="AM13" s="749"/>
      <c r="AN13" s="749"/>
      <c r="AO13" s="749"/>
      <c r="AP13" s="749"/>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578</v>
      </c>
      <c r="BT13" s="753"/>
      <c r="BU13" s="753"/>
      <c r="BV13" s="753"/>
      <c r="BW13" s="753"/>
      <c r="BX13" s="753"/>
      <c r="BY13" s="753"/>
      <c r="BZ13" s="753"/>
      <c r="CA13" s="753"/>
      <c r="CB13" s="753"/>
      <c r="CC13" s="753"/>
      <c r="CD13" s="753"/>
      <c r="CE13" s="753"/>
      <c r="CF13" s="753"/>
      <c r="CG13" s="754"/>
      <c r="CH13" s="765">
        <v>2</v>
      </c>
      <c r="CI13" s="766"/>
      <c r="CJ13" s="766"/>
      <c r="CK13" s="766"/>
      <c r="CL13" s="767"/>
      <c r="CM13" s="765">
        <v>445</v>
      </c>
      <c r="CN13" s="766"/>
      <c r="CO13" s="766"/>
      <c r="CP13" s="766"/>
      <c r="CQ13" s="767"/>
      <c r="CR13" s="765">
        <v>342</v>
      </c>
      <c r="CS13" s="766"/>
      <c r="CT13" s="766"/>
      <c r="CU13" s="766"/>
      <c r="CV13" s="767"/>
      <c r="CW13" s="765">
        <v>46</v>
      </c>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68"/>
      <c r="DW13" s="769"/>
      <c r="DX13" s="769"/>
      <c r="DY13" s="769"/>
      <c r="DZ13" s="770"/>
      <c r="EA13" s="242"/>
    </row>
    <row r="14" spans="1:131" s="243" customFormat="1" ht="26.25" customHeight="1" x14ac:dyDescent="0.2">
      <c r="A14" s="249">
        <v>8</v>
      </c>
      <c r="B14" s="739" t="s">
        <v>367</v>
      </c>
      <c r="C14" s="740"/>
      <c r="D14" s="740"/>
      <c r="E14" s="740"/>
      <c r="F14" s="740"/>
      <c r="G14" s="740"/>
      <c r="H14" s="740"/>
      <c r="I14" s="740"/>
      <c r="J14" s="740"/>
      <c r="K14" s="740"/>
      <c r="L14" s="740"/>
      <c r="M14" s="740"/>
      <c r="N14" s="740"/>
      <c r="O14" s="740"/>
      <c r="P14" s="741"/>
      <c r="Q14" s="742">
        <v>553</v>
      </c>
      <c r="R14" s="743"/>
      <c r="S14" s="743"/>
      <c r="T14" s="743"/>
      <c r="U14" s="743"/>
      <c r="V14" s="743">
        <v>270</v>
      </c>
      <c r="W14" s="743"/>
      <c r="X14" s="743"/>
      <c r="Y14" s="743"/>
      <c r="Z14" s="743"/>
      <c r="AA14" s="743">
        <v>283</v>
      </c>
      <c r="AB14" s="743"/>
      <c r="AC14" s="743"/>
      <c r="AD14" s="743"/>
      <c r="AE14" s="744"/>
      <c r="AF14" s="745">
        <v>283</v>
      </c>
      <c r="AG14" s="746"/>
      <c r="AH14" s="746"/>
      <c r="AI14" s="746"/>
      <c r="AJ14" s="747"/>
      <c r="AK14" s="748"/>
      <c r="AL14" s="749"/>
      <c r="AM14" s="749"/>
      <c r="AN14" s="749"/>
      <c r="AO14" s="749"/>
      <c r="AP14" s="749"/>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579</v>
      </c>
      <c r="BT14" s="753"/>
      <c r="BU14" s="753"/>
      <c r="BV14" s="753"/>
      <c r="BW14" s="753"/>
      <c r="BX14" s="753"/>
      <c r="BY14" s="753"/>
      <c r="BZ14" s="753"/>
      <c r="CA14" s="753"/>
      <c r="CB14" s="753"/>
      <c r="CC14" s="753"/>
      <c r="CD14" s="753"/>
      <c r="CE14" s="753"/>
      <c r="CF14" s="753"/>
      <c r="CG14" s="754"/>
      <c r="CH14" s="765">
        <v>-1</v>
      </c>
      <c r="CI14" s="766"/>
      <c r="CJ14" s="766"/>
      <c r="CK14" s="766"/>
      <c r="CL14" s="767"/>
      <c r="CM14" s="765">
        <v>535</v>
      </c>
      <c r="CN14" s="766"/>
      <c r="CO14" s="766"/>
      <c r="CP14" s="766"/>
      <c r="CQ14" s="767"/>
      <c r="CR14" s="765">
        <v>400</v>
      </c>
      <c r="CS14" s="766"/>
      <c r="CT14" s="766"/>
      <c r="CU14" s="766"/>
      <c r="CV14" s="767"/>
      <c r="CW14" s="765"/>
      <c r="CX14" s="766"/>
      <c r="CY14" s="766"/>
      <c r="CZ14" s="766"/>
      <c r="DA14" s="767"/>
      <c r="DB14" s="765"/>
      <c r="DC14" s="766"/>
      <c r="DD14" s="766"/>
      <c r="DE14" s="766"/>
      <c r="DF14" s="767"/>
      <c r="DG14" s="765"/>
      <c r="DH14" s="766"/>
      <c r="DI14" s="766"/>
      <c r="DJ14" s="766"/>
      <c r="DK14" s="767"/>
      <c r="DL14" s="765"/>
      <c r="DM14" s="766"/>
      <c r="DN14" s="766"/>
      <c r="DO14" s="766"/>
      <c r="DP14" s="767"/>
      <c r="DQ14" s="765"/>
      <c r="DR14" s="766"/>
      <c r="DS14" s="766"/>
      <c r="DT14" s="766"/>
      <c r="DU14" s="767"/>
      <c r="DV14" s="768"/>
      <c r="DW14" s="769"/>
      <c r="DX14" s="769"/>
      <c r="DY14" s="769"/>
      <c r="DZ14" s="770"/>
      <c r="EA14" s="242"/>
    </row>
    <row r="15" spans="1:131" s="243" customFormat="1" ht="26.25" customHeight="1" x14ac:dyDescent="0.2">
      <c r="A15" s="249">
        <v>9</v>
      </c>
      <c r="B15" s="739" t="s">
        <v>368</v>
      </c>
      <c r="C15" s="740"/>
      <c r="D15" s="740"/>
      <c r="E15" s="740"/>
      <c r="F15" s="740"/>
      <c r="G15" s="740"/>
      <c r="H15" s="740"/>
      <c r="I15" s="740"/>
      <c r="J15" s="740"/>
      <c r="K15" s="740"/>
      <c r="L15" s="740"/>
      <c r="M15" s="740"/>
      <c r="N15" s="740"/>
      <c r="O15" s="740"/>
      <c r="P15" s="741"/>
      <c r="Q15" s="742">
        <v>91</v>
      </c>
      <c r="R15" s="743"/>
      <c r="S15" s="743"/>
      <c r="T15" s="743"/>
      <c r="U15" s="743"/>
      <c r="V15" s="743">
        <v>0</v>
      </c>
      <c r="W15" s="743"/>
      <c r="X15" s="743"/>
      <c r="Y15" s="743"/>
      <c r="Z15" s="743"/>
      <c r="AA15" s="743">
        <v>90</v>
      </c>
      <c r="AB15" s="743"/>
      <c r="AC15" s="743"/>
      <c r="AD15" s="743"/>
      <c r="AE15" s="744"/>
      <c r="AF15" s="745">
        <v>90</v>
      </c>
      <c r="AG15" s="746"/>
      <c r="AH15" s="746"/>
      <c r="AI15" s="746"/>
      <c r="AJ15" s="747"/>
      <c r="AK15" s="748"/>
      <c r="AL15" s="749"/>
      <c r="AM15" s="749"/>
      <c r="AN15" s="749"/>
      <c r="AO15" s="749"/>
      <c r="AP15" s="749"/>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580</v>
      </c>
      <c r="BT15" s="753"/>
      <c r="BU15" s="753"/>
      <c r="BV15" s="753"/>
      <c r="BW15" s="753"/>
      <c r="BX15" s="753"/>
      <c r="BY15" s="753"/>
      <c r="BZ15" s="753"/>
      <c r="CA15" s="753"/>
      <c r="CB15" s="753"/>
      <c r="CC15" s="753"/>
      <c r="CD15" s="753"/>
      <c r="CE15" s="753"/>
      <c r="CF15" s="753"/>
      <c r="CG15" s="754"/>
      <c r="CH15" s="765">
        <v>-1</v>
      </c>
      <c r="CI15" s="766"/>
      <c r="CJ15" s="766"/>
      <c r="CK15" s="766"/>
      <c r="CL15" s="767"/>
      <c r="CM15" s="765">
        <v>612</v>
      </c>
      <c r="CN15" s="766"/>
      <c r="CO15" s="766"/>
      <c r="CP15" s="766"/>
      <c r="CQ15" s="767"/>
      <c r="CR15" s="765">
        <v>31</v>
      </c>
      <c r="CS15" s="766"/>
      <c r="CT15" s="766"/>
      <c r="CU15" s="766"/>
      <c r="CV15" s="767"/>
      <c r="CW15" s="771" t="s">
        <v>617</v>
      </c>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68"/>
      <c r="DW15" s="769"/>
      <c r="DX15" s="769"/>
      <c r="DY15" s="769"/>
      <c r="DZ15" s="770"/>
      <c r="EA15" s="242"/>
    </row>
    <row r="16" spans="1:131" s="243" customFormat="1" ht="26.25" customHeight="1" x14ac:dyDescent="0.2">
      <c r="A16" s="249">
        <v>10</v>
      </c>
      <c r="B16" s="739" t="s">
        <v>369</v>
      </c>
      <c r="C16" s="740"/>
      <c r="D16" s="740"/>
      <c r="E16" s="740"/>
      <c r="F16" s="740"/>
      <c r="G16" s="740"/>
      <c r="H16" s="740"/>
      <c r="I16" s="740"/>
      <c r="J16" s="740"/>
      <c r="K16" s="740"/>
      <c r="L16" s="740"/>
      <c r="M16" s="740"/>
      <c r="N16" s="740"/>
      <c r="O16" s="740"/>
      <c r="P16" s="741"/>
      <c r="Q16" s="742">
        <v>524</v>
      </c>
      <c r="R16" s="743"/>
      <c r="S16" s="743"/>
      <c r="T16" s="743"/>
      <c r="U16" s="743"/>
      <c r="V16" s="743">
        <v>423</v>
      </c>
      <c r="W16" s="743"/>
      <c r="X16" s="743"/>
      <c r="Y16" s="743"/>
      <c r="Z16" s="743"/>
      <c r="AA16" s="743">
        <v>101</v>
      </c>
      <c r="AB16" s="743"/>
      <c r="AC16" s="743"/>
      <c r="AD16" s="743"/>
      <c r="AE16" s="744"/>
      <c r="AF16" s="745">
        <v>101</v>
      </c>
      <c r="AG16" s="746"/>
      <c r="AH16" s="746"/>
      <c r="AI16" s="746"/>
      <c r="AJ16" s="747"/>
      <c r="AK16" s="748">
        <v>325</v>
      </c>
      <c r="AL16" s="749"/>
      <c r="AM16" s="749"/>
      <c r="AN16" s="749"/>
      <c r="AO16" s="749"/>
      <c r="AP16" s="749"/>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581</v>
      </c>
      <c r="BT16" s="753"/>
      <c r="BU16" s="753"/>
      <c r="BV16" s="753"/>
      <c r="BW16" s="753"/>
      <c r="BX16" s="753"/>
      <c r="BY16" s="753"/>
      <c r="BZ16" s="753"/>
      <c r="CA16" s="753"/>
      <c r="CB16" s="753"/>
      <c r="CC16" s="753"/>
      <c r="CD16" s="753"/>
      <c r="CE16" s="753"/>
      <c r="CF16" s="753"/>
      <c r="CG16" s="754"/>
      <c r="CH16" s="771" t="s">
        <v>582</v>
      </c>
      <c r="CI16" s="766"/>
      <c r="CJ16" s="766"/>
      <c r="CK16" s="766"/>
      <c r="CL16" s="767"/>
      <c r="CM16" s="765">
        <v>67</v>
      </c>
      <c r="CN16" s="766"/>
      <c r="CO16" s="766"/>
      <c r="CP16" s="766"/>
      <c r="CQ16" s="767"/>
      <c r="CR16" s="765">
        <v>75</v>
      </c>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68"/>
      <c r="DW16" s="769"/>
      <c r="DX16" s="769"/>
      <c r="DY16" s="769"/>
      <c r="DZ16" s="770"/>
      <c r="EA16" s="242"/>
    </row>
    <row r="17" spans="1:131" s="243" customFormat="1" ht="26.25" customHeight="1" x14ac:dyDescent="0.2">
      <c r="A17" s="249">
        <v>11</v>
      </c>
      <c r="B17" s="739" t="s">
        <v>370</v>
      </c>
      <c r="C17" s="740"/>
      <c r="D17" s="740"/>
      <c r="E17" s="740"/>
      <c r="F17" s="740"/>
      <c r="G17" s="740"/>
      <c r="H17" s="740"/>
      <c r="I17" s="740"/>
      <c r="J17" s="740"/>
      <c r="K17" s="740"/>
      <c r="L17" s="740"/>
      <c r="M17" s="740"/>
      <c r="N17" s="740"/>
      <c r="O17" s="740"/>
      <c r="P17" s="741"/>
      <c r="Q17" s="742">
        <v>84827</v>
      </c>
      <c r="R17" s="743"/>
      <c r="S17" s="743"/>
      <c r="T17" s="743"/>
      <c r="U17" s="743"/>
      <c r="V17" s="743">
        <v>84827</v>
      </c>
      <c r="W17" s="743"/>
      <c r="X17" s="743"/>
      <c r="Y17" s="743"/>
      <c r="Z17" s="743"/>
      <c r="AA17" s="743">
        <v>0</v>
      </c>
      <c r="AB17" s="743"/>
      <c r="AC17" s="743"/>
      <c r="AD17" s="743"/>
      <c r="AE17" s="744"/>
      <c r="AF17" s="745" t="s">
        <v>128</v>
      </c>
      <c r="AG17" s="746"/>
      <c r="AH17" s="746"/>
      <c r="AI17" s="746"/>
      <c r="AJ17" s="747"/>
      <c r="AK17" s="748">
        <v>66427</v>
      </c>
      <c r="AL17" s="749"/>
      <c r="AM17" s="749"/>
      <c r="AN17" s="749"/>
      <c r="AO17" s="749"/>
      <c r="AP17" s="749"/>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583</v>
      </c>
      <c r="BT17" s="753"/>
      <c r="BU17" s="753"/>
      <c r="BV17" s="753"/>
      <c r="BW17" s="753"/>
      <c r="BX17" s="753"/>
      <c r="BY17" s="753"/>
      <c r="BZ17" s="753"/>
      <c r="CA17" s="753"/>
      <c r="CB17" s="753"/>
      <c r="CC17" s="753"/>
      <c r="CD17" s="753"/>
      <c r="CE17" s="753"/>
      <c r="CF17" s="753"/>
      <c r="CG17" s="754"/>
      <c r="CH17" s="765">
        <v>-38</v>
      </c>
      <c r="CI17" s="766"/>
      <c r="CJ17" s="766"/>
      <c r="CK17" s="766"/>
      <c r="CL17" s="767"/>
      <c r="CM17" s="765">
        <v>9109</v>
      </c>
      <c r="CN17" s="766"/>
      <c r="CO17" s="766"/>
      <c r="CP17" s="766"/>
      <c r="CQ17" s="767"/>
      <c r="CR17" s="765">
        <v>8906</v>
      </c>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68"/>
      <c r="DW17" s="769"/>
      <c r="DX17" s="769"/>
      <c r="DY17" s="769"/>
      <c r="DZ17" s="770"/>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584</v>
      </c>
      <c r="BT18" s="753"/>
      <c r="BU18" s="753"/>
      <c r="BV18" s="753"/>
      <c r="BW18" s="753"/>
      <c r="BX18" s="753"/>
      <c r="BY18" s="753"/>
      <c r="BZ18" s="753"/>
      <c r="CA18" s="753"/>
      <c r="CB18" s="753"/>
      <c r="CC18" s="753"/>
      <c r="CD18" s="753"/>
      <c r="CE18" s="753"/>
      <c r="CF18" s="753"/>
      <c r="CG18" s="754"/>
      <c r="CH18" s="765">
        <v>-1</v>
      </c>
      <c r="CI18" s="766"/>
      <c r="CJ18" s="766"/>
      <c r="CK18" s="766"/>
      <c r="CL18" s="767"/>
      <c r="CM18" s="765">
        <v>295</v>
      </c>
      <c r="CN18" s="766"/>
      <c r="CO18" s="766"/>
      <c r="CP18" s="766"/>
      <c r="CQ18" s="767"/>
      <c r="CR18" s="765">
        <v>200</v>
      </c>
      <c r="CS18" s="766"/>
      <c r="CT18" s="766"/>
      <c r="CU18" s="766"/>
      <c r="CV18" s="767"/>
      <c r="CW18" s="765">
        <v>21</v>
      </c>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68"/>
      <c r="DW18" s="769"/>
      <c r="DX18" s="769"/>
      <c r="DY18" s="769"/>
      <c r="DZ18" s="770"/>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585</v>
      </c>
      <c r="BT19" s="753"/>
      <c r="BU19" s="753"/>
      <c r="BV19" s="753"/>
      <c r="BW19" s="753"/>
      <c r="BX19" s="753"/>
      <c r="BY19" s="753"/>
      <c r="BZ19" s="753"/>
      <c r="CA19" s="753"/>
      <c r="CB19" s="753"/>
      <c r="CC19" s="753"/>
      <c r="CD19" s="753"/>
      <c r="CE19" s="753"/>
      <c r="CF19" s="753"/>
      <c r="CG19" s="754"/>
      <c r="CH19" s="765">
        <v>-2</v>
      </c>
      <c r="CI19" s="766"/>
      <c r="CJ19" s="766"/>
      <c r="CK19" s="766"/>
      <c r="CL19" s="767"/>
      <c r="CM19" s="765">
        <v>101</v>
      </c>
      <c r="CN19" s="766"/>
      <c r="CO19" s="766"/>
      <c r="CP19" s="766"/>
      <c r="CQ19" s="767"/>
      <c r="CR19" s="765">
        <v>12</v>
      </c>
      <c r="CS19" s="766"/>
      <c r="CT19" s="766"/>
      <c r="CU19" s="766"/>
      <c r="CV19" s="767"/>
      <c r="CW19" s="765">
        <v>22</v>
      </c>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68"/>
      <c r="DW19" s="769"/>
      <c r="DX19" s="769"/>
      <c r="DY19" s="769"/>
      <c r="DZ19" s="770"/>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586</v>
      </c>
      <c r="BT20" s="753"/>
      <c r="BU20" s="753"/>
      <c r="BV20" s="753"/>
      <c r="BW20" s="753"/>
      <c r="BX20" s="753"/>
      <c r="BY20" s="753"/>
      <c r="BZ20" s="753"/>
      <c r="CA20" s="753"/>
      <c r="CB20" s="753"/>
      <c r="CC20" s="753"/>
      <c r="CD20" s="753"/>
      <c r="CE20" s="753"/>
      <c r="CF20" s="753"/>
      <c r="CG20" s="754"/>
      <c r="CH20" s="765">
        <v>-7</v>
      </c>
      <c r="CI20" s="766"/>
      <c r="CJ20" s="766"/>
      <c r="CK20" s="766"/>
      <c r="CL20" s="767"/>
      <c r="CM20" s="765">
        <v>89</v>
      </c>
      <c r="CN20" s="766"/>
      <c r="CO20" s="766"/>
      <c r="CP20" s="766"/>
      <c r="CQ20" s="767"/>
      <c r="CR20" s="765">
        <v>51</v>
      </c>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587</v>
      </c>
      <c r="BT21" s="753"/>
      <c r="BU21" s="753"/>
      <c r="BV21" s="753"/>
      <c r="BW21" s="753"/>
      <c r="BX21" s="753"/>
      <c r="BY21" s="753"/>
      <c r="BZ21" s="753"/>
      <c r="CA21" s="753"/>
      <c r="CB21" s="753"/>
      <c r="CC21" s="753"/>
      <c r="CD21" s="753"/>
      <c r="CE21" s="753"/>
      <c r="CF21" s="753"/>
      <c r="CG21" s="754"/>
      <c r="CH21" s="765">
        <v>1</v>
      </c>
      <c r="CI21" s="766"/>
      <c r="CJ21" s="766"/>
      <c r="CK21" s="766"/>
      <c r="CL21" s="767"/>
      <c r="CM21" s="765">
        <v>8</v>
      </c>
      <c r="CN21" s="766"/>
      <c r="CO21" s="766"/>
      <c r="CP21" s="766"/>
      <c r="CQ21" s="767"/>
      <c r="CR21" s="765">
        <v>2</v>
      </c>
      <c r="CS21" s="766"/>
      <c r="CT21" s="766"/>
      <c r="CU21" s="766"/>
      <c r="CV21" s="767"/>
      <c r="CW21" s="765">
        <v>17</v>
      </c>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68"/>
      <c r="DW21" s="769"/>
      <c r="DX21" s="769"/>
      <c r="DY21" s="769"/>
      <c r="DZ21" s="770"/>
      <c r="EA21" s="242"/>
    </row>
    <row r="22" spans="1:131" s="243" customFormat="1" ht="26.25" customHeight="1" x14ac:dyDescent="0.2">
      <c r="A22" s="249">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78"/>
      <c r="AG22" s="779"/>
      <c r="AH22" s="779"/>
      <c r="AI22" s="779"/>
      <c r="AJ22" s="780"/>
      <c r="AK22" s="792"/>
      <c r="AL22" s="793"/>
      <c r="AM22" s="793"/>
      <c r="AN22" s="793"/>
      <c r="AO22" s="793"/>
      <c r="AP22" s="793"/>
      <c r="AQ22" s="793"/>
      <c r="AR22" s="793"/>
      <c r="AS22" s="793"/>
      <c r="AT22" s="793"/>
      <c r="AU22" s="794"/>
      <c r="AV22" s="794"/>
      <c r="AW22" s="794"/>
      <c r="AX22" s="794"/>
      <c r="AY22" s="795"/>
      <c r="AZ22" s="796" t="s">
        <v>371</v>
      </c>
      <c r="BA22" s="796"/>
      <c r="BB22" s="796"/>
      <c r="BC22" s="796"/>
      <c r="BD22" s="797"/>
      <c r="BE22" s="241"/>
      <c r="BF22" s="241"/>
      <c r="BG22" s="241"/>
      <c r="BH22" s="241"/>
      <c r="BI22" s="241"/>
      <c r="BJ22" s="241"/>
      <c r="BK22" s="241"/>
      <c r="BL22" s="241"/>
      <c r="BM22" s="241"/>
      <c r="BN22" s="241"/>
      <c r="BO22" s="241"/>
      <c r="BP22" s="241"/>
      <c r="BQ22" s="250">
        <v>16</v>
      </c>
      <c r="BR22" s="251" t="s">
        <v>619</v>
      </c>
      <c r="BS22" s="752" t="s">
        <v>588</v>
      </c>
      <c r="BT22" s="753"/>
      <c r="BU22" s="753"/>
      <c r="BV22" s="753"/>
      <c r="BW22" s="753"/>
      <c r="BX22" s="753"/>
      <c r="BY22" s="753"/>
      <c r="BZ22" s="753"/>
      <c r="CA22" s="753"/>
      <c r="CB22" s="753"/>
      <c r="CC22" s="753"/>
      <c r="CD22" s="753"/>
      <c r="CE22" s="753"/>
      <c r="CF22" s="753"/>
      <c r="CG22" s="754"/>
      <c r="CH22" s="765"/>
      <c r="CI22" s="766"/>
      <c r="CJ22" s="766"/>
      <c r="CK22" s="766"/>
      <c r="CL22" s="767"/>
      <c r="CM22" s="765">
        <v>1198</v>
      </c>
      <c r="CN22" s="766"/>
      <c r="CO22" s="766"/>
      <c r="CP22" s="766"/>
      <c r="CQ22" s="767"/>
      <c r="CR22" s="765">
        <v>17</v>
      </c>
      <c r="CS22" s="766"/>
      <c r="CT22" s="766"/>
      <c r="CU22" s="766"/>
      <c r="CV22" s="767"/>
      <c r="CW22" s="765">
        <v>561</v>
      </c>
      <c r="CX22" s="766"/>
      <c r="CY22" s="766"/>
      <c r="CZ22" s="766"/>
      <c r="DA22" s="767"/>
      <c r="DB22" s="765"/>
      <c r="DC22" s="766"/>
      <c r="DD22" s="766"/>
      <c r="DE22" s="766"/>
      <c r="DF22" s="767"/>
      <c r="DG22" s="765"/>
      <c r="DH22" s="766"/>
      <c r="DI22" s="766"/>
      <c r="DJ22" s="766"/>
      <c r="DK22" s="767"/>
      <c r="DL22" s="765">
        <v>196</v>
      </c>
      <c r="DM22" s="766"/>
      <c r="DN22" s="766"/>
      <c r="DO22" s="766"/>
      <c r="DP22" s="767"/>
      <c r="DQ22" s="765">
        <v>137</v>
      </c>
      <c r="DR22" s="766"/>
      <c r="DS22" s="766"/>
      <c r="DT22" s="766"/>
      <c r="DU22" s="767"/>
      <c r="DV22" s="768"/>
      <c r="DW22" s="769"/>
      <c r="DX22" s="769"/>
      <c r="DY22" s="769"/>
      <c r="DZ22" s="770"/>
      <c r="EA22" s="242"/>
    </row>
    <row r="23" spans="1:131" s="243" customFormat="1" ht="26.25" customHeight="1" thickBot="1" x14ac:dyDescent="0.25">
      <c r="A23" s="252" t="s">
        <v>372</v>
      </c>
      <c r="B23" s="781" t="s">
        <v>373</v>
      </c>
      <c r="C23" s="782"/>
      <c r="D23" s="782"/>
      <c r="E23" s="782"/>
      <c r="F23" s="782"/>
      <c r="G23" s="782"/>
      <c r="H23" s="782"/>
      <c r="I23" s="782"/>
      <c r="J23" s="782"/>
      <c r="K23" s="782"/>
      <c r="L23" s="782"/>
      <c r="M23" s="782"/>
      <c r="N23" s="782"/>
      <c r="O23" s="782"/>
      <c r="P23" s="783"/>
      <c r="Q23" s="784">
        <v>758473</v>
      </c>
      <c r="R23" s="784"/>
      <c r="S23" s="784"/>
      <c r="T23" s="784"/>
      <c r="U23" s="785"/>
      <c r="V23" s="784">
        <v>745029</v>
      </c>
      <c r="W23" s="784"/>
      <c r="X23" s="784"/>
      <c r="Y23" s="784"/>
      <c r="Z23" s="785"/>
      <c r="AA23" s="784">
        <v>13443</v>
      </c>
      <c r="AB23" s="784"/>
      <c r="AC23" s="784"/>
      <c r="AD23" s="784"/>
      <c r="AE23" s="785"/>
      <c r="AF23" s="786">
        <v>5615</v>
      </c>
      <c r="AG23" s="784"/>
      <c r="AH23" s="784"/>
      <c r="AI23" s="784"/>
      <c r="AJ23" s="787"/>
      <c r="AK23" s="788"/>
      <c r="AL23" s="789"/>
      <c r="AM23" s="789"/>
      <c r="AN23" s="789"/>
      <c r="AO23" s="789"/>
      <c r="AP23" s="784">
        <f>SUM(AP7:AT17)</f>
        <v>623784</v>
      </c>
      <c r="AQ23" s="784"/>
      <c r="AR23" s="784"/>
      <c r="AS23" s="784"/>
      <c r="AT23" s="784"/>
      <c r="AU23" s="790"/>
      <c r="AV23" s="790"/>
      <c r="AW23" s="790"/>
      <c r="AX23" s="790"/>
      <c r="AY23" s="791"/>
      <c r="AZ23" s="799" t="s">
        <v>128</v>
      </c>
      <c r="BA23" s="800"/>
      <c r="BB23" s="800"/>
      <c r="BC23" s="800"/>
      <c r="BD23" s="801"/>
      <c r="BE23" s="241"/>
      <c r="BF23" s="241"/>
      <c r="BG23" s="241"/>
      <c r="BH23" s="241"/>
      <c r="BI23" s="241"/>
      <c r="BJ23" s="241"/>
      <c r="BK23" s="241"/>
      <c r="BL23" s="241"/>
      <c r="BM23" s="241"/>
      <c r="BN23" s="241"/>
      <c r="BO23" s="241"/>
      <c r="BP23" s="241"/>
      <c r="BQ23" s="250">
        <v>17</v>
      </c>
      <c r="BR23" s="251"/>
      <c r="BS23" s="752" t="s">
        <v>589</v>
      </c>
      <c r="BT23" s="753"/>
      <c r="BU23" s="753"/>
      <c r="BV23" s="753"/>
      <c r="BW23" s="753"/>
      <c r="BX23" s="753"/>
      <c r="BY23" s="753"/>
      <c r="BZ23" s="753"/>
      <c r="CA23" s="753"/>
      <c r="CB23" s="753"/>
      <c r="CC23" s="753"/>
      <c r="CD23" s="753"/>
      <c r="CE23" s="753"/>
      <c r="CF23" s="753"/>
      <c r="CG23" s="754"/>
      <c r="CH23" s="765">
        <v>-1</v>
      </c>
      <c r="CI23" s="766"/>
      <c r="CJ23" s="766"/>
      <c r="CK23" s="766"/>
      <c r="CL23" s="767"/>
      <c r="CM23" s="765">
        <v>1026</v>
      </c>
      <c r="CN23" s="766"/>
      <c r="CO23" s="766"/>
      <c r="CP23" s="766"/>
      <c r="CQ23" s="767"/>
      <c r="CR23" s="765">
        <v>661</v>
      </c>
      <c r="CS23" s="766"/>
      <c r="CT23" s="766"/>
      <c r="CU23" s="766"/>
      <c r="CV23" s="767"/>
      <c r="CW23" s="765">
        <v>2348</v>
      </c>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68"/>
      <c r="DW23" s="769"/>
      <c r="DX23" s="769"/>
      <c r="DY23" s="769"/>
      <c r="DZ23" s="770"/>
      <c r="EA23" s="242"/>
    </row>
    <row r="24" spans="1:131" s="243" customFormat="1" ht="26.25" customHeight="1" x14ac:dyDescent="0.2">
      <c r="A24" s="798" t="s">
        <v>374</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590</v>
      </c>
      <c r="BT24" s="753"/>
      <c r="BU24" s="753"/>
      <c r="BV24" s="753"/>
      <c r="BW24" s="753"/>
      <c r="BX24" s="753"/>
      <c r="BY24" s="753"/>
      <c r="BZ24" s="753"/>
      <c r="CA24" s="753"/>
      <c r="CB24" s="753"/>
      <c r="CC24" s="753"/>
      <c r="CD24" s="753"/>
      <c r="CE24" s="753"/>
      <c r="CF24" s="753"/>
      <c r="CG24" s="754"/>
      <c r="CH24" s="765">
        <v>4</v>
      </c>
      <c r="CI24" s="766"/>
      <c r="CJ24" s="766"/>
      <c r="CK24" s="766"/>
      <c r="CL24" s="767"/>
      <c r="CM24" s="765">
        <v>7583</v>
      </c>
      <c r="CN24" s="766"/>
      <c r="CO24" s="766"/>
      <c r="CP24" s="766"/>
      <c r="CQ24" s="767"/>
      <c r="CR24" s="765">
        <v>603</v>
      </c>
      <c r="CS24" s="766"/>
      <c r="CT24" s="766"/>
      <c r="CU24" s="766"/>
      <c r="CV24" s="767"/>
      <c r="CW24" s="765">
        <v>10</v>
      </c>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68"/>
      <c r="DW24" s="769"/>
      <c r="DX24" s="769"/>
      <c r="DY24" s="769"/>
      <c r="DZ24" s="770"/>
      <c r="EA24" s="242"/>
    </row>
    <row r="25" spans="1:131" s="235" customFormat="1" ht="26.25" customHeight="1" thickBot="1" x14ac:dyDescent="0.25">
      <c r="A25" s="733" t="s">
        <v>375</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591</v>
      </c>
      <c r="BT25" s="753"/>
      <c r="BU25" s="753"/>
      <c r="BV25" s="753"/>
      <c r="BW25" s="753"/>
      <c r="BX25" s="753"/>
      <c r="BY25" s="753"/>
      <c r="BZ25" s="753"/>
      <c r="CA25" s="753"/>
      <c r="CB25" s="753"/>
      <c r="CC25" s="753"/>
      <c r="CD25" s="753"/>
      <c r="CE25" s="753"/>
      <c r="CF25" s="753"/>
      <c r="CG25" s="754"/>
      <c r="CH25" s="765">
        <v>-12</v>
      </c>
      <c r="CI25" s="766"/>
      <c r="CJ25" s="766"/>
      <c r="CK25" s="766"/>
      <c r="CL25" s="767"/>
      <c r="CM25" s="765">
        <v>150</v>
      </c>
      <c r="CN25" s="766"/>
      <c r="CO25" s="766"/>
      <c r="CP25" s="766"/>
      <c r="CQ25" s="767"/>
      <c r="CR25" s="765">
        <v>250</v>
      </c>
      <c r="CS25" s="766"/>
      <c r="CT25" s="766"/>
      <c r="CU25" s="766"/>
      <c r="CV25" s="767"/>
      <c r="CW25" s="765">
        <v>4</v>
      </c>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68"/>
      <c r="DW25" s="769"/>
      <c r="DX25" s="769"/>
      <c r="DY25" s="769"/>
      <c r="DZ25" s="770"/>
      <c r="EA25" s="234"/>
    </row>
    <row r="26" spans="1:131" s="235" customFormat="1" ht="26.25" customHeight="1" x14ac:dyDescent="0.2">
      <c r="A26" s="724" t="s">
        <v>343</v>
      </c>
      <c r="B26" s="725"/>
      <c r="C26" s="725"/>
      <c r="D26" s="725"/>
      <c r="E26" s="725"/>
      <c r="F26" s="725"/>
      <c r="G26" s="725"/>
      <c r="H26" s="725"/>
      <c r="I26" s="725"/>
      <c r="J26" s="725"/>
      <c r="K26" s="725"/>
      <c r="L26" s="725"/>
      <c r="M26" s="725"/>
      <c r="N26" s="725"/>
      <c r="O26" s="725"/>
      <c r="P26" s="726"/>
      <c r="Q26" s="701" t="s">
        <v>376</v>
      </c>
      <c r="R26" s="702"/>
      <c r="S26" s="702"/>
      <c r="T26" s="702"/>
      <c r="U26" s="703"/>
      <c r="V26" s="701" t="s">
        <v>377</v>
      </c>
      <c r="W26" s="702"/>
      <c r="X26" s="702"/>
      <c r="Y26" s="702"/>
      <c r="Z26" s="703"/>
      <c r="AA26" s="701" t="s">
        <v>378</v>
      </c>
      <c r="AB26" s="702"/>
      <c r="AC26" s="702"/>
      <c r="AD26" s="702"/>
      <c r="AE26" s="702"/>
      <c r="AF26" s="802" t="s">
        <v>379</v>
      </c>
      <c r="AG26" s="803"/>
      <c r="AH26" s="803"/>
      <c r="AI26" s="803"/>
      <c r="AJ26" s="804"/>
      <c r="AK26" s="702" t="s">
        <v>380</v>
      </c>
      <c r="AL26" s="702"/>
      <c r="AM26" s="702"/>
      <c r="AN26" s="702"/>
      <c r="AO26" s="703"/>
      <c r="AP26" s="701" t="s">
        <v>381</v>
      </c>
      <c r="AQ26" s="702"/>
      <c r="AR26" s="702"/>
      <c r="AS26" s="702"/>
      <c r="AT26" s="703"/>
      <c r="AU26" s="701" t="s">
        <v>382</v>
      </c>
      <c r="AV26" s="702"/>
      <c r="AW26" s="702"/>
      <c r="AX26" s="702"/>
      <c r="AY26" s="703"/>
      <c r="AZ26" s="701" t="s">
        <v>383</v>
      </c>
      <c r="BA26" s="702"/>
      <c r="BB26" s="702"/>
      <c r="BC26" s="702"/>
      <c r="BD26" s="703"/>
      <c r="BE26" s="701" t="s">
        <v>350</v>
      </c>
      <c r="BF26" s="702"/>
      <c r="BG26" s="702"/>
      <c r="BH26" s="702"/>
      <c r="BI26" s="713"/>
      <c r="BJ26" s="240"/>
      <c r="BK26" s="240"/>
      <c r="BL26" s="240"/>
      <c r="BM26" s="240"/>
      <c r="BN26" s="240"/>
      <c r="BO26" s="253"/>
      <c r="BP26" s="253"/>
      <c r="BQ26" s="250">
        <v>20</v>
      </c>
      <c r="BR26" s="251" t="s">
        <v>620</v>
      </c>
      <c r="BS26" s="752" t="s">
        <v>592</v>
      </c>
      <c r="BT26" s="753"/>
      <c r="BU26" s="753"/>
      <c r="BV26" s="753"/>
      <c r="BW26" s="753"/>
      <c r="BX26" s="753"/>
      <c r="BY26" s="753"/>
      <c r="BZ26" s="753"/>
      <c r="CA26" s="753"/>
      <c r="CB26" s="753"/>
      <c r="CC26" s="753"/>
      <c r="CD26" s="753"/>
      <c r="CE26" s="753"/>
      <c r="CF26" s="753"/>
      <c r="CG26" s="754"/>
      <c r="CH26" s="765">
        <v>10</v>
      </c>
      <c r="CI26" s="766"/>
      <c r="CJ26" s="766"/>
      <c r="CK26" s="766"/>
      <c r="CL26" s="767"/>
      <c r="CM26" s="765">
        <v>363</v>
      </c>
      <c r="CN26" s="766"/>
      <c r="CO26" s="766"/>
      <c r="CP26" s="766"/>
      <c r="CQ26" s="767"/>
      <c r="CR26" s="765">
        <v>36</v>
      </c>
      <c r="CS26" s="766"/>
      <c r="CT26" s="766"/>
      <c r="CU26" s="766"/>
      <c r="CV26" s="767"/>
      <c r="CW26" s="765">
        <v>230</v>
      </c>
      <c r="CX26" s="766"/>
      <c r="CY26" s="766"/>
      <c r="CZ26" s="766"/>
      <c r="DA26" s="767"/>
      <c r="DB26" s="765">
        <v>2569</v>
      </c>
      <c r="DC26" s="766"/>
      <c r="DD26" s="766"/>
      <c r="DE26" s="766"/>
      <c r="DF26" s="767"/>
      <c r="DG26" s="765"/>
      <c r="DH26" s="766"/>
      <c r="DI26" s="766"/>
      <c r="DJ26" s="766"/>
      <c r="DK26" s="767"/>
      <c r="DL26" s="765">
        <v>807</v>
      </c>
      <c r="DM26" s="766"/>
      <c r="DN26" s="766"/>
      <c r="DO26" s="766"/>
      <c r="DP26" s="767"/>
      <c r="DQ26" s="765">
        <v>52</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593</v>
      </c>
      <c r="BT27" s="753"/>
      <c r="BU27" s="753"/>
      <c r="BV27" s="753"/>
      <c r="BW27" s="753"/>
      <c r="BX27" s="753"/>
      <c r="BY27" s="753"/>
      <c r="BZ27" s="753"/>
      <c r="CA27" s="753"/>
      <c r="CB27" s="753"/>
      <c r="CC27" s="753"/>
      <c r="CD27" s="753"/>
      <c r="CE27" s="753"/>
      <c r="CF27" s="753"/>
      <c r="CG27" s="754"/>
      <c r="CH27" s="765">
        <v>32</v>
      </c>
      <c r="CI27" s="766"/>
      <c r="CJ27" s="766"/>
      <c r="CK27" s="766"/>
      <c r="CL27" s="767"/>
      <c r="CM27" s="765">
        <v>831</v>
      </c>
      <c r="CN27" s="766"/>
      <c r="CO27" s="766"/>
      <c r="CP27" s="766"/>
      <c r="CQ27" s="767"/>
      <c r="CR27" s="765">
        <v>75</v>
      </c>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68"/>
      <c r="DW27" s="769"/>
      <c r="DX27" s="769"/>
      <c r="DY27" s="769"/>
      <c r="DZ27" s="770"/>
      <c r="EA27" s="234"/>
    </row>
    <row r="28" spans="1:131" s="235" customFormat="1" ht="26.25" customHeight="1" thickTop="1" x14ac:dyDescent="0.2">
      <c r="A28" s="254">
        <v>1</v>
      </c>
      <c r="B28" s="715" t="s">
        <v>384</v>
      </c>
      <c r="C28" s="716"/>
      <c r="D28" s="716"/>
      <c r="E28" s="716"/>
      <c r="F28" s="716"/>
      <c r="G28" s="716"/>
      <c r="H28" s="716"/>
      <c r="I28" s="716"/>
      <c r="J28" s="716"/>
      <c r="K28" s="716"/>
      <c r="L28" s="716"/>
      <c r="M28" s="716"/>
      <c r="N28" s="716"/>
      <c r="O28" s="716"/>
      <c r="P28" s="717"/>
      <c r="Q28" s="812">
        <v>90</v>
      </c>
      <c r="R28" s="813"/>
      <c r="S28" s="813"/>
      <c r="T28" s="813"/>
      <c r="U28" s="813"/>
      <c r="V28" s="813">
        <v>12</v>
      </c>
      <c r="W28" s="813"/>
      <c r="X28" s="813"/>
      <c r="Y28" s="813"/>
      <c r="Z28" s="813"/>
      <c r="AA28" s="813">
        <f>Q28-V28</f>
        <v>78</v>
      </c>
      <c r="AB28" s="813"/>
      <c r="AC28" s="813"/>
      <c r="AD28" s="813"/>
      <c r="AE28" s="814"/>
      <c r="AF28" s="815">
        <v>77</v>
      </c>
      <c r="AG28" s="813"/>
      <c r="AH28" s="813"/>
      <c r="AI28" s="813"/>
      <c r="AJ28" s="816"/>
      <c r="AK28" s="817"/>
      <c r="AL28" s="808"/>
      <c r="AM28" s="808"/>
      <c r="AN28" s="808"/>
      <c r="AO28" s="808"/>
      <c r="AP28" s="808">
        <v>42</v>
      </c>
      <c r="AQ28" s="808"/>
      <c r="AR28" s="808"/>
      <c r="AS28" s="808"/>
      <c r="AT28" s="808"/>
      <c r="AU28" s="808"/>
      <c r="AV28" s="808"/>
      <c r="AW28" s="808"/>
      <c r="AX28" s="808"/>
      <c r="AY28" s="808"/>
      <c r="AZ28" s="809" t="s">
        <v>500</v>
      </c>
      <c r="BA28" s="809"/>
      <c r="BB28" s="809"/>
      <c r="BC28" s="809"/>
      <c r="BD28" s="809"/>
      <c r="BE28" s="810"/>
      <c r="BF28" s="810"/>
      <c r="BG28" s="810"/>
      <c r="BH28" s="810"/>
      <c r="BI28" s="811"/>
      <c r="BJ28" s="240"/>
      <c r="BK28" s="240"/>
      <c r="BL28" s="240"/>
      <c r="BM28" s="240"/>
      <c r="BN28" s="240"/>
      <c r="BO28" s="253"/>
      <c r="BP28" s="253"/>
      <c r="BQ28" s="250">
        <v>22</v>
      </c>
      <c r="BR28" s="251"/>
      <c r="BS28" s="752" t="s">
        <v>594</v>
      </c>
      <c r="BT28" s="753"/>
      <c r="BU28" s="753"/>
      <c r="BV28" s="753"/>
      <c r="BW28" s="753"/>
      <c r="BX28" s="753"/>
      <c r="BY28" s="753"/>
      <c r="BZ28" s="753"/>
      <c r="CA28" s="753"/>
      <c r="CB28" s="753"/>
      <c r="CC28" s="753"/>
      <c r="CD28" s="753"/>
      <c r="CE28" s="753"/>
      <c r="CF28" s="753"/>
      <c r="CG28" s="754"/>
      <c r="CH28" s="765">
        <v>70</v>
      </c>
      <c r="CI28" s="766"/>
      <c r="CJ28" s="766"/>
      <c r="CK28" s="766"/>
      <c r="CL28" s="767"/>
      <c r="CM28" s="765">
        <v>110</v>
      </c>
      <c r="CN28" s="766"/>
      <c r="CO28" s="766"/>
      <c r="CP28" s="766"/>
      <c r="CQ28" s="767"/>
      <c r="CR28" s="765">
        <v>110</v>
      </c>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68"/>
      <c r="DW28" s="769"/>
      <c r="DX28" s="769"/>
      <c r="DY28" s="769"/>
      <c r="DZ28" s="770"/>
      <c r="EA28" s="234"/>
    </row>
    <row r="29" spans="1:131" s="235" customFormat="1" ht="26.25" customHeight="1" x14ac:dyDescent="0.2">
      <c r="A29" s="254">
        <v>2</v>
      </c>
      <c r="B29" s="739" t="s">
        <v>385</v>
      </c>
      <c r="C29" s="740"/>
      <c r="D29" s="740"/>
      <c r="E29" s="740"/>
      <c r="F29" s="740"/>
      <c r="G29" s="740"/>
      <c r="H29" s="740"/>
      <c r="I29" s="740"/>
      <c r="J29" s="740"/>
      <c r="K29" s="740"/>
      <c r="L29" s="740"/>
      <c r="M29" s="740"/>
      <c r="N29" s="740"/>
      <c r="O29" s="740"/>
      <c r="P29" s="741"/>
      <c r="Q29" s="742">
        <v>17844</v>
      </c>
      <c r="R29" s="743"/>
      <c r="S29" s="743"/>
      <c r="T29" s="743"/>
      <c r="U29" s="743"/>
      <c r="V29" s="743">
        <v>5459</v>
      </c>
      <c r="W29" s="743"/>
      <c r="X29" s="743"/>
      <c r="Y29" s="743"/>
      <c r="Z29" s="743"/>
      <c r="AA29" s="743">
        <f>Q29-V29</f>
        <v>12385</v>
      </c>
      <c r="AB29" s="743"/>
      <c r="AC29" s="743"/>
      <c r="AD29" s="743"/>
      <c r="AE29" s="744"/>
      <c r="AF29" s="818">
        <v>1230</v>
      </c>
      <c r="AG29" s="743"/>
      <c r="AH29" s="743"/>
      <c r="AI29" s="743"/>
      <c r="AJ29" s="819"/>
      <c r="AK29" s="822">
        <v>515</v>
      </c>
      <c r="AL29" s="823"/>
      <c r="AM29" s="823"/>
      <c r="AN29" s="823"/>
      <c r="AO29" s="823"/>
      <c r="AP29" s="823">
        <v>63147</v>
      </c>
      <c r="AQ29" s="823"/>
      <c r="AR29" s="823"/>
      <c r="AS29" s="823"/>
      <c r="AT29" s="823"/>
      <c r="AU29" s="823">
        <v>5999</v>
      </c>
      <c r="AV29" s="823"/>
      <c r="AW29" s="823"/>
      <c r="AX29" s="823"/>
      <c r="AY29" s="823"/>
      <c r="AZ29" s="824" t="s">
        <v>500</v>
      </c>
      <c r="BA29" s="824"/>
      <c r="BB29" s="824"/>
      <c r="BC29" s="824"/>
      <c r="BD29" s="824"/>
      <c r="BE29" s="820"/>
      <c r="BF29" s="820"/>
      <c r="BG29" s="820"/>
      <c r="BH29" s="820"/>
      <c r="BI29" s="821"/>
      <c r="BJ29" s="240"/>
      <c r="BK29" s="240"/>
      <c r="BL29" s="240"/>
      <c r="BM29" s="240"/>
      <c r="BN29" s="240"/>
      <c r="BO29" s="253"/>
      <c r="BP29" s="253"/>
      <c r="BQ29" s="250">
        <v>23</v>
      </c>
      <c r="BR29" s="251"/>
      <c r="BS29" s="752" t="s">
        <v>595</v>
      </c>
      <c r="BT29" s="753"/>
      <c r="BU29" s="753"/>
      <c r="BV29" s="753"/>
      <c r="BW29" s="753"/>
      <c r="BX29" s="753"/>
      <c r="BY29" s="753"/>
      <c r="BZ29" s="753"/>
      <c r="CA29" s="753"/>
      <c r="CB29" s="753"/>
      <c r="CC29" s="753"/>
      <c r="CD29" s="753"/>
      <c r="CE29" s="753"/>
      <c r="CF29" s="753"/>
      <c r="CG29" s="754"/>
      <c r="CH29" s="765">
        <v>17</v>
      </c>
      <c r="CI29" s="766"/>
      <c r="CJ29" s="766"/>
      <c r="CK29" s="766"/>
      <c r="CL29" s="767"/>
      <c r="CM29" s="765">
        <v>2493</v>
      </c>
      <c r="CN29" s="766"/>
      <c r="CO29" s="766"/>
      <c r="CP29" s="766"/>
      <c r="CQ29" s="767"/>
      <c r="CR29" s="765">
        <v>109</v>
      </c>
      <c r="CS29" s="766"/>
      <c r="CT29" s="766"/>
      <c r="CU29" s="766"/>
      <c r="CV29" s="767"/>
      <c r="CW29" s="765">
        <v>72</v>
      </c>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234"/>
    </row>
    <row r="30" spans="1:131" s="235" customFormat="1" ht="26.25" customHeight="1" x14ac:dyDescent="0.2">
      <c r="A30" s="254">
        <v>3</v>
      </c>
      <c r="B30" s="739" t="s">
        <v>386</v>
      </c>
      <c r="C30" s="740"/>
      <c r="D30" s="740"/>
      <c r="E30" s="740"/>
      <c r="F30" s="740"/>
      <c r="G30" s="740"/>
      <c r="H30" s="740"/>
      <c r="I30" s="740"/>
      <c r="J30" s="740"/>
      <c r="K30" s="740"/>
      <c r="L30" s="740"/>
      <c r="M30" s="740"/>
      <c r="N30" s="740"/>
      <c r="O30" s="740"/>
      <c r="P30" s="741"/>
      <c r="Q30" s="742">
        <v>842</v>
      </c>
      <c r="R30" s="743"/>
      <c r="S30" s="743"/>
      <c r="T30" s="743"/>
      <c r="U30" s="743"/>
      <c r="V30" s="743">
        <v>37</v>
      </c>
      <c r="W30" s="743"/>
      <c r="X30" s="743"/>
      <c r="Y30" s="743"/>
      <c r="Z30" s="743"/>
      <c r="AA30" s="743">
        <f t="shared" ref="AA30:AA31" si="0">Q30-V30</f>
        <v>805</v>
      </c>
      <c r="AB30" s="743"/>
      <c r="AC30" s="743"/>
      <c r="AD30" s="743"/>
      <c r="AE30" s="744"/>
      <c r="AF30" s="818">
        <v>12385</v>
      </c>
      <c r="AG30" s="743"/>
      <c r="AH30" s="743"/>
      <c r="AI30" s="743"/>
      <c r="AJ30" s="819"/>
      <c r="AK30" s="822">
        <v>69</v>
      </c>
      <c r="AL30" s="823"/>
      <c r="AM30" s="823"/>
      <c r="AN30" s="823"/>
      <c r="AO30" s="823"/>
      <c r="AP30" s="823">
        <v>428</v>
      </c>
      <c r="AQ30" s="823"/>
      <c r="AR30" s="823"/>
      <c r="AS30" s="823"/>
      <c r="AT30" s="823"/>
      <c r="AU30" s="823">
        <v>168</v>
      </c>
      <c r="AV30" s="823"/>
      <c r="AW30" s="823"/>
      <c r="AX30" s="823"/>
      <c r="AY30" s="823"/>
      <c r="AZ30" s="824" t="s">
        <v>500</v>
      </c>
      <c r="BA30" s="824"/>
      <c r="BB30" s="824"/>
      <c r="BC30" s="824"/>
      <c r="BD30" s="824"/>
      <c r="BE30" s="820" t="s">
        <v>387</v>
      </c>
      <c r="BF30" s="820"/>
      <c r="BG30" s="820"/>
      <c r="BH30" s="820"/>
      <c r="BI30" s="821"/>
      <c r="BJ30" s="240"/>
      <c r="BK30" s="240"/>
      <c r="BL30" s="240"/>
      <c r="BM30" s="240"/>
      <c r="BN30" s="240"/>
      <c r="BO30" s="253"/>
      <c r="BP30" s="253"/>
      <c r="BQ30" s="250">
        <v>24</v>
      </c>
      <c r="BR30" s="251"/>
      <c r="BS30" s="752" t="s">
        <v>596</v>
      </c>
      <c r="BT30" s="753"/>
      <c r="BU30" s="753"/>
      <c r="BV30" s="753"/>
      <c r="BW30" s="753"/>
      <c r="BX30" s="753"/>
      <c r="BY30" s="753"/>
      <c r="BZ30" s="753"/>
      <c r="CA30" s="753"/>
      <c r="CB30" s="753"/>
      <c r="CC30" s="753"/>
      <c r="CD30" s="753"/>
      <c r="CE30" s="753"/>
      <c r="CF30" s="753"/>
      <c r="CG30" s="754"/>
      <c r="CH30" s="765">
        <v>16</v>
      </c>
      <c r="CI30" s="766"/>
      <c r="CJ30" s="766"/>
      <c r="CK30" s="766"/>
      <c r="CL30" s="767"/>
      <c r="CM30" s="765">
        <v>97</v>
      </c>
      <c r="CN30" s="766"/>
      <c r="CO30" s="766"/>
      <c r="CP30" s="766"/>
      <c r="CQ30" s="767"/>
      <c r="CR30" s="765">
        <v>1</v>
      </c>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234"/>
    </row>
    <row r="31" spans="1:131" s="235" customFormat="1" ht="26.25" customHeight="1" x14ac:dyDescent="0.2">
      <c r="A31" s="254">
        <v>4</v>
      </c>
      <c r="B31" s="739" t="s">
        <v>388</v>
      </c>
      <c r="C31" s="740"/>
      <c r="D31" s="740"/>
      <c r="E31" s="740"/>
      <c r="F31" s="740"/>
      <c r="G31" s="740"/>
      <c r="H31" s="740"/>
      <c r="I31" s="740"/>
      <c r="J31" s="740"/>
      <c r="K31" s="740"/>
      <c r="L31" s="740"/>
      <c r="M31" s="740"/>
      <c r="N31" s="740"/>
      <c r="O31" s="740"/>
      <c r="P31" s="741"/>
      <c r="Q31" s="742">
        <v>14442</v>
      </c>
      <c r="R31" s="743"/>
      <c r="S31" s="743"/>
      <c r="T31" s="743"/>
      <c r="U31" s="743"/>
      <c r="V31" s="743">
        <v>6592</v>
      </c>
      <c r="W31" s="743"/>
      <c r="X31" s="743"/>
      <c r="Y31" s="743"/>
      <c r="Z31" s="743"/>
      <c r="AA31" s="743">
        <f t="shared" si="0"/>
        <v>7850</v>
      </c>
      <c r="AB31" s="743"/>
      <c r="AC31" s="743"/>
      <c r="AD31" s="743"/>
      <c r="AE31" s="744"/>
      <c r="AF31" s="818">
        <v>804</v>
      </c>
      <c r="AG31" s="743"/>
      <c r="AH31" s="743"/>
      <c r="AI31" s="743"/>
      <c r="AJ31" s="819"/>
      <c r="AK31" s="822">
        <v>7377</v>
      </c>
      <c r="AL31" s="823"/>
      <c r="AM31" s="823"/>
      <c r="AN31" s="823"/>
      <c r="AO31" s="823"/>
      <c r="AP31" s="823">
        <v>34661</v>
      </c>
      <c r="AQ31" s="823"/>
      <c r="AR31" s="823"/>
      <c r="AS31" s="823"/>
      <c r="AT31" s="823"/>
      <c r="AU31" s="823">
        <v>22495</v>
      </c>
      <c r="AV31" s="823"/>
      <c r="AW31" s="823"/>
      <c r="AX31" s="823"/>
      <c r="AY31" s="823"/>
      <c r="AZ31" s="824" t="s">
        <v>500</v>
      </c>
      <c r="BA31" s="824"/>
      <c r="BB31" s="824"/>
      <c r="BC31" s="824"/>
      <c r="BD31" s="824"/>
      <c r="BE31" s="820" t="s">
        <v>387</v>
      </c>
      <c r="BF31" s="820"/>
      <c r="BG31" s="820"/>
      <c r="BH31" s="820"/>
      <c r="BI31" s="821"/>
      <c r="BJ31" s="240"/>
      <c r="BK31" s="240"/>
      <c r="BL31" s="240"/>
      <c r="BM31" s="240"/>
      <c r="BN31" s="240"/>
      <c r="BO31" s="253"/>
      <c r="BP31" s="253"/>
      <c r="BQ31" s="250">
        <v>25</v>
      </c>
      <c r="BR31" s="251"/>
      <c r="BS31" s="752" t="s">
        <v>597</v>
      </c>
      <c r="BT31" s="753"/>
      <c r="BU31" s="753"/>
      <c r="BV31" s="753"/>
      <c r="BW31" s="753"/>
      <c r="BX31" s="753"/>
      <c r="BY31" s="753"/>
      <c r="BZ31" s="753"/>
      <c r="CA31" s="753"/>
      <c r="CB31" s="753"/>
      <c r="CC31" s="753"/>
      <c r="CD31" s="753"/>
      <c r="CE31" s="753"/>
      <c r="CF31" s="753"/>
      <c r="CG31" s="754"/>
      <c r="CH31" s="771" t="s">
        <v>574</v>
      </c>
      <c r="CI31" s="766"/>
      <c r="CJ31" s="766"/>
      <c r="CK31" s="766"/>
      <c r="CL31" s="767"/>
      <c r="CM31" s="765">
        <v>23</v>
      </c>
      <c r="CN31" s="766"/>
      <c r="CO31" s="766"/>
      <c r="CP31" s="766"/>
      <c r="CQ31" s="767"/>
      <c r="CR31" s="765">
        <v>4</v>
      </c>
      <c r="CS31" s="766"/>
      <c r="CT31" s="766"/>
      <c r="CU31" s="766"/>
      <c r="CV31" s="767"/>
      <c r="CW31" s="765">
        <v>6</v>
      </c>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234"/>
    </row>
    <row r="32" spans="1:131" s="235" customFormat="1" ht="26.25" customHeight="1" x14ac:dyDescent="0.2">
      <c r="A32" s="254">
        <v>5</v>
      </c>
      <c r="B32" s="739" t="s">
        <v>389</v>
      </c>
      <c r="C32" s="740"/>
      <c r="D32" s="740"/>
      <c r="E32" s="740"/>
      <c r="F32" s="740"/>
      <c r="G32" s="740"/>
      <c r="H32" s="740"/>
      <c r="I32" s="740"/>
      <c r="J32" s="740"/>
      <c r="K32" s="740"/>
      <c r="L32" s="740"/>
      <c r="M32" s="740"/>
      <c r="N32" s="740"/>
      <c r="O32" s="740"/>
      <c r="P32" s="741"/>
      <c r="Q32" s="742">
        <v>11163</v>
      </c>
      <c r="R32" s="743"/>
      <c r="S32" s="743"/>
      <c r="T32" s="743"/>
      <c r="U32" s="743"/>
      <c r="V32" s="743">
        <v>10020</v>
      </c>
      <c r="W32" s="743"/>
      <c r="X32" s="743"/>
      <c r="Y32" s="743"/>
      <c r="Z32" s="743"/>
      <c r="AA32" s="743">
        <f>Q32-V32</f>
        <v>1143</v>
      </c>
      <c r="AB32" s="743"/>
      <c r="AC32" s="743"/>
      <c r="AD32" s="743"/>
      <c r="AE32" s="744"/>
      <c r="AF32" s="818">
        <v>7850</v>
      </c>
      <c r="AG32" s="743"/>
      <c r="AH32" s="743"/>
      <c r="AI32" s="743"/>
      <c r="AJ32" s="819"/>
      <c r="AK32" s="822">
        <v>958</v>
      </c>
      <c r="AL32" s="823"/>
      <c r="AM32" s="823"/>
      <c r="AN32" s="823"/>
      <c r="AO32" s="823"/>
      <c r="AP32" s="823">
        <v>20674</v>
      </c>
      <c r="AQ32" s="823"/>
      <c r="AR32" s="823"/>
      <c r="AS32" s="823"/>
      <c r="AT32" s="823"/>
      <c r="AU32" s="823">
        <v>12301</v>
      </c>
      <c r="AV32" s="823"/>
      <c r="AW32" s="823"/>
      <c r="AX32" s="823"/>
      <c r="AY32" s="823"/>
      <c r="AZ32" s="824" t="s">
        <v>500</v>
      </c>
      <c r="BA32" s="824"/>
      <c r="BB32" s="824"/>
      <c r="BC32" s="824"/>
      <c r="BD32" s="824"/>
      <c r="BE32" s="820" t="s">
        <v>387</v>
      </c>
      <c r="BF32" s="820"/>
      <c r="BG32" s="820"/>
      <c r="BH32" s="820"/>
      <c r="BI32" s="821"/>
      <c r="BJ32" s="240"/>
      <c r="BK32" s="240"/>
      <c r="BL32" s="240"/>
      <c r="BM32" s="240"/>
      <c r="BN32" s="240"/>
      <c r="BO32" s="253"/>
      <c r="BP32" s="253"/>
      <c r="BQ32" s="250">
        <v>26</v>
      </c>
      <c r="BR32" s="251"/>
      <c r="BS32" s="752" t="s">
        <v>598</v>
      </c>
      <c r="BT32" s="753"/>
      <c r="BU32" s="753"/>
      <c r="BV32" s="753"/>
      <c r="BW32" s="753"/>
      <c r="BX32" s="753"/>
      <c r="BY32" s="753"/>
      <c r="BZ32" s="753"/>
      <c r="CA32" s="753"/>
      <c r="CB32" s="753"/>
      <c r="CC32" s="753"/>
      <c r="CD32" s="753"/>
      <c r="CE32" s="753"/>
      <c r="CF32" s="753"/>
      <c r="CG32" s="754"/>
      <c r="CH32" s="765">
        <v>84</v>
      </c>
      <c r="CI32" s="766"/>
      <c r="CJ32" s="766"/>
      <c r="CK32" s="766"/>
      <c r="CL32" s="767"/>
      <c r="CM32" s="765">
        <v>703</v>
      </c>
      <c r="CN32" s="766"/>
      <c r="CO32" s="766"/>
      <c r="CP32" s="766"/>
      <c r="CQ32" s="767"/>
      <c r="CR32" s="765">
        <v>18</v>
      </c>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8"/>
      <c r="DW32" s="769"/>
      <c r="DX32" s="769"/>
      <c r="DY32" s="769"/>
      <c r="DZ32" s="770"/>
      <c r="EA32" s="234"/>
    </row>
    <row r="33" spans="1:131" s="235" customFormat="1" ht="26.25" customHeight="1" x14ac:dyDescent="0.2">
      <c r="A33" s="254">
        <v>6</v>
      </c>
      <c r="B33" s="739" t="s">
        <v>390</v>
      </c>
      <c r="C33" s="740"/>
      <c r="D33" s="740"/>
      <c r="E33" s="740"/>
      <c r="F33" s="740"/>
      <c r="G33" s="740"/>
      <c r="H33" s="740"/>
      <c r="I33" s="740"/>
      <c r="J33" s="740"/>
      <c r="K33" s="740"/>
      <c r="L33" s="740"/>
      <c r="M33" s="740"/>
      <c r="N33" s="740"/>
      <c r="O33" s="740"/>
      <c r="P33" s="741"/>
      <c r="Q33" s="742">
        <v>677</v>
      </c>
      <c r="R33" s="743"/>
      <c r="S33" s="743"/>
      <c r="T33" s="743"/>
      <c r="U33" s="743"/>
      <c r="V33" s="743">
        <v>397</v>
      </c>
      <c r="W33" s="743"/>
      <c r="X33" s="743"/>
      <c r="Y33" s="743"/>
      <c r="Z33" s="743"/>
      <c r="AA33" s="743">
        <f t="shared" ref="AA33:AA40" si="1">Q33-V33</f>
        <v>280</v>
      </c>
      <c r="AB33" s="743"/>
      <c r="AC33" s="743"/>
      <c r="AD33" s="743"/>
      <c r="AE33" s="744"/>
      <c r="AF33" s="818">
        <v>1144</v>
      </c>
      <c r="AG33" s="743"/>
      <c r="AH33" s="743"/>
      <c r="AI33" s="743"/>
      <c r="AJ33" s="819"/>
      <c r="AK33" s="822"/>
      <c r="AL33" s="823"/>
      <c r="AM33" s="823"/>
      <c r="AN33" s="823"/>
      <c r="AO33" s="823"/>
      <c r="AP33" s="823">
        <v>175</v>
      </c>
      <c r="AQ33" s="823"/>
      <c r="AR33" s="823"/>
      <c r="AS33" s="823"/>
      <c r="AT33" s="823"/>
      <c r="AU33" s="823"/>
      <c r="AV33" s="823"/>
      <c r="AW33" s="823"/>
      <c r="AX33" s="823"/>
      <c r="AY33" s="823"/>
      <c r="AZ33" s="824" t="s">
        <v>500</v>
      </c>
      <c r="BA33" s="824"/>
      <c r="BB33" s="824"/>
      <c r="BC33" s="824"/>
      <c r="BD33" s="824"/>
      <c r="BE33" s="820" t="s">
        <v>391</v>
      </c>
      <c r="BF33" s="820"/>
      <c r="BG33" s="820"/>
      <c r="BH33" s="820"/>
      <c r="BI33" s="821"/>
      <c r="BJ33" s="240"/>
      <c r="BK33" s="240"/>
      <c r="BL33" s="240"/>
      <c r="BM33" s="240"/>
      <c r="BN33" s="240"/>
      <c r="BO33" s="253"/>
      <c r="BP33" s="253"/>
      <c r="BQ33" s="250">
        <v>27</v>
      </c>
      <c r="BR33" s="251" t="s">
        <v>619</v>
      </c>
      <c r="BS33" s="752" t="s">
        <v>599</v>
      </c>
      <c r="BT33" s="753"/>
      <c r="BU33" s="753"/>
      <c r="BV33" s="753"/>
      <c r="BW33" s="753"/>
      <c r="BX33" s="753"/>
      <c r="BY33" s="753"/>
      <c r="BZ33" s="753"/>
      <c r="CA33" s="753"/>
      <c r="CB33" s="753"/>
      <c r="CC33" s="753"/>
      <c r="CD33" s="753"/>
      <c r="CE33" s="753"/>
      <c r="CF33" s="753"/>
      <c r="CG33" s="754"/>
      <c r="CH33" s="765">
        <v>-97</v>
      </c>
      <c r="CI33" s="766"/>
      <c r="CJ33" s="766"/>
      <c r="CK33" s="766"/>
      <c r="CL33" s="767"/>
      <c r="CM33" s="765">
        <v>18881</v>
      </c>
      <c r="CN33" s="766"/>
      <c r="CO33" s="766"/>
      <c r="CP33" s="766"/>
      <c r="CQ33" s="767"/>
      <c r="CR33" s="765">
        <v>20</v>
      </c>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234"/>
    </row>
    <row r="34" spans="1:131" s="235" customFormat="1" ht="26.25" customHeight="1" x14ac:dyDescent="0.2">
      <c r="A34" s="254">
        <v>7</v>
      </c>
      <c r="B34" s="739" t="s">
        <v>392</v>
      </c>
      <c r="C34" s="740"/>
      <c r="D34" s="740"/>
      <c r="E34" s="740"/>
      <c r="F34" s="740"/>
      <c r="G34" s="740"/>
      <c r="H34" s="740"/>
      <c r="I34" s="740"/>
      <c r="J34" s="740"/>
      <c r="K34" s="740"/>
      <c r="L34" s="740"/>
      <c r="M34" s="740"/>
      <c r="N34" s="740"/>
      <c r="O34" s="740"/>
      <c r="P34" s="741"/>
      <c r="Q34" s="742">
        <v>418</v>
      </c>
      <c r="R34" s="743"/>
      <c r="S34" s="743"/>
      <c r="T34" s="743"/>
      <c r="U34" s="743"/>
      <c r="V34" s="743">
        <v>410</v>
      </c>
      <c r="W34" s="743"/>
      <c r="X34" s="743"/>
      <c r="Y34" s="743"/>
      <c r="Z34" s="743"/>
      <c r="AA34" s="743">
        <f t="shared" si="1"/>
        <v>8</v>
      </c>
      <c r="AB34" s="743"/>
      <c r="AC34" s="743"/>
      <c r="AD34" s="743"/>
      <c r="AE34" s="744"/>
      <c r="AF34" s="818">
        <v>279</v>
      </c>
      <c r="AG34" s="743"/>
      <c r="AH34" s="743"/>
      <c r="AI34" s="743"/>
      <c r="AJ34" s="819"/>
      <c r="AK34" s="822">
        <v>108</v>
      </c>
      <c r="AL34" s="823"/>
      <c r="AM34" s="823"/>
      <c r="AN34" s="823"/>
      <c r="AO34" s="823"/>
      <c r="AP34" s="823">
        <v>304</v>
      </c>
      <c r="AQ34" s="823"/>
      <c r="AR34" s="823"/>
      <c r="AS34" s="823"/>
      <c r="AT34" s="823"/>
      <c r="AU34" s="823">
        <v>157</v>
      </c>
      <c r="AV34" s="823"/>
      <c r="AW34" s="823"/>
      <c r="AX34" s="823"/>
      <c r="AY34" s="823"/>
      <c r="AZ34" s="824" t="s">
        <v>500</v>
      </c>
      <c r="BA34" s="824"/>
      <c r="BB34" s="824"/>
      <c r="BC34" s="824"/>
      <c r="BD34" s="824"/>
      <c r="BE34" s="820" t="s">
        <v>391</v>
      </c>
      <c r="BF34" s="820"/>
      <c r="BG34" s="820"/>
      <c r="BH34" s="820"/>
      <c r="BI34" s="821"/>
      <c r="BJ34" s="240"/>
      <c r="BK34" s="240"/>
      <c r="BL34" s="240"/>
      <c r="BM34" s="240"/>
      <c r="BN34" s="240"/>
      <c r="BO34" s="253"/>
      <c r="BP34" s="253"/>
      <c r="BQ34" s="250">
        <v>28</v>
      </c>
      <c r="BR34" s="251"/>
      <c r="BS34" s="752" t="s">
        <v>600</v>
      </c>
      <c r="BT34" s="753"/>
      <c r="BU34" s="753"/>
      <c r="BV34" s="753"/>
      <c r="BW34" s="753"/>
      <c r="BX34" s="753"/>
      <c r="BY34" s="753"/>
      <c r="BZ34" s="753"/>
      <c r="CA34" s="753"/>
      <c r="CB34" s="753"/>
      <c r="CC34" s="753"/>
      <c r="CD34" s="753"/>
      <c r="CE34" s="753"/>
      <c r="CF34" s="753"/>
      <c r="CG34" s="754"/>
      <c r="CH34" s="765">
        <v>9</v>
      </c>
      <c r="CI34" s="766"/>
      <c r="CJ34" s="766"/>
      <c r="CK34" s="766"/>
      <c r="CL34" s="767"/>
      <c r="CM34" s="765">
        <v>322</v>
      </c>
      <c r="CN34" s="766"/>
      <c r="CO34" s="766"/>
      <c r="CP34" s="766"/>
      <c r="CQ34" s="767"/>
      <c r="CR34" s="765">
        <v>135</v>
      </c>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t="s">
        <v>393</v>
      </c>
      <c r="C35" s="740"/>
      <c r="D35" s="740"/>
      <c r="E35" s="740"/>
      <c r="F35" s="740"/>
      <c r="G35" s="740"/>
      <c r="H35" s="740"/>
      <c r="I35" s="740"/>
      <c r="J35" s="740"/>
      <c r="K35" s="740"/>
      <c r="L35" s="740"/>
      <c r="M35" s="740"/>
      <c r="N35" s="740"/>
      <c r="O35" s="740"/>
      <c r="P35" s="741"/>
      <c r="Q35" s="742">
        <v>709</v>
      </c>
      <c r="R35" s="743"/>
      <c r="S35" s="743"/>
      <c r="T35" s="743"/>
      <c r="U35" s="743"/>
      <c r="V35" s="743">
        <v>603</v>
      </c>
      <c r="W35" s="743"/>
      <c r="X35" s="743"/>
      <c r="Y35" s="743"/>
      <c r="Z35" s="743"/>
      <c r="AA35" s="743">
        <f t="shared" si="1"/>
        <v>106</v>
      </c>
      <c r="AB35" s="743"/>
      <c r="AC35" s="743"/>
      <c r="AD35" s="743"/>
      <c r="AE35" s="744"/>
      <c r="AF35" s="818">
        <v>9</v>
      </c>
      <c r="AG35" s="743"/>
      <c r="AH35" s="743"/>
      <c r="AI35" s="743"/>
      <c r="AJ35" s="819"/>
      <c r="AK35" s="822">
        <v>50</v>
      </c>
      <c r="AL35" s="823"/>
      <c r="AM35" s="823"/>
      <c r="AN35" s="823"/>
      <c r="AO35" s="823"/>
      <c r="AP35" s="823">
        <v>2341</v>
      </c>
      <c r="AQ35" s="823"/>
      <c r="AR35" s="823"/>
      <c r="AS35" s="823"/>
      <c r="AT35" s="823"/>
      <c r="AU35" s="823">
        <v>646</v>
      </c>
      <c r="AV35" s="823"/>
      <c r="AW35" s="823"/>
      <c r="AX35" s="823"/>
      <c r="AY35" s="823"/>
      <c r="AZ35" s="824" t="s">
        <v>500</v>
      </c>
      <c r="BA35" s="824"/>
      <c r="BB35" s="824"/>
      <c r="BC35" s="824"/>
      <c r="BD35" s="824"/>
      <c r="BE35" s="820" t="s">
        <v>391</v>
      </c>
      <c r="BF35" s="820"/>
      <c r="BG35" s="820"/>
      <c r="BH35" s="820"/>
      <c r="BI35" s="821"/>
      <c r="BJ35" s="240"/>
      <c r="BK35" s="240"/>
      <c r="BL35" s="240"/>
      <c r="BM35" s="240"/>
      <c r="BN35" s="240"/>
      <c r="BO35" s="253"/>
      <c r="BP35" s="253"/>
      <c r="BQ35" s="250">
        <v>29</v>
      </c>
      <c r="BR35" s="251"/>
      <c r="BS35" s="752" t="s">
        <v>601</v>
      </c>
      <c r="BT35" s="753"/>
      <c r="BU35" s="753"/>
      <c r="BV35" s="753"/>
      <c r="BW35" s="753"/>
      <c r="BX35" s="753"/>
      <c r="BY35" s="753"/>
      <c r="BZ35" s="753"/>
      <c r="CA35" s="753"/>
      <c r="CB35" s="753"/>
      <c r="CC35" s="753"/>
      <c r="CD35" s="753"/>
      <c r="CE35" s="753"/>
      <c r="CF35" s="753"/>
      <c r="CG35" s="754"/>
      <c r="CH35" s="765">
        <v>92</v>
      </c>
      <c r="CI35" s="766"/>
      <c r="CJ35" s="766"/>
      <c r="CK35" s="766"/>
      <c r="CL35" s="767"/>
      <c r="CM35" s="765">
        <v>1841</v>
      </c>
      <c r="CN35" s="766"/>
      <c r="CO35" s="766"/>
      <c r="CP35" s="766"/>
      <c r="CQ35" s="767"/>
      <c r="CR35" s="765">
        <v>338</v>
      </c>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t="s">
        <v>394</v>
      </c>
      <c r="C36" s="740"/>
      <c r="D36" s="740"/>
      <c r="E36" s="740"/>
      <c r="F36" s="740"/>
      <c r="G36" s="740"/>
      <c r="H36" s="740"/>
      <c r="I36" s="740"/>
      <c r="J36" s="740"/>
      <c r="K36" s="740"/>
      <c r="L36" s="740"/>
      <c r="M36" s="740"/>
      <c r="N36" s="740"/>
      <c r="O36" s="740"/>
      <c r="P36" s="741"/>
      <c r="Q36" s="742">
        <v>540</v>
      </c>
      <c r="R36" s="743"/>
      <c r="S36" s="743"/>
      <c r="T36" s="743"/>
      <c r="U36" s="743"/>
      <c r="V36" s="743">
        <v>480</v>
      </c>
      <c r="W36" s="743"/>
      <c r="X36" s="743"/>
      <c r="Y36" s="743"/>
      <c r="Z36" s="743"/>
      <c r="AA36" s="743">
        <f t="shared" si="1"/>
        <v>60</v>
      </c>
      <c r="AB36" s="743"/>
      <c r="AC36" s="743"/>
      <c r="AD36" s="743"/>
      <c r="AE36" s="744"/>
      <c r="AF36" s="818">
        <v>107</v>
      </c>
      <c r="AG36" s="743"/>
      <c r="AH36" s="743"/>
      <c r="AI36" s="743"/>
      <c r="AJ36" s="819"/>
      <c r="AK36" s="822">
        <v>338</v>
      </c>
      <c r="AL36" s="823"/>
      <c r="AM36" s="823"/>
      <c r="AN36" s="823"/>
      <c r="AO36" s="823"/>
      <c r="AP36" s="823">
        <v>5776</v>
      </c>
      <c r="AQ36" s="823"/>
      <c r="AR36" s="823"/>
      <c r="AS36" s="823"/>
      <c r="AT36" s="823"/>
      <c r="AU36" s="823">
        <v>945</v>
      </c>
      <c r="AV36" s="823"/>
      <c r="AW36" s="823"/>
      <c r="AX36" s="823"/>
      <c r="AY36" s="823"/>
      <c r="AZ36" s="824" t="s">
        <v>500</v>
      </c>
      <c r="BA36" s="824"/>
      <c r="BB36" s="824"/>
      <c r="BC36" s="824"/>
      <c r="BD36" s="824"/>
      <c r="BE36" s="820" t="s">
        <v>395</v>
      </c>
      <c r="BF36" s="820"/>
      <c r="BG36" s="820"/>
      <c r="BH36" s="820"/>
      <c r="BI36" s="821"/>
      <c r="BJ36" s="240"/>
      <c r="BK36" s="240"/>
      <c r="BL36" s="240"/>
      <c r="BM36" s="240"/>
      <c r="BN36" s="240"/>
      <c r="BO36" s="253"/>
      <c r="BP36" s="253"/>
      <c r="BQ36" s="250">
        <v>30</v>
      </c>
      <c r="BR36" s="251"/>
      <c r="BS36" s="752" t="s">
        <v>602</v>
      </c>
      <c r="BT36" s="753"/>
      <c r="BU36" s="753"/>
      <c r="BV36" s="753"/>
      <c r="BW36" s="753"/>
      <c r="BX36" s="753"/>
      <c r="BY36" s="753"/>
      <c r="BZ36" s="753"/>
      <c r="CA36" s="753"/>
      <c r="CB36" s="753"/>
      <c r="CC36" s="753"/>
      <c r="CD36" s="753"/>
      <c r="CE36" s="753"/>
      <c r="CF36" s="753"/>
      <c r="CG36" s="754"/>
      <c r="CH36" s="765">
        <v>10</v>
      </c>
      <c r="CI36" s="766"/>
      <c r="CJ36" s="766"/>
      <c r="CK36" s="766"/>
      <c r="CL36" s="767"/>
      <c r="CM36" s="765">
        <v>3800</v>
      </c>
      <c r="CN36" s="766"/>
      <c r="CO36" s="766"/>
      <c r="CP36" s="766"/>
      <c r="CQ36" s="767"/>
      <c r="CR36" s="765">
        <v>1015</v>
      </c>
      <c r="CS36" s="766"/>
      <c r="CT36" s="766"/>
      <c r="CU36" s="766"/>
      <c r="CV36" s="767"/>
      <c r="CW36" s="765"/>
      <c r="CX36" s="766"/>
      <c r="CY36" s="766"/>
      <c r="CZ36" s="766"/>
      <c r="DA36" s="767"/>
      <c r="DB36" s="765">
        <v>715</v>
      </c>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t="s">
        <v>396</v>
      </c>
      <c r="C37" s="740"/>
      <c r="D37" s="740"/>
      <c r="E37" s="740"/>
      <c r="F37" s="740"/>
      <c r="G37" s="740"/>
      <c r="H37" s="740"/>
      <c r="I37" s="740"/>
      <c r="J37" s="740"/>
      <c r="K37" s="740"/>
      <c r="L37" s="740"/>
      <c r="M37" s="740"/>
      <c r="N37" s="740"/>
      <c r="O37" s="740"/>
      <c r="P37" s="741"/>
      <c r="Q37" s="742">
        <v>4006</v>
      </c>
      <c r="R37" s="743"/>
      <c r="S37" s="743"/>
      <c r="T37" s="743"/>
      <c r="U37" s="743"/>
      <c r="V37" s="743">
        <v>3536</v>
      </c>
      <c r="W37" s="743"/>
      <c r="X37" s="743"/>
      <c r="Y37" s="743"/>
      <c r="Z37" s="743"/>
      <c r="AA37" s="743">
        <f t="shared" si="1"/>
        <v>470</v>
      </c>
      <c r="AB37" s="743"/>
      <c r="AC37" s="743"/>
      <c r="AD37" s="743"/>
      <c r="AE37" s="744"/>
      <c r="AF37" s="818">
        <v>60</v>
      </c>
      <c r="AG37" s="743"/>
      <c r="AH37" s="743"/>
      <c r="AI37" s="743"/>
      <c r="AJ37" s="819"/>
      <c r="AK37" s="822"/>
      <c r="AL37" s="823"/>
      <c r="AM37" s="823"/>
      <c r="AN37" s="823"/>
      <c r="AO37" s="823"/>
      <c r="AP37" s="823">
        <v>2351</v>
      </c>
      <c r="AQ37" s="823"/>
      <c r="AR37" s="823"/>
      <c r="AS37" s="823"/>
      <c r="AT37" s="823"/>
      <c r="AU37" s="823"/>
      <c r="AV37" s="823"/>
      <c r="AW37" s="823"/>
      <c r="AX37" s="823"/>
      <c r="AY37" s="823"/>
      <c r="AZ37" s="824" t="s">
        <v>500</v>
      </c>
      <c r="BA37" s="824"/>
      <c r="BB37" s="824"/>
      <c r="BC37" s="824"/>
      <c r="BD37" s="824"/>
      <c r="BE37" s="820" t="s">
        <v>397</v>
      </c>
      <c r="BF37" s="820"/>
      <c r="BG37" s="820"/>
      <c r="BH37" s="820"/>
      <c r="BI37" s="821"/>
      <c r="BJ37" s="240"/>
      <c r="BK37" s="240"/>
      <c r="BL37" s="240"/>
      <c r="BM37" s="240"/>
      <c r="BN37" s="240"/>
      <c r="BO37" s="253"/>
      <c r="BP37" s="253"/>
      <c r="BQ37" s="250">
        <v>31</v>
      </c>
      <c r="BR37" s="251"/>
      <c r="BS37" s="752" t="s">
        <v>603</v>
      </c>
      <c r="BT37" s="753"/>
      <c r="BU37" s="753"/>
      <c r="BV37" s="753"/>
      <c r="BW37" s="753"/>
      <c r="BX37" s="753"/>
      <c r="BY37" s="753"/>
      <c r="BZ37" s="753"/>
      <c r="CA37" s="753"/>
      <c r="CB37" s="753"/>
      <c r="CC37" s="753"/>
      <c r="CD37" s="753"/>
      <c r="CE37" s="753"/>
      <c r="CF37" s="753"/>
      <c r="CG37" s="754"/>
      <c r="CH37" s="765">
        <v>662</v>
      </c>
      <c r="CI37" s="766"/>
      <c r="CJ37" s="766"/>
      <c r="CK37" s="766"/>
      <c r="CL37" s="767"/>
      <c r="CM37" s="765">
        <v>-2717</v>
      </c>
      <c r="CN37" s="766"/>
      <c r="CO37" s="766"/>
      <c r="CP37" s="766"/>
      <c r="CQ37" s="767"/>
      <c r="CR37" s="765">
        <v>3842</v>
      </c>
      <c r="CS37" s="766"/>
      <c r="CT37" s="766"/>
      <c r="CU37" s="766"/>
      <c r="CV37" s="767"/>
      <c r="CW37" s="765"/>
      <c r="CX37" s="766"/>
      <c r="CY37" s="766"/>
      <c r="CZ37" s="766"/>
      <c r="DA37" s="767"/>
      <c r="DB37" s="765">
        <v>8313</v>
      </c>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t="s">
        <v>398</v>
      </c>
      <c r="C38" s="740"/>
      <c r="D38" s="740"/>
      <c r="E38" s="740"/>
      <c r="F38" s="740"/>
      <c r="G38" s="740"/>
      <c r="H38" s="740"/>
      <c r="I38" s="740"/>
      <c r="J38" s="740"/>
      <c r="K38" s="740"/>
      <c r="L38" s="740"/>
      <c r="M38" s="740"/>
      <c r="N38" s="740"/>
      <c r="O38" s="740"/>
      <c r="P38" s="741"/>
      <c r="Q38" s="742">
        <v>519</v>
      </c>
      <c r="R38" s="743"/>
      <c r="S38" s="743"/>
      <c r="T38" s="743"/>
      <c r="U38" s="743"/>
      <c r="V38" s="743">
        <v>516</v>
      </c>
      <c r="W38" s="743"/>
      <c r="X38" s="743"/>
      <c r="Y38" s="743"/>
      <c r="Z38" s="743"/>
      <c r="AA38" s="743">
        <f t="shared" si="1"/>
        <v>3</v>
      </c>
      <c r="AB38" s="743"/>
      <c r="AC38" s="743"/>
      <c r="AD38" s="743"/>
      <c r="AE38" s="744"/>
      <c r="AF38" s="818">
        <v>5378</v>
      </c>
      <c r="AG38" s="743"/>
      <c r="AH38" s="743"/>
      <c r="AI38" s="743"/>
      <c r="AJ38" s="819"/>
      <c r="AK38" s="822"/>
      <c r="AL38" s="823"/>
      <c r="AM38" s="823"/>
      <c r="AN38" s="823"/>
      <c r="AO38" s="823"/>
      <c r="AP38" s="823">
        <v>1997</v>
      </c>
      <c r="AQ38" s="823"/>
      <c r="AR38" s="823"/>
      <c r="AS38" s="823"/>
      <c r="AT38" s="823"/>
      <c r="AU38" s="823"/>
      <c r="AV38" s="823"/>
      <c r="AW38" s="823"/>
      <c r="AX38" s="823"/>
      <c r="AY38" s="823"/>
      <c r="AZ38" s="824" t="s">
        <v>500</v>
      </c>
      <c r="BA38" s="824"/>
      <c r="BB38" s="824"/>
      <c r="BC38" s="824"/>
      <c r="BD38" s="824"/>
      <c r="BE38" s="820" t="s">
        <v>391</v>
      </c>
      <c r="BF38" s="820"/>
      <c r="BG38" s="820"/>
      <c r="BH38" s="820"/>
      <c r="BI38" s="821"/>
      <c r="BJ38" s="240"/>
      <c r="BK38" s="240"/>
      <c r="BL38" s="240"/>
      <c r="BM38" s="240"/>
      <c r="BN38" s="240"/>
      <c r="BO38" s="253"/>
      <c r="BP38" s="253"/>
      <c r="BQ38" s="250">
        <v>32</v>
      </c>
      <c r="BR38" s="251"/>
      <c r="BS38" s="752" t="s">
        <v>604</v>
      </c>
      <c r="BT38" s="753"/>
      <c r="BU38" s="753"/>
      <c r="BV38" s="753"/>
      <c r="BW38" s="753"/>
      <c r="BX38" s="753"/>
      <c r="BY38" s="753"/>
      <c r="BZ38" s="753"/>
      <c r="CA38" s="753"/>
      <c r="CB38" s="753"/>
      <c r="CC38" s="753"/>
      <c r="CD38" s="753"/>
      <c r="CE38" s="753"/>
      <c r="CF38" s="753"/>
      <c r="CG38" s="754"/>
      <c r="CH38" s="765">
        <v>147</v>
      </c>
      <c r="CI38" s="766"/>
      <c r="CJ38" s="766"/>
      <c r="CK38" s="766"/>
      <c r="CL38" s="767"/>
      <c r="CM38" s="765">
        <v>2385</v>
      </c>
      <c r="CN38" s="766"/>
      <c r="CO38" s="766"/>
      <c r="CP38" s="766"/>
      <c r="CQ38" s="767"/>
      <c r="CR38" s="765">
        <v>225</v>
      </c>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t="s">
        <v>399</v>
      </c>
      <c r="C39" s="740"/>
      <c r="D39" s="740"/>
      <c r="E39" s="740"/>
      <c r="F39" s="740"/>
      <c r="G39" s="740"/>
      <c r="H39" s="740"/>
      <c r="I39" s="740"/>
      <c r="J39" s="740"/>
      <c r="K39" s="740"/>
      <c r="L39" s="740"/>
      <c r="M39" s="740"/>
      <c r="N39" s="740"/>
      <c r="O39" s="740"/>
      <c r="P39" s="741"/>
      <c r="Q39" s="742">
        <v>449</v>
      </c>
      <c r="R39" s="743"/>
      <c r="S39" s="743"/>
      <c r="T39" s="743"/>
      <c r="U39" s="743"/>
      <c r="V39" s="743">
        <v>157</v>
      </c>
      <c r="W39" s="743"/>
      <c r="X39" s="743"/>
      <c r="Y39" s="743"/>
      <c r="Z39" s="743"/>
      <c r="AA39" s="743">
        <f t="shared" si="1"/>
        <v>292</v>
      </c>
      <c r="AB39" s="743"/>
      <c r="AC39" s="743"/>
      <c r="AD39" s="743"/>
      <c r="AE39" s="744"/>
      <c r="AF39" s="818" t="s">
        <v>400</v>
      </c>
      <c r="AG39" s="743"/>
      <c r="AH39" s="743"/>
      <c r="AI39" s="743"/>
      <c r="AJ39" s="819"/>
      <c r="AK39" s="822">
        <v>66</v>
      </c>
      <c r="AL39" s="823"/>
      <c r="AM39" s="823"/>
      <c r="AN39" s="823"/>
      <c r="AO39" s="823"/>
      <c r="AP39" s="823">
        <v>860</v>
      </c>
      <c r="AQ39" s="823"/>
      <c r="AR39" s="823"/>
      <c r="AS39" s="823"/>
      <c r="AT39" s="823"/>
      <c r="AU39" s="823">
        <v>177</v>
      </c>
      <c r="AV39" s="823"/>
      <c r="AW39" s="823"/>
      <c r="AX39" s="823"/>
      <c r="AY39" s="823"/>
      <c r="AZ39" s="824" t="s">
        <v>500</v>
      </c>
      <c r="BA39" s="824"/>
      <c r="BB39" s="824"/>
      <c r="BC39" s="824"/>
      <c r="BD39" s="824"/>
      <c r="BE39" s="820" t="s">
        <v>397</v>
      </c>
      <c r="BF39" s="820"/>
      <c r="BG39" s="820"/>
      <c r="BH39" s="820"/>
      <c r="BI39" s="821"/>
      <c r="BJ39" s="240"/>
      <c r="BK39" s="240"/>
      <c r="BL39" s="240"/>
      <c r="BM39" s="240"/>
      <c r="BN39" s="240"/>
      <c r="BO39" s="253"/>
      <c r="BP39" s="253"/>
      <c r="BQ39" s="250">
        <v>33</v>
      </c>
      <c r="BR39" s="251"/>
      <c r="BS39" s="752" t="s">
        <v>605</v>
      </c>
      <c r="BT39" s="753"/>
      <c r="BU39" s="753"/>
      <c r="BV39" s="753"/>
      <c r="BW39" s="753"/>
      <c r="BX39" s="753"/>
      <c r="BY39" s="753"/>
      <c r="BZ39" s="753"/>
      <c r="CA39" s="753"/>
      <c r="CB39" s="753"/>
      <c r="CC39" s="753"/>
      <c r="CD39" s="753"/>
      <c r="CE39" s="753"/>
      <c r="CF39" s="753"/>
      <c r="CG39" s="754"/>
      <c r="CH39" s="765">
        <v>-22</v>
      </c>
      <c r="CI39" s="766"/>
      <c r="CJ39" s="766"/>
      <c r="CK39" s="766"/>
      <c r="CL39" s="767"/>
      <c r="CM39" s="765">
        <v>12560</v>
      </c>
      <c r="CN39" s="766"/>
      <c r="CO39" s="766"/>
      <c r="CP39" s="766"/>
      <c r="CQ39" s="767"/>
      <c r="CR39" s="765">
        <v>541</v>
      </c>
      <c r="CS39" s="766"/>
      <c r="CT39" s="766"/>
      <c r="CU39" s="766"/>
      <c r="CV39" s="767"/>
      <c r="CW39" s="765">
        <v>130</v>
      </c>
      <c r="CX39" s="766"/>
      <c r="CY39" s="766"/>
      <c r="CZ39" s="766"/>
      <c r="DA39" s="767"/>
      <c r="DB39" s="765">
        <v>285</v>
      </c>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t="s">
        <v>401</v>
      </c>
      <c r="C40" s="740"/>
      <c r="D40" s="740"/>
      <c r="E40" s="740"/>
      <c r="F40" s="740"/>
      <c r="G40" s="740"/>
      <c r="H40" s="740"/>
      <c r="I40" s="740"/>
      <c r="J40" s="740"/>
      <c r="K40" s="740"/>
      <c r="L40" s="740"/>
      <c r="M40" s="740"/>
      <c r="N40" s="740"/>
      <c r="O40" s="740"/>
      <c r="P40" s="741"/>
      <c r="Q40" s="742">
        <v>158030</v>
      </c>
      <c r="R40" s="743"/>
      <c r="S40" s="743"/>
      <c r="T40" s="743"/>
      <c r="U40" s="743"/>
      <c r="V40" s="743">
        <v>156719</v>
      </c>
      <c r="W40" s="743"/>
      <c r="X40" s="743"/>
      <c r="Y40" s="743"/>
      <c r="Z40" s="743"/>
      <c r="AA40" s="743">
        <f t="shared" si="1"/>
        <v>1311</v>
      </c>
      <c r="AB40" s="743"/>
      <c r="AC40" s="743"/>
      <c r="AD40" s="743"/>
      <c r="AE40" s="744"/>
      <c r="AF40" s="818">
        <v>915</v>
      </c>
      <c r="AG40" s="743"/>
      <c r="AH40" s="743"/>
      <c r="AI40" s="743"/>
      <c r="AJ40" s="819"/>
      <c r="AK40" s="822">
        <v>13240</v>
      </c>
      <c r="AL40" s="823"/>
      <c r="AM40" s="823"/>
      <c r="AN40" s="823"/>
      <c r="AO40" s="823"/>
      <c r="AP40" s="823"/>
      <c r="AQ40" s="823"/>
      <c r="AR40" s="823"/>
      <c r="AS40" s="823"/>
      <c r="AT40" s="823"/>
      <c r="AU40" s="823"/>
      <c r="AV40" s="823"/>
      <c r="AW40" s="823"/>
      <c r="AX40" s="823"/>
      <c r="AY40" s="823"/>
      <c r="AZ40" s="824" t="s">
        <v>500</v>
      </c>
      <c r="BA40" s="824"/>
      <c r="BB40" s="824"/>
      <c r="BC40" s="824"/>
      <c r="BD40" s="824"/>
      <c r="BE40" s="820" t="s">
        <v>391</v>
      </c>
      <c r="BF40" s="820"/>
      <c r="BG40" s="820"/>
      <c r="BH40" s="820"/>
      <c r="BI40" s="821"/>
      <c r="BJ40" s="240"/>
      <c r="BK40" s="240"/>
      <c r="BL40" s="240"/>
      <c r="BM40" s="240"/>
      <c r="BN40" s="240"/>
      <c r="BO40" s="253"/>
      <c r="BP40" s="253"/>
      <c r="BQ40" s="250">
        <v>34</v>
      </c>
      <c r="BR40" s="251"/>
      <c r="BS40" s="752" t="s">
        <v>606</v>
      </c>
      <c r="BT40" s="753"/>
      <c r="BU40" s="753"/>
      <c r="BV40" s="753"/>
      <c r="BW40" s="753"/>
      <c r="BX40" s="753"/>
      <c r="BY40" s="753"/>
      <c r="BZ40" s="753"/>
      <c r="CA40" s="753"/>
      <c r="CB40" s="753"/>
      <c r="CC40" s="753"/>
      <c r="CD40" s="753"/>
      <c r="CE40" s="753"/>
      <c r="CF40" s="753"/>
      <c r="CG40" s="754"/>
      <c r="CH40" s="765">
        <v>6</v>
      </c>
      <c r="CI40" s="766"/>
      <c r="CJ40" s="766"/>
      <c r="CK40" s="766"/>
      <c r="CL40" s="767"/>
      <c r="CM40" s="765">
        <v>134</v>
      </c>
      <c r="CN40" s="766"/>
      <c r="CO40" s="766"/>
      <c r="CP40" s="766"/>
      <c r="CQ40" s="767"/>
      <c r="CR40" s="765">
        <v>63</v>
      </c>
      <c r="CS40" s="766"/>
      <c r="CT40" s="766"/>
      <c r="CU40" s="766"/>
      <c r="CV40" s="767"/>
      <c r="CW40" s="765">
        <v>4</v>
      </c>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t="s">
        <v>607</v>
      </c>
      <c r="BT41" s="753"/>
      <c r="BU41" s="753"/>
      <c r="BV41" s="753"/>
      <c r="BW41" s="753"/>
      <c r="BX41" s="753"/>
      <c r="BY41" s="753"/>
      <c r="BZ41" s="753"/>
      <c r="CA41" s="753"/>
      <c r="CB41" s="753"/>
      <c r="CC41" s="753"/>
      <c r="CD41" s="753"/>
      <c r="CE41" s="753"/>
      <c r="CF41" s="753"/>
      <c r="CG41" s="754"/>
      <c r="CH41" s="765">
        <v>-5</v>
      </c>
      <c r="CI41" s="766"/>
      <c r="CJ41" s="766"/>
      <c r="CK41" s="766"/>
      <c r="CL41" s="767"/>
      <c r="CM41" s="765">
        <v>27</v>
      </c>
      <c r="CN41" s="766"/>
      <c r="CO41" s="766"/>
      <c r="CP41" s="766"/>
      <c r="CQ41" s="767"/>
      <c r="CR41" s="765">
        <v>49</v>
      </c>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t="s">
        <v>608</v>
      </c>
      <c r="BT42" s="753"/>
      <c r="BU42" s="753"/>
      <c r="BV42" s="753"/>
      <c r="BW42" s="753"/>
      <c r="BX42" s="753"/>
      <c r="BY42" s="753"/>
      <c r="BZ42" s="753"/>
      <c r="CA42" s="753"/>
      <c r="CB42" s="753"/>
      <c r="CC42" s="753"/>
      <c r="CD42" s="753"/>
      <c r="CE42" s="753"/>
      <c r="CF42" s="753"/>
      <c r="CG42" s="754"/>
      <c r="CH42" s="771" t="s">
        <v>609</v>
      </c>
      <c r="CI42" s="766"/>
      <c r="CJ42" s="766"/>
      <c r="CK42" s="766"/>
      <c r="CL42" s="767"/>
      <c r="CM42" s="765">
        <v>593</v>
      </c>
      <c r="CN42" s="766"/>
      <c r="CO42" s="766"/>
      <c r="CP42" s="766"/>
      <c r="CQ42" s="767"/>
      <c r="CR42" s="765">
        <v>469</v>
      </c>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t="s">
        <v>610</v>
      </c>
      <c r="BT43" s="753"/>
      <c r="BU43" s="753"/>
      <c r="BV43" s="753"/>
      <c r="BW43" s="753"/>
      <c r="BX43" s="753"/>
      <c r="BY43" s="753"/>
      <c r="BZ43" s="753"/>
      <c r="CA43" s="753"/>
      <c r="CB43" s="753"/>
      <c r="CC43" s="753"/>
      <c r="CD43" s="753"/>
      <c r="CE43" s="753"/>
      <c r="CF43" s="753"/>
      <c r="CG43" s="754"/>
      <c r="CH43" s="765">
        <v>783</v>
      </c>
      <c r="CI43" s="766"/>
      <c r="CJ43" s="766"/>
      <c r="CK43" s="766"/>
      <c r="CL43" s="767"/>
      <c r="CM43" s="765">
        <v>635</v>
      </c>
      <c r="CN43" s="766"/>
      <c r="CO43" s="766"/>
      <c r="CP43" s="766"/>
      <c r="CQ43" s="767"/>
      <c r="CR43" s="765">
        <v>5</v>
      </c>
      <c r="CS43" s="766"/>
      <c r="CT43" s="766"/>
      <c r="CU43" s="766"/>
      <c r="CV43" s="767"/>
      <c r="CW43" s="765">
        <v>799</v>
      </c>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t="s">
        <v>611</v>
      </c>
      <c r="BT44" s="753"/>
      <c r="BU44" s="753"/>
      <c r="BV44" s="753"/>
      <c r="BW44" s="753"/>
      <c r="BX44" s="753"/>
      <c r="BY44" s="753"/>
      <c r="BZ44" s="753"/>
      <c r="CA44" s="753"/>
      <c r="CB44" s="753"/>
      <c r="CC44" s="753"/>
      <c r="CD44" s="753"/>
      <c r="CE44" s="753"/>
      <c r="CF44" s="753"/>
      <c r="CG44" s="754"/>
      <c r="CH44" s="765">
        <v>1</v>
      </c>
      <c r="CI44" s="766"/>
      <c r="CJ44" s="766"/>
      <c r="CK44" s="766"/>
      <c r="CL44" s="767"/>
      <c r="CM44" s="765">
        <v>455</v>
      </c>
      <c r="CN44" s="766"/>
      <c r="CO44" s="766"/>
      <c r="CP44" s="766"/>
      <c r="CQ44" s="767"/>
      <c r="CR44" s="765">
        <v>18</v>
      </c>
      <c r="CS44" s="766"/>
      <c r="CT44" s="766"/>
      <c r="CU44" s="766"/>
      <c r="CV44" s="767"/>
      <c r="CW44" s="765">
        <v>24</v>
      </c>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t="s">
        <v>612</v>
      </c>
      <c r="BT45" s="753"/>
      <c r="BU45" s="753"/>
      <c r="BV45" s="753"/>
      <c r="BW45" s="753"/>
      <c r="BX45" s="753"/>
      <c r="BY45" s="753"/>
      <c r="BZ45" s="753"/>
      <c r="CA45" s="753"/>
      <c r="CB45" s="753"/>
      <c r="CC45" s="753"/>
      <c r="CD45" s="753"/>
      <c r="CE45" s="753"/>
      <c r="CF45" s="753"/>
      <c r="CG45" s="754"/>
      <c r="CH45" s="765">
        <v>192</v>
      </c>
      <c r="CI45" s="766"/>
      <c r="CJ45" s="766"/>
      <c r="CK45" s="766"/>
      <c r="CL45" s="767"/>
      <c r="CM45" s="765">
        <v>2200</v>
      </c>
      <c r="CN45" s="766"/>
      <c r="CO45" s="766"/>
      <c r="CP45" s="766"/>
      <c r="CQ45" s="767"/>
      <c r="CR45" s="765">
        <v>420</v>
      </c>
      <c r="CS45" s="766"/>
      <c r="CT45" s="766"/>
      <c r="CU45" s="766"/>
      <c r="CV45" s="767"/>
      <c r="CW45" s="765"/>
      <c r="CX45" s="766"/>
      <c r="CY45" s="766"/>
      <c r="CZ45" s="766"/>
      <c r="DA45" s="767"/>
      <c r="DB45" s="765">
        <v>669</v>
      </c>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t="s">
        <v>613</v>
      </c>
      <c r="BT46" s="753"/>
      <c r="BU46" s="753"/>
      <c r="BV46" s="753"/>
      <c r="BW46" s="753"/>
      <c r="BX46" s="753"/>
      <c r="BY46" s="753"/>
      <c r="BZ46" s="753"/>
      <c r="CA46" s="753"/>
      <c r="CB46" s="753"/>
      <c r="CC46" s="753"/>
      <c r="CD46" s="753"/>
      <c r="CE46" s="753"/>
      <c r="CF46" s="753"/>
      <c r="CG46" s="754"/>
      <c r="CH46" s="765">
        <v>363</v>
      </c>
      <c r="CI46" s="766"/>
      <c r="CJ46" s="766"/>
      <c r="CK46" s="766"/>
      <c r="CL46" s="767"/>
      <c r="CM46" s="765">
        <v>3219</v>
      </c>
      <c r="CN46" s="766"/>
      <c r="CO46" s="766"/>
      <c r="CP46" s="766"/>
      <c r="CQ46" s="767"/>
      <c r="CR46" s="765">
        <v>250</v>
      </c>
      <c r="CS46" s="766"/>
      <c r="CT46" s="766"/>
      <c r="CU46" s="766"/>
      <c r="CV46" s="767"/>
      <c r="CW46" s="765"/>
      <c r="CX46" s="766"/>
      <c r="CY46" s="766"/>
      <c r="CZ46" s="766"/>
      <c r="DA46" s="767"/>
      <c r="DB46" s="765">
        <v>560</v>
      </c>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t="s">
        <v>614</v>
      </c>
      <c r="BT47" s="753"/>
      <c r="BU47" s="753"/>
      <c r="BV47" s="753"/>
      <c r="BW47" s="753"/>
      <c r="BX47" s="753"/>
      <c r="BY47" s="753"/>
      <c r="BZ47" s="753"/>
      <c r="CA47" s="753"/>
      <c r="CB47" s="753"/>
      <c r="CC47" s="753"/>
      <c r="CD47" s="753"/>
      <c r="CE47" s="753"/>
      <c r="CF47" s="753"/>
      <c r="CG47" s="754"/>
      <c r="CH47" s="765">
        <v>-51</v>
      </c>
      <c r="CI47" s="766"/>
      <c r="CJ47" s="766"/>
      <c r="CK47" s="766"/>
      <c r="CL47" s="767"/>
      <c r="CM47" s="765">
        <v>466</v>
      </c>
      <c r="CN47" s="766"/>
      <c r="CO47" s="766"/>
      <c r="CP47" s="766"/>
      <c r="CQ47" s="767"/>
      <c r="CR47" s="765">
        <v>340</v>
      </c>
      <c r="CS47" s="766"/>
      <c r="CT47" s="766"/>
      <c r="CU47" s="766"/>
      <c r="CV47" s="767"/>
      <c r="CW47" s="765"/>
      <c r="CX47" s="766"/>
      <c r="CY47" s="766"/>
      <c r="CZ47" s="766"/>
      <c r="DA47" s="767"/>
      <c r="DB47" s="765">
        <v>391</v>
      </c>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t="s">
        <v>615</v>
      </c>
      <c r="BT48" s="753"/>
      <c r="BU48" s="753"/>
      <c r="BV48" s="753"/>
      <c r="BW48" s="753"/>
      <c r="BX48" s="753"/>
      <c r="BY48" s="753"/>
      <c r="BZ48" s="753"/>
      <c r="CA48" s="753"/>
      <c r="CB48" s="753"/>
      <c r="CC48" s="753"/>
      <c r="CD48" s="753"/>
      <c r="CE48" s="753"/>
      <c r="CF48" s="753"/>
      <c r="CG48" s="754"/>
      <c r="CH48" s="765">
        <v>-47</v>
      </c>
      <c r="CI48" s="766"/>
      <c r="CJ48" s="766"/>
      <c r="CK48" s="766"/>
      <c r="CL48" s="767"/>
      <c r="CM48" s="765">
        <v>50</v>
      </c>
      <c r="CN48" s="766"/>
      <c r="CO48" s="766"/>
      <c r="CP48" s="766"/>
      <c r="CQ48" s="767"/>
      <c r="CR48" s="765">
        <v>30</v>
      </c>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t="s">
        <v>616</v>
      </c>
      <c r="BT49" s="753"/>
      <c r="BU49" s="753"/>
      <c r="BV49" s="753"/>
      <c r="BW49" s="753"/>
      <c r="BX49" s="753"/>
      <c r="BY49" s="753"/>
      <c r="BZ49" s="753"/>
      <c r="CA49" s="753"/>
      <c r="CB49" s="753"/>
      <c r="CC49" s="753"/>
      <c r="CD49" s="753"/>
      <c r="CE49" s="753"/>
      <c r="CF49" s="753"/>
      <c r="CG49" s="754"/>
      <c r="CH49" s="765">
        <v>-36</v>
      </c>
      <c r="CI49" s="766"/>
      <c r="CJ49" s="766"/>
      <c r="CK49" s="766"/>
      <c r="CL49" s="767"/>
      <c r="CM49" s="765">
        <v>319</v>
      </c>
      <c r="CN49" s="766"/>
      <c r="CO49" s="766"/>
      <c r="CP49" s="766"/>
      <c r="CQ49" s="767"/>
      <c r="CR49" s="765">
        <v>150</v>
      </c>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8"/>
      <c r="R50" s="829"/>
      <c r="S50" s="829"/>
      <c r="T50" s="829"/>
      <c r="U50" s="829"/>
      <c r="V50" s="829"/>
      <c r="W50" s="829"/>
      <c r="X50" s="829"/>
      <c r="Y50" s="829"/>
      <c r="Z50" s="829"/>
      <c r="AA50" s="829"/>
      <c r="AB50" s="829"/>
      <c r="AC50" s="829"/>
      <c r="AD50" s="829"/>
      <c r="AE50" s="830"/>
      <c r="AF50" s="818"/>
      <c r="AG50" s="743"/>
      <c r="AH50" s="743"/>
      <c r="AI50" s="743"/>
      <c r="AJ50" s="819"/>
      <c r="AK50" s="831"/>
      <c r="AL50" s="829"/>
      <c r="AM50" s="829"/>
      <c r="AN50" s="829"/>
      <c r="AO50" s="829"/>
      <c r="AP50" s="829"/>
      <c r="AQ50" s="829"/>
      <c r="AR50" s="829"/>
      <c r="AS50" s="829"/>
      <c r="AT50" s="829"/>
      <c r="AU50" s="829"/>
      <c r="AV50" s="829"/>
      <c r="AW50" s="829"/>
      <c r="AX50" s="829"/>
      <c r="AY50" s="829"/>
      <c r="AZ50" s="832"/>
      <c r="BA50" s="832"/>
      <c r="BB50" s="832"/>
      <c r="BC50" s="832"/>
      <c r="BD50" s="832"/>
      <c r="BE50" s="820"/>
      <c r="BF50" s="820"/>
      <c r="BG50" s="820"/>
      <c r="BH50" s="820"/>
      <c r="BI50" s="821"/>
      <c r="BJ50" s="240"/>
      <c r="BK50" s="240"/>
      <c r="BL50" s="240"/>
      <c r="BM50" s="240"/>
      <c r="BN50" s="240"/>
      <c r="BO50" s="253"/>
      <c r="BP50" s="253"/>
      <c r="BQ50" s="250">
        <v>44</v>
      </c>
      <c r="BR50" s="251" t="s">
        <v>618</v>
      </c>
      <c r="BS50" s="752" t="s">
        <v>621</v>
      </c>
      <c r="BT50" s="753"/>
      <c r="BU50" s="753"/>
      <c r="BV50" s="753"/>
      <c r="BW50" s="753"/>
      <c r="BX50" s="753"/>
      <c r="BY50" s="753"/>
      <c r="BZ50" s="753"/>
      <c r="CA50" s="753"/>
      <c r="CB50" s="753"/>
      <c r="CC50" s="753"/>
      <c r="CD50" s="753"/>
      <c r="CE50" s="753"/>
      <c r="CF50" s="753"/>
      <c r="CG50" s="754"/>
      <c r="CH50" s="765">
        <v>78</v>
      </c>
      <c r="CI50" s="766"/>
      <c r="CJ50" s="766"/>
      <c r="CK50" s="766"/>
      <c r="CL50" s="767"/>
      <c r="CM50" s="765">
        <v>109</v>
      </c>
      <c r="CN50" s="766"/>
      <c r="CO50" s="766"/>
      <c r="CP50" s="766"/>
      <c r="CQ50" s="767"/>
      <c r="CR50" s="765"/>
      <c r="CS50" s="766"/>
      <c r="CT50" s="766"/>
      <c r="CU50" s="766"/>
      <c r="CV50" s="767"/>
      <c r="CW50" s="765">
        <v>18</v>
      </c>
      <c r="CX50" s="766"/>
      <c r="CY50" s="766"/>
      <c r="CZ50" s="766"/>
      <c r="DA50" s="767"/>
      <c r="DB50" s="765"/>
      <c r="DC50" s="766"/>
      <c r="DD50" s="766"/>
      <c r="DE50" s="766"/>
      <c r="DF50" s="767"/>
      <c r="DG50" s="765"/>
      <c r="DH50" s="766"/>
      <c r="DI50" s="766"/>
      <c r="DJ50" s="766"/>
      <c r="DK50" s="767"/>
      <c r="DL50" s="825">
        <v>9</v>
      </c>
      <c r="DM50" s="826"/>
      <c r="DN50" s="826"/>
      <c r="DO50" s="826"/>
      <c r="DP50" s="82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8"/>
      <c r="R51" s="829"/>
      <c r="S51" s="829"/>
      <c r="T51" s="829"/>
      <c r="U51" s="829"/>
      <c r="V51" s="829"/>
      <c r="W51" s="829"/>
      <c r="X51" s="829"/>
      <c r="Y51" s="829"/>
      <c r="Z51" s="829"/>
      <c r="AA51" s="829"/>
      <c r="AB51" s="829"/>
      <c r="AC51" s="829"/>
      <c r="AD51" s="829"/>
      <c r="AE51" s="830"/>
      <c r="AF51" s="818"/>
      <c r="AG51" s="743"/>
      <c r="AH51" s="743"/>
      <c r="AI51" s="743"/>
      <c r="AJ51" s="819"/>
      <c r="AK51" s="831"/>
      <c r="AL51" s="829"/>
      <c r="AM51" s="829"/>
      <c r="AN51" s="829"/>
      <c r="AO51" s="829"/>
      <c r="AP51" s="829"/>
      <c r="AQ51" s="829"/>
      <c r="AR51" s="829"/>
      <c r="AS51" s="829"/>
      <c r="AT51" s="829"/>
      <c r="AU51" s="829"/>
      <c r="AV51" s="829"/>
      <c r="AW51" s="829"/>
      <c r="AX51" s="829"/>
      <c r="AY51" s="829"/>
      <c r="AZ51" s="832"/>
      <c r="BA51" s="832"/>
      <c r="BB51" s="832"/>
      <c r="BC51" s="832"/>
      <c r="BD51" s="832"/>
      <c r="BE51" s="820"/>
      <c r="BF51" s="820"/>
      <c r="BG51" s="820"/>
      <c r="BH51" s="820"/>
      <c r="BI51" s="821"/>
      <c r="BJ51" s="240"/>
      <c r="BK51" s="240"/>
      <c r="BL51" s="240"/>
      <c r="BM51" s="240"/>
      <c r="BN51" s="240"/>
      <c r="BO51" s="253"/>
      <c r="BP51" s="253"/>
      <c r="BQ51" s="250">
        <v>45</v>
      </c>
      <c r="BR51" s="251" t="s">
        <v>618</v>
      </c>
      <c r="BS51" s="752" t="s">
        <v>622</v>
      </c>
      <c r="BT51" s="753"/>
      <c r="BU51" s="753"/>
      <c r="BV51" s="753"/>
      <c r="BW51" s="753"/>
      <c r="BX51" s="753"/>
      <c r="BY51" s="753"/>
      <c r="BZ51" s="753"/>
      <c r="CA51" s="753"/>
      <c r="CB51" s="753"/>
      <c r="CC51" s="753"/>
      <c r="CD51" s="753"/>
      <c r="CE51" s="753"/>
      <c r="CF51" s="753"/>
      <c r="CG51" s="754"/>
      <c r="CH51" s="765">
        <v>48</v>
      </c>
      <c r="CI51" s="766"/>
      <c r="CJ51" s="766"/>
      <c r="CK51" s="766"/>
      <c r="CL51" s="767"/>
      <c r="CM51" s="765">
        <v>372</v>
      </c>
      <c r="CN51" s="766"/>
      <c r="CO51" s="766"/>
      <c r="CP51" s="766"/>
      <c r="CQ51" s="767"/>
      <c r="CR51" s="765"/>
      <c r="CS51" s="766"/>
      <c r="CT51" s="766"/>
      <c r="CU51" s="766"/>
      <c r="CV51" s="767"/>
      <c r="CW51" s="765">
        <v>66</v>
      </c>
      <c r="CX51" s="766"/>
      <c r="CY51" s="766"/>
      <c r="CZ51" s="766"/>
      <c r="DA51" s="767"/>
      <c r="DB51" s="765"/>
      <c r="DC51" s="766"/>
      <c r="DD51" s="766"/>
      <c r="DE51" s="766"/>
      <c r="DF51" s="767"/>
      <c r="DG51" s="765"/>
      <c r="DH51" s="766"/>
      <c r="DI51" s="766"/>
      <c r="DJ51" s="766"/>
      <c r="DK51" s="767"/>
      <c r="DL51" s="825">
        <v>40</v>
      </c>
      <c r="DM51" s="826"/>
      <c r="DN51" s="826"/>
      <c r="DO51" s="826"/>
      <c r="DP51" s="827"/>
      <c r="DQ51" s="765">
        <v>4</v>
      </c>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8"/>
      <c r="R52" s="829"/>
      <c r="S52" s="829"/>
      <c r="T52" s="829"/>
      <c r="U52" s="829"/>
      <c r="V52" s="829"/>
      <c r="W52" s="829"/>
      <c r="X52" s="829"/>
      <c r="Y52" s="829"/>
      <c r="Z52" s="829"/>
      <c r="AA52" s="829"/>
      <c r="AB52" s="829"/>
      <c r="AC52" s="829"/>
      <c r="AD52" s="829"/>
      <c r="AE52" s="830"/>
      <c r="AF52" s="818"/>
      <c r="AG52" s="743"/>
      <c r="AH52" s="743"/>
      <c r="AI52" s="743"/>
      <c r="AJ52" s="819"/>
      <c r="AK52" s="831"/>
      <c r="AL52" s="829"/>
      <c r="AM52" s="829"/>
      <c r="AN52" s="829"/>
      <c r="AO52" s="829"/>
      <c r="AP52" s="829"/>
      <c r="AQ52" s="829"/>
      <c r="AR52" s="829"/>
      <c r="AS52" s="829"/>
      <c r="AT52" s="829"/>
      <c r="AU52" s="829"/>
      <c r="AV52" s="829"/>
      <c r="AW52" s="829"/>
      <c r="AX52" s="829"/>
      <c r="AY52" s="829"/>
      <c r="AZ52" s="832"/>
      <c r="BA52" s="832"/>
      <c r="BB52" s="832"/>
      <c r="BC52" s="832"/>
      <c r="BD52" s="832"/>
      <c r="BE52" s="820"/>
      <c r="BF52" s="820"/>
      <c r="BG52" s="820"/>
      <c r="BH52" s="820"/>
      <c r="BI52" s="821"/>
      <c r="BJ52" s="240"/>
      <c r="BK52" s="240"/>
      <c r="BL52" s="240"/>
      <c r="BM52" s="240"/>
      <c r="BN52" s="240"/>
      <c r="BO52" s="253"/>
      <c r="BP52" s="253"/>
      <c r="BQ52" s="250">
        <v>46</v>
      </c>
      <c r="BR52" s="251" t="s">
        <v>618</v>
      </c>
      <c r="BS52" s="752" t="s">
        <v>623</v>
      </c>
      <c r="BT52" s="753"/>
      <c r="BU52" s="753"/>
      <c r="BV52" s="753"/>
      <c r="BW52" s="753"/>
      <c r="BX52" s="753"/>
      <c r="BY52" s="753"/>
      <c r="BZ52" s="753"/>
      <c r="CA52" s="753"/>
      <c r="CB52" s="753"/>
      <c r="CC52" s="753"/>
      <c r="CD52" s="753"/>
      <c r="CE52" s="753"/>
      <c r="CF52" s="753"/>
      <c r="CG52" s="754"/>
      <c r="CH52" s="765">
        <v>257</v>
      </c>
      <c r="CI52" s="766"/>
      <c r="CJ52" s="766"/>
      <c r="CK52" s="766"/>
      <c r="CL52" s="767"/>
      <c r="CM52" s="765">
        <v>14240</v>
      </c>
      <c r="CN52" s="766"/>
      <c r="CO52" s="766"/>
      <c r="CP52" s="766"/>
      <c r="CQ52" s="767"/>
      <c r="CR52" s="765">
        <v>4474</v>
      </c>
      <c r="CS52" s="766"/>
      <c r="CT52" s="766"/>
      <c r="CU52" s="766"/>
      <c r="CV52" s="767"/>
      <c r="CW52" s="765">
        <v>1</v>
      </c>
      <c r="CX52" s="766"/>
      <c r="CY52" s="766"/>
      <c r="CZ52" s="766"/>
      <c r="DA52" s="767"/>
      <c r="DB52" s="765"/>
      <c r="DC52" s="766"/>
      <c r="DD52" s="766"/>
      <c r="DE52" s="766"/>
      <c r="DF52" s="767"/>
      <c r="DG52" s="765"/>
      <c r="DH52" s="766"/>
      <c r="DI52" s="766"/>
      <c r="DJ52" s="766"/>
      <c r="DK52" s="767"/>
      <c r="DL52" s="825">
        <v>20024</v>
      </c>
      <c r="DM52" s="826"/>
      <c r="DN52" s="826"/>
      <c r="DO52" s="826"/>
      <c r="DP52" s="827"/>
      <c r="DQ52" s="825">
        <v>640</v>
      </c>
      <c r="DR52" s="826"/>
      <c r="DS52" s="826"/>
      <c r="DT52" s="826"/>
      <c r="DU52" s="82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8"/>
      <c r="R53" s="829"/>
      <c r="S53" s="829"/>
      <c r="T53" s="829"/>
      <c r="U53" s="829"/>
      <c r="V53" s="829"/>
      <c r="W53" s="829"/>
      <c r="X53" s="829"/>
      <c r="Y53" s="829"/>
      <c r="Z53" s="829"/>
      <c r="AA53" s="829"/>
      <c r="AB53" s="829"/>
      <c r="AC53" s="829"/>
      <c r="AD53" s="829"/>
      <c r="AE53" s="830"/>
      <c r="AF53" s="818"/>
      <c r="AG53" s="743"/>
      <c r="AH53" s="743"/>
      <c r="AI53" s="743"/>
      <c r="AJ53" s="819"/>
      <c r="AK53" s="831"/>
      <c r="AL53" s="829"/>
      <c r="AM53" s="829"/>
      <c r="AN53" s="829"/>
      <c r="AO53" s="829"/>
      <c r="AP53" s="829"/>
      <c r="AQ53" s="829"/>
      <c r="AR53" s="829"/>
      <c r="AS53" s="829"/>
      <c r="AT53" s="829"/>
      <c r="AU53" s="829"/>
      <c r="AV53" s="829"/>
      <c r="AW53" s="829"/>
      <c r="AX53" s="829"/>
      <c r="AY53" s="829"/>
      <c r="AZ53" s="832"/>
      <c r="BA53" s="832"/>
      <c r="BB53" s="832"/>
      <c r="BC53" s="832"/>
      <c r="BD53" s="832"/>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8"/>
      <c r="R54" s="829"/>
      <c r="S54" s="829"/>
      <c r="T54" s="829"/>
      <c r="U54" s="829"/>
      <c r="V54" s="829"/>
      <c r="W54" s="829"/>
      <c r="X54" s="829"/>
      <c r="Y54" s="829"/>
      <c r="Z54" s="829"/>
      <c r="AA54" s="829"/>
      <c r="AB54" s="829"/>
      <c r="AC54" s="829"/>
      <c r="AD54" s="829"/>
      <c r="AE54" s="830"/>
      <c r="AF54" s="818"/>
      <c r="AG54" s="743"/>
      <c r="AH54" s="743"/>
      <c r="AI54" s="743"/>
      <c r="AJ54" s="819"/>
      <c r="AK54" s="831"/>
      <c r="AL54" s="829"/>
      <c r="AM54" s="829"/>
      <c r="AN54" s="829"/>
      <c r="AO54" s="829"/>
      <c r="AP54" s="829"/>
      <c r="AQ54" s="829"/>
      <c r="AR54" s="829"/>
      <c r="AS54" s="829"/>
      <c r="AT54" s="829"/>
      <c r="AU54" s="829"/>
      <c r="AV54" s="829"/>
      <c r="AW54" s="829"/>
      <c r="AX54" s="829"/>
      <c r="AY54" s="829"/>
      <c r="AZ54" s="832"/>
      <c r="BA54" s="832"/>
      <c r="BB54" s="832"/>
      <c r="BC54" s="832"/>
      <c r="BD54" s="832"/>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8"/>
      <c r="R55" s="829"/>
      <c r="S55" s="829"/>
      <c r="T55" s="829"/>
      <c r="U55" s="829"/>
      <c r="V55" s="829"/>
      <c r="W55" s="829"/>
      <c r="X55" s="829"/>
      <c r="Y55" s="829"/>
      <c r="Z55" s="829"/>
      <c r="AA55" s="829"/>
      <c r="AB55" s="829"/>
      <c r="AC55" s="829"/>
      <c r="AD55" s="829"/>
      <c r="AE55" s="830"/>
      <c r="AF55" s="818"/>
      <c r="AG55" s="743"/>
      <c r="AH55" s="743"/>
      <c r="AI55" s="743"/>
      <c r="AJ55" s="819"/>
      <c r="AK55" s="831"/>
      <c r="AL55" s="829"/>
      <c r="AM55" s="829"/>
      <c r="AN55" s="829"/>
      <c r="AO55" s="829"/>
      <c r="AP55" s="829"/>
      <c r="AQ55" s="829"/>
      <c r="AR55" s="829"/>
      <c r="AS55" s="829"/>
      <c r="AT55" s="829"/>
      <c r="AU55" s="829"/>
      <c r="AV55" s="829"/>
      <c r="AW55" s="829"/>
      <c r="AX55" s="829"/>
      <c r="AY55" s="829"/>
      <c r="AZ55" s="832"/>
      <c r="BA55" s="832"/>
      <c r="BB55" s="832"/>
      <c r="BC55" s="832"/>
      <c r="BD55" s="832"/>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8"/>
      <c r="R56" s="829"/>
      <c r="S56" s="829"/>
      <c r="T56" s="829"/>
      <c r="U56" s="829"/>
      <c r="V56" s="829"/>
      <c r="W56" s="829"/>
      <c r="X56" s="829"/>
      <c r="Y56" s="829"/>
      <c r="Z56" s="829"/>
      <c r="AA56" s="829"/>
      <c r="AB56" s="829"/>
      <c r="AC56" s="829"/>
      <c r="AD56" s="829"/>
      <c r="AE56" s="830"/>
      <c r="AF56" s="818"/>
      <c r="AG56" s="743"/>
      <c r="AH56" s="743"/>
      <c r="AI56" s="743"/>
      <c r="AJ56" s="819"/>
      <c r="AK56" s="831"/>
      <c r="AL56" s="829"/>
      <c r="AM56" s="829"/>
      <c r="AN56" s="829"/>
      <c r="AO56" s="829"/>
      <c r="AP56" s="829"/>
      <c r="AQ56" s="829"/>
      <c r="AR56" s="829"/>
      <c r="AS56" s="829"/>
      <c r="AT56" s="829"/>
      <c r="AU56" s="829"/>
      <c r="AV56" s="829"/>
      <c r="AW56" s="829"/>
      <c r="AX56" s="829"/>
      <c r="AY56" s="829"/>
      <c r="AZ56" s="832"/>
      <c r="BA56" s="832"/>
      <c r="BB56" s="832"/>
      <c r="BC56" s="832"/>
      <c r="BD56" s="832"/>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8"/>
      <c r="R57" s="829"/>
      <c r="S57" s="829"/>
      <c r="T57" s="829"/>
      <c r="U57" s="829"/>
      <c r="V57" s="829"/>
      <c r="W57" s="829"/>
      <c r="X57" s="829"/>
      <c r="Y57" s="829"/>
      <c r="Z57" s="829"/>
      <c r="AA57" s="829"/>
      <c r="AB57" s="829"/>
      <c r="AC57" s="829"/>
      <c r="AD57" s="829"/>
      <c r="AE57" s="830"/>
      <c r="AF57" s="818"/>
      <c r="AG57" s="743"/>
      <c r="AH57" s="743"/>
      <c r="AI57" s="743"/>
      <c r="AJ57" s="819"/>
      <c r="AK57" s="831"/>
      <c r="AL57" s="829"/>
      <c r="AM57" s="829"/>
      <c r="AN57" s="829"/>
      <c r="AO57" s="829"/>
      <c r="AP57" s="829"/>
      <c r="AQ57" s="829"/>
      <c r="AR57" s="829"/>
      <c r="AS57" s="829"/>
      <c r="AT57" s="829"/>
      <c r="AU57" s="829"/>
      <c r="AV57" s="829"/>
      <c r="AW57" s="829"/>
      <c r="AX57" s="829"/>
      <c r="AY57" s="829"/>
      <c r="AZ57" s="832"/>
      <c r="BA57" s="832"/>
      <c r="BB57" s="832"/>
      <c r="BC57" s="832"/>
      <c r="BD57" s="832"/>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8"/>
      <c r="R58" s="829"/>
      <c r="S58" s="829"/>
      <c r="T58" s="829"/>
      <c r="U58" s="829"/>
      <c r="V58" s="829"/>
      <c r="W58" s="829"/>
      <c r="X58" s="829"/>
      <c r="Y58" s="829"/>
      <c r="Z58" s="829"/>
      <c r="AA58" s="829"/>
      <c r="AB58" s="829"/>
      <c r="AC58" s="829"/>
      <c r="AD58" s="829"/>
      <c r="AE58" s="830"/>
      <c r="AF58" s="818"/>
      <c r="AG58" s="743"/>
      <c r="AH58" s="743"/>
      <c r="AI58" s="743"/>
      <c r="AJ58" s="819"/>
      <c r="AK58" s="831"/>
      <c r="AL58" s="829"/>
      <c r="AM58" s="829"/>
      <c r="AN58" s="829"/>
      <c r="AO58" s="829"/>
      <c r="AP58" s="829"/>
      <c r="AQ58" s="829"/>
      <c r="AR58" s="829"/>
      <c r="AS58" s="829"/>
      <c r="AT58" s="829"/>
      <c r="AU58" s="829"/>
      <c r="AV58" s="829"/>
      <c r="AW58" s="829"/>
      <c r="AX58" s="829"/>
      <c r="AY58" s="829"/>
      <c r="AZ58" s="832"/>
      <c r="BA58" s="832"/>
      <c r="BB58" s="832"/>
      <c r="BC58" s="832"/>
      <c r="BD58" s="832"/>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8"/>
      <c r="R59" s="829"/>
      <c r="S59" s="829"/>
      <c r="T59" s="829"/>
      <c r="U59" s="829"/>
      <c r="V59" s="829"/>
      <c r="W59" s="829"/>
      <c r="X59" s="829"/>
      <c r="Y59" s="829"/>
      <c r="Z59" s="829"/>
      <c r="AA59" s="829"/>
      <c r="AB59" s="829"/>
      <c r="AC59" s="829"/>
      <c r="AD59" s="829"/>
      <c r="AE59" s="830"/>
      <c r="AF59" s="818"/>
      <c r="AG59" s="743"/>
      <c r="AH59" s="743"/>
      <c r="AI59" s="743"/>
      <c r="AJ59" s="819"/>
      <c r="AK59" s="831"/>
      <c r="AL59" s="829"/>
      <c r="AM59" s="829"/>
      <c r="AN59" s="829"/>
      <c r="AO59" s="829"/>
      <c r="AP59" s="829"/>
      <c r="AQ59" s="829"/>
      <c r="AR59" s="829"/>
      <c r="AS59" s="829"/>
      <c r="AT59" s="829"/>
      <c r="AU59" s="829"/>
      <c r="AV59" s="829"/>
      <c r="AW59" s="829"/>
      <c r="AX59" s="829"/>
      <c r="AY59" s="829"/>
      <c r="AZ59" s="832"/>
      <c r="BA59" s="832"/>
      <c r="BB59" s="832"/>
      <c r="BC59" s="832"/>
      <c r="BD59" s="832"/>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8"/>
      <c r="R60" s="829"/>
      <c r="S60" s="829"/>
      <c r="T60" s="829"/>
      <c r="U60" s="829"/>
      <c r="V60" s="829"/>
      <c r="W60" s="829"/>
      <c r="X60" s="829"/>
      <c r="Y60" s="829"/>
      <c r="Z60" s="829"/>
      <c r="AA60" s="829"/>
      <c r="AB60" s="829"/>
      <c r="AC60" s="829"/>
      <c r="AD60" s="829"/>
      <c r="AE60" s="830"/>
      <c r="AF60" s="818"/>
      <c r="AG60" s="743"/>
      <c r="AH60" s="743"/>
      <c r="AI60" s="743"/>
      <c r="AJ60" s="819"/>
      <c r="AK60" s="831"/>
      <c r="AL60" s="829"/>
      <c r="AM60" s="829"/>
      <c r="AN60" s="829"/>
      <c r="AO60" s="829"/>
      <c r="AP60" s="829"/>
      <c r="AQ60" s="829"/>
      <c r="AR60" s="829"/>
      <c r="AS60" s="829"/>
      <c r="AT60" s="829"/>
      <c r="AU60" s="829"/>
      <c r="AV60" s="829"/>
      <c r="AW60" s="829"/>
      <c r="AX60" s="829"/>
      <c r="AY60" s="829"/>
      <c r="AZ60" s="832"/>
      <c r="BA60" s="832"/>
      <c r="BB60" s="832"/>
      <c r="BC60" s="832"/>
      <c r="BD60" s="832"/>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8"/>
      <c r="R61" s="829"/>
      <c r="S61" s="829"/>
      <c r="T61" s="829"/>
      <c r="U61" s="829"/>
      <c r="V61" s="829"/>
      <c r="W61" s="829"/>
      <c r="X61" s="829"/>
      <c r="Y61" s="829"/>
      <c r="Z61" s="829"/>
      <c r="AA61" s="829"/>
      <c r="AB61" s="829"/>
      <c r="AC61" s="829"/>
      <c r="AD61" s="829"/>
      <c r="AE61" s="830"/>
      <c r="AF61" s="818"/>
      <c r="AG61" s="743"/>
      <c r="AH61" s="743"/>
      <c r="AI61" s="743"/>
      <c r="AJ61" s="819"/>
      <c r="AK61" s="831"/>
      <c r="AL61" s="829"/>
      <c r="AM61" s="829"/>
      <c r="AN61" s="829"/>
      <c r="AO61" s="829"/>
      <c r="AP61" s="829"/>
      <c r="AQ61" s="829"/>
      <c r="AR61" s="829"/>
      <c r="AS61" s="829"/>
      <c r="AT61" s="829"/>
      <c r="AU61" s="829"/>
      <c r="AV61" s="829"/>
      <c r="AW61" s="829"/>
      <c r="AX61" s="829"/>
      <c r="AY61" s="829"/>
      <c r="AZ61" s="832"/>
      <c r="BA61" s="832"/>
      <c r="BB61" s="832"/>
      <c r="BC61" s="832"/>
      <c r="BD61" s="832"/>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402</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372</v>
      </c>
      <c r="B63" s="781" t="s">
        <v>403</v>
      </c>
      <c r="C63" s="782"/>
      <c r="D63" s="782"/>
      <c r="E63" s="782"/>
      <c r="F63" s="782"/>
      <c r="G63" s="782"/>
      <c r="H63" s="782"/>
      <c r="I63" s="782"/>
      <c r="J63" s="782"/>
      <c r="K63" s="782"/>
      <c r="L63" s="782"/>
      <c r="M63" s="782"/>
      <c r="N63" s="782"/>
      <c r="O63" s="782"/>
      <c r="P63" s="783"/>
      <c r="Q63" s="833"/>
      <c r="R63" s="834"/>
      <c r="S63" s="834"/>
      <c r="T63" s="834"/>
      <c r="U63" s="834"/>
      <c r="V63" s="834"/>
      <c r="W63" s="834"/>
      <c r="X63" s="834"/>
      <c r="Y63" s="834"/>
      <c r="Z63" s="834"/>
      <c r="AA63" s="834"/>
      <c r="AB63" s="834"/>
      <c r="AC63" s="834"/>
      <c r="AD63" s="834"/>
      <c r="AE63" s="835"/>
      <c r="AF63" s="836">
        <v>30237</v>
      </c>
      <c r="AG63" s="837"/>
      <c r="AH63" s="837"/>
      <c r="AI63" s="837"/>
      <c r="AJ63" s="838"/>
      <c r="AK63" s="839"/>
      <c r="AL63" s="834"/>
      <c r="AM63" s="834"/>
      <c r="AN63" s="834"/>
      <c r="AO63" s="834"/>
      <c r="AP63" s="837">
        <f>SUM(AP28:AT40)</f>
        <v>132756</v>
      </c>
      <c r="AQ63" s="837"/>
      <c r="AR63" s="837"/>
      <c r="AS63" s="837"/>
      <c r="AT63" s="837"/>
      <c r="AU63" s="837">
        <f>SUM(AU28:AY40)</f>
        <v>42888</v>
      </c>
      <c r="AV63" s="837"/>
      <c r="AW63" s="837"/>
      <c r="AX63" s="837"/>
      <c r="AY63" s="837"/>
      <c r="AZ63" s="848"/>
      <c r="BA63" s="848"/>
      <c r="BB63" s="848"/>
      <c r="BC63" s="848"/>
      <c r="BD63" s="848"/>
      <c r="BE63" s="849"/>
      <c r="BF63" s="849"/>
      <c r="BG63" s="849"/>
      <c r="BH63" s="849"/>
      <c r="BI63" s="850"/>
      <c r="BJ63" s="851" t="s">
        <v>128</v>
      </c>
      <c r="BK63" s="852"/>
      <c r="BL63" s="852"/>
      <c r="BM63" s="852"/>
      <c r="BN63" s="853"/>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404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405</v>
      </c>
      <c r="B66" s="725"/>
      <c r="C66" s="725"/>
      <c r="D66" s="725"/>
      <c r="E66" s="725"/>
      <c r="F66" s="725"/>
      <c r="G66" s="725"/>
      <c r="H66" s="725"/>
      <c r="I66" s="725"/>
      <c r="J66" s="725"/>
      <c r="K66" s="725"/>
      <c r="L66" s="725"/>
      <c r="M66" s="725"/>
      <c r="N66" s="725"/>
      <c r="O66" s="725"/>
      <c r="P66" s="726"/>
      <c r="Q66" s="701" t="s">
        <v>406</v>
      </c>
      <c r="R66" s="702"/>
      <c r="S66" s="702"/>
      <c r="T66" s="702"/>
      <c r="U66" s="703"/>
      <c r="V66" s="701" t="s">
        <v>407</v>
      </c>
      <c r="W66" s="702"/>
      <c r="X66" s="702"/>
      <c r="Y66" s="702"/>
      <c r="Z66" s="703"/>
      <c r="AA66" s="701" t="s">
        <v>378</v>
      </c>
      <c r="AB66" s="702"/>
      <c r="AC66" s="702"/>
      <c r="AD66" s="702"/>
      <c r="AE66" s="703"/>
      <c r="AF66" s="854" t="s">
        <v>408</v>
      </c>
      <c r="AG66" s="803"/>
      <c r="AH66" s="803"/>
      <c r="AI66" s="803"/>
      <c r="AJ66" s="855"/>
      <c r="AK66" s="701" t="s">
        <v>380</v>
      </c>
      <c r="AL66" s="725"/>
      <c r="AM66" s="725"/>
      <c r="AN66" s="725"/>
      <c r="AO66" s="726"/>
      <c r="AP66" s="701" t="s">
        <v>409</v>
      </c>
      <c r="AQ66" s="702"/>
      <c r="AR66" s="702"/>
      <c r="AS66" s="702"/>
      <c r="AT66" s="703"/>
      <c r="AU66" s="701" t="s">
        <v>410</v>
      </c>
      <c r="AV66" s="702"/>
      <c r="AW66" s="702"/>
      <c r="AX66" s="702"/>
      <c r="AY66" s="703"/>
      <c r="AZ66" s="701" t="s">
        <v>350</v>
      </c>
      <c r="BA66" s="702"/>
      <c r="BB66" s="702"/>
      <c r="BC66" s="702"/>
      <c r="BD66" s="713"/>
      <c r="BE66" s="253"/>
      <c r="BF66" s="253"/>
      <c r="BG66" s="253"/>
      <c r="BH66" s="253"/>
      <c r="BI66" s="253"/>
      <c r="BJ66" s="253"/>
      <c r="BK66" s="253"/>
      <c r="BL66" s="253"/>
      <c r="BM66" s="253"/>
      <c r="BN66" s="253"/>
      <c r="BO66" s="253"/>
      <c r="BP66" s="253"/>
      <c r="BQ66" s="250">
        <v>60</v>
      </c>
      <c r="BR66" s="255"/>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6"/>
      <c r="AG67" s="806"/>
      <c r="AH67" s="806"/>
      <c r="AI67" s="806"/>
      <c r="AJ67" s="857"/>
      <c r="AK67" s="858"/>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4"/>
    </row>
    <row r="68" spans="1:131" s="235" customFormat="1" ht="26.25" customHeight="1" thickTop="1" x14ac:dyDescent="0.2">
      <c r="A68" s="246">
        <v>1</v>
      </c>
      <c r="B68" s="871" t="s">
        <v>624</v>
      </c>
      <c r="C68" s="872"/>
      <c r="D68" s="872"/>
      <c r="E68" s="872"/>
      <c r="F68" s="872"/>
      <c r="G68" s="872"/>
      <c r="H68" s="872"/>
      <c r="I68" s="872"/>
      <c r="J68" s="872"/>
      <c r="K68" s="872"/>
      <c r="L68" s="872"/>
      <c r="M68" s="872"/>
      <c r="N68" s="872"/>
      <c r="O68" s="872"/>
      <c r="P68" s="873"/>
      <c r="Q68" s="874">
        <v>102</v>
      </c>
      <c r="R68" s="868"/>
      <c r="S68" s="868"/>
      <c r="T68" s="868"/>
      <c r="U68" s="868"/>
      <c r="V68" s="868">
        <v>27</v>
      </c>
      <c r="W68" s="868"/>
      <c r="X68" s="868"/>
      <c r="Y68" s="868"/>
      <c r="Z68" s="868"/>
      <c r="AA68" s="868">
        <f>Q68-V68</f>
        <v>75</v>
      </c>
      <c r="AB68" s="868"/>
      <c r="AC68" s="868"/>
      <c r="AD68" s="868"/>
      <c r="AE68" s="868"/>
      <c r="AF68" s="868">
        <v>60</v>
      </c>
      <c r="AG68" s="868"/>
      <c r="AH68" s="868"/>
      <c r="AI68" s="868"/>
      <c r="AJ68" s="868"/>
      <c r="AK68" s="868">
        <v>255</v>
      </c>
      <c r="AL68" s="868"/>
      <c r="AM68" s="868"/>
      <c r="AN68" s="868"/>
      <c r="AO68" s="868"/>
      <c r="AP68" s="868">
        <v>895</v>
      </c>
      <c r="AQ68" s="868"/>
      <c r="AR68" s="868"/>
      <c r="AS68" s="868"/>
      <c r="AT68" s="868"/>
      <c r="AU68" s="868">
        <v>806</v>
      </c>
      <c r="AV68" s="868"/>
      <c r="AW68" s="868"/>
      <c r="AX68" s="868"/>
      <c r="AY68" s="868"/>
      <c r="AZ68" s="869"/>
      <c r="BA68" s="869"/>
      <c r="BB68" s="869"/>
      <c r="BC68" s="869"/>
      <c r="BD68" s="870"/>
      <c r="BE68" s="253"/>
      <c r="BF68" s="253"/>
      <c r="BG68" s="253"/>
      <c r="BH68" s="253"/>
      <c r="BI68" s="253"/>
      <c r="BJ68" s="253"/>
      <c r="BK68" s="253"/>
      <c r="BL68" s="253"/>
      <c r="BM68" s="253"/>
      <c r="BN68" s="253"/>
      <c r="BO68" s="253"/>
      <c r="BP68" s="253"/>
      <c r="BQ68" s="250">
        <v>62</v>
      </c>
      <c r="BR68" s="255"/>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4"/>
    </row>
    <row r="69" spans="1:131" s="235" customFormat="1" ht="26.25" customHeight="1" x14ac:dyDescent="0.2">
      <c r="A69" s="249">
        <v>2</v>
      </c>
      <c r="B69" s="875" t="s">
        <v>625</v>
      </c>
      <c r="C69" s="876"/>
      <c r="D69" s="876"/>
      <c r="E69" s="876"/>
      <c r="F69" s="876"/>
      <c r="G69" s="876"/>
      <c r="H69" s="876"/>
      <c r="I69" s="876"/>
      <c r="J69" s="876"/>
      <c r="K69" s="876"/>
      <c r="L69" s="876"/>
      <c r="M69" s="876"/>
      <c r="N69" s="876"/>
      <c r="O69" s="876"/>
      <c r="P69" s="877"/>
      <c r="Q69" s="878">
        <f>Q70+Q71</f>
        <v>8335</v>
      </c>
      <c r="R69" s="823"/>
      <c r="S69" s="823"/>
      <c r="T69" s="823"/>
      <c r="U69" s="823"/>
      <c r="V69" s="823">
        <f t="shared" ref="V69" si="2">V70+V71</f>
        <v>7487</v>
      </c>
      <c r="W69" s="823"/>
      <c r="X69" s="823"/>
      <c r="Y69" s="823"/>
      <c r="Z69" s="823"/>
      <c r="AA69" s="823">
        <f t="shared" ref="AA69" si="3">AA70+AA71</f>
        <v>847</v>
      </c>
      <c r="AB69" s="823"/>
      <c r="AC69" s="823"/>
      <c r="AD69" s="823"/>
      <c r="AE69" s="823"/>
      <c r="AF69" s="823">
        <f t="shared" ref="AF69" si="4">AF70+AF71</f>
        <v>124</v>
      </c>
      <c r="AG69" s="823"/>
      <c r="AH69" s="823"/>
      <c r="AI69" s="823"/>
      <c r="AJ69" s="823"/>
      <c r="AK69" s="823">
        <f t="shared" ref="AK69" si="5">AK70+AK71</f>
        <v>1812</v>
      </c>
      <c r="AL69" s="823"/>
      <c r="AM69" s="823"/>
      <c r="AN69" s="823"/>
      <c r="AO69" s="823"/>
      <c r="AP69" s="823">
        <f t="shared" ref="AP69" si="6">AP70+AP71</f>
        <v>14845</v>
      </c>
      <c r="AQ69" s="823"/>
      <c r="AR69" s="823"/>
      <c r="AS69" s="823"/>
      <c r="AT69" s="823"/>
      <c r="AU69" s="823">
        <f t="shared" ref="AU69" si="7">AU70+AU71</f>
        <v>3441</v>
      </c>
      <c r="AV69" s="823"/>
      <c r="AW69" s="823"/>
      <c r="AX69" s="823"/>
      <c r="AY69" s="823"/>
      <c r="AZ69" s="879"/>
      <c r="BA69" s="879"/>
      <c r="BB69" s="879"/>
      <c r="BC69" s="879"/>
      <c r="BD69" s="880"/>
      <c r="BE69" s="253"/>
      <c r="BF69" s="253"/>
      <c r="BG69" s="253"/>
      <c r="BH69" s="253"/>
      <c r="BI69" s="253"/>
      <c r="BJ69" s="253"/>
      <c r="BK69" s="253"/>
      <c r="BL69" s="253"/>
      <c r="BM69" s="253"/>
      <c r="BN69" s="253"/>
      <c r="BO69" s="253"/>
      <c r="BP69" s="253"/>
      <c r="BQ69" s="250">
        <v>63</v>
      </c>
      <c r="BR69" s="255"/>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4"/>
    </row>
    <row r="70" spans="1:131" s="235" customFormat="1" ht="26.25" customHeight="1" x14ac:dyDescent="0.2">
      <c r="A70" s="249">
        <v>3</v>
      </c>
      <c r="B70" s="875" t="s">
        <v>626</v>
      </c>
      <c r="C70" s="876"/>
      <c r="D70" s="876"/>
      <c r="E70" s="876"/>
      <c r="F70" s="876"/>
      <c r="G70" s="876"/>
      <c r="H70" s="876"/>
      <c r="I70" s="876"/>
      <c r="J70" s="876"/>
      <c r="K70" s="876"/>
      <c r="L70" s="876"/>
      <c r="M70" s="876"/>
      <c r="N70" s="876"/>
      <c r="O70" s="876"/>
      <c r="P70" s="877"/>
      <c r="Q70" s="878">
        <v>7175</v>
      </c>
      <c r="R70" s="823"/>
      <c r="S70" s="823"/>
      <c r="T70" s="823"/>
      <c r="U70" s="823"/>
      <c r="V70" s="823">
        <v>6998</v>
      </c>
      <c r="W70" s="823"/>
      <c r="X70" s="823"/>
      <c r="Y70" s="823"/>
      <c r="Z70" s="823"/>
      <c r="AA70" s="823">
        <v>176</v>
      </c>
      <c r="AB70" s="823"/>
      <c r="AC70" s="823"/>
      <c r="AD70" s="823"/>
      <c r="AE70" s="823"/>
      <c r="AF70" s="823">
        <v>41</v>
      </c>
      <c r="AG70" s="823"/>
      <c r="AH70" s="823"/>
      <c r="AI70" s="823"/>
      <c r="AJ70" s="823"/>
      <c r="AK70" s="823">
        <v>1812</v>
      </c>
      <c r="AL70" s="823"/>
      <c r="AM70" s="823"/>
      <c r="AN70" s="823"/>
      <c r="AO70" s="823"/>
      <c r="AP70" s="823">
        <v>7057</v>
      </c>
      <c r="AQ70" s="823"/>
      <c r="AR70" s="823"/>
      <c r="AS70" s="823"/>
      <c r="AT70" s="823"/>
      <c r="AU70" s="823">
        <v>3441</v>
      </c>
      <c r="AV70" s="823"/>
      <c r="AW70" s="823"/>
      <c r="AX70" s="823"/>
      <c r="AY70" s="823"/>
      <c r="AZ70" s="879"/>
      <c r="BA70" s="879"/>
      <c r="BB70" s="879"/>
      <c r="BC70" s="879"/>
      <c r="BD70" s="880"/>
      <c r="BE70" s="253"/>
      <c r="BF70" s="253"/>
      <c r="BG70" s="253"/>
      <c r="BH70" s="253"/>
      <c r="BI70" s="253"/>
      <c r="BJ70" s="253"/>
      <c r="BK70" s="253"/>
      <c r="BL70" s="253"/>
      <c r="BM70" s="253"/>
      <c r="BN70" s="253"/>
      <c r="BO70" s="253"/>
      <c r="BP70" s="253"/>
      <c r="BQ70" s="250">
        <v>64</v>
      </c>
      <c r="BR70" s="255"/>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4"/>
    </row>
    <row r="71" spans="1:131" s="235" customFormat="1" ht="26.25" customHeight="1" x14ac:dyDescent="0.2">
      <c r="A71" s="249">
        <v>4</v>
      </c>
      <c r="B71" s="875" t="s">
        <v>627</v>
      </c>
      <c r="C71" s="876"/>
      <c r="D71" s="876"/>
      <c r="E71" s="876"/>
      <c r="F71" s="876"/>
      <c r="G71" s="876"/>
      <c r="H71" s="876"/>
      <c r="I71" s="876"/>
      <c r="J71" s="876"/>
      <c r="K71" s="876"/>
      <c r="L71" s="876"/>
      <c r="M71" s="876"/>
      <c r="N71" s="876"/>
      <c r="O71" s="876"/>
      <c r="P71" s="877"/>
      <c r="Q71" s="878">
        <v>1160</v>
      </c>
      <c r="R71" s="823"/>
      <c r="S71" s="823"/>
      <c r="T71" s="823"/>
      <c r="U71" s="823"/>
      <c r="V71" s="823">
        <v>489</v>
      </c>
      <c r="W71" s="823"/>
      <c r="X71" s="823"/>
      <c r="Y71" s="823"/>
      <c r="Z71" s="823"/>
      <c r="AA71" s="823">
        <v>671</v>
      </c>
      <c r="AB71" s="823"/>
      <c r="AC71" s="823"/>
      <c r="AD71" s="823"/>
      <c r="AE71" s="823"/>
      <c r="AF71" s="823">
        <v>83</v>
      </c>
      <c r="AG71" s="823"/>
      <c r="AH71" s="823"/>
      <c r="AI71" s="823"/>
      <c r="AJ71" s="823"/>
      <c r="AK71" s="823">
        <v>0</v>
      </c>
      <c r="AL71" s="823"/>
      <c r="AM71" s="823"/>
      <c r="AN71" s="823"/>
      <c r="AO71" s="823"/>
      <c r="AP71" s="823">
        <v>7788</v>
      </c>
      <c r="AQ71" s="823"/>
      <c r="AR71" s="823"/>
      <c r="AS71" s="823"/>
      <c r="AT71" s="823"/>
      <c r="AU71" s="823">
        <v>0</v>
      </c>
      <c r="AV71" s="823"/>
      <c r="AW71" s="823"/>
      <c r="AX71" s="823"/>
      <c r="AY71" s="823"/>
      <c r="AZ71" s="879"/>
      <c r="BA71" s="879"/>
      <c r="BB71" s="879"/>
      <c r="BC71" s="879"/>
      <c r="BD71" s="880"/>
      <c r="BE71" s="253"/>
      <c r="BF71" s="253"/>
      <c r="BG71" s="253"/>
      <c r="BH71" s="253"/>
      <c r="BI71" s="253"/>
      <c r="BJ71" s="253"/>
      <c r="BK71" s="253"/>
      <c r="BL71" s="253"/>
      <c r="BM71" s="253"/>
      <c r="BN71" s="253"/>
      <c r="BO71" s="253"/>
      <c r="BP71" s="253"/>
      <c r="BQ71" s="250">
        <v>65</v>
      </c>
      <c r="BR71" s="255"/>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4"/>
    </row>
    <row r="72" spans="1:131" s="235" customFormat="1" ht="26.25" customHeight="1" x14ac:dyDescent="0.2">
      <c r="A72" s="249">
        <v>5</v>
      </c>
      <c r="B72" s="875" t="s">
        <v>628</v>
      </c>
      <c r="C72" s="876"/>
      <c r="D72" s="876"/>
      <c r="E72" s="876"/>
      <c r="F72" s="876"/>
      <c r="G72" s="876"/>
      <c r="H72" s="876"/>
      <c r="I72" s="876"/>
      <c r="J72" s="876"/>
      <c r="K72" s="876"/>
      <c r="L72" s="876"/>
      <c r="M72" s="876"/>
      <c r="N72" s="876"/>
      <c r="O72" s="876"/>
      <c r="P72" s="877"/>
      <c r="Q72" s="878"/>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9"/>
      <c r="BA72" s="879"/>
      <c r="BB72" s="879"/>
      <c r="BC72" s="879"/>
      <c r="BD72" s="880"/>
      <c r="BE72" s="253"/>
      <c r="BF72" s="253"/>
      <c r="BG72" s="253"/>
      <c r="BH72" s="253"/>
      <c r="BI72" s="253"/>
      <c r="BJ72" s="253"/>
      <c r="BK72" s="253"/>
      <c r="BL72" s="253"/>
      <c r="BM72" s="253"/>
      <c r="BN72" s="253"/>
      <c r="BO72" s="253"/>
      <c r="BP72" s="253"/>
      <c r="BQ72" s="250">
        <v>66</v>
      </c>
      <c r="BR72" s="255"/>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4"/>
    </row>
    <row r="73" spans="1:131" s="235" customFormat="1" ht="26.25" customHeight="1" x14ac:dyDescent="0.2">
      <c r="A73" s="249">
        <v>6</v>
      </c>
      <c r="B73" s="875"/>
      <c r="C73" s="876"/>
      <c r="D73" s="876"/>
      <c r="E73" s="876"/>
      <c r="F73" s="876"/>
      <c r="G73" s="876"/>
      <c r="H73" s="876"/>
      <c r="I73" s="876"/>
      <c r="J73" s="876"/>
      <c r="K73" s="876"/>
      <c r="L73" s="876"/>
      <c r="M73" s="876"/>
      <c r="N73" s="876"/>
      <c r="O73" s="876"/>
      <c r="P73" s="877"/>
      <c r="Q73" s="878"/>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9"/>
      <c r="BA73" s="879"/>
      <c r="BB73" s="879"/>
      <c r="BC73" s="879"/>
      <c r="BD73" s="880"/>
      <c r="BE73" s="253"/>
      <c r="BF73" s="253"/>
      <c r="BG73" s="253"/>
      <c r="BH73" s="253"/>
      <c r="BI73" s="253"/>
      <c r="BJ73" s="253"/>
      <c r="BK73" s="253"/>
      <c r="BL73" s="253"/>
      <c r="BM73" s="253"/>
      <c r="BN73" s="253"/>
      <c r="BO73" s="253"/>
      <c r="BP73" s="253"/>
      <c r="BQ73" s="250">
        <v>67</v>
      </c>
      <c r="BR73" s="255"/>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4"/>
    </row>
    <row r="74" spans="1:131" s="235" customFormat="1" ht="26.25" customHeight="1" x14ac:dyDescent="0.2">
      <c r="A74" s="249">
        <v>7</v>
      </c>
      <c r="B74" s="875"/>
      <c r="C74" s="876"/>
      <c r="D74" s="876"/>
      <c r="E74" s="876"/>
      <c r="F74" s="876"/>
      <c r="G74" s="876"/>
      <c r="H74" s="876"/>
      <c r="I74" s="876"/>
      <c r="J74" s="876"/>
      <c r="K74" s="876"/>
      <c r="L74" s="876"/>
      <c r="M74" s="876"/>
      <c r="N74" s="876"/>
      <c r="O74" s="876"/>
      <c r="P74" s="877"/>
      <c r="Q74" s="878"/>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9"/>
      <c r="BA74" s="879"/>
      <c r="BB74" s="879"/>
      <c r="BC74" s="879"/>
      <c r="BD74" s="880"/>
      <c r="BE74" s="253"/>
      <c r="BF74" s="253"/>
      <c r="BG74" s="253"/>
      <c r="BH74" s="253"/>
      <c r="BI74" s="253"/>
      <c r="BJ74" s="253"/>
      <c r="BK74" s="253"/>
      <c r="BL74" s="253"/>
      <c r="BM74" s="253"/>
      <c r="BN74" s="253"/>
      <c r="BO74" s="253"/>
      <c r="BP74" s="253"/>
      <c r="BQ74" s="250">
        <v>68</v>
      </c>
      <c r="BR74" s="255"/>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4"/>
    </row>
    <row r="75" spans="1:131" s="235" customFormat="1" ht="26.25" customHeight="1" x14ac:dyDescent="0.2">
      <c r="A75" s="249">
        <v>8</v>
      </c>
      <c r="B75" s="875"/>
      <c r="C75" s="876"/>
      <c r="D75" s="876"/>
      <c r="E75" s="876"/>
      <c r="F75" s="876"/>
      <c r="G75" s="876"/>
      <c r="H75" s="876"/>
      <c r="I75" s="876"/>
      <c r="J75" s="876"/>
      <c r="K75" s="876"/>
      <c r="L75" s="876"/>
      <c r="M75" s="876"/>
      <c r="N75" s="876"/>
      <c r="O75" s="876"/>
      <c r="P75" s="877"/>
      <c r="Q75" s="881"/>
      <c r="R75" s="882"/>
      <c r="S75" s="882"/>
      <c r="T75" s="882"/>
      <c r="U75" s="822"/>
      <c r="V75" s="883"/>
      <c r="W75" s="882"/>
      <c r="X75" s="882"/>
      <c r="Y75" s="882"/>
      <c r="Z75" s="822"/>
      <c r="AA75" s="883"/>
      <c r="AB75" s="882"/>
      <c r="AC75" s="882"/>
      <c r="AD75" s="882"/>
      <c r="AE75" s="822"/>
      <c r="AF75" s="883"/>
      <c r="AG75" s="882"/>
      <c r="AH75" s="882"/>
      <c r="AI75" s="882"/>
      <c r="AJ75" s="822"/>
      <c r="AK75" s="883"/>
      <c r="AL75" s="882"/>
      <c r="AM75" s="882"/>
      <c r="AN75" s="882"/>
      <c r="AO75" s="822"/>
      <c r="AP75" s="883"/>
      <c r="AQ75" s="882"/>
      <c r="AR75" s="882"/>
      <c r="AS75" s="882"/>
      <c r="AT75" s="822"/>
      <c r="AU75" s="883"/>
      <c r="AV75" s="882"/>
      <c r="AW75" s="882"/>
      <c r="AX75" s="882"/>
      <c r="AY75" s="822"/>
      <c r="AZ75" s="879"/>
      <c r="BA75" s="879"/>
      <c r="BB75" s="879"/>
      <c r="BC75" s="879"/>
      <c r="BD75" s="880"/>
      <c r="BE75" s="253"/>
      <c r="BF75" s="253"/>
      <c r="BG75" s="253"/>
      <c r="BH75" s="253"/>
      <c r="BI75" s="253"/>
      <c r="BJ75" s="253"/>
      <c r="BK75" s="253"/>
      <c r="BL75" s="253"/>
      <c r="BM75" s="253"/>
      <c r="BN75" s="253"/>
      <c r="BO75" s="253"/>
      <c r="BP75" s="253"/>
      <c r="BQ75" s="250">
        <v>69</v>
      </c>
      <c r="BR75" s="255"/>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4"/>
    </row>
    <row r="76" spans="1:131" s="235" customFormat="1" ht="26.25" customHeight="1" x14ac:dyDescent="0.2">
      <c r="A76" s="249">
        <v>9</v>
      </c>
      <c r="B76" s="875"/>
      <c r="C76" s="876"/>
      <c r="D76" s="876"/>
      <c r="E76" s="876"/>
      <c r="F76" s="876"/>
      <c r="G76" s="876"/>
      <c r="H76" s="876"/>
      <c r="I76" s="876"/>
      <c r="J76" s="876"/>
      <c r="K76" s="876"/>
      <c r="L76" s="876"/>
      <c r="M76" s="876"/>
      <c r="N76" s="876"/>
      <c r="O76" s="876"/>
      <c r="P76" s="877"/>
      <c r="Q76" s="881"/>
      <c r="R76" s="882"/>
      <c r="S76" s="882"/>
      <c r="T76" s="882"/>
      <c r="U76" s="822"/>
      <c r="V76" s="883"/>
      <c r="W76" s="882"/>
      <c r="X76" s="882"/>
      <c r="Y76" s="882"/>
      <c r="Z76" s="822"/>
      <c r="AA76" s="883"/>
      <c r="AB76" s="882"/>
      <c r="AC76" s="882"/>
      <c r="AD76" s="882"/>
      <c r="AE76" s="822"/>
      <c r="AF76" s="883"/>
      <c r="AG76" s="882"/>
      <c r="AH76" s="882"/>
      <c r="AI76" s="882"/>
      <c r="AJ76" s="822"/>
      <c r="AK76" s="883"/>
      <c r="AL76" s="882"/>
      <c r="AM76" s="882"/>
      <c r="AN76" s="882"/>
      <c r="AO76" s="822"/>
      <c r="AP76" s="883"/>
      <c r="AQ76" s="882"/>
      <c r="AR76" s="882"/>
      <c r="AS76" s="882"/>
      <c r="AT76" s="822"/>
      <c r="AU76" s="883"/>
      <c r="AV76" s="882"/>
      <c r="AW76" s="882"/>
      <c r="AX76" s="882"/>
      <c r="AY76" s="822"/>
      <c r="AZ76" s="879"/>
      <c r="BA76" s="879"/>
      <c r="BB76" s="879"/>
      <c r="BC76" s="879"/>
      <c r="BD76" s="880"/>
      <c r="BE76" s="253"/>
      <c r="BF76" s="253"/>
      <c r="BG76" s="253"/>
      <c r="BH76" s="253"/>
      <c r="BI76" s="253"/>
      <c r="BJ76" s="253"/>
      <c r="BK76" s="253"/>
      <c r="BL76" s="253"/>
      <c r="BM76" s="253"/>
      <c r="BN76" s="253"/>
      <c r="BO76" s="253"/>
      <c r="BP76" s="253"/>
      <c r="BQ76" s="250">
        <v>70</v>
      </c>
      <c r="BR76" s="255"/>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4"/>
    </row>
    <row r="77" spans="1:131" s="235" customFormat="1" ht="26.25" customHeight="1" x14ac:dyDescent="0.2">
      <c r="A77" s="249">
        <v>10</v>
      </c>
      <c r="B77" s="875"/>
      <c r="C77" s="876"/>
      <c r="D77" s="876"/>
      <c r="E77" s="876"/>
      <c r="F77" s="876"/>
      <c r="G77" s="876"/>
      <c r="H77" s="876"/>
      <c r="I77" s="876"/>
      <c r="J77" s="876"/>
      <c r="K77" s="876"/>
      <c r="L77" s="876"/>
      <c r="M77" s="876"/>
      <c r="N77" s="876"/>
      <c r="O77" s="876"/>
      <c r="P77" s="877"/>
      <c r="Q77" s="881"/>
      <c r="R77" s="882"/>
      <c r="S77" s="882"/>
      <c r="T77" s="882"/>
      <c r="U77" s="822"/>
      <c r="V77" s="883"/>
      <c r="W77" s="882"/>
      <c r="X77" s="882"/>
      <c r="Y77" s="882"/>
      <c r="Z77" s="822"/>
      <c r="AA77" s="883"/>
      <c r="AB77" s="882"/>
      <c r="AC77" s="882"/>
      <c r="AD77" s="882"/>
      <c r="AE77" s="822"/>
      <c r="AF77" s="883"/>
      <c r="AG77" s="882"/>
      <c r="AH77" s="882"/>
      <c r="AI77" s="882"/>
      <c r="AJ77" s="822"/>
      <c r="AK77" s="883"/>
      <c r="AL77" s="882"/>
      <c r="AM77" s="882"/>
      <c r="AN77" s="882"/>
      <c r="AO77" s="822"/>
      <c r="AP77" s="883"/>
      <c r="AQ77" s="882"/>
      <c r="AR77" s="882"/>
      <c r="AS77" s="882"/>
      <c r="AT77" s="822"/>
      <c r="AU77" s="883"/>
      <c r="AV77" s="882"/>
      <c r="AW77" s="882"/>
      <c r="AX77" s="882"/>
      <c r="AY77" s="822"/>
      <c r="AZ77" s="879"/>
      <c r="BA77" s="879"/>
      <c r="BB77" s="879"/>
      <c r="BC77" s="879"/>
      <c r="BD77" s="880"/>
      <c r="BE77" s="253"/>
      <c r="BF77" s="253"/>
      <c r="BG77" s="253"/>
      <c r="BH77" s="253"/>
      <c r="BI77" s="253"/>
      <c r="BJ77" s="253"/>
      <c r="BK77" s="253"/>
      <c r="BL77" s="253"/>
      <c r="BM77" s="253"/>
      <c r="BN77" s="253"/>
      <c r="BO77" s="253"/>
      <c r="BP77" s="253"/>
      <c r="BQ77" s="250">
        <v>71</v>
      </c>
      <c r="BR77" s="255"/>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4"/>
    </row>
    <row r="78" spans="1:131" s="235" customFormat="1" ht="26.25" customHeight="1" x14ac:dyDescent="0.2">
      <c r="A78" s="249">
        <v>11</v>
      </c>
      <c r="B78" s="875"/>
      <c r="C78" s="876"/>
      <c r="D78" s="876"/>
      <c r="E78" s="876"/>
      <c r="F78" s="876"/>
      <c r="G78" s="876"/>
      <c r="H78" s="876"/>
      <c r="I78" s="876"/>
      <c r="J78" s="876"/>
      <c r="K78" s="876"/>
      <c r="L78" s="876"/>
      <c r="M78" s="876"/>
      <c r="N78" s="876"/>
      <c r="O78" s="876"/>
      <c r="P78" s="877"/>
      <c r="Q78" s="878"/>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9"/>
      <c r="BA78" s="879"/>
      <c r="BB78" s="879"/>
      <c r="BC78" s="879"/>
      <c r="BD78" s="880"/>
      <c r="BE78" s="253"/>
      <c r="BF78" s="253"/>
      <c r="BG78" s="253"/>
      <c r="BH78" s="253"/>
      <c r="BI78" s="253"/>
      <c r="BJ78" s="256"/>
      <c r="BK78" s="256"/>
      <c r="BL78" s="256"/>
      <c r="BM78" s="256"/>
      <c r="BN78" s="256"/>
      <c r="BO78" s="253"/>
      <c r="BP78" s="253"/>
      <c r="BQ78" s="250">
        <v>72</v>
      </c>
      <c r="BR78" s="255"/>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4"/>
    </row>
    <row r="79" spans="1:131" s="235" customFormat="1" ht="26.25" customHeight="1" x14ac:dyDescent="0.2">
      <c r="A79" s="249">
        <v>12</v>
      </c>
      <c r="B79" s="875"/>
      <c r="C79" s="876"/>
      <c r="D79" s="876"/>
      <c r="E79" s="876"/>
      <c r="F79" s="876"/>
      <c r="G79" s="876"/>
      <c r="H79" s="876"/>
      <c r="I79" s="876"/>
      <c r="J79" s="876"/>
      <c r="K79" s="876"/>
      <c r="L79" s="876"/>
      <c r="M79" s="876"/>
      <c r="N79" s="876"/>
      <c r="O79" s="876"/>
      <c r="P79" s="877"/>
      <c r="Q79" s="878"/>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9"/>
      <c r="BA79" s="879"/>
      <c r="BB79" s="879"/>
      <c r="BC79" s="879"/>
      <c r="BD79" s="880"/>
      <c r="BE79" s="253"/>
      <c r="BF79" s="253"/>
      <c r="BG79" s="253"/>
      <c r="BH79" s="253"/>
      <c r="BI79" s="253"/>
      <c r="BJ79" s="256"/>
      <c r="BK79" s="256"/>
      <c r="BL79" s="256"/>
      <c r="BM79" s="256"/>
      <c r="BN79" s="256"/>
      <c r="BO79" s="253"/>
      <c r="BP79" s="253"/>
      <c r="BQ79" s="250">
        <v>73</v>
      </c>
      <c r="BR79" s="255"/>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4"/>
    </row>
    <row r="80" spans="1:131" s="235" customFormat="1" ht="26.25" customHeight="1" x14ac:dyDescent="0.2">
      <c r="A80" s="249">
        <v>13</v>
      </c>
      <c r="B80" s="875"/>
      <c r="C80" s="876"/>
      <c r="D80" s="876"/>
      <c r="E80" s="876"/>
      <c r="F80" s="876"/>
      <c r="G80" s="876"/>
      <c r="H80" s="876"/>
      <c r="I80" s="876"/>
      <c r="J80" s="876"/>
      <c r="K80" s="876"/>
      <c r="L80" s="876"/>
      <c r="M80" s="876"/>
      <c r="N80" s="876"/>
      <c r="O80" s="876"/>
      <c r="P80" s="877"/>
      <c r="Q80" s="87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9"/>
      <c r="BA80" s="879"/>
      <c r="BB80" s="879"/>
      <c r="BC80" s="879"/>
      <c r="BD80" s="880"/>
      <c r="BE80" s="253"/>
      <c r="BF80" s="253"/>
      <c r="BG80" s="253"/>
      <c r="BH80" s="253"/>
      <c r="BI80" s="253"/>
      <c r="BJ80" s="253"/>
      <c r="BK80" s="253"/>
      <c r="BL80" s="253"/>
      <c r="BM80" s="253"/>
      <c r="BN80" s="253"/>
      <c r="BO80" s="253"/>
      <c r="BP80" s="253"/>
      <c r="BQ80" s="250">
        <v>74</v>
      </c>
      <c r="BR80" s="255"/>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4"/>
    </row>
    <row r="81" spans="1:131" s="235" customFormat="1" ht="26.25" customHeight="1" x14ac:dyDescent="0.2">
      <c r="A81" s="249">
        <v>14</v>
      </c>
      <c r="B81" s="875"/>
      <c r="C81" s="876"/>
      <c r="D81" s="876"/>
      <c r="E81" s="876"/>
      <c r="F81" s="876"/>
      <c r="G81" s="876"/>
      <c r="H81" s="876"/>
      <c r="I81" s="876"/>
      <c r="J81" s="876"/>
      <c r="K81" s="876"/>
      <c r="L81" s="876"/>
      <c r="M81" s="876"/>
      <c r="N81" s="876"/>
      <c r="O81" s="876"/>
      <c r="P81" s="877"/>
      <c r="Q81" s="87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9"/>
      <c r="BA81" s="879"/>
      <c r="BB81" s="879"/>
      <c r="BC81" s="879"/>
      <c r="BD81" s="880"/>
      <c r="BE81" s="253"/>
      <c r="BF81" s="253"/>
      <c r="BG81" s="253"/>
      <c r="BH81" s="253"/>
      <c r="BI81" s="253"/>
      <c r="BJ81" s="253"/>
      <c r="BK81" s="253"/>
      <c r="BL81" s="253"/>
      <c r="BM81" s="253"/>
      <c r="BN81" s="253"/>
      <c r="BO81" s="253"/>
      <c r="BP81" s="253"/>
      <c r="BQ81" s="250">
        <v>75</v>
      </c>
      <c r="BR81" s="255"/>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4"/>
    </row>
    <row r="82" spans="1:131" s="235" customFormat="1" ht="26.25" customHeight="1" x14ac:dyDescent="0.2">
      <c r="A82" s="249">
        <v>15</v>
      </c>
      <c r="B82" s="875"/>
      <c r="C82" s="876"/>
      <c r="D82" s="876"/>
      <c r="E82" s="876"/>
      <c r="F82" s="876"/>
      <c r="G82" s="876"/>
      <c r="H82" s="876"/>
      <c r="I82" s="876"/>
      <c r="J82" s="876"/>
      <c r="K82" s="876"/>
      <c r="L82" s="876"/>
      <c r="M82" s="876"/>
      <c r="N82" s="876"/>
      <c r="O82" s="876"/>
      <c r="P82" s="877"/>
      <c r="Q82" s="87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9"/>
      <c r="BA82" s="879"/>
      <c r="BB82" s="879"/>
      <c r="BC82" s="879"/>
      <c r="BD82" s="880"/>
      <c r="BE82" s="253"/>
      <c r="BF82" s="253"/>
      <c r="BG82" s="253"/>
      <c r="BH82" s="253"/>
      <c r="BI82" s="253"/>
      <c r="BJ82" s="253"/>
      <c r="BK82" s="253"/>
      <c r="BL82" s="253"/>
      <c r="BM82" s="253"/>
      <c r="BN82" s="253"/>
      <c r="BO82" s="253"/>
      <c r="BP82" s="253"/>
      <c r="BQ82" s="250">
        <v>76</v>
      </c>
      <c r="BR82" s="255"/>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4"/>
    </row>
    <row r="83" spans="1:131" s="235" customFormat="1" ht="26.25" customHeight="1" x14ac:dyDescent="0.2">
      <c r="A83" s="249">
        <v>16</v>
      </c>
      <c r="B83" s="875"/>
      <c r="C83" s="876"/>
      <c r="D83" s="876"/>
      <c r="E83" s="876"/>
      <c r="F83" s="876"/>
      <c r="G83" s="876"/>
      <c r="H83" s="876"/>
      <c r="I83" s="876"/>
      <c r="J83" s="876"/>
      <c r="K83" s="876"/>
      <c r="L83" s="876"/>
      <c r="M83" s="876"/>
      <c r="N83" s="876"/>
      <c r="O83" s="876"/>
      <c r="P83" s="877"/>
      <c r="Q83" s="87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9"/>
      <c r="BA83" s="879"/>
      <c r="BB83" s="879"/>
      <c r="BC83" s="879"/>
      <c r="BD83" s="880"/>
      <c r="BE83" s="253"/>
      <c r="BF83" s="253"/>
      <c r="BG83" s="253"/>
      <c r="BH83" s="253"/>
      <c r="BI83" s="253"/>
      <c r="BJ83" s="253"/>
      <c r="BK83" s="253"/>
      <c r="BL83" s="253"/>
      <c r="BM83" s="253"/>
      <c r="BN83" s="253"/>
      <c r="BO83" s="253"/>
      <c r="BP83" s="253"/>
      <c r="BQ83" s="250">
        <v>77</v>
      </c>
      <c r="BR83" s="255"/>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4"/>
    </row>
    <row r="84" spans="1:131" s="235" customFormat="1" ht="26.25" customHeight="1" x14ac:dyDescent="0.2">
      <c r="A84" s="249">
        <v>17</v>
      </c>
      <c r="B84" s="875"/>
      <c r="C84" s="876"/>
      <c r="D84" s="876"/>
      <c r="E84" s="876"/>
      <c r="F84" s="876"/>
      <c r="G84" s="876"/>
      <c r="H84" s="876"/>
      <c r="I84" s="876"/>
      <c r="J84" s="876"/>
      <c r="K84" s="876"/>
      <c r="L84" s="876"/>
      <c r="M84" s="876"/>
      <c r="N84" s="876"/>
      <c r="O84" s="876"/>
      <c r="P84" s="877"/>
      <c r="Q84" s="87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9"/>
      <c r="BA84" s="879"/>
      <c r="BB84" s="879"/>
      <c r="BC84" s="879"/>
      <c r="BD84" s="880"/>
      <c r="BE84" s="253"/>
      <c r="BF84" s="253"/>
      <c r="BG84" s="253"/>
      <c r="BH84" s="253"/>
      <c r="BI84" s="253"/>
      <c r="BJ84" s="253"/>
      <c r="BK84" s="253"/>
      <c r="BL84" s="253"/>
      <c r="BM84" s="253"/>
      <c r="BN84" s="253"/>
      <c r="BO84" s="253"/>
      <c r="BP84" s="253"/>
      <c r="BQ84" s="250">
        <v>78</v>
      </c>
      <c r="BR84" s="255"/>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4"/>
    </row>
    <row r="85" spans="1:131" s="235" customFormat="1" ht="26.25" customHeight="1" x14ac:dyDescent="0.2">
      <c r="A85" s="249">
        <v>18</v>
      </c>
      <c r="B85" s="875"/>
      <c r="C85" s="876"/>
      <c r="D85" s="876"/>
      <c r="E85" s="876"/>
      <c r="F85" s="876"/>
      <c r="G85" s="876"/>
      <c r="H85" s="876"/>
      <c r="I85" s="876"/>
      <c r="J85" s="876"/>
      <c r="K85" s="876"/>
      <c r="L85" s="876"/>
      <c r="M85" s="876"/>
      <c r="N85" s="876"/>
      <c r="O85" s="876"/>
      <c r="P85" s="877"/>
      <c r="Q85" s="87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9"/>
      <c r="BA85" s="879"/>
      <c r="BB85" s="879"/>
      <c r="BC85" s="879"/>
      <c r="BD85" s="880"/>
      <c r="BE85" s="253"/>
      <c r="BF85" s="253"/>
      <c r="BG85" s="253"/>
      <c r="BH85" s="253"/>
      <c r="BI85" s="253"/>
      <c r="BJ85" s="253"/>
      <c r="BK85" s="253"/>
      <c r="BL85" s="253"/>
      <c r="BM85" s="253"/>
      <c r="BN85" s="253"/>
      <c r="BO85" s="253"/>
      <c r="BP85" s="253"/>
      <c r="BQ85" s="250">
        <v>79</v>
      </c>
      <c r="BR85" s="255"/>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4"/>
    </row>
    <row r="86" spans="1:131" s="235" customFormat="1" ht="26.25" customHeight="1" x14ac:dyDescent="0.2">
      <c r="A86" s="249">
        <v>19</v>
      </c>
      <c r="B86" s="875"/>
      <c r="C86" s="876"/>
      <c r="D86" s="876"/>
      <c r="E86" s="876"/>
      <c r="F86" s="876"/>
      <c r="G86" s="876"/>
      <c r="H86" s="876"/>
      <c r="I86" s="876"/>
      <c r="J86" s="876"/>
      <c r="K86" s="876"/>
      <c r="L86" s="876"/>
      <c r="M86" s="876"/>
      <c r="N86" s="876"/>
      <c r="O86" s="876"/>
      <c r="P86" s="877"/>
      <c r="Q86" s="87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9"/>
      <c r="BA86" s="879"/>
      <c r="BB86" s="879"/>
      <c r="BC86" s="879"/>
      <c r="BD86" s="880"/>
      <c r="BE86" s="253"/>
      <c r="BF86" s="253"/>
      <c r="BG86" s="253"/>
      <c r="BH86" s="253"/>
      <c r="BI86" s="253"/>
      <c r="BJ86" s="253"/>
      <c r="BK86" s="253"/>
      <c r="BL86" s="253"/>
      <c r="BM86" s="253"/>
      <c r="BN86" s="253"/>
      <c r="BO86" s="253"/>
      <c r="BP86" s="253"/>
      <c r="BQ86" s="250">
        <v>80</v>
      </c>
      <c r="BR86" s="255"/>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4"/>
    </row>
    <row r="87" spans="1:131" s="235" customFormat="1" ht="26.25" customHeight="1" x14ac:dyDescent="0.2">
      <c r="A87" s="257">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3"/>
      <c r="BF87" s="253"/>
      <c r="BG87" s="253"/>
      <c r="BH87" s="253"/>
      <c r="BI87" s="253"/>
      <c r="BJ87" s="253"/>
      <c r="BK87" s="253"/>
      <c r="BL87" s="253"/>
      <c r="BM87" s="253"/>
      <c r="BN87" s="253"/>
      <c r="BO87" s="253"/>
      <c r="BP87" s="253"/>
      <c r="BQ87" s="250">
        <v>81</v>
      </c>
      <c r="BR87" s="255"/>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4"/>
    </row>
    <row r="88" spans="1:131" s="235" customFormat="1" ht="26.25" customHeight="1" thickBot="1" x14ac:dyDescent="0.25">
      <c r="A88" s="252" t="s">
        <v>372</v>
      </c>
      <c r="B88" s="781" t="s">
        <v>411</v>
      </c>
      <c r="C88" s="782"/>
      <c r="D88" s="782"/>
      <c r="E88" s="782"/>
      <c r="F88" s="782"/>
      <c r="G88" s="782"/>
      <c r="H88" s="782"/>
      <c r="I88" s="782"/>
      <c r="J88" s="782"/>
      <c r="K88" s="782"/>
      <c r="L88" s="782"/>
      <c r="M88" s="782"/>
      <c r="N88" s="782"/>
      <c r="O88" s="782"/>
      <c r="P88" s="783"/>
      <c r="Q88" s="833"/>
      <c r="R88" s="834"/>
      <c r="S88" s="834"/>
      <c r="T88" s="834"/>
      <c r="U88" s="834"/>
      <c r="V88" s="834"/>
      <c r="W88" s="834"/>
      <c r="X88" s="834"/>
      <c r="Y88" s="834"/>
      <c r="Z88" s="834"/>
      <c r="AA88" s="834"/>
      <c r="AB88" s="834"/>
      <c r="AC88" s="834"/>
      <c r="AD88" s="834"/>
      <c r="AE88" s="834"/>
      <c r="AF88" s="837">
        <f>AF68+AF69</f>
        <v>184</v>
      </c>
      <c r="AG88" s="837"/>
      <c r="AH88" s="837"/>
      <c r="AI88" s="837"/>
      <c r="AJ88" s="837"/>
      <c r="AK88" s="834"/>
      <c r="AL88" s="834"/>
      <c r="AM88" s="834"/>
      <c r="AN88" s="834"/>
      <c r="AO88" s="834"/>
      <c r="AP88" s="837">
        <f>AP68+AP69</f>
        <v>15740</v>
      </c>
      <c r="AQ88" s="837"/>
      <c r="AR88" s="837"/>
      <c r="AS88" s="837"/>
      <c r="AT88" s="837"/>
      <c r="AU88" s="837">
        <f>AU68+AU69</f>
        <v>4247</v>
      </c>
      <c r="AV88" s="837"/>
      <c r="AW88" s="837"/>
      <c r="AX88" s="837"/>
      <c r="AY88" s="837"/>
      <c r="AZ88" s="849"/>
      <c r="BA88" s="849"/>
      <c r="BB88" s="849"/>
      <c r="BC88" s="849"/>
      <c r="BD88" s="850"/>
      <c r="BE88" s="253"/>
      <c r="BF88" s="253"/>
      <c r="BG88" s="253"/>
      <c r="BH88" s="253"/>
      <c r="BI88" s="253"/>
      <c r="BJ88" s="253"/>
      <c r="BK88" s="253"/>
      <c r="BL88" s="253"/>
      <c r="BM88" s="253"/>
      <c r="BN88" s="253"/>
      <c r="BO88" s="253"/>
      <c r="BP88" s="253"/>
      <c r="BQ88" s="250">
        <v>82</v>
      </c>
      <c r="BR88" s="255"/>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372</v>
      </c>
      <c r="BR102" s="781" t="s">
        <v>412</v>
      </c>
      <c r="BS102" s="782"/>
      <c r="BT102" s="782"/>
      <c r="BU102" s="782"/>
      <c r="BV102" s="782"/>
      <c r="BW102" s="782"/>
      <c r="BX102" s="782"/>
      <c r="BY102" s="782"/>
      <c r="BZ102" s="782"/>
      <c r="CA102" s="782"/>
      <c r="CB102" s="782"/>
      <c r="CC102" s="782"/>
      <c r="CD102" s="782"/>
      <c r="CE102" s="782"/>
      <c r="CF102" s="782"/>
      <c r="CG102" s="783"/>
      <c r="CH102" s="891"/>
      <c r="CI102" s="892"/>
      <c r="CJ102" s="892"/>
      <c r="CK102" s="892"/>
      <c r="CL102" s="893"/>
      <c r="CM102" s="891"/>
      <c r="CN102" s="892"/>
      <c r="CO102" s="892"/>
      <c r="CP102" s="892"/>
      <c r="CQ102" s="893"/>
      <c r="CR102" s="894">
        <f>SUM(CR7:CV51)</f>
        <v>22622</v>
      </c>
      <c r="CS102" s="852"/>
      <c r="CT102" s="852"/>
      <c r="CU102" s="852"/>
      <c r="CV102" s="895"/>
      <c r="CW102" s="894">
        <f t="shared" ref="CW102" si="8">SUM(CW7:DA51)</f>
        <v>4495</v>
      </c>
      <c r="CX102" s="852"/>
      <c r="CY102" s="852"/>
      <c r="CZ102" s="852"/>
      <c r="DA102" s="895"/>
      <c r="DB102" s="894">
        <f t="shared" ref="DB102" si="9">SUM(DB7:DF51)</f>
        <v>14823</v>
      </c>
      <c r="DC102" s="852"/>
      <c r="DD102" s="852"/>
      <c r="DE102" s="852"/>
      <c r="DF102" s="895"/>
      <c r="DG102" s="894">
        <f t="shared" ref="DG102" si="10">SUM(DG7:DK51)</f>
        <v>0</v>
      </c>
      <c r="DH102" s="852"/>
      <c r="DI102" s="852"/>
      <c r="DJ102" s="852"/>
      <c r="DK102" s="895"/>
      <c r="DL102" s="894">
        <f t="shared" ref="DL102" si="11">SUM(DL7:DP51)</f>
        <v>1052</v>
      </c>
      <c r="DM102" s="852"/>
      <c r="DN102" s="852"/>
      <c r="DO102" s="852"/>
      <c r="DP102" s="895"/>
      <c r="DQ102" s="894">
        <f t="shared" ref="DQ102" si="12">SUM(DQ7:DU51)</f>
        <v>193</v>
      </c>
      <c r="DR102" s="852"/>
      <c r="DS102" s="852"/>
      <c r="DT102" s="852"/>
      <c r="DU102" s="895"/>
      <c r="DV102" s="894"/>
      <c r="DW102" s="852"/>
      <c r="DX102" s="852"/>
      <c r="DY102" s="852"/>
      <c r="DZ102" s="895"/>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413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414</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417</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418</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6" t="s">
        <v>419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420</v>
      </c>
      <c r="AB109" s="897"/>
      <c r="AC109" s="897"/>
      <c r="AD109" s="897"/>
      <c r="AE109" s="898"/>
      <c r="AF109" s="896" t="s">
        <v>298</v>
      </c>
      <c r="AG109" s="897"/>
      <c r="AH109" s="897"/>
      <c r="AI109" s="897"/>
      <c r="AJ109" s="898"/>
      <c r="AK109" s="896" t="s">
        <v>297</v>
      </c>
      <c r="AL109" s="897"/>
      <c r="AM109" s="897"/>
      <c r="AN109" s="897"/>
      <c r="AO109" s="898"/>
      <c r="AP109" s="896" t="s">
        <v>421</v>
      </c>
      <c r="AQ109" s="897"/>
      <c r="AR109" s="897"/>
      <c r="AS109" s="897"/>
      <c r="AT109" s="899"/>
      <c r="AU109" s="916" t="s">
        <v>419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420</v>
      </c>
      <c r="BR109" s="897"/>
      <c r="BS109" s="897"/>
      <c r="BT109" s="897"/>
      <c r="BU109" s="898"/>
      <c r="BV109" s="896" t="s">
        <v>298</v>
      </c>
      <c r="BW109" s="897"/>
      <c r="BX109" s="897"/>
      <c r="BY109" s="897"/>
      <c r="BZ109" s="898"/>
      <c r="CA109" s="896" t="s">
        <v>297</v>
      </c>
      <c r="CB109" s="897"/>
      <c r="CC109" s="897"/>
      <c r="CD109" s="897"/>
      <c r="CE109" s="898"/>
      <c r="CF109" s="917" t="s">
        <v>421</v>
      </c>
      <c r="CG109" s="917"/>
      <c r="CH109" s="917"/>
      <c r="CI109" s="917"/>
      <c r="CJ109" s="917"/>
      <c r="CK109" s="896" t="s">
        <v>422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420</v>
      </c>
      <c r="DH109" s="897"/>
      <c r="DI109" s="897"/>
      <c r="DJ109" s="897"/>
      <c r="DK109" s="898"/>
      <c r="DL109" s="896" t="s">
        <v>298</v>
      </c>
      <c r="DM109" s="897"/>
      <c r="DN109" s="897"/>
      <c r="DO109" s="897"/>
      <c r="DP109" s="898"/>
      <c r="DQ109" s="896" t="s">
        <v>297</v>
      </c>
      <c r="DR109" s="897"/>
      <c r="DS109" s="897"/>
      <c r="DT109" s="897"/>
      <c r="DU109" s="898"/>
      <c r="DV109" s="896" t="s">
        <v>421</v>
      </c>
      <c r="DW109" s="897"/>
      <c r="DX109" s="897"/>
      <c r="DY109" s="897"/>
      <c r="DZ109" s="899"/>
    </row>
    <row r="110" spans="1:131" s="234" customFormat="1" ht="26.25" customHeight="1" x14ac:dyDescent="0.2">
      <c r="A110" s="900" t="s">
        <v>423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69468776</v>
      </c>
      <c r="AB110" s="904"/>
      <c r="AC110" s="904"/>
      <c r="AD110" s="904"/>
      <c r="AE110" s="905"/>
      <c r="AF110" s="906">
        <v>74465078</v>
      </c>
      <c r="AG110" s="904"/>
      <c r="AH110" s="904"/>
      <c r="AI110" s="904"/>
      <c r="AJ110" s="905"/>
      <c r="AK110" s="906">
        <v>67016184</v>
      </c>
      <c r="AL110" s="904"/>
      <c r="AM110" s="904"/>
      <c r="AN110" s="904"/>
      <c r="AO110" s="905"/>
      <c r="AP110" s="907">
        <v>20</v>
      </c>
      <c r="AQ110" s="908"/>
      <c r="AR110" s="908"/>
      <c r="AS110" s="908"/>
      <c r="AT110" s="909"/>
      <c r="AU110" s="910" t="s">
        <v>71</v>
      </c>
      <c r="AV110" s="911"/>
      <c r="AW110" s="911"/>
      <c r="AX110" s="911"/>
      <c r="AY110" s="911"/>
      <c r="AZ110" s="949" t="s">
        <v>424</v>
      </c>
      <c r="BA110" s="901"/>
      <c r="BB110" s="901"/>
      <c r="BC110" s="901"/>
      <c r="BD110" s="901"/>
      <c r="BE110" s="901"/>
      <c r="BF110" s="901"/>
      <c r="BG110" s="901"/>
      <c r="BH110" s="901"/>
      <c r="BI110" s="901"/>
      <c r="BJ110" s="901"/>
      <c r="BK110" s="901"/>
      <c r="BL110" s="901"/>
      <c r="BM110" s="901"/>
      <c r="BN110" s="901"/>
      <c r="BO110" s="901"/>
      <c r="BP110" s="902"/>
      <c r="BQ110" s="935">
        <v>655195812</v>
      </c>
      <c r="BR110" s="936"/>
      <c r="BS110" s="936"/>
      <c r="BT110" s="936"/>
      <c r="BU110" s="936"/>
      <c r="BV110" s="936">
        <v>636456432</v>
      </c>
      <c r="BW110" s="936"/>
      <c r="BX110" s="936"/>
      <c r="BY110" s="936"/>
      <c r="BZ110" s="936"/>
      <c r="CA110" s="936">
        <v>623784116</v>
      </c>
      <c r="CB110" s="936"/>
      <c r="CC110" s="936"/>
      <c r="CD110" s="936"/>
      <c r="CE110" s="936"/>
      <c r="CF110" s="950">
        <v>185.8</v>
      </c>
      <c r="CG110" s="951"/>
      <c r="CH110" s="951"/>
      <c r="CI110" s="951"/>
      <c r="CJ110" s="951"/>
      <c r="CK110" s="952" t="s">
        <v>425</v>
      </c>
      <c r="CL110" s="953"/>
      <c r="CM110" s="932" t="s">
        <v>426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128</v>
      </c>
      <c r="DH110" s="936"/>
      <c r="DI110" s="936"/>
      <c r="DJ110" s="936"/>
      <c r="DK110" s="936"/>
      <c r="DL110" s="936" t="s">
        <v>427</v>
      </c>
      <c r="DM110" s="936"/>
      <c r="DN110" s="936"/>
      <c r="DO110" s="936"/>
      <c r="DP110" s="936"/>
      <c r="DQ110" s="936" t="s">
        <v>427</v>
      </c>
      <c r="DR110" s="936"/>
      <c r="DS110" s="936"/>
      <c r="DT110" s="936"/>
      <c r="DU110" s="936"/>
      <c r="DV110" s="937" t="s">
        <v>427</v>
      </c>
      <c r="DW110" s="937"/>
      <c r="DX110" s="937"/>
      <c r="DY110" s="937"/>
      <c r="DZ110" s="938"/>
    </row>
    <row r="111" spans="1:131" s="234" customFormat="1" ht="26.25" customHeight="1" x14ac:dyDescent="0.2">
      <c r="A111" s="939" t="s">
        <v>428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128</v>
      </c>
      <c r="AB111" s="943"/>
      <c r="AC111" s="943"/>
      <c r="AD111" s="943"/>
      <c r="AE111" s="944"/>
      <c r="AF111" s="945" t="s">
        <v>128</v>
      </c>
      <c r="AG111" s="943"/>
      <c r="AH111" s="943"/>
      <c r="AI111" s="943"/>
      <c r="AJ111" s="944"/>
      <c r="AK111" s="945" t="s">
        <v>427</v>
      </c>
      <c r="AL111" s="943"/>
      <c r="AM111" s="943"/>
      <c r="AN111" s="943"/>
      <c r="AO111" s="944"/>
      <c r="AP111" s="946" t="s">
        <v>128</v>
      </c>
      <c r="AQ111" s="947"/>
      <c r="AR111" s="947"/>
      <c r="AS111" s="947"/>
      <c r="AT111" s="948"/>
      <c r="AU111" s="912"/>
      <c r="AV111" s="913"/>
      <c r="AW111" s="913"/>
      <c r="AX111" s="913"/>
      <c r="AY111" s="913"/>
      <c r="AZ111" s="958" t="s">
        <v>429</v>
      </c>
      <c r="BA111" s="959"/>
      <c r="BB111" s="959"/>
      <c r="BC111" s="959"/>
      <c r="BD111" s="959"/>
      <c r="BE111" s="959"/>
      <c r="BF111" s="959"/>
      <c r="BG111" s="959"/>
      <c r="BH111" s="959"/>
      <c r="BI111" s="959"/>
      <c r="BJ111" s="959"/>
      <c r="BK111" s="959"/>
      <c r="BL111" s="959"/>
      <c r="BM111" s="959"/>
      <c r="BN111" s="959"/>
      <c r="BO111" s="959"/>
      <c r="BP111" s="960"/>
      <c r="BQ111" s="928">
        <v>775753</v>
      </c>
      <c r="BR111" s="929"/>
      <c r="BS111" s="929"/>
      <c r="BT111" s="929"/>
      <c r="BU111" s="929"/>
      <c r="BV111" s="929">
        <v>471958</v>
      </c>
      <c r="BW111" s="929"/>
      <c r="BX111" s="929"/>
      <c r="BY111" s="929"/>
      <c r="BZ111" s="929"/>
      <c r="CA111" s="929">
        <v>370622</v>
      </c>
      <c r="CB111" s="929"/>
      <c r="CC111" s="929"/>
      <c r="CD111" s="929"/>
      <c r="CE111" s="929"/>
      <c r="CF111" s="923">
        <v>0.1</v>
      </c>
      <c r="CG111" s="924"/>
      <c r="CH111" s="924"/>
      <c r="CI111" s="924"/>
      <c r="CJ111" s="924"/>
      <c r="CK111" s="954"/>
      <c r="CL111" s="955"/>
      <c r="CM111" s="925" t="s">
        <v>430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427</v>
      </c>
      <c r="DH111" s="929"/>
      <c r="DI111" s="929"/>
      <c r="DJ111" s="929"/>
      <c r="DK111" s="929"/>
      <c r="DL111" s="929" t="s">
        <v>128</v>
      </c>
      <c r="DM111" s="929"/>
      <c r="DN111" s="929"/>
      <c r="DO111" s="929"/>
      <c r="DP111" s="929"/>
      <c r="DQ111" s="929" t="s">
        <v>400</v>
      </c>
      <c r="DR111" s="929"/>
      <c r="DS111" s="929"/>
      <c r="DT111" s="929"/>
      <c r="DU111" s="929"/>
      <c r="DV111" s="930" t="s">
        <v>427</v>
      </c>
      <c r="DW111" s="930"/>
      <c r="DX111" s="930"/>
      <c r="DY111" s="930"/>
      <c r="DZ111" s="931"/>
    </row>
    <row r="112" spans="1:131" s="234" customFormat="1" ht="26.25" customHeight="1" x14ac:dyDescent="0.2">
      <c r="A112" s="968" t="s">
        <v>431</v>
      </c>
      <c r="B112" s="969"/>
      <c r="C112" s="959" t="s">
        <v>432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t="s">
        <v>128</v>
      </c>
      <c r="AB112" s="962"/>
      <c r="AC112" s="962"/>
      <c r="AD112" s="962"/>
      <c r="AE112" s="963"/>
      <c r="AF112" s="964" t="s">
        <v>427</v>
      </c>
      <c r="AG112" s="962"/>
      <c r="AH112" s="962"/>
      <c r="AI112" s="962"/>
      <c r="AJ112" s="963"/>
      <c r="AK112" s="964" t="s">
        <v>128</v>
      </c>
      <c r="AL112" s="962"/>
      <c r="AM112" s="962"/>
      <c r="AN112" s="962"/>
      <c r="AO112" s="963"/>
      <c r="AP112" s="965" t="s">
        <v>128</v>
      </c>
      <c r="AQ112" s="966"/>
      <c r="AR112" s="966"/>
      <c r="AS112" s="966"/>
      <c r="AT112" s="967"/>
      <c r="AU112" s="912"/>
      <c r="AV112" s="913"/>
      <c r="AW112" s="913"/>
      <c r="AX112" s="913"/>
      <c r="AY112" s="913"/>
      <c r="AZ112" s="958" t="s">
        <v>433</v>
      </c>
      <c r="BA112" s="959"/>
      <c r="BB112" s="959"/>
      <c r="BC112" s="959"/>
      <c r="BD112" s="959"/>
      <c r="BE112" s="959"/>
      <c r="BF112" s="959"/>
      <c r="BG112" s="959"/>
      <c r="BH112" s="959"/>
      <c r="BI112" s="959"/>
      <c r="BJ112" s="959"/>
      <c r="BK112" s="959"/>
      <c r="BL112" s="959"/>
      <c r="BM112" s="959"/>
      <c r="BN112" s="959"/>
      <c r="BO112" s="959"/>
      <c r="BP112" s="960"/>
      <c r="BQ112" s="928">
        <v>39497896</v>
      </c>
      <c r="BR112" s="929"/>
      <c r="BS112" s="929"/>
      <c r="BT112" s="929"/>
      <c r="BU112" s="929"/>
      <c r="BV112" s="929">
        <v>39693451</v>
      </c>
      <c r="BW112" s="929"/>
      <c r="BX112" s="929"/>
      <c r="BY112" s="929"/>
      <c r="BZ112" s="929"/>
      <c r="CA112" s="929">
        <v>42888595</v>
      </c>
      <c r="CB112" s="929"/>
      <c r="CC112" s="929"/>
      <c r="CD112" s="929"/>
      <c r="CE112" s="929"/>
      <c r="CF112" s="923">
        <v>12.8</v>
      </c>
      <c r="CG112" s="924"/>
      <c r="CH112" s="924"/>
      <c r="CI112" s="924"/>
      <c r="CJ112" s="924"/>
      <c r="CK112" s="954"/>
      <c r="CL112" s="955"/>
      <c r="CM112" s="925" t="s">
        <v>434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670521</v>
      </c>
      <c r="DH112" s="929"/>
      <c r="DI112" s="929"/>
      <c r="DJ112" s="929"/>
      <c r="DK112" s="929"/>
      <c r="DL112" s="929">
        <v>471958</v>
      </c>
      <c r="DM112" s="929"/>
      <c r="DN112" s="929"/>
      <c r="DO112" s="929"/>
      <c r="DP112" s="929"/>
      <c r="DQ112" s="929">
        <v>370622</v>
      </c>
      <c r="DR112" s="929"/>
      <c r="DS112" s="929"/>
      <c r="DT112" s="929"/>
      <c r="DU112" s="929"/>
      <c r="DV112" s="930">
        <v>0.1</v>
      </c>
      <c r="DW112" s="930"/>
      <c r="DX112" s="930"/>
      <c r="DY112" s="930"/>
      <c r="DZ112" s="931"/>
    </row>
    <row r="113" spans="1:130" s="234" customFormat="1" ht="26.25" customHeight="1" x14ac:dyDescent="0.2">
      <c r="A113" s="970"/>
      <c r="B113" s="971"/>
      <c r="C113" s="959" t="s">
        <v>435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3817482</v>
      </c>
      <c r="AB113" s="962"/>
      <c r="AC113" s="962"/>
      <c r="AD113" s="962"/>
      <c r="AE113" s="963"/>
      <c r="AF113" s="964">
        <v>3509015</v>
      </c>
      <c r="AG113" s="962"/>
      <c r="AH113" s="962"/>
      <c r="AI113" s="962"/>
      <c r="AJ113" s="963"/>
      <c r="AK113" s="964">
        <v>3637736</v>
      </c>
      <c r="AL113" s="962"/>
      <c r="AM113" s="962"/>
      <c r="AN113" s="962"/>
      <c r="AO113" s="963"/>
      <c r="AP113" s="965">
        <v>1.1000000000000001</v>
      </c>
      <c r="AQ113" s="966"/>
      <c r="AR113" s="966"/>
      <c r="AS113" s="966"/>
      <c r="AT113" s="967"/>
      <c r="AU113" s="912"/>
      <c r="AV113" s="913"/>
      <c r="AW113" s="913"/>
      <c r="AX113" s="913"/>
      <c r="AY113" s="913"/>
      <c r="AZ113" s="958" t="s">
        <v>436</v>
      </c>
      <c r="BA113" s="959"/>
      <c r="BB113" s="959"/>
      <c r="BC113" s="959"/>
      <c r="BD113" s="959"/>
      <c r="BE113" s="959"/>
      <c r="BF113" s="959"/>
      <c r="BG113" s="959"/>
      <c r="BH113" s="959"/>
      <c r="BI113" s="959"/>
      <c r="BJ113" s="959"/>
      <c r="BK113" s="959"/>
      <c r="BL113" s="959"/>
      <c r="BM113" s="959"/>
      <c r="BN113" s="959"/>
      <c r="BO113" s="959"/>
      <c r="BP113" s="960"/>
      <c r="BQ113" s="928">
        <v>4820914</v>
      </c>
      <c r="BR113" s="929"/>
      <c r="BS113" s="929"/>
      <c r="BT113" s="929"/>
      <c r="BU113" s="929"/>
      <c r="BV113" s="929">
        <v>4436199</v>
      </c>
      <c r="BW113" s="929"/>
      <c r="BX113" s="929"/>
      <c r="BY113" s="929"/>
      <c r="BZ113" s="929"/>
      <c r="CA113" s="929">
        <v>4246407</v>
      </c>
      <c r="CB113" s="929"/>
      <c r="CC113" s="929"/>
      <c r="CD113" s="929"/>
      <c r="CE113" s="929"/>
      <c r="CF113" s="923">
        <v>1.3</v>
      </c>
      <c r="CG113" s="924"/>
      <c r="CH113" s="924"/>
      <c r="CI113" s="924"/>
      <c r="CJ113" s="924"/>
      <c r="CK113" s="954"/>
      <c r="CL113" s="955"/>
      <c r="CM113" s="925" t="s">
        <v>437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105232</v>
      </c>
      <c r="DH113" s="929"/>
      <c r="DI113" s="929"/>
      <c r="DJ113" s="929"/>
      <c r="DK113" s="929"/>
      <c r="DL113" s="929" t="s">
        <v>400</v>
      </c>
      <c r="DM113" s="929"/>
      <c r="DN113" s="929"/>
      <c r="DO113" s="929"/>
      <c r="DP113" s="929"/>
      <c r="DQ113" s="929" t="s">
        <v>128</v>
      </c>
      <c r="DR113" s="929"/>
      <c r="DS113" s="929"/>
      <c r="DT113" s="929"/>
      <c r="DU113" s="929"/>
      <c r="DV113" s="930" t="s">
        <v>128</v>
      </c>
      <c r="DW113" s="930"/>
      <c r="DX113" s="930"/>
      <c r="DY113" s="930"/>
      <c r="DZ113" s="931"/>
    </row>
    <row r="114" spans="1:130" s="234" customFormat="1" ht="26.25" customHeight="1" x14ac:dyDescent="0.2">
      <c r="A114" s="970"/>
      <c r="B114" s="971"/>
      <c r="C114" s="959" t="s">
        <v>438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533490</v>
      </c>
      <c r="AB114" s="962"/>
      <c r="AC114" s="962"/>
      <c r="AD114" s="962"/>
      <c r="AE114" s="963"/>
      <c r="AF114" s="964">
        <v>489996</v>
      </c>
      <c r="AG114" s="962"/>
      <c r="AH114" s="962"/>
      <c r="AI114" s="962"/>
      <c r="AJ114" s="963"/>
      <c r="AK114" s="964">
        <v>482470</v>
      </c>
      <c r="AL114" s="962"/>
      <c r="AM114" s="962"/>
      <c r="AN114" s="962"/>
      <c r="AO114" s="963"/>
      <c r="AP114" s="965">
        <v>0.1</v>
      </c>
      <c r="AQ114" s="966"/>
      <c r="AR114" s="966"/>
      <c r="AS114" s="966"/>
      <c r="AT114" s="967"/>
      <c r="AU114" s="912"/>
      <c r="AV114" s="913"/>
      <c r="AW114" s="913"/>
      <c r="AX114" s="913"/>
      <c r="AY114" s="913"/>
      <c r="AZ114" s="958" t="s">
        <v>439</v>
      </c>
      <c r="BA114" s="959"/>
      <c r="BB114" s="959"/>
      <c r="BC114" s="959"/>
      <c r="BD114" s="959"/>
      <c r="BE114" s="959"/>
      <c r="BF114" s="959"/>
      <c r="BG114" s="959"/>
      <c r="BH114" s="959"/>
      <c r="BI114" s="959"/>
      <c r="BJ114" s="959"/>
      <c r="BK114" s="959"/>
      <c r="BL114" s="959"/>
      <c r="BM114" s="959"/>
      <c r="BN114" s="959"/>
      <c r="BO114" s="959"/>
      <c r="BP114" s="960"/>
      <c r="BQ114" s="928">
        <v>140935015</v>
      </c>
      <c r="BR114" s="929"/>
      <c r="BS114" s="929"/>
      <c r="BT114" s="929"/>
      <c r="BU114" s="929"/>
      <c r="BV114" s="929">
        <v>140613974</v>
      </c>
      <c r="BW114" s="929"/>
      <c r="BX114" s="929"/>
      <c r="BY114" s="929"/>
      <c r="BZ114" s="929"/>
      <c r="CA114" s="929">
        <v>140453849</v>
      </c>
      <c r="CB114" s="929"/>
      <c r="CC114" s="929"/>
      <c r="CD114" s="929"/>
      <c r="CE114" s="929"/>
      <c r="CF114" s="923">
        <v>41.8</v>
      </c>
      <c r="CG114" s="924"/>
      <c r="CH114" s="924"/>
      <c r="CI114" s="924"/>
      <c r="CJ114" s="924"/>
      <c r="CK114" s="954"/>
      <c r="CL114" s="955"/>
      <c r="CM114" s="925" t="s">
        <v>440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t="s">
        <v>427</v>
      </c>
      <c r="DH114" s="929"/>
      <c r="DI114" s="929"/>
      <c r="DJ114" s="929"/>
      <c r="DK114" s="929"/>
      <c r="DL114" s="929" t="s">
        <v>427</v>
      </c>
      <c r="DM114" s="929"/>
      <c r="DN114" s="929"/>
      <c r="DO114" s="929"/>
      <c r="DP114" s="929"/>
      <c r="DQ114" s="929" t="s">
        <v>128</v>
      </c>
      <c r="DR114" s="929"/>
      <c r="DS114" s="929"/>
      <c r="DT114" s="929"/>
      <c r="DU114" s="929"/>
      <c r="DV114" s="930" t="s">
        <v>441</v>
      </c>
      <c r="DW114" s="930"/>
      <c r="DX114" s="930"/>
      <c r="DY114" s="930"/>
      <c r="DZ114" s="931"/>
    </row>
    <row r="115" spans="1:130" s="234" customFormat="1" ht="26.25" customHeight="1" x14ac:dyDescent="0.2">
      <c r="A115" s="970"/>
      <c r="B115" s="971"/>
      <c r="C115" s="959" t="s">
        <v>442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273973</v>
      </c>
      <c r="AB115" s="962"/>
      <c r="AC115" s="962"/>
      <c r="AD115" s="962"/>
      <c r="AE115" s="963"/>
      <c r="AF115" s="964">
        <v>177936</v>
      </c>
      <c r="AG115" s="962"/>
      <c r="AH115" s="962"/>
      <c r="AI115" s="962"/>
      <c r="AJ115" s="963"/>
      <c r="AK115" s="964">
        <v>177936</v>
      </c>
      <c r="AL115" s="962"/>
      <c r="AM115" s="962"/>
      <c r="AN115" s="962"/>
      <c r="AO115" s="963"/>
      <c r="AP115" s="965">
        <v>0.1</v>
      </c>
      <c r="AQ115" s="966"/>
      <c r="AR115" s="966"/>
      <c r="AS115" s="966"/>
      <c r="AT115" s="967"/>
      <c r="AU115" s="912"/>
      <c r="AV115" s="913"/>
      <c r="AW115" s="913"/>
      <c r="AX115" s="913"/>
      <c r="AY115" s="913"/>
      <c r="AZ115" s="958" t="s">
        <v>443</v>
      </c>
      <c r="BA115" s="959"/>
      <c r="BB115" s="959"/>
      <c r="BC115" s="959"/>
      <c r="BD115" s="959"/>
      <c r="BE115" s="959"/>
      <c r="BF115" s="959"/>
      <c r="BG115" s="959"/>
      <c r="BH115" s="959"/>
      <c r="BI115" s="959"/>
      <c r="BJ115" s="959"/>
      <c r="BK115" s="959"/>
      <c r="BL115" s="959"/>
      <c r="BM115" s="959"/>
      <c r="BN115" s="959"/>
      <c r="BO115" s="959"/>
      <c r="BP115" s="960"/>
      <c r="BQ115" s="928">
        <v>575424</v>
      </c>
      <c r="BR115" s="929"/>
      <c r="BS115" s="929"/>
      <c r="BT115" s="929"/>
      <c r="BU115" s="929"/>
      <c r="BV115" s="929">
        <v>644389</v>
      </c>
      <c r="BW115" s="929"/>
      <c r="BX115" s="929"/>
      <c r="BY115" s="929"/>
      <c r="BZ115" s="929"/>
      <c r="CA115" s="929">
        <v>833977</v>
      </c>
      <c r="CB115" s="929"/>
      <c r="CC115" s="929"/>
      <c r="CD115" s="929"/>
      <c r="CE115" s="929"/>
      <c r="CF115" s="923">
        <v>0.2</v>
      </c>
      <c r="CG115" s="924"/>
      <c r="CH115" s="924"/>
      <c r="CI115" s="924"/>
      <c r="CJ115" s="924"/>
      <c r="CK115" s="954"/>
      <c r="CL115" s="955"/>
      <c r="CM115" s="958" t="s">
        <v>444</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427</v>
      </c>
      <c r="DH115" s="929"/>
      <c r="DI115" s="929"/>
      <c r="DJ115" s="929"/>
      <c r="DK115" s="929"/>
      <c r="DL115" s="929" t="s">
        <v>128</v>
      </c>
      <c r="DM115" s="929"/>
      <c r="DN115" s="929"/>
      <c r="DO115" s="929"/>
      <c r="DP115" s="929"/>
      <c r="DQ115" s="929" t="s">
        <v>128</v>
      </c>
      <c r="DR115" s="929"/>
      <c r="DS115" s="929"/>
      <c r="DT115" s="929"/>
      <c r="DU115" s="929"/>
      <c r="DV115" s="930" t="s">
        <v>128</v>
      </c>
      <c r="DW115" s="930"/>
      <c r="DX115" s="930"/>
      <c r="DY115" s="930"/>
      <c r="DZ115" s="931"/>
    </row>
    <row r="116" spans="1:130" s="234" customFormat="1" ht="26.25" customHeight="1" x14ac:dyDescent="0.2">
      <c r="A116" s="972"/>
      <c r="B116" s="973"/>
      <c r="C116" s="974" t="s">
        <v>445</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6224</v>
      </c>
      <c r="AB116" s="962"/>
      <c r="AC116" s="962"/>
      <c r="AD116" s="962"/>
      <c r="AE116" s="963"/>
      <c r="AF116" s="964">
        <v>10229</v>
      </c>
      <c r="AG116" s="962"/>
      <c r="AH116" s="962"/>
      <c r="AI116" s="962"/>
      <c r="AJ116" s="963"/>
      <c r="AK116" s="964">
        <v>8667</v>
      </c>
      <c r="AL116" s="962"/>
      <c r="AM116" s="962"/>
      <c r="AN116" s="962"/>
      <c r="AO116" s="963"/>
      <c r="AP116" s="965">
        <v>0</v>
      </c>
      <c r="AQ116" s="966"/>
      <c r="AR116" s="966"/>
      <c r="AS116" s="966"/>
      <c r="AT116" s="967"/>
      <c r="AU116" s="912"/>
      <c r="AV116" s="913"/>
      <c r="AW116" s="913"/>
      <c r="AX116" s="913"/>
      <c r="AY116" s="913"/>
      <c r="AZ116" s="976" t="s">
        <v>446</v>
      </c>
      <c r="BA116" s="977"/>
      <c r="BB116" s="977"/>
      <c r="BC116" s="977"/>
      <c r="BD116" s="977"/>
      <c r="BE116" s="977"/>
      <c r="BF116" s="977"/>
      <c r="BG116" s="977"/>
      <c r="BH116" s="977"/>
      <c r="BI116" s="977"/>
      <c r="BJ116" s="977"/>
      <c r="BK116" s="977"/>
      <c r="BL116" s="977"/>
      <c r="BM116" s="977"/>
      <c r="BN116" s="977"/>
      <c r="BO116" s="977"/>
      <c r="BP116" s="978"/>
      <c r="BQ116" s="928" t="s">
        <v>427</v>
      </c>
      <c r="BR116" s="929"/>
      <c r="BS116" s="929"/>
      <c r="BT116" s="929"/>
      <c r="BU116" s="929"/>
      <c r="BV116" s="929" t="s">
        <v>427</v>
      </c>
      <c r="BW116" s="929"/>
      <c r="BX116" s="929"/>
      <c r="BY116" s="929"/>
      <c r="BZ116" s="929"/>
      <c r="CA116" s="929" t="s">
        <v>128</v>
      </c>
      <c r="CB116" s="929"/>
      <c r="CC116" s="929"/>
      <c r="CD116" s="929"/>
      <c r="CE116" s="929"/>
      <c r="CF116" s="923" t="s">
        <v>128</v>
      </c>
      <c r="CG116" s="924"/>
      <c r="CH116" s="924"/>
      <c r="CI116" s="924"/>
      <c r="CJ116" s="924"/>
      <c r="CK116" s="954"/>
      <c r="CL116" s="955"/>
      <c r="CM116" s="925" t="s">
        <v>447</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128</v>
      </c>
      <c r="DH116" s="929"/>
      <c r="DI116" s="929"/>
      <c r="DJ116" s="929"/>
      <c r="DK116" s="929"/>
      <c r="DL116" s="929" t="s">
        <v>427</v>
      </c>
      <c r="DM116" s="929"/>
      <c r="DN116" s="929"/>
      <c r="DO116" s="929"/>
      <c r="DP116" s="929"/>
      <c r="DQ116" s="929" t="s">
        <v>427</v>
      </c>
      <c r="DR116" s="929"/>
      <c r="DS116" s="929"/>
      <c r="DT116" s="929"/>
      <c r="DU116" s="929"/>
      <c r="DV116" s="930" t="s">
        <v>128</v>
      </c>
      <c r="DW116" s="930"/>
      <c r="DX116" s="930"/>
      <c r="DY116" s="930"/>
      <c r="DZ116" s="931"/>
    </row>
    <row r="117" spans="1:130" s="234" customFormat="1" ht="26.25" customHeight="1" x14ac:dyDescent="0.2">
      <c r="A117" s="916" t="s">
        <v>155</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4" t="s">
        <v>448</v>
      </c>
      <c r="Z117" s="898"/>
      <c r="AA117" s="985">
        <v>74099945</v>
      </c>
      <c r="AB117" s="986"/>
      <c r="AC117" s="986"/>
      <c r="AD117" s="986"/>
      <c r="AE117" s="987"/>
      <c r="AF117" s="988">
        <v>78652254</v>
      </c>
      <c r="AG117" s="986"/>
      <c r="AH117" s="986"/>
      <c r="AI117" s="986"/>
      <c r="AJ117" s="987"/>
      <c r="AK117" s="988">
        <v>71322993</v>
      </c>
      <c r="AL117" s="986"/>
      <c r="AM117" s="986"/>
      <c r="AN117" s="986"/>
      <c r="AO117" s="987"/>
      <c r="AP117" s="989"/>
      <c r="AQ117" s="990"/>
      <c r="AR117" s="990"/>
      <c r="AS117" s="990"/>
      <c r="AT117" s="991"/>
      <c r="AU117" s="912"/>
      <c r="AV117" s="913"/>
      <c r="AW117" s="913"/>
      <c r="AX117" s="913"/>
      <c r="AY117" s="913"/>
      <c r="AZ117" s="958" t="s">
        <v>449</v>
      </c>
      <c r="BA117" s="959"/>
      <c r="BB117" s="959"/>
      <c r="BC117" s="959"/>
      <c r="BD117" s="959"/>
      <c r="BE117" s="959"/>
      <c r="BF117" s="959"/>
      <c r="BG117" s="959"/>
      <c r="BH117" s="959"/>
      <c r="BI117" s="959"/>
      <c r="BJ117" s="959"/>
      <c r="BK117" s="959"/>
      <c r="BL117" s="959"/>
      <c r="BM117" s="959"/>
      <c r="BN117" s="959"/>
      <c r="BO117" s="959"/>
      <c r="BP117" s="960"/>
      <c r="BQ117" s="928" t="s">
        <v>128</v>
      </c>
      <c r="BR117" s="929"/>
      <c r="BS117" s="929"/>
      <c r="BT117" s="929"/>
      <c r="BU117" s="929"/>
      <c r="BV117" s="929" t="s">
        <v>427</v>
      </c>
      <c r="BW117" s="929"/>
      <c r="BX117" s="929"/>
      <c r="BY117" s="929"/>
      <c r="BZ117" s="929"/>
      <c r="CA117" s="929" t="s">
        <v>427</v>
      </c>
      <c r="CB117" s="929"/>
      <c r="CC117" s="929"/>
      <c r="CD117" s="929"/>
      <c r="CE117" s="929"/>
      <c r="CF117" s="923" t="s">
        <v>427</v>
      </c>
      <c r="CG117" s="924"/>
      <c r="CH117" s="924"/>
      <c r="CI117" s="924"/>
      <c r="CJ117" s="924"/>
      <c r="CK117" s="954"/>
      <c r="CL117" s="955"/>
      <c r="CM117" s="925" t="s">
        <v>450</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441</v>
      </c>
      <c r="DH117" s="929"/>
      <c r="DI117" s="929"/>
      <c r="DJ117" s="929"/>
      <c r="DK117" s="929"/>
      <c r="DL117" s="929" t="s">
        <v>128</v>
      </c>
      <c r="DM117" s="929"/>
      <c r="DN117" s="929"/>
      <c r="DO117" s="929"/>
      <c r="DP117" s="929"/>
      <c r="DQ117" s="929" t="s">
        <v>441</v>
      </c>
      <c r="DR117" s="929"/>
      <c r="DS117" s="929"/>
      <c r="DT117" s="929"/>
      <c r="DU117" s="929"/>
      <c r="DV117" s="930" t="s">
        <v>427</v>
      </c>
      <c r="DW117" s="930"/>
      <c r="DX117" s="930"/>
      <c r="DY117" s="930"/>
      <c r="DZ117" s="931"/>
    </row>
    <row r="118" spans="1:130" s="234" customFormat="1" ht="26.25" customHeight="1" x14ac:dyDescent="0.2">
      <c r="A118" s="916" t="s">
        <v>422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420</v>
      </c>
      <c r="AB118" s="897"/>
      <c r="AC118" s="897"/>
      <c r="AD118" s="897"/>
      <c r="AE118" s="898"/>
      <c r="AF118" s="896" t="s">
        <v>298</v>
      </c>
      <c r="AG118" s="897"/>
      <c r="AH118" s="897"/>
      <c r="AI118" s="897"/>
      <c r="AJ118" s="898"/>
      <c r="AK118" s="896" t="s">
        <v>297</v>
      </c>
      <c r="AL118" s="897"/>
      <c r="AM118" s="897"/>
      <c r="AN118" s="897"/>
      <c r="AO118" s="898"/>
      <c r="AP118" s="980" t="s">
        <v>421</v>
      </c>
      <c r="AQ118" s="981"/>
      <c r="AR118" s="981"/>
      <c r="AS118" s="981"/>
      <c r="AT118" s="982"/>
      <c r="AU118" s="912"/>
      <c r="AV118" s="913"/>
      <c r="AW118" s="913"/>
      <c r="AX118" s="913"/>
      <c r="AY118" s="913"/>
      <c r="AZ118" s="983" t="s">
        <v>451</v>
      </c>
      <c r="BA118" s="974"/>
      <c r="BB118" s="974"/>
      <c r="BC118" s="974"/>
      <c r="BD118" s="974"/>
      <c r="BE118" s="974"/>
      <c r="BF118" s="974"/>
      <c r="BG118" s="974"/>
      <c r="BH118" s="974"/>
      <c r="BI118" s="974"/>
      <c r="BJ118" s="974"/>
      <c r="BK118" s="974"/>
      <c r="BL118" s="974"/>
      <c r="BM118" s="974"/>
      <c r="BN118" s="974"/>
      <c r="BO118" s="974"/>
      <c r="BP118" s="975"/>
      <c r="BQ118" s="1000" t="s">
        <v>128</v>
      </c>
      <c r="BR118" s="1001"/>
      <c r="BS118" s="1001"/>
      <c r="BT118" s="1001"/>
      <c r="BU118" s="1001"/>
      <c r="BV118" s="1001" t="s">
        <v>128</v>
      </c>
      <c r="BW118" s="1001"/>
      <c r="BX118" s="1001"/>
      <c r="BY118" s="1001"/>
      <c r="BZ118" s="1001"/>
      <c r="CA118" s="1001" t="s">
        <v>427</v>
      </c>
      <c r="CB118" s="1001"/>
      <c r="CC118" s="1001"/>
      <c r="CD118" s="1001"/>
      <c r="CE118" s="1001"/>
      <c r="CF118" s="923" t="s">
        <v>128</v>
      </c>
      <c r="CG118" s="924"/>
      <c r="CH118" s="924"/>
      <c r="CI118" s="924"/>
      <c r="CJ118" s="924"/>
      <c r="CK118" s="954"/>
      <c r="CL118" s="955"/>
      <c r="CM118" s="925" t="s">
        <v>452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427</v>
      </c>
      <c r="DH118" s="929"/>
      <c r="DI118" s="929"/>
      <c r="DJ118" s="929"/>
      <c r="DK118" s="929"/>
      <c r="DL118" s="929" t="s">
        <v>441</v>
      </c>
      <c r="DM118" s="929"/>
      <c r="DN118" s="929"/>
      <c r="DO118" s="929"/>
      <c r="DP118" s="929"/>
      <c r="DQ118" s="929" t="s">
        <v>128</v>
      </c>
      <c r="DR118" s="929"/>
      <c r="DS118" s="929"/>
      <c r="DT118" s="929"/>
      <c r="DU118" s="929"/>
      <c r="DV118" s="930" t="s">
        <v>128</v>
      </c>
      <c r="DW118" s="930"/>
      <c r="DX118" s="930"/>
      <c r="DY118" s="930"/>
      <c r="DZ118" s="931"/>
    </row>
    <row r="119" spans="1:130" s="234" customFormat="1" ht="26.25" customHeight="1" x14ac:dyDescent="0.2">
      <c r="A119" s="1065" t="s">
        <v>425</v>
      </c>
      <c r="B119" s="953"/>
      <c r="C119" s="932" t="s">
        <v>426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3" t="s">
        <v>128</v>
      </c>
      <c r="AB119" s="904"/>
      <c r="AC119" s="904"/>
      <c r="AD119" s="904"/>
      <c r="AE119" s="905"/>
      <c r="AF119" s="906" t="s">
        <v>128</v>
      </c>
      <c r="AG119" s="904"/>
      <c r="AH119" s="904"/>
      <c r="AI119" s="904"/>
      <c r="AJ119" s="905"/>
      <c r="AK119" s="906" t="s">
        <v>441</v>
      </c>
      <c r="AL119" s="904"/>
      <c r="AM119" s="904"/>
      <c r="AN119" s="904"/>
      <c r="AO119" s="905"/>
      <c r="AP119" s="907" t="s">
        <v>128</v>
      </c>
      <c r="AQ119" s="908"/>
      <c r="AR119" s="908"/>
      <c r="AS119" s="908"/>
      <c r="AT119" s="909"/>
      <c r="AU119" s="914"/>
      <c r="AV119" s="915"/>
      <c r="AW119" s="915"/>
      <c r="AX119" s="915"/>
      <c r="AY119" s="915"/>
      <c r="AZ119" s="265" t="s">
        <v>155</v>
      </c>
      <c r="BA119" s="265"/>
      <c r="BB119" s="265"/>
      <c r="BC119" s="265"/>
      <c r="BD119" s="265"/>
      <c r="BE119" s="265"/>
      <c r="BF119" s="265"/>
      <c r="BG119" s="265"/>
      <c r="BH119" s="265"/>
      <c r="BI119" s="265"/>
      <c r="BJ119" s="265"/>
      <c r="BK119" s="265"/>
      <c r="BL119" s="265"/>
      <c r="BM119" s="265"/>
      <c r="BN119" s="265"/>
      <c r="BO119" s="984" t="s">
        <v>453</v>
      </c>
      <c r="BP119" s="1008"/>
      <c r="BQ119" s="1000">
        <v>841800814</v>
      </c>
      <c r="BR119" s="1001"/>
      <c r="BS119" s="1001"/>
      <c r="BT119" s="1001"/>
      <c r="BU119" s="1001"/>
      <c r="BV119" s="1001">
        <v>822316403</v>
      </c>
      <c r="BW119" s="1001"/>
      <c r="BX119" s="1001"/>
      <c r="BY119" s="1001"/>
      <c r="BZ119" s="1001"/>
      <c r="CA119" s="1001">
        <v>812577566</v>
      </c>
      <c r="CB119" s="1001"/>
      <c r="CC119" s="1001"/>
      <c r="CD119" s="1001"/>
      <c r="CE119" s="1001"/>
      <c r="CF119" s="1002"/>
      <c r="CG119" s="1003"/>
      <c r="CH119" s="1003"/>
      <c r="CI119" s="1003"/>
      <c r="CJ119" s="1004"/>
      <c r="CK119" s="956"/>
      <c r="CL119" s="957"/>
      <c r="CM119" s="1005" t="s">
        <v>454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427</v>
      </c>
      <c r="DH119" s="929"/>
      <c r="DI119" s="929"/>
      <c r="DJ119" s="929"/>
      <c r="DK119" s="929"/>
      <c r="DL119" s="929" t="s">
        <v>427</v>
      </c>
      <c r="DM119" s="929"/>
      <c r="DN119" s="929"/>
      <c r="DO119" s="929"/>
      <c r="DP119" s="929"/>
      <c r="DQ119" s="929" t="s">
        <v>441</v>
      </c>
      <c r="DR119" s="929"/>
      <c r="DS119" s="929"/>
      <c r="DT119" s="929"/>
      <c r="DU119" s="929"/>
      <c r="DV119" s="930" t="s">
        <v>128</v>
      </c>
      <c r="DW119" s="930"/>
      <c r="DX119" s="930"/>
      <c r="DY119" s="930"/>
      <c r="DZ119" s="931"/>
    </row>
    <row r="120" spans="1:130" s="234" customFormat="1" ht="26.25" customHeight="1" x14ac:dyDescent="0.2">
      <c r="A120" s="1066"/>
      <c r="B120" s="955"/>
      <c r="C120" s="925" t="s">
        <v>430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v>233471</v>
      </c>
      <c r="AB120" s="962"/>
      <c r="AC120" s="962"/>
      <c r="AD120" s="962"/>
      <c r="AE120" s="963"/>
      <c r="AF120" s="964">
        <v>177936</v>
      </c>
      <c r="AG120" s="962"/>
      <c r="AH120" s="962"/>
      <c r="AI120" s="962"/>
      <c r="AJ120" s="963"/>
      <c r="AK120" s="964">
        <v>177936</v>
      </c>
      <c r="AL120" s="962"/>
      <c r="AM120" s="962"/>
      <c r="AN120" s="962"/>
      <c r="AO120" s="963"/>
      <c r="AP120" s="965">
        <v>0.1</v>
      </c>
      <c r="AQ120" s="966"/>
      <c r="AR120" s="966"/>
      <c r="AS120" s="966"/>
      <c r="AT120" s="967"/>
      <c r="AU120" s="992" t="s">
        <v>455</v>
      </c>
      <c r="AV120" s="993"/>
      <c r="AW120" s="993"/>
      <c r="AX120" s="993"/>
      <c r="AY120" s="994"/>
      <c r="AZ120" s="949" t="s">
        <v>456</v>
      </c>
      <c r="BA120" s="901"/>
      <c r="BB120" s="901"/>
      <c r="BC120" s="901"/>
      <c r="BD120" s="901"/>
      <c r="BE120" s="901"/>
      <c r="BF120" s="901"/>
      <c r="BG120" s="901"/>
      <c r="BH120" s="901"/>
      <c r="BI120" s="901"/>
      <c r="BJ120" s="901"/>
      <c r="BK120" s="901"/>
      <c r="BL120" s="901"/>
      <c r="BM120" s="901"/>
      <c r="BN120" s="901"/>
      <c r="BO120" s="901"/>
      <c r="BP120" s="902"/>
      <c r="BQ120" s="935">
        <v>97112594</v>
      </c>
      <c r="BR120" s="936"/>
      <c r="BS120" s="936"/>
      <c r="BT120" s="936"/>
      <c r="BU120" s="936"/>
      <c r="BV120" s="936">
        <v>91008024</v>
      </c>
      <c r="BW120" s="936"/>
      <c r="BX120" s="936"/>
      <c r="BY120" s="936"/>
      <c r="BZ120" s="936"/>
      <c r="CA120" s="936">
        <v>93048491</v>
      </c>
      <c r="CB120" s="936"/>
      <c r="CC120" s="936"/>
      <c r="CD120" s="936"/>
      <c r="CE120" s="936"/>
      <c r="CF120" s="950">
        <v>27.7</v>
      </c>
      <c r="CG120" s="951"/>
      <c r="CH120" s="951"/>
      <c r="CI120" s="951"/>
      <c r="CJ120" s="951"/>
      <c r="CK120" s="1009" t="s">
        <v>457</v>
      </c>
      <c r="CL120" s="1010"/>
      <c r="CM120" s="1010"/>
      <c r="CN120" s="1010"/>
      <c r="CO120" s="1011"/>
      <c r="CP120" s="1017" t="s">
        <v>389</v>
      </c>
      <c r="CQ120" s="1018"/>
      <c r="CR120" s="1018"/>
      <c r="CS120" s="1018"/>
      <c r="CT120" s="1018"/>
      <c r="CU120" s="1018"/>
      <c r="CV120" s="1018"/>
      <c r="CW120" s="1018"/>
      <c r="CX120" s="1018"/>
      <c r="CY120" s="1018"/>
      <c r="CZ120" s="1018"/>
      <c r="DA120" s="1018"/>
      <c r="DB120" s="1018"/>
      <c r="DC120" s="1018"/>
      <c r="DD120" s="1018"/>
      <c r="DE120" s="1018"/>
      <c r="DF120" s="1019"/>
      <c r="DG120" s="935">
        <v>18020386</v>
      </c>
      <c r="DH120" s="936"/>
      <c r="DI120" s="936"/>
      <c r="DJ120" s="936"/>
      <c r="DK120" s="936"/>
      <c r="DL120" s="936">
        <v>18727917</v>
      </c>
      <c r="DM120" s="936"/>
      <c r="DN120" s="936"/>
      <c r="DO120" s="936"/>
      <c r="DP120" s="936"/>
      <c r="DQ120" s="936">
        <v>22494846</v>
      </c>
      <c r="DR120" s="936"/>
      <c r="DS120" s="936"/>
      <c r="DT120" s="936"/>
      <c r="DU120" s="936"/>
      <c r="DV120" s="937">
        <v>6.7</v>
      </c>
      <c r="DW120" s="937"/>
      <c r="DX120" s="937"/>
      <c r="DY120" s="937"/>
      <c r="DZ120" s="938"/>
    </row>
    <row r="121" spans="1:130" s="234" customFormat="1" ht="26.25" customHeight="1" x14ac:dyDescent="0.2">
      <c r="A121" s="1066"/>
      <c r="B121" s="955"/>
      <c r="C121" s="976" t="s">
        <v>458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t="s">
        <v>128</v>
      </c>
      <c r="AB121" s="962"/>
      <c r="AC121" s="962"/>
      <c r="AD121" s="962"/>
      <c r="AE121" s="963"/>
      <c r="AF121" s="964" t="s">
        <v>128</v>
      </c>
      <c r="AG121" s="962"/>
      <c r="AH121" s="962"/>
      <c r="AI121" s="962"/>
      <c r="AJ121" s="963"/>
      <c r="AK121" s="964" t="s">
        <v>441</v>
      </c>
      <c r="AL121" s="962"/>
      <c r="AM121" s="962"/>
      <c r="AN121" s="962"/>
      <c r="AO121" s="963"/>
      <c r="AP121" s="965" t="s">
        <v>128</v>
      </c>
      <c r="AQ121" s="966"/>
      <c r="AR121" s="966"/>
      <c r="AS121" s="966"/>
      <c r="AT121" s="967"/>
      <c r="AU121" s="995"/>
      <c r="AV121" s="996"/>
      <c r="AW121" s="996"/>
      <c r="AX121" s="996"/>
      <c r="AY121" s="997"/>
      <c r="AZ121" s="958" t="s">
        <v>459</v>
      </c>
      <c r="BA121" s="959"/>
      <c r="BB121" s="959"/>
      <c r="BC121" s="959"/>
      <c r="BD121" s="959"/>
      <c r="BE121" s="959"/>
      <c r="BF121" s="959"/>
      <c r="BG121" s="959"/>
      <c r="BH121" s="959"/>
      <c r="BI121" s="959"/>
      <c r="BJ121" s="959"/>
      <c r="BK121" s="959"/>
      <c r="BL121" s="959"/>
      <c r="BM121" s="959"/>
      <c r="BN121" s="959"/>
      <c r="BO121" s="959"/>
      <c r="BP121" s="960"/>
      <c r="BQ121" s="928">
        <v>21857190</v>
      </c>
      <c r="BR121" s="929"/>
      <c r="BS121" s="929"/>
      <c r="BT121" s="929"/>
      <c r="BU121" s="929"/>
      <c r="BV121" s="929">
        <v>19147781</v>
      </c>
      <c r="BW121" s="929"/>
      <c r="BX121" s="929"/>
      <c r="BY121" s="929"/>
      <c r="BZ121" s="929"/>
      <c r="CA121" s="929">
        <v>18071106</v>
      </c>
      <c r="CB121" s="929"/>
      <c r="CC121" s="929"/>
      <c r="CD121" s="929"/>
      <c r="CE121" s="929"/>
      <c r="CF121" s="923">
        <v>5.4</v>
      </c>
      <c r="CG121" s="924"/>
      <c r="CH121" s="924"/>
      <c r="CI121" s="924"/>
      <c r="CJ121" s="924"/>
      <c r="CK121" s="1012"/>
      <c r="CL121" s="1013"/>
      <c r="CM121" s="1013"/>
      <c r="CN121" s="1013"/>
      <c r="CO121" s="1014"/>
      <c r="CP121" s="1022" t="s">
        <v>390</v>
      </c>
      <c r="CQ121" s="1023"/>
      <c r="CR121" s="1023"/>
      <c r="CS121" s="1023"/>
      <c r="CT121" s="1023"/>
      <c r="CU121" s="1023"/>
      <c r="CV121" s="1023"/>
      <c r="CW121" s="1023"/>
      <c r="CX121" s="1023"/>
      <c r="CY121" s="1023"/>
      <c r="CZ121" s="1023"/>
      <c r="DA121" s="1023"/>
      <c r="DB121" s="1023"/>
      <c r="DC121" s="1023"/>
      <c r="DD121" s="1023"/>
      <c r="DE121" s="1023"/>
      <c r="DF121" s="1024"/>
      <c r="DG121" s="928">
        <v>12299663</v>
      </c>
      <c r="DH121" s="929"/>
      <c r="DI121" s="929"/>
      <c r="DJ121" s="929"/>
      <c r="DK121" s="929"/>
      <c r="DL121" s="929">
        <v>12384056</v>
      </c>
      <c r="DM121" s="929"/>
      <c r="DN121" s="929"/>
      <c r="DO121" s="929"/>
      <c r="DP121" s="929"/>
      <c r="DQ121" s="929">
        <v>12300943</v>
      </c>
      <c r="DR121" s="929"/>
      <c r="DS121" s="929"/>
      <c r="DT121" s="929"/>
      <c r="DU121" s="929"/>
      <c r="DV121" s="930">
        <v>3.7</v>
      </c>
      <c r="DW121" s="930"/>
      <c r="DX121" s="930"/>
      <c r="DY121" s="930"/>
      <c r="DZ121" s="931"/>
    </row>
    <row r="122" spans="1:130" s="234" customFormat="1" ht="26.25" customHeight="1" x14ac:dyDescent="0.2">
      <c r="A122" s="1066"/>
      <c r="B122" s="955"/>
      <c r="C122" s="925" t="s">
        <v>440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40502</v>
      </c>
      <c r="AB122" s="962"/>
      <c r="AC122" s="962"/>
      <c r="AD122" s="962"/>
      <c r="AE122" s="963"/>
      <c r="AF122" s="964" t="s">
        <v>128</v>
      </c>
      <c r="AG122" s="962"/>
      <c r="AH122" s="962"/>
      <c r="AI122" s="962"/>
      <c r="AJ122" s="963"/>
      <c r="AK122" s="964" t="s">
        <v>128</v>
      </c>
      <c r="AL122" s="962"/>
      <c r="AM122" s="962"/>
      <c r="AN122" s="962"/>
      <c r="AO122" s="963"/>
      <c r="AP122" s="965" t="s">
        <v>441</v>
      </c>
      <c r="AQ122" s="966"/>
      <c r="AR122" s="966"/>
      <c r="AS122" s="966"/>
      <c r="AT122" s="967"/>
      <c r="AU122" s="995"/>
      <c r="AV122" s="996"/>
      <c r="AW122" s="996"/>
      <c r="AX122" s="996"/>
      <c r="AY122" s="997"/>
      <c r="AZ122" s="983" t="s">
        <v>460</v>
      </c>
      <c r="BA122" s="974"/>
      <c r="BB122" s="974"/>
      <c r="BC122" s="974"/>
      <c r="BD122" s="974"/>
      <c r="BE122" s="974"/>
      <c r="BF122" s="974"/>
      <c r="BG122" s="974"/>
      <c r="BH122" s="974"/>
      <c r="BI122" s="974"/>
      <c r="BJ122" s="974"/>
      <c r="BK122" s="974"/>
      <c r="BL122" s="974"/>
      <c r="BM122" s="974"/>
      <c r="BN122" s="974"/>
      <c r="BO122" s="974"/>
      <c r="BP122" s="975"/>
      <c r="BQ122" s="1000">
        <v>556124189</v>
      </c>
      <c r="BR122" s="1001"/>
      <c r="BS122" s="1001"/>
      <c r="BT122" s="1001"/>
      <c r="BU122" s="1001"/>
      <c r="BV122" s="1001">
        <v>554219232</v>
      </c>
      <c r="BW122" s="1001"/>
      <c r="BX122" s="1001"/>
      <c r="BY122" s="1001"/>
      <c r="BZ122" s="1001"/>
      <c r="CA122" s="1001">
        <v>550074483</v>
      </c>
      <c r="CB122" s="1001"/>
      <c r="CC122" s="1001"/>
      <c r="CD122" s="1001"/>
      <c r="CE122" s="1001"/>
      <c r="CF122" s="1020">
        <v>163.80000000000001</v>
      </c>
      <c r="CG122" s="1021"/>
      <c r="CH122" s="1021"/>
      <c r="CI122" s="1021"/>
      <c r="CJ122" s="1021"/>
      <c r="CK122" s="1012"/>
      <c r="CL122" s="1013"/>
      <c r="CM122" s="1013"/>
      <c r="CN122" s="1013"/>
      <c r="CO122" s="1014"/>
      <c r="CP122" s="1022" t="s">
        <v>461</v>
      </c>
      <c r="CQ122" s="1023"/>
      <c r="CR122" s="1023"/>
      <c r="CS122" s="1023"/>
      <c r="CT122" s="1023"/>
      <c r="CU122" s="1023"/>
      <c r="CV122" s="1023"/>
      <c r="CW122" s="1023"/>
      <c r="CX122" s="1023"/>
      <c r="CY122" s="1023"/>
      <c r="CZ122" s="1023"/>
      <c r="DA122" s="1023"/>
      <c r="DB122" s="1023"/>
      <c r="DC122" s="1023"/>
      <c r="DD122" s="1023"/>
      <c r="DE122" s="1023"/>
      <c r="DF122" s="1024"/>
      <c r="DG122" s="928">
        <v>6546952</v>
      </c>
      <c r="DH122" s="929"/>
      <c r="DI122" s="929"/>
      <c r="DJ122" s="929"/>
      <c r="DK122" s="929"/>
      <c r="DL122" s="929">
        <v>6327694</v>
      </c>
      <c r="DM122" s="929"/>
      <c r="DN122" s="929"/>
      <c r="DO122" s="929"/>
      <c r="DP122" s="929"/>
      <c r="DQ122" s="929">
        <v>5998953</v>
      </c>
      <c r="DR122" s="929"/>
      <c r="DS122" s="929"/>
      <c r="DT122" s="929"/>
      <c r="DU122" s="929"/>
      <c r="DV122" s="930">
        <v>1.8</v>
      </c>
      <c r="DW122" s="930"/>
      <c r="DX122" s="930"/>
      <c r="DY122" s="930"/>
      <c r="DZ122" s="931"/>
    </row>
    <row r="123" spans="1:130" s="234" customFormat="1" ht="26.25" customHeight="1" x14ac:dyDescent="0.2">
      <c r="A123" s="1066"/>
      <c r="B123" s="955"/>
      <c r="C123" s="925" t="s">
        <v>447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128</v>
      </c>
      <c r="AB123" s="962"/>
      <c r="AC123" s="962"/>
      <c r="AD123" s="962"/>
      <c r="AE123" s="963"/>
      <c r="AF123" s="964" t="s">
        <v>128</v>
      </c>
      <c r="AG123" s="962"/>
      <c r="AH123" s="962"/>
      <c r="AI123" s="962"/>
      <c r="AJ123" s="963"/>
      <c r="AK123" s="964" t="s">
        <v>128</v>
      </c>
      <c r="AL123" s="962"/>
      <c r="AM123" s="962"/>
      <c r="AN123" s="962"/>
      <c r="AO123" s="963"/>
      <c r="AP123" s="965" t="s">
        <v>427</v>
      </c>
      <c r="AQ123" s="966"/>
      <c r="AR123" s="966"/>
      <c r="AS123" s="966"/>
      <c r="AT123" s="967"/>
      <c r="AU123" s="998"/>
      <c r="AV123" s="999"/>
      <c r="AW123" s="999"/>
      <c r="AX123" s="999"/>
      <c r="AY123" s="999"/>
      <c r="AZ123" s="265" t="s">
        <v>155</v>
      </c>
      <c r="BA123" s="265"/>
      <c r="BB123" s="265"/>
      <c r="BC123" s="265"/>
      <c r="BD123" s="265"/>
      <c r="BE123" s="265"/>
      <c r="BF123" s="265"/>
      <c r="BG123" s="265"/>
      <c r="BH123" s="265"/>
      <c r="BI123" s="265"/>
      <c r="BJ123" s="265"/>
      <c r="BK123" s="265"/>
      <c r="BL123" s="265"/>
      <c r="BM123" s="265"/>
      <c r="BN123" s="265"/>
      <c r="BO123" s="984" t="s">
        <v>462</v>
      </c>
      <c r="BP123" s="1008"/>
      <c r="BQ123" s="1072">
        <v>675093973</v>
      </c>
      <c r="BR123" s="1073"/>
      <c r="BS123" s="1073"/>
      <c r="BT123" s="1073"/>
      <c r="BU123" s="1073"/>
      <c r="BV123" s="1073">
        <v>664375037</v>
      </c>
      <c r="BW123" s="1073"/>
      <c r="BX123" s="1073"/>
      <c r="BY123" s="1073"/>
      <c r="BZ123" s="1073"/>
      <c r="CA123" s="1073">
        <v>661194080</v>
      </c>
      <c r="CB123" s="1073"/>
      <c r="CC123" s="1073"/>
      <c r="CD123" s="1073"/>
      <c r="CE123" s="1073"/>
      <c r="CF123" s="1002"/>
      <c r="CG123" s="1003"/>
      <c r="CH123" s="1003"/>
      <c r="CI123" s="1003"/>
      <c r="CJ123" s="1004"/>
      <c r="CK123" s="1012"/>
      <c r="CL123" s="1013"/>
      <c r="CM123" s="1013"/>
      <c r="CN123" s="1013"/>
      <c r="CO123" s="1014"/>
      <c r="CP123" s="1022" t="s">
        <v>396</v>
      </c>
      <c r="CQ123" s="1023"/>
      <c r="CR123" s="1023"/>
      <c r="CS123" s="1023"/>
      <c r="CT123" s="1023"/>
      <c r="CU123" s="1023"/>
      <c r="CV123" s="1023"/>
      <c r="CW123" s="1023"/>
      <c r="CX123" s="1023"/>
      <c r="CY123" s="1023"/>
      <c r="CZ123" s="1023"/>
      <c r="DA123" s="1023"/>
      <c r="DB123" s="1023"/>
      <c r="DC123" s="1023"/>
      <c r="DD123" s="1023"/>
      <c r="DE123" s="1023"/>
      <c r="DF123" s="1024"/>
      <c r="DG123" s="928">
        <v>629058</v>
      </c>
      <c r="DH123" s="929"/>
      <c r="DI123" s="929"/>
      <c r="DJ123" s="929"/>
      <c r="DK123" s="929"/>
      <c r="DL123" s="929">
        <v>802327</v>
      </c>
      <c r="DM123" s="929"/>
      <c r="DN123" s="929"/>
      <c r="DO123" s="929"/>
      <c r="DP123" s="929"/>
      <c r="DQ123" s="929">
        <v>945119</v>
      </c>
      <c r="DR123" s="929"/>
      <c r="DS123" s="929"/>
      <c r="DT123" s="929"/>
      <c r="DU123" s="929"/>
      <c r="DV123" s="930">
        <v>0.3</v>
      </c>
      <c r="DW123" s="930"/>
      <c r="DX123" s="930"/>
      <c r="DY123" s="930"/>
      <c r="DZ123" s="931"/>
    </row>
    <row r="124" spans="1:130" s="234" customFormat="1" ht="26.25" customHeight="1" thickBot="1" x14ac:dyDescent="0.25">
      <c r="A124" s="1066"/>
      <c r="B124" s="955"/>
      <c r="C124" s="925" t="s">
        <v>450</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128</v>
      </c>
      <c r="AB124" s="962"/>
      <c r="AC124" s="962"/>
      <c r="AD124" s="962"/>
      <c r="AE124" s="963"/>
      <c r="AF124" s="964" t="s">
        <v>128</v>
      </c>
      <c r="AG124" s="962"/>
      <c r="AH124" s="962"/>
      <c r="AI124" s="962"/>
      <c r="AJ124" s="963"/>
      <c r="AK124" s="964" t="s">
        <v>427</v>
      </c>
      <c r="AL124" s="962"/>
      <c r="AM124" s="962"/>
      <c r="AN124" s="962"/>
      <c r="AO124" s="963"/>
      <c r="AP124" s="965" t="s">
        <v>128</v>
      </c>
      <c r="AQ124" s="966"/>
      <c r="AR124" s="966"/>
      <c r="AS124" s="966"/>
      <c r="AT124" s="967"/>
      <c r="AU124" s="1068" t="s">
        <v>463</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51.1</v>
      </c>
      <c r="BR124" s="1032"/>
      <c r="BS124" s="1032"/>
      <c r="BT124" s="1032"/>
      <c r="BU124" s="1032"/>
      <c r="BV124" s="1032">
        <v>47.5</v>
      </c>
      <c r="BW124" s="1032"/>
      <c r="BX124" s="1032"/>
      <c r="BY124" s="1032"/>
      <c r="BZ124" s="1032"/>
      <c r="CA124" s="1032">
        <v>45</v>
      </c>
      <c r="CB124" s="1032"/>
      <c r="CC124" s="1032"/>
      <c r="CD124" s="1032"/>
      <c r="CE124" s="1032"/>
      <c r="CF124" s="1033"/>
      <c r="CG124" s="1034"/>
      <c r="CH124" s="1034"/>
      <c r="CI124" s="1034"/>
      <c r="CJ124" s="1035"/>
      <c r="CK124" s="1015"/>
      <c r="CL124" s="1015"/>
      <c r="CM124" s="1015"/>
      <c r="CN124" s="1015"/>
      <c r="CO124" s="1016"/>
      <c r="CP124" s="1036" t="s">
        <v>464</v>
      </c>
      <c r="CQ124" s="1037"/>
      <c r="CR124" s="1037"/>
      <c r="CS124" s="1037"/>
      <c r="CT124" s="1037"/>
      <c r="CU124" s="1037"/>
      <c r="CV124" s="1037"/>
      <c r="CW124" s="1037"/>
      <c r="CX124" s="1037"/>
      <c r="CY124" s="1037"/>
      <c r="CZ124" s="1037"/>
      <c r="DA124" s="1037"/>
      <c r="DB124" s="1037"/>
      <c r="DC124" s="1037"/>
      <c r="DD124" s="1037"/>
      <c r="DE124" s="1037"/>
      <c r="DF124" s="1038"/>
      <c r="DG124" s="1000">
        <v>2001837</v>
      </c>
      <c r="DH124" s="1001"/>
      <c r="DI124" s="1001"/>
      <c r="DJ124" s="1001"/>
      <c r="DK124" s="1001"/>
      <c r="DL124" s="1001">
        <v>1451457</v>
      </c>
      <c r="DM124" s="1001"/>
      <c r="DN124" s="1001"/>
      <c r="DO124" s="1001"/>
      <c r="DP124" s="1001"/>
      <c r="DQ124" s="1001">
        <v>1148734</v>
      </c>
      <c r="DR124" s="1001"/>
      <c r="DS124" s="1001"/>
      <c r="DT124" s="1001"/>
      <c r="DU124" s="1001"/>
      <c r="DV124" s="1025">
        <v>0.3</v>
      </c>
      <c r="DW124" s="1025"/>
      <c r="DX124" s="1025"/>
      <c r="DY124" s="1025"/>
      <c r="DZ124" s="1026"/>
    </row>
    <row r="125" spans="1:130" s="234" customFormat="1" ht="26.25" customHeight="1" x14ac:dyDescent="0.2">
      <c r="A125" s="1066"/>
      <c r="B125" s="955"/>
      <c r="C125" s="925" t="s">
        <v>452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400</v>
      </c>
      <c r="AB125" s="962"/>
      <c r="AC125" s="962"/>
      <c r="AD125" s="962"/>
      <c r="AE125" s="963"/>
      <c r="AF125" s="964" t="s">
        <v>128</v>
      </c>
      <c r="AG125" s="962"/>
      <c r="AH125" s="962"/>
      <c r="AI125" s="962"/>
      <c r="AJ125" s="963"/>
      <c r="AK125" s="964" t="s">
        <v>128</v>
      </c>
      <c r="AL125" s="962"/>
      <c r="AM125" s="962"/>
      <c r="AN125" s="962"/>
      <c r="AO125" s="963"/>
      <c r="AP125" s="965" t="s">
        <v>128</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465</v>
      </c>
      <c r="CL125" s="1010"/>
      <c r="CM125" s="1010"/>
      <c r="CN125" s="1010"/>
      <c r="CO125" s="1011"/>
      <c r="CP125" s="949" t="s">
        <v>466</v>
      </c>
      <c r="CQ125" s="901"/>
      <c r="CR125" s="901"/>
      <c r="CS125" s="901"/>
      <c r="CT125" s="901"/>
      <c r="CU125" s="901"/>
      <c r="CV125" s="901"/>
      <c r="CW125" s="901"/>
      <c r="CX125" s="901"/>
      <c r="CY125" s="901"/>
      <c r="CZ125" s="901"/>
      <c r="DA125" s="901"/>
      <c r="DB125" s="901"/>
      <c r="DC125" s="901"/>
      <c r="DD125" s="901"/>
      <c r="DE125" s="901"/>
      <c r="DF125" s="902"/>
      <c r="DG125" s="935" t="s">
        <v>128</v>
      </c>
      <c r="DH125" s="936"/>
      <c r="DI125" s="936"/>
      <c r="DJ125" s="936"/>
      <c r="DK125" s="936"/>
      <c r="DL125" s="936" t="s">
        <v>400</v>
      </c>
      <c r="DM125" s="936"/>
      <c r="DN125" s="936"/>
      <c r="DO125" s="936"/>
      <c r="DP125" s="936"/>
      <c r="DQ125" s="936" t="s">
        <v>128</v>
      </c>
      <c r="DR125" s="936"/>
      <c r="DS125" s="936"/>
      <c r="DT125" s="936"/>
      <c r="DU125" s="936"/>
      <c r="DV125" s="937" t="s">
        <v>128</v>
      </c>
      <c r="DW125" s="937"/>
      <c r="DX125" s="937"/>
      <c r="DY125" s="937"/>
      <c r="DZ125" s="938"/>
    </row>
    <row r="126" spans="1:130" s="234" customFormat="1" ht="26.25" customHeight="1" thickBot="1" x14ac:dyDescent="0.25">
      <c r="A126" s="1066"/>
      <c r="B126" s="955"/>
      <c r="C126" s="925" t="s">
        <v>454</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128</v>
      </c>
      <c r="AB126" s="962"/>
      <c r="AC126" s="962"/>
      <c r="AD126" s="962"/>
      <c r="AE126" s="963"/>
      <c r="AF126" s="964" t="s">
        <v>128</v>
      </c>
      <c r="AG126" s="962"/>
      <c r="AH126" s="962"/>
      <c r="AI126" s="962"/>
      <c r="AJ126" s="963"/>
      <c r="AK126" s="964" t="s">
        <v>400</v>
      </c>
      <c r="AL126" s="962"/>
      <c r="AM126" s="962"/>
      <c r="AN126" s="962"/>
      <c r="AO126" s="963"/>
      <c r="AP126" s="965" t="s">
        <v>467</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468</v>
      </c>
      <c r="CQ126" s="959"/>
      <c r="CR126" s="959"/>
      <c r="CS126" s="959"/>
      <c r="CT126" s="959"/>
      <c r="CU126" s="959"/>
      <c r="CV126" s="959"/>
      <c r="CW126" s="959"/>
      <c r="CX126" s="959"/>
      <c r="CY126" s="959"/>
      <c r="CZ126" s="959"/>
      <c r="DA126" s="959"/>
      <c r="DB126" s="959"/>
      <c r="DC126" s="959"/>
      <c r="DD126" s="959"/>
      <c r="DE126" s="959"/>
      <c r="DF126" s="960"/>
      <c r="DG126" s="928" t="s">
        <v>400</v>
      </c>
      <c r="DH126" s="929"/>
      <c r="DI126" s="929"/>
      <c r="DJ126" s="929"/>
      <c r="DK126" s="929"/>
      <c r="DL126" s="929" t="s">
        <v>400</v>
      </c>
      <c r="DM126" s="929"/>
      <c r="DN126" s="929"/>
      <c r="DO126" s="929"/>
      <c r="DP126" s="929"/>
      <c r="DQ126" s="929" t="s">
        <v>400</v>
      </c>
      <c r="DR126" s="929"/>
      <c r="DS126" s="929"/>
      <c r="DT126" s="929"/>
      <c r="DU126" s="929"/>
      <c r="DV126" s="930" t="s">
        <v>400</v>
      </c>
      <c r="DW126" s="930"/>
      <c r="DX126" s="930"/>
      <c r="DY126" s="930"/>
      <c r="DZ126" s="931"/>
    </row>
    <row r="127" spans="1:130" s="234" customFormat="1" ht="26.25" customHeight="1" x14ac:dyDescent="0.2">
      <c r="A127" s="1067"/>
      <c r="B127" s="957"/>
      <c r="C127" s="1005" t="s">
        <v>469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467</v>
      </c>
      <c r="AB127" s="962"/>
      <c r="AC127" s="962"/>
      <c r="AD127" s="962"/>
      <c r="AE127" s="963"/>
      <c r="AF127" s="964" t="s">
        <v>128</v>
      </c>
      <c r="AG127" s="962"/>
      <c r="AH127" s="962"/>
      <c r="AI127" s="962"/>
      <c r="AJ127" s="963"/>
      <c r="AK127" s="964" t="s">
        <v>128</v>
      </c>
      <c r="AL127" s="962"/>
      <c r="AM127" s="962"/>
      <c r="AN127" s="962"/>
      <c r="AO127" s="963"/>
      <c r="AP127" s="965" t="s">
        <v>128</v>
      </c>
      <c r="AQ127" s="966"/>
      <c r="AR127" s="966"/>
      <c r="AS127" s="966"/>
      <c r="AT127" s="967"/>
      <c r="AU127" s="270"/>
      <c r="AV127" s="270"/>
      <c r="AW127" s="270"/>
      <c r="AX127" s="1039" t="s">
        <v>470</v>
      </c>
      <c r="AY127" s="1040"/>
      <c r="AZ127" s="1040"/>
      <c r="BA127" s="1040"/>
      <c r="BB127" s="1040"/>
      <c r="BC127" s="1040"/>
      <c r="BD127" s="1040"/>
      <c r="BE127" s="1041"/>
      <c r="BF127" s="1042" t="s">
        <v>471</v>
      </c>
      <c r="BG127" s="1040"/>
      <c r="BH127" s="1040"/>
      <c r="BI127" s="1040"/>
      <c r="BJ127" s="1040"/>
      <c r="BK127" s="1040"/>
      <c r="BL127" s="1041"/>
      <c r="BM127" s="1042" t="s">
        <v>472</v>
      </c>
      <c r="BN127" s="1040"/>
      <c r="BO127" s="1040"/>
      <c r="BP127" s="1040"/>
      <c r="BQ127" s="1040"/>
      <c r="BR127" s="1040"/>
      <c r="BS127" s="1041"/>
      <c r="BT127" s="1042" t="s">
        <v>473</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474</v>
      </c>
      <c r="CQ127" s="959"/>
      <c r="CR127" s="959"/>
      <c r="CS127" s="959"/>
      <c r="CT127" s="959"/>
      <c r="CU127" s="959"/>
      <c r="CV127" s="959"/>
      <c r="CW127" s="959"/>
      <c r="CX127" s="959"/>
      <c r="CY127" s="959"/>
      <c r="CZ127" s="959"/>
      <c r="DA127" s="959"/>
      <c r="DB127" s="959"/>
      <c r="DC127" s="959"/>
      <c r="DD127" s="959"/>
      <c r="DE127" s="959"/>
      <c r="DF127" s="960"/>
      <c r="DG127" s="928" t="s">
        <v>128</v>
      </c>
      <c r="DH127" s="929"/>
      <c r="DI127" s="929"/>
      <c r="DJ127" s="929"/>
      <c r="DK127" s="929"/>
      <c r="DL127" s="929" t="s">
        <v>128</v>
      </c>
      <c r="DM127" s="929"/>
      <c r="DN127" s="929"/>
      <c r="DO127" s="929"/>
      <c r="DP127" s="929"/>
      <c r="DQ127" s="929" t="s">
        <v>128</v>
      </c>
      <c r="DR127" s="929"/>
      <c r="DS127" s="929"/>
      <c r="DT127" s="929"/>
      <c r="DU127" s="929"/>
      <c r="DV127" s="930" t="s">
        <v>128</v>
      </c>
      <c r="DW127" s="930"/>
      <c r="DX127" s="930"/>
      <c r="DY127" s="930"/>
      <c r="DZ127" s="931"/>
    </row>
    <row r="128" spans="1:130" s="234" customFormat="1" ht="26.25" customHeight="1" thickBot="1" x14ac:dyDescent="0.25">
      <c r="A128" s="1050" t="s">
        <v>475</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476</v>
      </c>
      <c r="X128" s="1052"/>
      <c r="Y128" s="1052"/>
      <c r="Z128" s="1053"/>
      <c r="AA128" s="1054">
        <v>4205251</v>
      </c>
      <c r="AB128" s="1055"/>
      <c r="AC128" s="1055"/>
      <c r="AD128" s="1055"/>
      <c r="AE128" s="1056"/>
      <c r="AF128" s="1057">
        <v>7183690</v>
      </c>
      <c r="AG128" s="1055"/>
      <c r="AH128" s="1055"/>
      <c r="AI128" s="1055"/>
      <c r="AJ128" s="1056"/>
      <c r="AK128" s="1057">
        <v>3533978</v>
      </c>
      <c r="AL128" s="1055"/>
      <c r="AM128" s="1055"/>
      <c r="AN128" s="1055"/>
      <c r="AO128" s="1056"/>
      <c r="AP128" s="1058"/>
      <c r="AQ128" s="1059"/>
      <c r="AR128" s="1059"/>
      <c r="AS128" s="1059"/>
      <c r="AT128" s="1060"/>
      <c r="AU128" s="270"/>
      <c r="AV128" s="270"/>
      <c r="AW128" s="270"/>
      <c r="AX128" s="900" t="s">
        <v>477</v>
      </c>
      <c r="AY128" s="901"/>
      <c r="AZ128" s="901"/>
      <c r="BA128" s="901"/>
      <c r="BB128" s="901"/>
      <c r="BC128" s="901"/>
      <c r="BD128" s="901"/>
      <c r="BE128" s="902"/>
      <c r="BF128" s="1061" t="s">
        <v>128</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478</v>
      </c>
      <c r="CQ128" s="1044"/>
      <c r="CR128" s="1044"/>
      <c r="CS128" s="1044"/>
      <c r="CT128" s="1044"/>
      <c r="CU128" s="1044"/>
      <c r="CV128" s="1044"/>
      <c r="CW128" s="1044"/>
      <c r="CX128" s="1044"/>
      <c r="CY128" s="1044"/>
      <c r="CZ128" s="1044"/>
      <c r="DA128" s="1044"/>
      <c r="DB128" s="1044"/>
      <c r="DC128" s="1044"/>
      <c r="DD128" s="1044"/>
      <c r="DE128" s="1044"/>
      <c r="DF128" s="1045"/>
      <c r="DG128" s="1046">
        <v>575424</v>
      </c>
      <c r="DH128" s="1047"/>
      <c r="DI128" s="1047"/>
      <c r="DJ128" s="1047"/>
      <c r="DK128" s="1047"/>
      <c r="DL128" s="1047">
        <v>644389</v>
      </c>
      <c r="DM128" s="1047"/>
      <c r="DN128" s="1047"/>
      <c r="DO128" s="1047"/>
      <c r="DP128" s="1047"/>
      <c r="DQ128" s="1047">
        <v>833977</v>
      </c>
      <c r="DR128" s="1047"/>
      <c r="DS128" s="1047"/>
      <c r="DT128" s="1047"/>
      <c r="DU128" s="1047"/>
      <c r="DV128" s="1048">
        <v>0.2</v>
      </c>
      <c r="DW128" s="1048"/>
      <c r="DX128" s="1048"/>
      <c r="DY128" s="1048"/>
      <c r="DZ128" s="1049"/>
    </row>
    <row r="129" spans="1:131" s="234" customFormat="1" ht="26.25" customHeight="1" x14ac:dyDescent="0.2">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479</v>
      </c>
      <c r="X129" s="1081"/>
      <c r="Y129" s="1081"/>
      <c r="Z129" s="1082"/>
      <c r="AA129" s="961">
        <v>367179263</v>
      </c>
      <c r="AB129" s="962"/>
      <c r="AC129" s="962"/>
      <c r="AD129" s="962"/>
      <c r="AE129" s="963"/>
      <c r="AF129" s="964">
        <v>373832319</v>
      </c>
      <c r="AG129" s="962"/>
      <c r="AH129" s="962"/>
      <c r="AI129" s="962"/>
      <c r="AJ129" s="963"/>
      <c r="AK129" s="964">
        <v>378095892</v>
      </c>
      <c r="AL129" s="962"/>
      <c r="AM129" s="962"/>
      <c r="AN129" s="962"/>
      <c r="AO129" s="963"/>
      <c r="AP129" s="1083"/>
      <c r="AQ129" s="1084"/>
      <c r="AR129" s="1084"/>
      <c r="AS129" s="1084"/>
      <c r="AT129" s="1085"/>
      <c r="AU129" s="272"/>
      <c r="AV129" s="272"/>
      <c r="AW129" s="272"/>
      <c r="AX129" s="1074" t="s">
        <v>480</v>
      </c>
      <c r="AY129" s="959"/>
      <c r="AZ129" s="959"/>
      <c r="BA129" s="959"/>
      <c r="BB129" s="959"/>
      <c r="BC129" s="959"/>
      <c r="BD129" s="959"/>
      <c r="BE129" s="960"/>
      <c r="BF129" s="1075" t="s">
        <v>128</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481</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482</v>
      </c>
      <c r="X130" s="1081"/>
      <c r="Y130" s="1081"/>
      <c r="Z130" s="1082"/>
      <c r="AA130" s="961">
        <v>41167004</v>
      </c>
      <c r="AB130" s="962"/>
      <c r="AC130" s="962"/>
      <c r="AD130" s="962"/>
      <c r="AE130" s="963"/>
      <c r="AF130" s="964">
        <v>41929792</v>
      </c>
      <c r="AG130" s="962"/>
      <c r="AH130" s="962"/>
      <c r="AI130" s="962"/>
      <c r="AJ130" s="963"/>
      <c r="AK130" s="964">
        <v>42321236</v>
      </c>
      <c r="AL130" s="962"/>
      <c r="AM130" s="962"/>
      <c r="AN130" s="962"/>
      <c r="AO130" s="963"/>
      <c r="AP130" s="1083"/>
      <c r="AQ130" s="1084"/>
      <c r="AR130" s="1084"/>
      <c r="AS130" s="1084"/>
      <c r="AT130" s="1085"/>
      <c r="AU130" s="272"/>
      <c r="AV130" s="272"/>
      <c r="AW130" s="272"/>
      <c r="AX130" s="1074" t="s">
        <v>483</v>
      </c>
      <c r="AY130" s="959"/>
      <c r="AZ130" s="959"/>
      <c r="BA130" s="959"/>
      <c r="BB130" s="959"/>
      <c r="BC130" s="959"/>
      <c r="BD130" s="959"/>
      <c r="BE130" s="960"/>
      <c r="BF130" s="1111">
        <v>8.4</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484</v>
      </c>
      <c r="X131" s="1119"/>
      <c r="Y131" s="1119"/>
      <c r="Z131" s="1120"/>
      <c r="AA131" s="1121">
        <v>326012259</v>
      </c>
      <c r="AB131" s="1122"/>
      <c r="AC131" s="1122"/>
      <c r="AD131" s="1122"/>
      <c r="AE131" s="1123"/>
      <c r="AF131" s="1124">
        <v>331902527</v>
      </c>
      <c r="AG131" s="1122"/>
      <c r="AH131" s="1122"/>
      <c r="AI131" s="1122"/>
      <c r="AJ131" s="1123"/>
      <c r="AK131" s="1124">
        <v>335774656</v>
      </c>
      <c r="AL131" s="1122"/>
      <c r="AM131" s="1122"/>
      <c r="AN131" s="1122"/>
      <c r="AO131" s="1123"/>
      <c r="AP131" s="1125"/>
      <c r="AQ131" s="1126"/>
      <c r="AR131" s="1126"/>
      <c r="AS131" s="1126"/>
      <c r="AT131" s="1127"/>
      <c r="AU131" s="272"/>
      <c r="AV131" s="272"/>
      <c r="AW131" s="272"/>
      <c r="AX131" s="1093" t="s">
        <v>485</v>
      </c>
      <c r="AY131" s="1044"/>
      <c r="AZ131" s="1044"/>
      <c r="BA131" s="1044"/>
      <c r="BB131" s="1044"/>
      <c r="BC131" s="1044"/>
      <c r="BD131" s="1044"/>
      <c r="BE131" s="1045"/>
      <c r="BF131" s="1094">
        <v>45</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486</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487</v>
      </c>
      <c r="W132" s="1104"/>
      <c r="X132" s="1104"/>
      <c r="Y132" s="1104"/>
      <c r="Z132" s="1105"/>
      <c r="AA132" s="1106">
        <v>8.8118434830000005</v>
      </c>
      <c r="AB132" s="1107"/>
      <c r="AC132" s="1107"/>
      <c r="AD132" s="1107"/>
      <c r="AE132" s="1108"/>
      <c r="AF132" s="1109">
        <v>8.8998334139999997</v>
      </c>
      <c r="AG132" s="1107"/>
      <c r="AH132" s="1107"/>
      <c r="AI132" s="1107"/>
      <c r="AJ132" s="1108"/>
      <c r="AK132" s="1109">
        <v>7.5847829920000001</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488</v>
      </c>
      <c r="W133" s="1087"/>
      <c r="X133" s="1087"/>
      <c r="Y133" s="1087"/>
      <c r="Z133" s="1088"/>
      <c r="AA133" s="1089">
        <v>9.5</v>
      </c>
      <c r="AB133" s="1090"/>
      <c r="AC133" s="1090"/>
      <c r="AD133" s="1090"/>
      <c r="AE133" s="1091"/>
      <c r="AF133" s="1089">
        <v>9</v>
      </c>
      <c r="AG133" s="1090"/>
      <c r="AH133" s="1090"/>
      <c r="AI133" s="1090"/>
      <c r="AJ133" s="1091"/>
      <c r="AK133" s="1089">
        <v>8.4</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6Gff0+SP5wF0cfpu4I9YqjAO1ku87PxlVSCyMd6hS0z2SLYqN5ToVm7uke7uVDGUApXK939Tg1WSoFG7hv6g0Q==" saltValue="xpo/qQU4gBLrFVs/f8yJ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489</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yCF3kkROcq+MQvBq3Io1hUJKbt4s8zKaMv1gYjOMnunMB43wW6xsaL5U8mQEP/Dp8LqZKwUOmYz/1e0RgGNBUA==" saltValue="V+tw/I3bkTXwC+IdqpD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490</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UsppRO+4W0TGtbrfY+kiO2oJQdkW5jwFDgPqoBagRcT4EwMsD0LJu6OeUSfKsunnknZvOv0x+wYR68JqCv/mQ==" saltValue="cF2JsRti179ukGhDAMAP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491</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492</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493</v>
      </c>
      <c r="AP7" s="293"/>
      <c r="AQ7" s="294" t="s">
        <v>494</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495</v>
      </c>
      <c r="AQ8" s="300" t="s">
        <v>496</v>
      </c>
      <c r="AR8" s="301" t="s">
        <v>497</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498</v>
      </c>
      <c r="AL9" s="1131"/>
      <c r="AM9" s="1131"/>
      <c r="AN9" s="1132"/>
      <c r="AO9" s="302">
        <v>195625477</v>
      </c>
      <c r="AP9" s="302">
        <v>132522</v>
      </c>
      <c r="AQ9" s="303">
        <v>137138</v>
      </c>
      <c r="AR9" s="304">
        <v>-3.4</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499</v>
      </c>
      <c r="AL10" s="1131"/>
      <c r="AM10" s="1131"/>
      <c r="AN10" s="1132"/>
      <c r="AO10" s="302" t="s">
        <v>500</v>
      </c>
      <c r="AP10" s="302" t="s">
        <v>500</v>
      </c>
      <c r="AQ10" s="303">
        <v>357</v>
      </c>
      <c r="AR10" s="304" t="s">
        <v>500</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501</v>
      </c>
      <c r="AL11" s="1131"/>
      <c r="AM11" s="1131"/>
      <c r="AN11" s="1132"/>
      <c r="AO11" s="302">
        <v>4325145</v>
      </c>
      <c r="AP11" s="302">
        <v>2930</v>
      </c>
      <c r="AQ11" s="303">
        <v>818</v>
      </c>
      <c r="AR11" s="304">
        <v>258.2</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502</v>
      </c>
      <c r="AL12" s="1131"/>
      <c r="AM12" s="1131"/>
      <c r="AN12" s="1132"/>
      <c r="AO12" s="302" t="s">
        <v>500</v>
      </c>
      <c r="AP12" s="302" t="s">
        <v>500</v>
      </c>
      <c r="AQ12" s="303" t="s">
        <v>500</v>
      </c>
      <c r="AR12" s="304" t="s">
        <v>500</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503</v>
      </c>
      <c r="AL13" s="1131"/>
      <c r="AM13" s="1131"/>
      <c r="AN13" s="1132"/>
      <c r="AO13" s="302">
        <v>89475</v>
      </c>
      <c r="AP13" s="302">
        <v>61</v>
      </c>
      <c r="AQ13" s="303">
        <v>9</v>
      </c>
      <c r="AR13" s="304">
        <v>577.79999999999995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504</v>
      </c>
      <c r="AL14" s="1131"/>
      <c r="AM14" s="1131"/>
      <c r="AN14" s="1132"/>
      <c r="AO14" s="302">
        <v>3259804</v>
      </c>
      <c r="AP14" s="302">
        <v>2208</v>
      </c>
      <c r="AQ14" s="303">
        <v>2491</v>
      </c>
      <c r="AR14" s="304">
        <v>-11.4</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505</v>
      </c>
      <c r="AL15" s="1131"/>
      <c r="AM15" s="1131"/>
      <c r="AN15" s="1132"/>
      <c r="AO15" s="302">
        <v>-10925879</v>
      </c>
      <c r="AP15" s="302">
        <v>-7401</v>
      </c>
      <c r="AQ15" s="303">
        <v>-11877</v>
      </c>
      <c r="AR15" s="304">
        <v>-37.700000000000003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155</v>
      </c>
      <c r="AL16" s="1137"/>
      <c r="AM16" s="1137"/>
      <c r="AN16" s="1138"/>
      <c r="AO16" s="302">
        <v>192374022</v>
      </c>
      <c r="AP16" s="302">
        <v>130319</v>
      </c>
      <c r="AQ16" s="303">
        <v>128937</v>
      </c>
      <c r="AR16" s="304">
        <v>1.1000000000000001</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506</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507</v>
      </c>
      <c r="AP20" s="313" t="s">
        <v>508</v>
      </c>
      <c r="AQ20" s="314" t="s">
        <v>509</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510</v>
      </c>
      <c r="AL21" s="1140"/>
      <c r="AM21" s="1140"/>
      <c r="AN21" s="1141"/>
      <c r="AO21" s="317">
        <v>1447.32</v>
      </c>
      <c r="AP21" s="318">
        <v>1453.19</v>
      </c>
      <c r="AQ21" s="319">
        <v>-5.87</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511</v>
      </c>
      <c r="AL22" s="1140"/>
      <c r="AM22" s="1140"/>
      <c r="AN22" s="1141"/>
      <c r="AO22" s="322">
        <v>98.2</v>
      </c>
      <c r="AP22" s="323">
        <v>98.7</v>
      </c>
      <c r="AQ22" s="324">
        <v>-0.5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512</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513</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514</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493</v>
      </c>
      <c r="AP30" s="293"/>
      <c r="AQ30" s="294" t="s">
        <v>494</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495</v>
      </c>
      <c r="AQ31" s="300" t="s">
        <v>496</v>
      </c>
      <c r="AR31" s="301" t="s">
        <v>497</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515</v>
      </c>
      <c r="AL32" s="1134"/>
      <c r="AM32" s="1134"/>
      <c r="AN32" s="1135"/>
      <c r="AO32" s="302">
        <v>67016184</v>
      </c>
      <c r="AP32" s="302">
        <v>45398</v>
      </c>
      <c r="AQ32" s="303">
        <v>74230</v>
      </c>
      <c r="AR32" s="304">
        <v>-38.799999999999997</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516</v>
      </c>
      <c r="AL33" s="1134"/>
      <c r="AM33" s="1134"/>
      <c r="AN33" s="1135"/>
      <c r="AO33" s="302" t="s">
        <v>500</v>
      </c>
      <c r="AP33" s="302" t="s">
        <v>500</v>
      </c>
      <c r="AQ33" s="303" t="s">
        <v>500</v>
      </c>
      <c r="AR33" s="304" t="s">
        <v>500</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517</v>
      </c>
      <c r="AL34" s="1134"/>
      <c r="AM34" s="1134"/>
      <c r="AN34" s="1135"/>
      <c r="AO34" s="302" t="s">
        <v>500</v>
      </c>
      <c r="AP34" s="302" t="s">
        <v>500</v>
      </c>
      <c r="AQ34" s="303">
        <v>4236</v>
      </c>
      <c r="AR34" s="304" t="s">
        <v>500</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518</v>
      </c>
      <c r="AL35" s="1134"/>
      <c r="AM35" s="1134"/>
      <c r="AN35" s="1135"/>
      <c r="AO35" s="302">
        <v>3637736</v>
      </c>
      <c r="AP35" s="302">
        <v>2464</v>
      </c>
      <c r="AQ35" s="303">
        <v>1743</v>
      </c>
      <c r="AR35" s="304">
        <v>41.4</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519</v>
      </c>
      <c r="AL36" s="1134"/>
      <c r="AM36" s="1134"/>
      <c r="AN36" s="1135"/>
      <c r="AO36" s="302">
        <v>482470</v>
      </c>
      <c r="AP36" s="302">
        <v>327</v>
      </c>
      <c r="AQ36" s="303">
        <v>166</v>
      </c>
      <c r="AR36" s="304">
        <v>97</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520</v>
      </c>
      <c r="AL37" s="1134"/>
      <c r="AM37" s="1134"/>
      <c r="AN37" s="1135"/>
      <c r="AO37" s="302">
        <v>177936</v>
      </c>
      <c r="AP37" s="302">
        <v>121</v>
      </c>
      <c r="AQ37" s="303">
        <v>811</v>
      </c>
      <c r="AR37" s="304">
        <v>-85.1</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521</v>
      </c>
      <c r="AL38" s="1143"/>
      <c r="AM38" s="1143"/>
      <c r="AN38" s="1144"/>
      <c r="AO38" s="332">
        <v>8667</v>
      </c>
      <c r="AP38" s="332">
        <v>6</v>
      </c>
      <c r="AQ38" s="333">
        <v>2</v>
      </c>
      <c r="AR38" s="324">
        <v>200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522</v>
      </c>
      <c r="AL39" s="1143"/>
      <c r="AM39" s="1143"/>
      <c r="AN39" s="1144"/>
      <c r="AO39" s="302">
        <v>-3533978</v>
      </c>
      <c r="AP39" s="302">
        <v>-2394</v>
      </c>
      <c r="AQ39" s="303">
        <v>-2418</v>
      </c>
      <c r="AR39" s="304">
        <v>-1</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523</v>
      </c>
      <c r="AL40" s="1134"/>
      <c r="AM40" s="1134"/>
      <c r="AN40" s="1135"/>
      <c r="AO40" s="302">
        <v>-42321236</v>
      </c>
      <c r="AP40" s="302">
        <v>-28669</v>
      </c>
      <c r="AQ40" s="303">
        <v>-51416</v>
      </c>
      <c r="AR40" s="304">
        <v>-44.2</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524</v>
      </c>
      <c r="AL41" s="1137"/>
      <c r="AM41" s="1137"/>
      <c r="AN41" s="1138"/>
      <c r="AO41" s="302">
        <v>25467779</v>
      </c>
      <c r="AP41" s="302">
        <v>17253</v>
      </c>
      <c r="AQ41" s="303">
        <v>27354</v>
      </c>
      <c r="AR41" s="304">
        <v>-36.9</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525</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526</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493</v>
      </c>
      <c r="AN49" s="1147" t="s">
        <v>527</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528</v>
      </c>
      <c r="AO50" s="345" t="s">
        <v>529</v>
      </c>
      <c r="AP50" s="346" t="s">
        <v>530</v>
      </c>
      <c r="AQ50" s="347" t="s">
        <v>531</v>
      </c>
      <c r="AR50" s="348" t="s">
        <v>532</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533</v>
      </c>
      <c r="AL51" s="341"/>
      <c r="AM51" s="349">
        <v>175653660</v>
      </c>
      <c r="AN51" s="350">
        <v>120805</v>
      </c>
      <c r="AO51" s="351">
        <v>9.1</v>
      </c>
      <c r="AP51" s="352">
        <v>123663</v>
      </c>
      <c r="AQ51" s="353">
        <v>8.4</v>
      </c>
      <c r="AR51" s="354">
        <v>0.7</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534</v>
      </c>
      <c r="AM52" s="357">
        <v>11437766</v>
      </c>
      <c r="AN52" s="358">
        <v>7866</v>
      </c>
      <c r="AO52" s="359">
        <v>18.5</v>
      </c>
      <c r="AP52" s="360">
        <v>28854</v>
      </c>
      <c r="AQ52" s="361">
        <v>16</v>
      </c>
      <c r="AR52" s="362">
        <v>2.5</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535</v>
      </c>
      <c r="AL53" s="341"/>
      <c r="AM53" s="349">
        <v>178139116</v>
      </c>
      <c r="AN53" s="350">
        <v>121910</v>
      </c>
      <c r="AO53" s="351">
        <v>0.9</v>
      </c>
      <c r="AP53" s="352">
        <v>97161</v>
      </c>
      <c r="AQ53" s="353">
        <v>-21.4</v>
      </c>
      <c r="AR53" s="354">
        <v>22.3</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534</v>
      </c>
      <c r="AM54" s="357">
        <v>14776572</v>
      </c>
      <c r="AN54" s="358">
        <v>10112</v>
      </c>
      <c r="AO54" s="359">
        <v>28.6</v>
      </c>
      <c r="AP54" s="360">
        <v>26543</v>
      </c>
      <c r="AQ54" s="361">
        <v>-8</v>
      </c>
      <c r="AR54" s="362">
        <v>36.6</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536</v>
      </c>
      <c r="AL55" s="341"/>
      <c r="AM55" s="349">
        <v>180924551</v>
      </c>
      <c r="AN55" s="350">
        <v>123324</v>
      </c>
      <c r="AO55" s="351">
        <v>1.2</v>
      </c>
      <c r="AP55" s="352">
        <v>101731</v>
      </c>
      <c r="AQ55" s="353">
        <v>4.7</v>
      </c>
      <c r="AR55" s="354">
        <v>-3.5</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534</v>
      </c>
      <c r="AM56" s="357">
        <v>22521441</v>
      </c>
      <c r="AN56" s="358">
        <v>15351</v>
      </c>
      <c r="AO56" s="359">
        <v>51.8</v>
      </c>
      <c r="AP56" s="360">
        <v>26906</v>
      </c>
      <c r="AQ56" s="361">
        <v>1.4</v>
      </c>
      <c r="AR56" s="362">
        <v>50.4</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537</v>
      </c>
      <c r="AL57" s="341"/>
      <c r="AM57" s="349">
        <v>156443642</v>
      </c>
      <c r="AN57" s="350">
        <v>106313</v>
      </c>
      <c r="AO57" s="351">
        <v>-13.8</v>
      </c>
      <c r="AP57" s="352">
        <v>108224</v>
      </c>
      <c r="AQ57" s="353">
        <v>6.4</v>
      </c>
      <c r="AR57" s="354">
        <v>-20.2</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534</v>
      </c>
      <c r="AM58" s="357">
        <v>12018215</v>
      </c>
      <c r="AN58" s="358">
        <v>8167</v>
      </c>
      <c r="AO58" s="359">
        <v>-46.8</v>
      </c>
      <c r="AP58" s="360">
        <v>27358</v>
      </c>
      <c r="AQ58" s="361">
        <v>1.7</v>
      </c>
      <c r="AR58" s="362">
        <v>-48.5</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538</v>
      </c>
      <c r="AL59" s="341"/>
      <c r="AM59" s="349">
        <v>134964161</v>
      </c>
      <c r="AN59" s="350">
        <v>91428</v>
      </c>
      <c r="AO59" s="351">
        <v>-14</v>
      </c>
      <c r="AP59" s="352">
        <v>105585</v>
      </c>
      <c r="AQ59" s="353">
        <v>-2.4</v>
      </c>
      <c r="AR59" s="354">
        <v>-11.6</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534</v>
      </c>
      <c r="AM60" s="357">
        <v>11305711</v>
      </c>
      <c r="AN60" s="358">
        <v>7659</v>
      </c>
      <c r="AO60" s="359">
        <v>-6.2</v>
      </c>
      <c r="AP60" s="360">
        <v>26225</v>
      </c>
      <c r="AQ60" s="361">
        <v>-4.0999999999999996</v>
      </c>
      <c r="AR60" s="362">
        <v>-2.1</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539</v>
      </c>
      <c r="AL61" s="363"/>
      <c r="AM61" s="364">
        <v>165225026</v>
      </c>
      <c r="AN61" s="365">
        <v>112756</v>
      </c>
      <c r="AO61" s="366">
        <v>-3.3</v>
      </c>
      <c r="AP61" s="367">
        <v>107273</v>
      </c>
      <c r="AQ61" s="368">
        <v>-0.9</v>
      </c>
      <c r="AR61" s="354">
        <v>-2.4</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534</v>
      </c>
      <c r="AM62" s="357">
        <v>14411941</v>
      </c>
      <c r="AN62" s="358">
        <v>9831</v>
      </c>
      <c r="AO62" s="359">
        <v>9.1999999999999993</v>
      </c>
      <c r="AP62" s="360">
        <v>27177</v>
      </c>
      <c r="AQ62" s="361">
        <v>1.4</v>
      </c>
      <c r="AR62" s="362">
        <v>7.8</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wbY0Xp2f5pZoTc5fPZehYSzcKrUJH0TkYgelr7K2RGBY7gJkbb9HfJopAAWLGoTXZmRu/G4chhRQ1fRgmzbu6Q==" saltValue="0ITnLI6PNpZSLm79VnDP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MWZc67mxVgb3Z8N1XZJoUqb0bh69NYM5odG79upUP9BUNAdFNXh0oeUJWGLRjLkXLM7x7qBFoAzXO6uDv4laA==" saltValue="pj0r9BVh9zKl3GiaqXr3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XW+oWBjsOvHgU4nYNs8hBcJ5SNs5yGX1RsWTUt727O+mkYyKx6nO2kD5u2D0eW/7su+wSbE1ky7FbMKDDwZPA==" saltValue="zzaGNf5pXNBkrm15lavc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542</v>
      </c>
      <c r="G46" s="372" t="s">
        <v>543</v>
      </c>
      <c r="H46" s="372" t="s">
        <v>544</v>
      </c>
      <c r="I46" s="372" t="s">
        <v>545</v>
      </c>
      <c r="J46" s="373" t="s">
        <v>546</v>
      </c>
    </row>
    <row r="47" spans="2:10" ht="57.75" customHeight="1" x14ac:dyDescent="0.2">
      <c r="B47" s="7"/>
      <c r="C47" s="1150" t="s">
        <v>3</v>
      </c>
      <c r="D47" s="1150"/>
      <c r="E47" s="1151"/>
      <c r="F47" s="374">
        <v>6.97</v>
      </c>
      <c r="G47" s="375">
        <v>6.41</v>
      </c>
      <c r="H47" s="375">
        <v>6.42</v>
      </c>
      <c r="I47" s="375">
        <v>6.15</v>
      </c>
      <c r="J47" s="376">
        <v>5.79</v>
      </c>
    </row>
    <row r="48" spans="2:10" ht="57.75" customHeight="1" x14ac:dyDescent="0.2">
      <c r="B48" s="8"/>
      <c r="C48" s="1152" t="s">
        <v>4</v>
      </c>
      <c r="D48" s="1152"/>
      <c r="E48" s="1153"/>
      <c r="F48" s="377">
        <v>0.97</v>
      </c>
      <c r="G48" s="378">
        <v>1</v>
      </c>
      <c r="H48" s="378">
        <v>0.94</v>
      </c>
      <c r="I48" s="378">
        <v>0.95</v>
      </c>
      <c r="J48" s="379">
        <v>1.08</v>
      </c>
    </row>
    <row r="49" spans="2:10" ht="57.75" customHeight="1" thickBot="1" x14ac:dyDescent="0.25">
      <c r="B49" s="9"/>
      <c r="C49" s="1154" t="s">
        <v>5</v>
      </c>
      <c r="D49" s="1154"/>
      <c r="E49" s="1155"/>
      <c r="F49" s="380" t="s">
        <v>547</v>
      </c>
      <c r="G49" s="381">
        <v>0.08</v>
      </c>
      <c r="H49" s="381" t="s">
        <v>548</v>
      </c>
      <c r="I49" s="381" t="s">
        <v>549</v>
      </c>
      <c r="J49" s="382" t="s">
        <v>550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gMw8ijAKfgUyGZuPWalNYyo16R0jIQpQDWplcOp++63ka8ToGUeR46INHw0/4rNZINPUNmvJva89dvOj31gmw==" saltValue="qrGU56tEshrKnos/z4ZE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542</v>
      </c>
      <c r="G33" s="17" t="s">
        <v>543</v>
      </c>
      <c r="H33" s="17" t="s">
        <v>544</v>
      </c>
      <c r="I33" s="17" t="s">
        <v>545</v>
      </c>
      <c r="J33" s="18" t="s">
        <v>546</v>
      </c>
      <c r="K33" s="10"/>
      <c r="L33" s="10"/>
      <c r="M33" s="10"/>
      <c r="N33" s="10"/>
      <c r="O33" s="10"/>
      <c r="P33" s="10"/>
    </row>
    <row r="34" spans="1:16" ht="39" customHeight="1" x14ac:dyDescent="0.2">
      <c r="A34" s="10"/>
      <c r="B34" s="19"/>
      <c r="C34" s="1162" t="s">
        <v>551</v>
      </c>
      <c r="D34" s="1162"/>
      <c r="E34" s="1163"/>
      <c r="F34" s="20">
        <v>3.78</v>
      </c>
      <c r="G34" s="21">
        <v>3.49</v>
      </c>
      <c r="H34" s="21">
        <v>3.52</v>
      </c>
      <c r="I34" s="21">
        <v>3.38</v>
      </c>
      <c r="J34" s="22">
        <v>3.27</v>
      </c>
      <c r="K34" s="10"/>
      <c r="L34" s="10"/>
      <c r="M34" s="10"/>
      <c r="N34" s="10"/>
      <c r="O34" s="10"/>
      <c r="P34" s="10"/>
    </row>
    <row r="35" spans="1:16" ht="39" customHeight="1" x14ac:dyDescent="0.2">
      <c r="A35" s="10"/>
      <c r="B35" s="23"/>
      <c r="C35" s="1156" t="s">
        <v>552</v>
      </c>
      <c r="D35" s="1157"/>
      <c r="E35" s="1158"/>
      <c r="F35" s="24">
        <v>4.08</v>
      </c>
      <c r="G35" s="25">
        <v>3.91</v>
      </c>
      <c r="H35" s="25">
        <v>3.75</v>
      </c>
      <c r="I35" s="25">
        <v>2.14</v>
      </c>
      <c r="J35" s="26">
        <v>2.0699999999999998</v>
      </c>
      <c r="K35" s="10"/>
      <c r="L35" s="10"/>
      <c r="M35" s="10"/>
      <c r="N35" s="10"/>
      <c r="O35" s="10"/>
      <c r="P35" s="10"/>
    </row>
    <row r="36" spans="1:16" ht="39" customHeight="1" x14ac:dyDescent="0.2">
      <c r="A36" s="10"/>
      <c r="B36" s="23"/>
      <c r="C36" s="1156" t="s">
        <v>553</v>
      </c>
      <c r="D36" s="1157"/>
      <c r="E36" s="1158"/>
      <c r="F36" s="24">
        <v>1.74</v>
      </c>
      <c r="G36" s="25">
        <v>1.68</v>
      </c>
      <c r="H36" s="25">
        <v>1.62</v>
      </c>
      <c r="I36" s="25">
        <v>1.55</v>
      </c>
      <c r="J36" s="26">
        <v>1.42</v>
      </c>
      <c r="K36" s="10"/>
      <c r="L36" s="10"/>
      <c r="M36" s="10"/>
      <c r="N36" s="10"/>
      <c r="O36" s="10"/>
      <c r="P36" s="10"/>
    </row>
    <row r="37" spans="1:16" ht="39" customHeight="1" x14ac:dyDescent="0.2">
      <c r="A37" s="10"/>
      <c r="B37" s="23"/>
      <c r="C37" s="1156" t="s">
        <v>554</v>
      </c>
      <c r="D37" s="1157"/>
      <c r="E37" s="1158"/>
      <c r="F37" s="24">
        <v>0.97</v>
      </c>
      <c r="G37" s="25">
        <v>0.99</v>
      </c>
      <c r="H37" s="25">
        <v>0.94</v>
      </c>
      <c r="I37" s="25">
        <v>0.95</v>
      </c>
      <c r="J37" s="26">
        <v>1.07</v>
      </c>
      <c r="K37" s="10"/>
      <c r="L37" s="10"/>
      <c r="M37" s="10"/>
      <c r="N37" s="10"/>
      <c r="O37" s="10"/>
      <c r="P37" s="10"/>
    </row>
    <row r="38" spans="1:16" ht="39" customHeight="1" x14ac:dyDescent="0.2">
      <c r="A38" s="10"/>
      <c r="B38" s="23"/>
      <c r="C38" s="1156" t="s">
        <v>555</v>
      </c>
      <c r="D38" s="1157"/>
      <c r="E38" s="1158"/>
      <c r="F38" s="24" t="s">
        <v>500</v>
      </c>
      <c r="G38" s="25" t="s">
        <v>500</v>
      </c>
      <c r="H38" s="25" t="s">
        <v>500</v>
      </c>
      <c r="I38" s="25" t="s">
        <v>500</v>
      </c>
      <c r="J38" s="26">
        <v>0.32</v>
      </c>
      <c r="K38" s="10"/>
      <c r="L38" s="10"/>
      <c r="M38" s="10"/>
      <c r="N38" s="10"/>
      <c r="O38" s="10"/>
      <c r="P38" s="10"/>
    </row>
    <row r="39" spans="1:16" ht="39" customHeight="1" x14ac:dyDescent="0.2">
      <c r="A39" s="10"/>
      <c r="B39" s="23"/>
      <c r="C39" s="1156" t="s">
        <v>556</v>
      </c>
      <c r="D39" s="1157"/>
      <c r="E39" s="1158"/>
      <c r="F39" s="24">
        <v>0.21</v>
      </c>
      <c r="G39" s="25">
        <v>0.23</v>
      </c>
      <c r="H39" s="25">
        <v>0.31</v>
      </c>
      <c r="I39" s="25">
        <v>0.3</v>
      </c>
      <c r="J39" s="26">
        <v>0.3</v>
      </c>
      <c r="K39" s="10"/>
      <c r="L39" s="10"/>
      <c r="M39" s="10"/>
      <c r="N39" s="10"/>
      <c r="O39" s="10"/>
      <c r="P39" s="10"/>
    </row>
    <row r="40" spans="1:16" ht="39" customHeight="1" x14ac:dyDescent="0.2">
      <c r="A40" s="10"/>
      <c r="B40" s="23"/>
      <c r="C40" s="1156" t="s">
        <v>557</v>
      </c>
      <c r="D40" s="1157"/>
      <c r="E40" s="1158"/>
      <c r="F40" s="24">
        <v>0</v>
      </c>
      <c r="G40" s="25">
        <v>0</v>
      </c>
      <c r="H40" s="25">
        <v>0.6</v>
      </c>
      <c r="I40" s="25">
        <v>0.2</v>
      </c>
      <c r="J40" s="26">
        <v>0.24</v>
      </c>
      <c r="K40" s="10"/>
      <c r="L40" s="10"/>
      <c r="M40" s="10"/>
      <c r="N40" s="10"/>
      <c r="O40" s="10"/>
      <c r="P40" s="10"/>
    </row>
    <row r="41" spans="1:16" ht="39" customHeight="1" x14ac:dyDescent="0.2">
      <c r="A41" s="10"/>
      <c r="B41" s="23"/>
      <c r="C41" s="1156" t="s">
        <v>558</v>
      </c>
      <c r="D41" s="1157"/>
      <c r="E41" s="1158"/>
      <c r="F41" s="24">
        <v>0.2</v>
      </c>
      <c r="G41" s="25">
        <v>0.17</v>
      </c>
      <c r="H41" s="25">
        <v>0.17</v>
      </c>
      <c r="I41" s="25">
        <v>0.2</v>
      </c>
      <c r="J41" s="26">
        <v>0.21</v>
      </c>
      <c r="K41" s="10"/>
      <c r="L41" s="10"/>
      <c r="M41" s="10"/>
      <c r="N41" s="10"/>
      <c r="O41" s="10"/>
      <c r="P41" s="10"/>
    </row>
    <row r="42" spans="1:16" ht="39" customHeight="1" x14ac:dyDescent="0.2">
      <c r="A42" s="10"/>
      <c r="B42" s="27"/>
      <c r="C42" s="1156" t="s">
        <v>559</v>
      </c>
      <c r="D42" s="1157"/>
      <c r="E42" s="1158"/>
      <c r="F42" s="24" t="s">
        <v>500</v>
      </c>
      <c r="G42" s="25" t="s">
        <v>500</v>
      </c>
      <c r="H42" s="25" t="s">
        <v>500</v>
      </c>
      <c r="I42" s="25" t="s">
        <v>500</v>
      </c>
      <c r="J42" s="26" t="s">
        <v>500</v>
      </c>
      <c r="K42" s="10"/>
      <c r="L42" s="10"/>
      <c r="M42" s="10"/>
      <c r="N42" s="10"/>
      <c r="O42" s="10"/>
      <c r="P42" s="10"/>
    </row>
    <row r="43" spans="1:16" ht="39" customHeight="1" thickBot="1" x14ac:dyDescent="0.25">
      <c r="A43" s="10"/>
      <c r="B43" s="28"/>
      <c r="C43" s="1159" t="s">
        <v>560</v>
      </c>
      <c r="D43" s="1160"/>
      <c r="E43" s="1161"/>
      <c r="F43" s="29">
        <v>0.44</v>
      </c>
      <c r="G43" s="30">
        <v>0.51</v>
      </c>
      <c r="H43" s="30">
        <v>0.56000000000000005</v>
      </c>
      <c r="I43" s="30">
        <v>0.66</v>
      </c>
      <c r="J43" s="31">
        <v>0.54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Xs2j5TNAp3ea6XBR95uGAmb7oW+NMoh7LCL1ifNew01yaIwvc2UMXUlYQN2X9bKRqKrvZTLn+j2fZRB/5LkuHg==" saltValue="Dzb7UNupqxb/gdx3wv+W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542</v>
      </c>
      <c r="L44" s="44" t="s">
        <v>543</v>
      </c>
      <c r="M44" s="44" t="s">
        <v>544</v>
      </c>
      <c r="N44" s="44" t="s">
        <v>545</v>
      </c>
      <c r="O44" s="45" t="s">
        <v>546</v>
      </c>
      <c r="P44" s="36"/>
      <c r="Q44" s="36"/>
      <c r="R44" s="36"/>
      <c r="S44" s="36"/>
      <c r="T44" s="36"/>
      <c r="U44" s="36"/>
    </row>
    <row r="45" spans="1:21" ht="30.75" customHeight="1" x14ac:dyDescent="0.2">
      <c r="A45" s="36"/>
      <c r="B45" s="1164" t="s">
        <v>10</v>
      </c>
      <c r="C45" s="1165"/>
      <c r="D45" s="46"/>
      <c r="E45" s="1170" t="s">
        <v>11</v>
      </c>
      <c r="F45" s="1170"/>
      <c r="G45" s="1170"/>
      <c r="H45" s="1170"/>
      <c r="I45" s="1170"/>
      <c r="J45" s="1171"/>
      <c r="K45" s="47">
        <v>71971</v>
      </c>
      <c r="L45" s="48">
        <v>69922</v>
      </c>
      <c r="M45" s="48">
        <v>69469</v>
      </c>
      <c r="N45" s="48">
        <v>74465</v>
      </c>
      <c r="O45" s="49">
        <v>67016</v>
      </c>
      <c r="P45" s="36"/>
      <c r="Q45" s="36"/>
      <c r="R45" s="36"/>
      <c r="S45" s="36"/>
      <c r="T45" s="36"/>
      <c r="U45" s="36"/>
    </row>
    <row r="46" spans="1:21" ht="30.75" customHeight="1" x14ac:dyDescent="0.2">
      <c r="A46" s="36"/>
      <c r="B46" s="1166"/>
      <c r="C46" s="1167"/>
      <c r="D46" s="50"/>
      <c r="E46" s="1172" t="s">
        <v>12</v>
      </c>
      <c r="F46" s="1172"/>
      <c r="G46" s="1172"/>
      <c r="H46" s="1172"/>
      <c r="I46" s="1172"/>
      <c r="J46" s="1173"/>
      <c r="K46" s="51" t="s">
        <v>500</v>
      </c>
      <c r="L46" s="52" t="s">
        <v>500</v>
      </c>
      <c r="M46" s="52" t="s">
        <v>500</v>
      </c>
      <c r="N46" s="52" t="s">
        <v>500</v>
      </c>
      <c r="O46" s="53" t="s">
        <v>500</v>
      </c>
      <c r="P46" s="36"/>
      <c r="Q46" s="36"/>
      <c r="R46" s="36"/>
      <c r="S46" s="36"/>
      <c r="T46" s="36"/>
      <c r="U46" s="36"/>
    </row>
    <row r="47" spans="1:21" ht="30.75" customHeight="1" x14ac:dyDescent="0.2">
      <c r="A47" s="36"/>
      <c r="B47" s="1166"/>
      <c r="C47" s="1167"/>
      <c r="D47" s="50"/>
      <c r="E47" s="1172" t="s">
        <v>13</v>
      </c>
      <c r="F47" s="1172"/>
      <c r="G47" s="1172"/>
      <c r="H47" s="1172"/>
      <c r="I47" s="1172"/>
      <c r="J47" s="1173"/>
      <c r="K47" s="51" t="s">
        <v>500</v>
      </c>
      <c r="L47" s="52" t="s">
        <v>500</v>
      </c>
      <c r="M47" s="52" t="s">
        <v>500</v>
      </c>
      <c r="N47" s="52" t="s">
        <v>500</v>
      </c>
      <c r="O47" s="53" t="s">
        <v>500</v>
      </c>
      <c r="P47" s="36"/>
      <c r="Q47" s="36"/>
      <c r="R47" s="36"/>
      <c r="S47" s="36"/>
      <c r="T47" s="36"/>
      <c r="U47" s="36"/>
    </row>
    <row r="48" spans="1:21" ht="30.75" customHeight="1" x14ac:dyDescent="0.2">
      <c r="A48" s="36"/>
      <c r="B48" s="1166"/>
      <c r="C48" s="1167"/>
      <c r="D48" s="50"/>
      <c r="E48" s="1172" t="s">
        <v>14</v>
      </c>
      <c r="F48" s="1172"/>
      <c r="G48" s="1172"/>
      <c r="H48" s="1172"/>
      <c r="I48" s="1172"/>
      <c r="J48" s="1173"/>
      <c r="K48" s="51">
        <v>3701</v>
      </c>
      <c r="L48" s="52">
        <v>4073</v>
      </c>
      <c r="M48" s="52">
        <v>3817</v>
      </c>
      <c r="N48" s="52">
        <v>3509</v>
      </c>
      <c r="O48" s="53">
        <v>3638</v>
      </c>
      <c r="P48" s="36"/>
      <c r="Q48" s="36"/>
      <c r="R48" s="36"/>
      <c r="S48" s="36"/>
      <c r="T48" s="36"/>
      <c r="U48" s="36"/>
    </row>
    <row r="49" spans="1:21" ht="30.75" customHeight="1" x14ac:dyDescent="0.2">
      <c r="A49" s="36"/>
      <c r="B49" s="1166"/>
      <c r="C49" s="1167"/>
      <c r="D49" s="50"/>
      <c r="E49" s="1172" t="s">
        <v>15</v>
      </c>
      <c r="F49" s="1172"/>
      <c r="G49" s="1172"/>
      <c r="H49" s="1172"/>
      <c r="I49" s="1172"/>
      <c r="J49" s="1173"/>
      <c r="K49" s="51">
        <v>584</v>
      </c>
      <c r="L49" s="52">
        <v>598</v>
      </c>
      <c r="M49" s="52">
        <v>533</v>
      </c>
      <c r="N49" s="52">
        <v>490</v>
      </c>
      <c r="O49" s="53">
        <v>482</v>
      </c>
      <c r="P49" s="36"/>
      <c r="Q49" s="36"/>
      <c r="R49" s="36"/>
      <c r="S49" s="36"/>
      <c r="T49" s="36"/>
      <c r="U49" s="36"/>
    </row>
    <row r="50" spans="1:21" ht="30.75" customHeight="1" x14ac:dyDescent="0.2">
      <c r="A50" s="36"/>
      <c r="B50" s="1166"/>
      <c r="C50" s="1167"/>
      <c r="D50" s="50"/>
      <c r="E50" s="1172" t="s">
        <v>16</v>
      </c>
      <c r="F50" s="1172"/>
      <c r="G50" s="1172"/>
      <c r="H50" s="1172"/>
      <c r="I50" s="1172"/>
      <c r="J50" s="1173"/>
      <c r="K50" s="51">
        <v>354</v>
      </c>
      <c r="L50" s="52">
        <v>302</v>
      </c>
      <c r="M50" s="52">
        <v>274</v>
      </c>
      <c r="N50" s="52">
        <v>178</v>
      </c>
      <c r="O50" s="53">
        <v>178</v>
      </c>
      <c r="P50" s="36"/>
      <c r="Q50" s="36"/>
      <c r="R50" s="36"/>
      <c r="S50" s="36"/>
      <c r="T50" s="36"/>
      <c r="U50" s="36"/>
    </row>
    <row r="51" spans="1:21" ht="30.75" customHeight="1" x14ac:dyDescent="0.2">
      <c r="A51" s="36"/>
      <c r="B51" s="1168"/>
      <c r="C51" s="1169"/>
      <c r="D51" s="54"/>
      <c r="E51" s="1172" t="s">
        <v>17</v>
      </c>
      <c r="F51" s="1172"/>
      <c r="G51" s="1172"/>
      <c r="H51" s="1172"/>
      <c r="I51" s="1172"/>
      <c r="J51" s="1173"/>
      <c r="K51" s="51">
        <v>35</v>
      </c>
      <c r="L51" s="52">
        <v>40</v>
      </c>
      <c r="M51" s="52">
        <v>6</v>
      </c>
      <c r="N51" s="52">
        <v>10</v>
      </c>
      <c r="O51" s="53">
        <v>9</v>
      </c>
      <c r="P51" s="36"/>
      <c r="Q51" s="36"/>
      <c r="R51" s="36"/>
      <c r="S51" s="36"/>
      <c r="T51" s="36"/>
      <c r="U51" s="36"/>
    </row>
    <row r="52" spans="1:21" ht="30.75" customHeight="1" x14ac:dyDescent="0.2">
      <c r="A52" s="36"/>
      <c r="B52" s="1174" t="s">
        <v>18</v>
      </c>
      <c r="C52" s="1175"/>
      <c r="D52" s="54"/>
      <c r="E52" s="1172" t="s">
        <v>19</v>
      </c>
      <c r="F52" s="1172"/>
      <c r="G52" s="1172"/>
      <c r="H52" s="1172"/>
      <c r="I52" s="1172"/>
      <c r="J52" s="1173"/>
      <c r="K52" s="51">
        <v>42845</v>
      </c>
      <c r="L52" s="52">
        <v>44098</v>
      </c>
      <c r="M52" s="52">
        <v>45372</v>
      </c>
      <c r="N52" s="52">
        <v>49114</v>
      </c>
      <c r="O52" s="53">
        <v>45855</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33800</v>
      </c>
      <c r="L53" s="57">
        <v>30837</v>
      </c>
      <c r="M53" s="57">
        <v>28727</v>
      </c>
      <c r="N53" s="57">
        <v>29538</v>
      </c>
      <c r="O53" s="58">
        <v>25468</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561</v>
      </c>
      <c r="L55" s="65" t="s">
        <v>562</v>
      </c>
      <c r="M55" s="65" t="s">
        <v>563</v>
      </c>
      <c r="N55" s="65" t="s">
        <v>564</v>
      </c>
      <c r="O55" s="66" t="s">
        <v>565</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7" t="s">
        <v>629</v>
      </c>
      <c r="L56" s="68" t="s">
        <v>629</v>
      </c>
      <c r="M56" s="68" t="s">
        <v>629</v>
      </c>
      <c r="N56" s="68" t="s">
        <v>629</v>
      </c>
      <c r="O56" s="69" t="s">
        <v>629</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0" t="s">
        <v>629</v>
      </c>
      <c r="L57" s="71" t="s">
        <v>629</v>
      </c>
      <c r="M57" s="71" t="s">
        <v>629</v>
      </c>
      <c r="N57" s="71" t="s">
        <v>630</v>
      </c>
      <c r="O57" s="72" t="s">
        <v>629</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FTAvDQ3OXBp34T5I2AX/w3FjBt5To19gYMRW19onSaYaTsFkiU7Zd1/uODii7Qj0N6UA2V7MOgakjeWE4elmLw==" saltValue="xjZbGW83hVI1xh/ywxuTf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542</v>
      </c>
      <c r="J40" s="384" t="s">
        <v>543</v>
      </c>
      <c r="K40" s="384" t="s">
        <v>544</v>
      </c>
      <c r="L40" s="384" t="s">
        <v>545</v>
      </c>
      <c r="M40" s="385" t="s">
        <v>546</v>
      </c>
    </row>
    <row r="41" spans="2:13" ht="27.75" customHeight="1" x14ac:dyDescent="0.2">
      <c r="B41" s="1190" t="s">
        <v>28</v>
      </c>
      <c r="C41" s="1191"/>
      <c r="D41" s="83"/>
      <c r="E41" s="1196" t="s">
        <v>29</v>
      </c>
      <c r="F41" s="1196"/>
      <c r="G41" s="1196"/>
      <c r="H41" s="1197"/>
      <c r="I41" s="386">
        <v>671827</v>
      </c>
      <c r="J41" s="387">
        <v>662979</v>
      </c>
      <c r="K41" s="387">
        <v>655196</v>
      </c>
      <c r="L41" s="387">
        <v>636456</v>
      </c>
      <c r="M41" s="388">
        <v>623784</v>
      </c>
    </row>
    <row r="42" spans="2:13" ht="27.75" customHeight="1" x14ac:dyDescent="0.2">
      <c r="B42" s="1192"/>
      <c r="C42" s="1193"/>
      <c r="D42" s="84"/>
      <c r="E42" s="1198" t="s">
        <v>30</v>
      </c>
      <c r="F42" s="1198"/>
      <c r="G42" s="1198"/>
      <c r="H42" s="1199"/>
      <c r="I42" s="389">
        <v>1521</v>
      </c>
      <c r="J42" s="390">
        <v>1125</v>
      </c>
      <c r="K42" s="390">
        <v>776</v>
      </c>
      <c r="L42" s="390">
        <v>472</v>
      </c>
      <c r="M42" s="391">
        <v>371</v>
      </c>
    </row>
    <row r="43" spans="2:13" ht="27.75" customHeight="1" x14ac:dyDescent="0.2">
      <c r="B43" s="1192"/>
      <c r="C43" s="1193"/>
      <c r="D43" s="84"/>
      <c r="E43" s="1198" t="s">
        <v>31</v>
      </c>
      <c r="F43" s="1198"/>
      <c r="G43" s="1198"/>
      <c r="H43" s="1199"/>
      <c r="I43" s="389">
        <v>36934</v>
      </c>
      <c r="J43" s="390">
        <v>39006</v>
      </c>
      <c r="K43" s="390">
        <v>39498</v>
      </c>
      <c r="L43" s="390">
        <v>39693</v>
      </c>
      <c r="M43" s="391">
        <v>42889</v>
      </c>
    </row>
    <row r="44" spans="2:13" ht="27.75" customHeight="1" x14ac:dyDescent="0.2">
      <c r="B44" s="1192"/>
      <c r="C44" s="1193"/>
      <c r="D44" s="84"/>
      <c r="E44" s="1198" t="s">
        <v>32</v>
      </c>
      <c r="F44" s="1198"/>
      <c r="G44" s="1198"/>
      <c r="H44" s="1199"/>
      <c r="I44" s="389">
        <v>5621</v>
      </c>
      <c r="J44" s="390">
        <v>5222</v>
      </c>
      <c r="K44" s="390">
        <v>4821</v>
      </c>
      <c r="L44" s="390">
        <v>4436</v>
      </c>
      <c r="M44" s="391">
        <v>4246</v>
      </c>
    </row>
    <row r="45" spans="2:13" ht="27.75" customHeight="1" x14ac:dyDescent="0.2">
      <c r="B45" s="1192"/>
      <c r="C45" s="1193"/>
      <c r="D45" s="84"/>
      <c r="E45" s="1198" t="s">
        <v>33</v>
      </c>
      <c r="F45" s="1198"/>
      <c r="G45" s="1198"/>
      <c r="H45" s="1199"/>
      <c r="I45" s="389">
        <v>137336</v>
      </c>
      <c r="J45" s="390">
        <v>137928</v>
      </c>
      <c r="K45" s="390">
        <v>140935</v>
      </c>
      <c r="L45" s="390">
        <v>140614</v>
      </c>
      <c r="M45" s="391">
        <v>140454</v>
      </c>
    </row>
    <row r="46" spans="2:13" ht="27.75" customHeight="1" x14ac:dyDescent="0.2">
      <c r="B46" s="1192"/>
      <c r="C46" s="1193"/>
      <c r="D46" s="85"/>
      <c r="E46" s="1200" t="s">
        <v>34</v>
      </c>
      <c r="F46" s="1200"/>
      <c r="G46" s="1200"/>
      <c r="H46" s="1201"/>
      <c r="I46" s="389">
        <v>442</v>
      </c>
      <c r="J46" s="390">
        <v>446</v>
      </c>
      <c r="K46" s="390">
        <v>575</v>
      </c>
      <c r="L46" s="390">
        <v>644</v>
      </c>
      <c r="M46" s="391">
        <v>834</v>
      </c>
    </row>
    <row r="47" spans="2:13" ht="27.75" customHeight="1" x14ac:dyDescent="0.2">
      <c r="B47" s="1192"/>
      <c r="C47" s="1193"/>
      <c r="D47" s="86"/>
      <c r="E47" s="1202" t="s">
        <v>35</v>
      </c>
      <c r="F47" s="1203"/>
      <c r="G47" s="1203"/>
      <c r="H47" s="1204"/>
      <c r="I47" s="389" t="s">
        <v>500</v>
      </c>
      <c r="J47" s="390" t="s">
        <v>500</v>
      </c>
      <c r="K47" s="390" t="s">
        <v>500</v>
      </c>
      <c r="L47" s="390" t="s">
        <v>500</v>
      </c>
      <c r="M47" s="391" t="s">
        <v>500</v>
      </c>
    </row>
    <row r="48" spans="2:13" ht="27.75" customHeight="1" x14ac:dyDescent="0.2">
      <c r="B48" s="1192"/>
      <c r="C48" s="1193"/>
      <c r="D48" s="84"/>
      <c r="E48" s="1198" t="s">
        <v>36</v>
      </c>
      <c r="F48" s="1198"/>
      <c r="G48" s="1198"/>
      <c r="H48" s="1199"/>
      <c r="I48" s="389" t="s">
        <v>500</v>
      </c>
      <c r="J48" s="390" t="s">
        <v>500</v>
      </c>
      <c r="K48" s="390" t="s">
        <v>500</v>
      </c>
      <c r="L48" s="390" t="s">
        <v>500</v>
      </c>
      <c r="M48" s="391" t="s">
        <v>500</v>
      </c>
    </row>
    <row r="49" spans="2:13" ht="27.75" customHeight="1" x14ac:dyDescent="0.2">
      <c r="B49" s="1194"/>
      <c r="C49" s="1195"/>
      <c r="D49" s="84"/>
      <c r="E49" s="1198" t="s">
        <v>37</v>
      </c>
      <c r="F49" s="1198"/>
      <c r="G49" s="1198"/>
      <c r="H49" s="1199"/>
      <c r="I49" s="389" t="s">
        <v>500</v>
      </c>
      <c r="J49" s="390" t="s">
        <v>500</v>
      </c>
      <c r="K49" s="390" t="s">
        <v>500</v>
      </c>
      <c r="L49" s="390" t="s">
        <v>500</v>
      </c>
      <c r="M49" s="391" t="s">
        <v>500</v>
      </c>
    </row>
    <row r="50" spans="2:13" ht="27.75" customHeight="1" x14ac:dyDescent="0.2">
      <c r="B50" s="1205" t="s">
        <v>38</v>
      </c>
      <c r="C50" s="1206"/>
      <c r="D50" s="87"/>
      <c r="E50" s="1198" t="s">
        <v>39</v>
      </c>
      <c r="F50" s="1198"/>
      <c r="G50" s="1198"/>
      <c r="H50" s="1199"/>
      <c r="I50" s="389">
        <v>98062</v>
      </c>
      <c r="J50" s="390">
        <v>99082</v>
      </c>
      <c r="K50" s="390">
        <v>97113</v>
      </c>
      <c r="L50" s="390">
        <v>91008</v>
      </c>
      <c r="M50" s="391">
        <v>93048</v>
      </c>
    </row>
    <row r="51" spans="2:13" ht="27.75" customHeight="1" x14ac:dyDescent="0.2">
      <c r="B51" s="1192"/>
      <c r="C51" s="1193"/>
      <c r="D51" s="84"/>
      <c r="E51" s="1198" t="s">
        <v>40</v>
      </c>
      <c r="F51" s="1198"/>
      <c r="G51" s="1198"/>
      <c r="H51" s="1199"/>
      <c r="I51" s="389">
        <v>28687</v>
      </c>
      <c r="J51" s="390">
        <v>25700</v>
      </c>
      <c r="K51" s="390">
        <v>21857</v>
      </c>
      <c r="L51" s="390">
        <v>19148</v>
      </c>
      <c r="M51" s="391">
        <v>18071</v>
      </c>
    </row>
    <row r="52" spans="2:13" ht="27.75" customHeight="1" x14ac:dyDescent="0.2">
      <c r="B52" s="1194"/>
      <c r="C52" s="1195"/>
      <c r="D52" s="84"/>
      <c r="E52" s="1198" t="s">
        <v>41</v>
      </c>
      <c r="F52" s="1198"/>
      <c r="G52" s="1198"/>
      <c r="H52" s="1199"/>
      <c r="I52" s="389">
        <v>544243</v>
      </c>
      <c r="J52" s="390">
        <v>554577</v>
      </c>
      <c r="K52" s="390">
        <v>556124</v>
      </c>
      <c r="L52" s="390">
        <v>554219</v>
      </c>
      <c r="M52" s="391">
        <v>550074</v>
      </c>
    </row>
    <row r="53" spans="2:13" ht="27.75" customHeight="1" thickBot="1" x14ac:dyDescent="0.25">
      <c r="B53" s="1207" t="s">
        <v>42</v>
      </c>
      <c r="C53" s="1208"/>
      <c r="D53" s="88"/>
      <c r="E53" s="1209" t="s">
        <v>43</v>
      </c>
      <c r="F53" s="1209"/>
      <c r="G53" s="1209"/>
      <c r="H53" s="1210"/>
      <c r="I53" s="392">
        <v>182688</v>
      </c>
      <c r="J53" s="393">
        <v>167348</v>
      </c>
      <c r="K53" s="393">
        <v>166707</v>
      </c>
      <c r="L53" s="393">
        <v>157941</v>
      </c>
      <c r="M53" s="394">
        <v>151383</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kRz1k1m6su8TH42Pcq5YC/y2pt2motZXTeAmdTpwW87HS4qFzgeWYQu40xqQ5VjnAXg36DSUgoUgTRwoEaUbQ==" saltValue="qspZg8IxofdDvxg0UKXZ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544</v>
      </c>
      <c r="G54" s="96" t="s">
        <v>545</v>
      </c>
      <c r="H54" s="97" t="s">
        <v>546</v>
      </c>
    </row>
    <row r="55" spans="2:8" ht="52.5" customHeight="1" x14ac:dyDescent="0.2">
      <c r="B55" s="98"/>
      <c r="C55" s="1219" t="s">
        <v>45</v>
      </c>
      <c r="D55" s="1219"/>
      <c r="E55" s="1220"/>
      <c r="F55" s="99">
        <v>23591</v>
      </c>
      <c r="G55" s="99">
        <v>22984</v>
      </c>
      <c r="H55" s="100">
        <v>21882</v>
      </c>
    </row>
    <row r="56" spans="2:8" ht="52.5" customHeight="1" x14ac:dyDescent="0.2">
      <c r="B56" s="101"/>
      <c r="C56" s="1221" t="s">
        <v>46</v>
      </c>
      <c r="D56" s="1221"/>
      <c r="E56" s="1222"/>
      <c r="F56" s="102">
        <v>29366</v>
      </c>
      <c r="G56" s="102">
        <v>26393</v>
      </c>
      <c r="H56" s="103">
        <v>26411</v>
      </c>
    </row>
    <row r="57" spans="2:8" ht="53.25" customHeight="1" x14ac:dyDescent="0.2">
      <c r="B57" s="101"/>
      <c r="C57" s="1223" t="s">
        <v>47</v>
      </c>
      <c r="D57" s="1223"/>
      <c r="E57" s="1224"/>
      <c r="F57" s="104">
        <v>62569</v>
      </c>
      <c r="G57" s="104">
        <v>56337</v>
      </c>
      <c r="H57" s="105">
        <v>58719</v>
      </c>
    </row>
    <row r="58" spans="2:8" ht="45.75" customHeight="1" x14ac:dyDescent="0.2">
      <c r="B58" s="106"/>
      <c r="C58" s="1211" t="s">
        <v>566</v>
      </c>
      <c r="D58" s="1212"/>
      <c r="E58" s="1213"/>
      <c r="F58" s="107">
        <v>16877</v>
      </c>
      <c r="G58" s="107">
        <v>15692</v>
      </c>
      <c r="H58" s="108">
        <v>21507</v>
      </c>
    </row>
    <row r="59" spans="2:8" ht="45.75" customHeight="1" x14ac:dyDescent="0.2">
      <c r="B59" s="106"/>
      <c r="C59" s="1211" t="s">
        <v>567</v>
      </c>
      <c r="D59" s="1212"/>
      <c r="E59" s="1213"/>
      <c r="F59" s="107">
        <v>11552</v>
      </c>
      <c r="G59" s="107">
        <v>11325</v>
      </c>
      <c r="H59" s="108">
        <v>11000</v>
      </c>
    </row>
    <row r="60" spans="2:8" ht="45.75" customHeight="1" x14ac:dyDescent="0.2">
      <c r="B60" s="106"/>
      <c r="C60" s="1211" t="s">
        <v>568</v>
      </c>
      <c r="D60" s="1212"/>
      <c r="E60" s="1213"/>
      <c r="F60" s="107">
        <v>5416</v>
      </c>
      <c r="G60" s="107">
        <v>5422</v>
      </c>
      <c r="H60" s="108">
        <v>5425</v>
      </c>
    </row>
    <row r="61" spans="2:8" ht="45.75" customHeight="1" x14ac:dyDescent="0.2">
      <c r="B61" s="106"/>
      <c r="C61" s="1211" t="s">
        <v>569</v>
      </c>
      <c r="D61" s="1212"/>
      <c r="E61" s="1213"/>
      <c r="F61" s="107">
        <v>3504</v>
      </c>
      <c r="G61" s="107">
        <v>3556</v>
      </c>
      <c r="H61" s="108">
        <v>3557</v>
      </c>
    </row>
    <row r="62" spans="2:8" ht="45.75" customHeight="1" thickBot="1" x14ac:dyDescent="0.25">
      <c r="B62" s="109"/>
      <c r="C62" s="1214" t="s">
        <v>570</v>
      </c>
      <c r="D62" s="1215"/>
      <c r="E62" s="1216"/>
      <c r="F62" s="110">
        <v>3128</v>
      </c>
      <c r="G62" s="110">
        <v>3015</v>
      </c>
      <c r="H62" s="111">
        <v>2691</v>
      </c>
    </row>
    <row r="63" spans="2:8" ht="52.5" customHeight="1" thickBot="1" x14ac:dyDescent="0.25">
      <c r="B63" s="112"/>
      <c r="C63" s="1217" t="s">
        <v>48</v>
      </c>
      <c r="D63" s="1217"/>
      <c r="E63" s="1218"/>
      <c r="F63" s="113">
        <v>115526</v>
      </c>
      <c r="G63" s="113">
        <v>105714</v>
      </c>
      <c r="H63" s="114">
        <v>107013</v>
      </c>
    </row>
    <row r="64" spans="2:8" ht="15" customHeight="1" x14ac:dyDescent="0.2"/>
    <row r="65" ht="0" hidden="1" customHeight="1" x14ac:dyDescent="0.2"/>
    <row r="66" ht="0" hidden="1" customHeight="1" x14ac:dyDescent="0.2"/>
  </sheetData>
  <sheetProtection algorithmName="SHA-512" hashValue="kDOGxfHFU912OlcVxnswA/1d3e2M5qvqGRYWmlFWaHIgT2RU+rcja6NYoWEtcJpctHIzu7SqBLFVUz9kyB1COA==" saltValue="JbqXFY2CpgSp/Kac7Aq2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631</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631</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632</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633</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634</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635</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542</v>
      </c>
      <c r="BQ50" s="1259"/>
      <c r="BR50" s="1259"/>
      <c r="BS50" s="1259"/>
      <c r="BT50" s="1259"/>
      <c r="BU50" s="1259"/>
      <c r="BV50" s="1259"/>
      <c r="BW50" s="1259"/>
      <c r="BX50" s="1259" t="s">
        <v>543</v>
      </c>
      <c r="BY50" s="1259"/>
      <c r="BZ50" s="1259"/>
      <c r="CA50" s="1259"/>
      <c r="CB50" s="1259"/>
      <c r="CC50" s="1259"/>
      <c r="CD50" s="1259"/>
      <c r="CE50" s="1259"/>
      <c r="CF50" s="1259" t="s">
        <v>544</v>
      </c>
      <c r="CG50" s="1259"/>
      <c r="CH50" s="1259"/>
      <c r="CI50" s="1259"/>
      <c r="CJ50" s="1259"/>
      <c r="CK50" s="1259"/>
      <c r="CL50" s="1259"/>
      <c r="CM50" s="1259"/>
      <c r="CN50" s="1259" t="s">
        <v>545</v>
      </c>
      <c r="CO50" s="1259"/>
      <c r="CP50" s="1259"/>
      <c r="CQ50" s="1259"/>
      <c r="CR50" s="1259"/>
      <c r="CS50" s="1259"/>
      <c r="CT50" s="1259"/>
      <c r="CU50" s="1259"/>
      <c r="CV50" s="1259" t="s">
        <v>546</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636</v>
      </c>
      <c r="AO51" s="1263"/>
      <c r="AP51" s="1263"/>
      <c r="AQ51" s="1263"/>
      <c r="AR51" s="1263"/>
      <c r="AS51" s="1263"/>
      <c r="AT51" s="1263"/>
      <c r="AU51" s="1263"/>
      <c r="AV51" s="1263"/>
      <c r="AW51" s="1263"/>
      <c r="AX51" s="1263"/>
      <c r="AY51" s="1263"/>
      <c r="AZ51" s="1263"/>
      <c r="BA51" s="1263"/>
      <c r="BB51" s="1263" t="s">
        <v>637</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51.1</v>
      </c>
      <c r="CG51" s="1265"/>
      <c r="CH51" s="1265"/>
      <c r="CI51" s="1265"/>
      <c r="CJ51" s="1265"/>
      <c r="CK51" s="1265"/>
      <c r="CL51" s="1265"/>
      <c r="CM51" s="1265"/>
      <c r="CN51" s="1265">
        <v>47.5</v>
      </c>
      <c r="CO51" s="1265"/>
      <c r="CP51" s="1265"/>
      <c r="CQ51" s="1265"/>
      <c r="CR51" s="1265"/>
      <c r="CS51" s="1265"/>
      <c r="CT51" s="1265"/>
      <c r="CU51" s="1265"/>
      <c r="CV51" s="1265">
        <v>45</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638</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52.2</v>
      </c>
      <c r="CG53" s="1265"/>
      <c r="CH53" s="1265"/>
      <c r="CI53" s="1265"/>
      <c r="CJ53" s="1265"/>
      <c r="CK53" s="1265"/>
      <c r="CL53" s="1265"/>
      <c r="CM53" s="1265"/>
      <c r="CN53" s="1265">
        <v>53.2</v>
      </c>
      <c r="CO53" s="1265"/>
      <c r="CP53" s="1265"/>
      <c r="CQ53" s="1265"/>
      <c r="CR53" s="1265"/>
      <c r="CS53" s="1265"/>
      <c r="CT53" s="1265"/>
      <c r="CU53" s="1265"/>
      <c r="CV53" s="1265">
        <v>54</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639</v>
      </c>
      <c r="AO55" s="1259"/>
      <c r="AP55" s="1259"/>
      <c r="AQ55" s="1259"/>
      <c r="AR55" s="1259"/>
      <c r="AS55" s="1259"/>
      <c r="AT55" s="1259"/>
      <c r="AU55" s="1259"/>
      <c r="AV55" s="1259"/>
      <c r="AW55" s="1259"/>
      <c r="AX55" s="1259"/>
      <c r="AY55" s="1259"/>
      <c r="AZ55" s="1259"/>
      <c r="BA55" s="1259"/>
      <c r="BB55" s="1263" t="s">
        <v>637</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174.6</v>
      </c>
      <c r="CG55" s="1265"/>
      <c r="CH55" s="1265"/>
      <c r="CI55" s="1265"/>
      <c r="CJ55" s="1265"/>
      <c r="CK55" s="1265"/>
      <c r="CL55" s="1265"/>
      <c r="CM55" s="1265"/>
      <c r="CN55" s="1265">
        <v>173</v>
      </c>
      <c r="CO55" s="1265"/>
      <c r="CP55" s="1265"/>
      <c r="CQ55" s="1265"/>
      <c r="CR55" s="1265"/>
      <c r="CS55" s="1265"/>
      <c r="CT55" s="1265"/>
      <c r="CU55" s="1265"/>
      <c r="CV55" s="1265">
        <v>171.9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638</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53.3</v>
      </c>
      <c r="CG57" s="1265"/>
      <c r="CH57" s="1265"/>
      <c r="CI57" s="1265"/>
      <c r="CJ57" s="1265"/>
      <c r="CK57" s="1265"/>
      <c r="CL57" s="1265"/>
      <c r="CM57" s="1265"/>
      <c r="CN57" s="1265">
        <v>53.7</v>
      </c>
      <c r="CO57" s="1265"/>
      <c r="CP57" s="1265"/>
      <c r="CQ57" s="1265"/>
      <c r="CR57" s="1265"/>
      <c r="CS57" s="1265"/>
      <c r="CT57" s="1265"/>
      <c r="CU57" s="1265"/>
      <c r="CV57" s="1265">
        <v>55.8</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640</v>
      </c>
    </row>
    <row r="64" spans="1:109" ht="13" x14ac:dyDescent="0.2">
      <c r="B64" s="1234"/>
      <c r="G64" s="1241"/>
      <c r="I64" s="1275"/>
      <c r="J64" s="1275"/>
      <c r="K64" s="1275"/>
      <c r="L64" s="1275"/>
      <c r="M64" s="1275"/>
      <c r="N64" s="1276"/>
      <c r="AM64" s="1241"/>
      <c r="AN64" s="1241" t="s">
        <v>633</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641</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635</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542</v>
      </c>
      <c r="BQ72" s="1259"/>
      <c r="BR72" s="1259"/>
      <c r="BS72" s="1259"/>
      <c r="BT72" s="1259"/>
      <c r="BU72" s="1259"/>
      <c r="BV72" s="1259"/>
      <c r="BW72" s="1259"/>
      <c r="BX72" s="1259" t="s">
        <v>543</v>
      </c>
      <c r="BY72" s="1259"/>
      <c r="BZ72" s="1259"/>
      <c r="CA72" s="1259"/>
      <c r="CB72" s="1259"/>
      <c r="CC72" s="1259"/>
      <c r="CD72" s="1259"/>
      <c r="CE72" s="1259"/>
      <c r="CF72" s="1259" t="s">
        <v>544</v>
      </c>
      <c r="CG72" s="1259"/>
      <c r="CH72" s="1259"/>
      <c r="CI72" s="1259"/>
      <c r="CJ72" s="1259"/>
      <c r="CK72" s="1259"/>
      <c r="CL72" s="1259"/>
      <c r="CM72" s="1259"/>
      <c r="CN72" s="1259" t="s">
        <v>545</v>
      </c>
      <c r="CO72" s="1259"/>
      <c r="CP72" s="1259"/>
      <c r="CQ72" s="1259"/>
      <c r="CR72" s="1259"/>
      <c r="CS72" s="1259"/>
      <c r="CT72" s="1259"/>
      <c r="CU72" s="1259"/>
      <c r="CV72" s="1259" t="s">
        <v>546</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636</v>
      </c>
      <c r="AO73" s="1263"/>
      <c r="AP73" s="1263"/>
      <c r="AQ73" s="1263"/>
      <c r="AR73" s="1263"/>
      <c r="AS73" s="1263"/>
      <c r="AT73" s="1263"/>
      <c r="AU73" s="1263"/>
      <c r="AV73" s="1263"/>
      <c r="AW73" s="1263"/>
      <c r="AX73" s="1263"/>
      <c r="AY73" s="1263"/>
      <c r="AZ73" s="1263"/>
      <c r="BA73" s="1263"/>
      <c r="BB73" s="1263" t="s">
        <v>637</v>
      </c>
      <c r="BC73" s="1263"/>
      <c r="BD73" s="1263"/>
      <c r="BE73" s="1263"/>
      <c r="BF73" s="1263"/>
      <c r="BG73" s="1263"/>
      <c r="BH73" s="1263"/>
      <c r="BI73" s="1263"/>
      <c r="BJ73" s="1263"/>
      <c r="BK73" s="1263"/>
      <c r="BL73" s="1263"/>
      <c r="BM73" s="1263"/>
      <c r="BN73" s="1263"/>
      <c r="BO73" s="1263"/>
      <c r="BP73" s="1265">
        <v>57.2</v>
      </c>
      <c r="BQ73" s="1265"/>
      <c r="BR73" s="1265"/>
      <c r="BS73" s="1265"/>
      <c r="BT73" s="1265"/>
      <c r="BU73" s="1265"/>
      <c r="BV73" s="1265"/>
      <c r="BW73" s="1265"/>
      <c r="BX73" s="1265">
        <v>50.8</v>
      </c>
      <c r="BY73" s="1265"/>
      <c r="BZ73" s="1265"/>
      <c r="CA73" s="1265"/>
      <c r="CB73" s="1265"/>
      <c r="CC73" s="1265"/>
      <c r="CD73" s="1265"/>
      <c r="CE73" s="1265"/>
      <c r="CF73" s="1265">
        <v>51.1</v>
      </c>
      <c r="CG73" s="1265"/>
      <c r="CH73" s="1265"/>
      <c r="CI73" s="1265"/>
      <c r="CJ73" s="1265"/>
      <c r="CK73" s="1265"/>
      <c r="CL73" s="1265"/>
      <c r="CM73" s="1265"/>
      <c r="CN73" s="1265">
        <v>47.5</v>
      </c>
      <c r="CO73" s="1265"/>
      <c r="CP73" s="1265"/>
      <c r="CQ73" s="1265"/>
      <c r="CR73" s="1265"/>
      <c r="CS73" s="1265"/>
      <c r="CT73" s="1265"/>
      <c r="CU73" s="1265"/>
      <c r="CV73" s="1265">
        <v>45</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642</v>
      </c>
      <c r="BC75" s="1263"/>
      <c r="BD75" s="1263"/>
      <c r="BE75" s="1263"/>
      <c r="BF75" s="1263"/>
      <c r="BG75" s="1263"/>
      <c r="BH75" s="1263"/>
      <c r="BI75" s="1263"/>
      <c r="BJ75" s="1263"/>
      <c r="BK75" s="1263"/>
      <c r="BL75" s="1263"/>
      <c r="BM75" s="1263"/>
      <c r="BN75" s="1263"/>
      <c r="BO75" s="1263"/>
      <c r="BP75" s="1265">
        <v>12.2</v>
      </c>
      <c r="BQ75" s="1265"/>
      <c r="BR75" s="1265"/>
      <c r="BS75" s="1265"/>
      <c r="BT75" s="1265"/>
      <c r="BU75" s="1265"/>
      <c r="BV75" s="1265"/>
      <c r="BW75" s="1265"/>
      <c r="BX75" s="1265">
        <v>11.4</v>
      </c>
      <c r="BY75" s="1265"/>
      <c r="BZ75" s="1265"/>
      <c r="CA75" s="1265"/>
      <c r="CB75" s="1265"/>
      <c r="CC75" s="1265"/>
      <c r="CD75" s="1265"/>
      <c r="CE75" s="1265"/>
      <c r="CF75" s="1265">
        <v>9.5</v>
      </c>
      <c r="CG75" s="1265"/>
      <c r="CH75" s="1265"/>
      <c r="CI75" s="1265"/>
      <c r="CJ75" s="1265"/>
      <c r="CK75" s="1265"/>
      <c r="CL75" s="1265"/>
      <c r="CM75" s="1265"/>
      <c r="CN75" s="1265">
        <v>9</v>
      </c>
      <c r="CO75" s="1265"/>
      <c r="CP75" s="1265"/>
      <c r="CQ75" s="1265"/>
      <c r="CR75" s="1265"/>
      <c r="CS75" s="1265"/>
      <c r="CT75" s="1265"/>
      <c r="CU75" s="1265"/>
      <c r="CV75" s="1265">
        <v>8.4</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639</v>
      </c>
      <c r="AO77" s="1259"/>
      <c r="AP77" s="1259"/>
      <c r="AQ77" s="1259"/>
      <c r="AR77" s="1259"/>
      <c r="AS77" s="1259"/>
      <c r="AT77" s="1259"/>
      <c r="AU77" s="1259"/>
      <c r="AV77" s="1259"/>
      <c r="AW77" s="1259"/>
      <c r="AX77" s="1259"/>
      <c r="AY77" s="1259"/>
      <c r="AZ77" s="1259"/>
      <c r="BA77" s="1259"/>
      <c r="BB77" s="1263" t="s">
        <v>637</v>
      </c>
      <c r="BC77" s="1263"/>
      <c r="BD77" s="1263"/>
      <c r="BE77" s="1263"/>
      <c r="BF77" s="1263"/>
      <c r="BG77" s="1263"/>
      <c r="BH77" s="1263"/>
      <c r="BI77" s="1263"/>
      <c r="BJ77" s="1263"/>
      <c r="BK77" s="1263"/>
      <c r="BL77" s="1263"/>
      <c r="BM77" s="1263"/>
      <c r="BN77" s="1263"/>
      <c r="BO77" s="1263"/>
      <c r="BP77" s="1265">
        <v>151.9</v>
      </c>
      <c r="BQ77" s="1265"/>
      <c r="BR77" s="1265"/>
      <c r="BS77" s="1265"/>
      <c r="BT77" s="1265"/>
      <c r="BU77" s="1265"/>
      <c r="BV77" s="1265"/>
      <c r="BW77" s="1265"/>
      <c r="BX77" s="1265">
        <v>169.1</v>
      </c>
      <c r="BY77" s="1265"/>
      <c r="BZ77" s="1265"/>
      <c r="CA77" s="1265"/>
      <c r="CB77" s="1265"/>
      <c r="CC77" s="1265"/>
      <c r="CD77" s="1265"/>
      <c r="CE77" s="1265"/>
      <c r="CF77" s="1265">
        <v>174.6</v>
      </c>
      <c r="CG77" s="1265"/>
      <c r="CH77" s="1265"/>
      <c r="CI77" s="1265"/>
      <c r="CJ77" s="1265"/>
      <c r="CK77" s="1265"/>
      <c r="CL77" s="1265"/>
      <c r="CM77" s="1265"/>
      <c r="CN77" s="1265">
        <v>173</v>
      </c>
      <c r="CO77" s="1265"/>
      <c r="CP77" s="1265"/>
      <c r="CQ77" s="1265"/>
      <c r="CR77" s="1265"/>
      <c r="CS77" s="1265"/>
      <c r="CT77" s="1265"/>
      <c r="CU77" s="1265"/>
      <c r="CV77" s="1265">
        <v>171.9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642</v>
      </c>
      <c r="BC79" s="1263"/>
      <c r="BD79" s="1263"/>
      <c r="BE79" s="1263"/>
      <c r="BF79" s="1263"/>
      <c r="BG79" s="1263"/>
      <c r="BH79" s="1263"/>
      <c r="BI79" s="1263"/>
      <c r="BJ79" s="1263"/>
      <c r="BK79" s="1263"/>
      <c r="BL79" s="1263"/>
      <c r="BM79" s="1263"/>
      <c r="BN79" s="1263"/>
      <c r="BO79" s="1263"/>
      <c r="BP79" s="1265">
        <v>13.7</v>
      </c>
      <c r="BQ79" s="1265"/>
      <c r="BR79" s="1265"/>
      <c r="BS79" s="1265"/>
      <c r="BT79" s="1265"/>
      <c r="BU79" s="1265"/>
      <c r="BV79" s="1265"/>
      <c r="BW79" s="1265"/>
      <c r="BX79" s="1265">
        <v>14.1</v>
      </c>
      <c r="BY79" s="1265"/>
      <c r="BZ79" s="1265"/>
      <c r="CA79" s="1265"/>
      <c r="CB79" s="1265"/>
      <c r="CC79" s="1265"/>
      <c r="CD79" s="1265"/>
      <c r="CE79" s="1265"/>
      <c r="CF79" s="1265">
        <v>13.1</v>
      </c>
      <c r="CG79" s="1265"/>
      <c r="CH79" s="1265"/>
      <c r="CI79" s="1265"/>
      <c r="CJ79" s="1265"/>
      <c r="CK79" s="1265"/>
      <c r="CL79" s="1265"/>
      <c r="CM79" s="1265"/>
      <c r="CN79" s="1265">
        <v>12.2</v>
      </c>
      <c r="CO79" s="1265"/>
      <c r="CP79" s="1265"/>
      <c r="CQ79" s="1265"/>
      <c r="CR79" s="1265"/>
      <c r="CS79" s="1265"/>
      <c r="CT79" s="1265"/>
      <c r="CU79" s="1265"/>
      <c r="CV79" s="1265">
        <v>11.7</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9F6R1e/ttueHPLy0BF1r0rkgiUVpBkXZqjeNZ6tLQyxu5xrjchgB2GAdmG40z89X7J5ymvAygyGcCh6zl1XKw==" saltValue="FD0ErLUE3kMON+3O3FRU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76urJnlQegGJejqGsVK9ePvGPjJdENvZXlbI7Je5gL3AUndUtjEWDS7F4b25HF++RJnQ8MfRhH8yursH+SQA==" saltValue="Quad3rUMLikoj09Cg1eEf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QP19KpuS436cJ6ja0GYEhtUn+b+PEMTlt91y4IK1WE+JTIN8NISMDefcO02vpW9xdbHyKDmgPxdE/0vlpNDBA==" saltValue="jIiQFkFx923eeN9C5ny/W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533</v>
      </c>
      <c r="B3" s="130"/>
      <c r="C3" s="131"/>
      <c r="D3" s="132">
        <v>120805</v>
      </c>
      <c r="E3" s="133"/>
      <c r="F3" s="134">
        <v>123663</v>
      </c>
      <c r="G3" s="135"/>
      <c r="H3" s="136"/>
    </row>
    <row r="4" spans="1:8" x14ac:dyDescent="0.2">
      <c r="A4" s="137"/>
      <c r="B4" s="138"/>
      <c r="C4" s="139"/>
      <c r="D4" s="140">
        <v>7866</v>
      </c>
      <c r="E4" s="141"/>
      <c r="F4" s="142">
        <v>28854</v>
      </c>
      <c r="G4" s="143"/>
      <c r="H4" s="144"/>
    </row>
    <row r="5" spans="1:8" x14ac:dyDescent="0.2">
      <c r="A5" s="125" t="s">
        <v>535</v>
      </c>
      <c r="B5" s="130"/>
      <c r="C5" s="131"/>
      <c r="D5" s="132">
        <v>121910</v>
      </c>
      <c r="E5" s="133"/>
      <c r="F5" s="134">
        <v>97161</v>
      </c>
      <c r="G5" s="135"/>
      <c r="H5" s="136"/>
    </row>
    <row r="6" spans="1:8" x14ac:dyDescent="0.2">
      <c r="A6" s="137"/>
      <c r="B6" s="138"/>
      <c r="C6" s="139"/>
      <c r="D6" s="140">
        <v>10112</v>
      </c>
      <c r="E6" s="141"/>
      <c r="F6" s="142">
        <v>26543</v>
      </c>
      <c r="G6" s="143"/>
      <c r="H6" s="144"/>
    </row>
    <row r="7" spans="1:8" x14ac:dyDescent="0.2">
      <c r="A7" s="125" t="s">
        <v>536</v>
      </c>
      <c r="B7" s="130"/>
      <c r="C7" s="131"/>
      <c r="D7" s="132">
        <v>123324</v>
      </c>
      <c r="E7" s="133"/>
      <c r="F7" s="134">
        <v>101731</v>
      </c>
      <c r="G7" s="135"/>
      <c r="H7" s="136"/>
    </row>
    <row r="8" spans="1:8" x14ac:dyDescent="0.2">
      <c r="A8" s="137"/>
      <c r="B8" s="138"/>
      <c r="C8" s="139"/>
      <c r="D8" s="140">
        <v>15351</v>
      </c>
      <c r="E8" s="141"/>
      <c r="F8" s="142">
        <v>26906</v>
      </c>
      <c r="G8" s="143"/>
      <c r="H8" s="144"/>
    </row>
    <row r="9" spans="1:8" x14ac:dyDescent="0.2">
      <c r="A9" s="125" t="s">
        <v>537</v>
      </c>
      <c r="B9" s="130"/>
      <c r="C9" s="131"/>
      <c r="D9" s="132">
        <v>106313</v>
      </c>
      <c r="E9" s="133"/>
      <c r="F9" s="134">
        <v>108224</v>
      </c>
      <c r="G9" s="135"/>
      <c r="H9" s="136"/>
    </row>
    <row r="10" spans="1:8" x14ac:dyDescent="0.2">
      <c r="A10" s="137"/>
      <c r="B10" s="138"/>
      <c r="C10" s="139"/>
      <c r="D10" s="140">
        <v>8167</v>
      </c>
      <c r="E10" s="141"/>
      <c r="F10" s="142">
        <v>27358</v>
      </c>
      <c r="G10" s="143"/>
      <c r="H10" s="144"/>
    </row>
    <row r="11" spans="1:8" x14ac:dyDescent="0.2">
      <c r="A11" s="125" t="s">
        <v>538</v>
      </c>
      <c r="B11" s="130"/>
      <c r="C11" s="131"/>
      <c r="D11" s="132">
        <v>91428</v>
      </c>
      <c r="E11" s="133"/>
      <c r="F11" s="134">
        <v>105585</v>
      </c>
      <c r="G11" s="135"/>
      <c r="H11" s="136"/>
    </row>
    <row r="12" spans="1:8" x14ac:dyDescent="0.2">
      <c r="A12" s="137"/>
      <c r="B12" s="138"/>
      <c r="C12" s="145"/>
      <c r="D12" s="140">
        <v>7659</v>
      </c>
      <c r="E12" s="141"/>
      <c r="F12" s="142">
        <v>26225</v>
      </c>
      <c r="G12" s="143"/>
      <c r="H12" s="144"/>
    </row>
    <row r="13" spans="1:8" x14ac:dyDescent="0.2">
      <c r="A13" s="125"/>
      <c r="B13" s="130"/>
      <c r="C13" s="146"/>
      <c r="D13" s="147">
        <v>112756</v>
      </c>
      <c r="E13" s="148"/>
      <c r="F13" s="149">
        <v>107273</v>
      </c>
      <c r="G13" s="150"/>
      <c r="H13" s="136"/>
    </row>
    <row r="14" spans="1:8" x14ac:dyDescent="0.2">
      <c r="A14" s="137"/>
      <c r="B14" s="138"/>
      <c r="C14" s="139"/>
      <c r="D14" s="140">
        <v>9831</v>
      </c>
      <c r="E14" s="141"/>
      <c r="F14" s="142">
        <v>27177</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0.97</v>
      </c>
      <c r="C19" s="151">
        <f>ROUND(VALUE(SUBSTITUTE(実質収支比率等に係る経年分析!G$48,"▲","-")),2)</f>
        <v>1</v>
      </c>
      <c r="D19" s="151">
        <f>ROUND(VALUE(SUBSTITUTE(実質収支比率等に係る経年分析!H$48,"▲","-")),2)</f>
        <v>0.94</v>
      </c>
      <c r="E19" s="151">
        <f>ROUND(VALUE(SUBSTITUTE(実質収支比率等に係る経年分析!I$48,"▲","-")),2)</f>
        <v>0.95</v>
      </c>
      <c r="F19" s="151">
        <f>ROUND(VALUE(SUBSTITUTE(実質収支比率等に係る経年分析!J$48,"▲","-")),2)</f>
        <v>1.08</v>
      </c>
    </row>
    <row r="20" spans="1:11" x14ac:dyDescent="0.2">
      <c r="A20" s="151" t="s">
        <v>53</v>
      </c>
      <c r="B20" s="151">
        <f>ROUND(VALUE(SUBSTITUTE(実質収支比率等に係る経年分析!F$47,"▲","-")),2)</f>
        <v>6.97</v>
      </c>
      <c r="C20" s="151">
        <f>ROUND(VALUE(SUBSTITUTE(実質収支比率等に係る経年分析!G$47,"▲","-")),2)</f>
        <v>6.41</v>
      </c>
      <c r="D20" s="151">
        <f>ROUND(VALUE(SUBSTITUTE(実質収支比率等に係る経年分析!H$47,"▲","-")),2)</f>
        <v>6.42</v>
      </c>
      <c r="E20" s="151">
        <f>ROUND(VALUE(SUBSTITUTE(実質収支比率等に係る経年分析!I$47,"▲","-")),2)</f>
        <v>6.15</v>
      </c>
      <c r="F20" s="151">
        <f>ROUND(VALUE(SUBSTITUTE(実質収支比率等に係る経年分析!J$47,"▲","-")),2)</f>
        <v>5.79</v>
      </c>
    </row>
    <row r="21" spans="1:11" x14ac:dyDescent="0.2">
      <c r="A21" s="151" t="s">
        <v>54</v>
      </c>
      <c r="B21" s="151">
        <f>IF(ISNUMBER(VALUE(SUBSTITUTE(実質収支比率等に係る経年分析!F$49,"▲","-"))),ROUND(VALUE(SUBSTITUTE(実質収支比率等に係る経年分析!F$49,"▲","-")),2),NA())</f>
        <v>-0.05</v>
      </c>
      <c r="C21" s="151">
        <f>IF(ISNUMBER(VALUE(SUBSTITUTE(実質収支比率等に係る経年分析!G$49,"▲","-"))),ROUND(VALUE(SUBSTITUTE(実質収支比率等に係る経年分析!G$49,"▲","-")),2),NA())</f>
        <v>0.08</v>
      </c>
      <c r="D21" s="151">
        <f>IF(ISNUMBER(VALUE(SUBSTITUTE(実質収支比率等に係る経年分析!H$49,"▲","-"))),ROUND(VALUE(SUBSTITUTE(実質収支比率等に係る経年分析!H$49,"▲","-")),2),NA())</f>
        <v>-7.0000000000000007E-2</v>
      </c>
      <c r="E21" s="151">
        <f>IF(ISNUMBER(VALUE(SUBSTITUTE(実質収支比率等に係る経年分析!I$49,"▲","-"))),ROUND(VALUE(SUBSTITUTE(実質収支比率等に係る経年分析!I$49,"▲","-")),2),NA())</f>
        <v>-0.14000000000000001</v>
      </c>
      <c r="F21" s="151">
        <f>IF(ISNUMBER(VALUE(SUBSTITUTE(実質収支比率等に係る経年分析!J$49,"▲","-"))),ROUND(VALUE(SUBSTITUTE(実質収支比率等に係る経年分析!J$49,"▲","-")),2),NA())</f>
        <v>-0.15</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0.44</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0.51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0.56000000000000005</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0.66</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0.54</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沖縄県工業用水道事業会計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0.17</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0.17</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0.21</v>
      </c>
    </row>
    <row r="30" spans="1:11" x14ac:dyDescent="0.2">
      <c r="A30" s="152" t="str">
        <f>IF(連結実質赤字比率に係る赤字・黒字の構成分析!C$40="",NA(),連結実質赤字比率に係る赤字・黒字の構成分析!C$40)</f>
        <v>沖縄県中城湾港マリン・タウン特別会計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0.6</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0.24</v>
      </c>
    </row>
    <row r="31" spans="1:11" x14ac:dyDescent="0.2">
      <c r="A31" s="152" t="str">
        <f>IF(連結実質赤字比率に係る赤字・黒字の構成分析!C$39="",NA(),連結実質赤字比率に係る赤字・黒字の構成分析!C$39)</f>
        <v>沖縄県下水道事業特別会計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0.21</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0.23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0.31</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v>
      </c>
    </row>
    <row r="32" spans="1:11" x14ac:dyDescent="0.2">
      <c r="A32" s="152" t="str">
        <f>IF(連結実質赤字比率に係る赤字・黒字の構成分析!C$38="",NA(),連結実質赤字比率に係る赤字・黒字の構成分析!C$38)</f>
        <v>沖縄県国民健康保険事業特別会計</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#VALUE!</v>
      </c>
      <c r="G32" s="152" t="e">
        <f>IF(ROUND(VALUE(SUBSTITUTE(連結実質赤字比率に係る赤字・黒字の構成分析!H$38,"▲", "-")), 2) &gt;= 0, ABS(ROUND(VALUE(SUBSTITUTE(連結実質赤字比率に係る赤字・黒字の構成分析!H$38,"▲", "-")), 2)), NA())</f>
        <v>#VALUE!</v>
      </c>
      <c r="H32" s="152" t="e">
        <f>IF(ROUND(VALUE(SUBSTITUTE(連結実質赤字比率に係る赤字・黒字の構成分析!I$38,"▲", "-")), 2) &lt; 0, ABS(ROUND(VALUE(SUBSTITUTE(連結実質赤字比率に係る赤字・黒字の構成分析!I$38,"▲", "-")), 2)), NA())</f>
        <v>#VALUE!</v>
      </c>
      <c r="I32" s="152" t="e">
        <f>IF(ROUND(VALUE(SUBSTITUTE(連結実質赤字比率に係る赤字・黒字の構成分析!I$38,"▲", "-")), 2) &gt;= 0, ABS(ROUND(VALUE(SUBSTITUTE(連結実質赤字比率に係る赤字・黒字の構成分析!I$38,"▲", "-")), 2)), NA())</f>
        <v>#VALUE!</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0.32</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0.97</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0.99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0.94</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0.95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1.07</v>
      </c>
    </row>
    <row r="34" spans="1:16" x14ac:dyDescent="0.2">
      <c r="A34" s="152" t="str">
        <f>IF(連結実質赤字比率に係る赤字・黒字の構成分析!C$36="",NA(),連結実質赤字比率に係る赤字・黒字の構成分析!C$36)</f>
        <v>沖縄県中城湾港（新港地区）臨海部土地造成事業特別会計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1.74</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1.68</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1.62</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1.55</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1.42</v>
      </c>
    </row>
    <row r="35" spans="1:16" x14ac:dyDescent="0.2">
      <c r="A35" s="152" t="str">
        <f>IF(連結実質赤字比率に係る赤字・黒字の構成分析!C$35="",NA(),連結実質赤字比率に係る赤字・黒字の構成分析!C$35)</f>
        <v>沖縄県病院事業会計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4.08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3.91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3.75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2.14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2.0699999999999998</v>
      </c>
    </row>
    <row r="36" spans="1:16" x14ac:dyDescent="0.2">
      <c r="A36" s="152" t="str">
        <f>IF(連結実質赤字比率に係る赤字・黒字の構成分析!C$34="",NA(),連結実質赤字比率に係る赤字・黒字の構成分析!C$34)</f>
        <v>沖縄県水道事業会計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3.78</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3.49</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3.52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3.38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3.27</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42845</v>
      </c>
      <c r="E42" s="153"/>
      <c r="F42" s="153"/>
      <c r="G42" s="153">
        <f>'実質公債費比率（分子）の構造'!L$52</f>
        <v>44098</v>
      </c>
      <c r="H42" s="153"/>
      <c r="I42" s="153"/>
      <c r="J42" s="153">
        <f>'実質公債費比率（分子）の構造'!M$52</f>
        <v>45372</v>
      </c>
      <c r="K42" s="153"/>
      <c r="L42" s="153"/>
      <c r="M42" s="153">
        <f>'実質公債費比率（分子）の構造'!N$52</f>
        <v>49114</v>
      </c>
      <c r="N42" s="153"/>
      <c r="O42" s="153"/>
      <c r="P42" s="153">
        <f>'実質公債費比率（分子）の構造'!O$52</f>
        <v>45855</v>
      </c>
    </row>
    <row r="43" spans="1:16" x14ac:dyDescent="0.2">
      <c r="A43" s="153" t="s">
        <v>62</v>
      </c>
      <c r="B43" s="153">
        <f>'実質公債費比率（分子）の構造'!K$51</f>
        <v>35</v>
      </c>
      <c r="C43" s="153"/>
      <c r="D43" s="153"/>
      <c r="E43" s="153">
        <f>'実質公債費比率（分子）の構造'!L$51</f>
        <v>40</v>
      </c>
      <c r="F43" s="153"/>
      <c r="G43" s="153"/>
      <c r="H43" s="153">
        <f>'実質公債費比率（分子）の構造'!M$51</f>
        <v>6</v>
      </c>
      <c r="I43" s="153"/>
      <c r="J43" s="153"/>
      <c r="K43" s="153">
        <f>'実質公債費比率（分子）の構造'!N$51</f>
        <v>10</v>
      </c>
      <c r="L43" s="153"/>
      <c r="M43" s="153"/>
      <c r="N43" s="153">
        <f>'実質公債費比率（分子）の構造'!O$51</f>
        <v>9</v>
      </c>
      <c r="O43" s="153"/>
      <c r="P43" s="153"/>
    </row>
    <row r="44" spans="1:16" x14ac:dyDescent="0.2">
      <c r="A44" s="153" t="s">
        <v>63</v>
      </c>
      <c r="B44" s="153">
        <f>'実質公債費比率（分子）の構造'!K$50</f>
        <v>354</v>
      </c>
      <c r="C44" s="153"/>
      <c r="D44" s="153"/>
      <c r="E44" s="153">
        <f>'実質公債費比率（分子）の構造'!L$50</f>
        <v>302</v>
      </c>
      <c r="F44" s="153"/>
      <c r="G44" s="153"/>
      <c r="H44" s="153">
        <f>'実質公債費比率（分子）の構造'!M$50</f>
        <v>274</v>
      </c>
      <c r="I44" s="153"/>
      <c r="J44" s="153"/>
      <c r="K44" s="153">
        <f>'実質公債費比率（分子）の構造'!N$50</f>
        <v>178</v>
      </c>
      <c r="L44" s="153"/>
      <c r="M44" s="153"/>
      <c r="N44" s="153">
        <f>'実質公債費比率（分子）の構造'!O$50</f>
        <v>178</v>
      </c>
      <c r="O44" s="153"/>
      <c r="P44" s="153"/>
    </row>
    <row r="45" spans="1:16" x14ac:dyDescent="0.2">
      <c r="A45" s="153" t="s">
        <v>64</v>
      </c>
      <c r="B45" s="153">
        <f>'実質公債費比率（分子）の構造'!K$49</f>
        <v>584</v>
      </c>
      <c r="C45" s="153"/>
      <c r="D45" s="153"/>
      <c r="E45" s="153">
        <f>'実質公債費比率（分子）の構造'!L$49</f>
        <v>598</v>
      </c>
      <c r="F45" s="153"/>
      <c r="G45" s="153"/>
      <c r="H45" s="153">
        <f>'実質公債費比率（分子）の構造'!M$49</f>
        <v>533</v>
      </c>
      <c r="I45" s="153"/>
      <c r="J45" s="153"/>
      <c r="K45" s="153">
        <f>'実質公債費比率（分子）の構造'!N$49</f>
        <v>490</v>
      </c>
      <c r="L45" s="153"/>
      <c r="M45" s="153"/>
      <c r="N45" s="153">
        <f>'実質公債費比率（分子）の構造'!O$49</f>
        <v>482</v>
      </c>
      <c r="O45" s="153"/>
      <c r="P45" s="153"/>
    </row>
    <row r="46" spans="1:16" x14ac:dyDescent="0.2">
      <c r="A46" s="153" t="s">
        <v>65</v>
      </c>
      <c r="B46" s="153">
        <f>'実質公債費比率（分子）の構造'!K$48</f>
        <v>3701</v>
      </c>
      <c r="C46" s="153"/>
      <c r="D46" s="153"/>
      <c r="E46" s="153">
        <f>'実質公債費比率（分子）の構造'!L$48</f>
        <v>4073</v>
      </c>
      <c r="F46" s="153"/>
      <c r="G46" s="153"/>
      <c r="H46" s="153">
        <f>'実質公債費比率（分子）の構造'!M$48</f>
        <v>3817</v>
      </c>
      <c r="I46" s="153"/>
      <c r="J46" s="153"/>
      <c r="K46" s="153">
        <f>'実質公債費比率（分子）の構造'!N$48</f>
        <v>3509</v>
      </c>
      <c r="L46" s="153"/>
      <c r="M46" s="153"/>
      <c r="N46" s="153">
        <f>'実質公債費比率（分子）の構造'!O$48</f>
        <v>3638</v>
      </c>
      <c r="O46" s="153"/>
      <c r="P46" s="153"/>
    </row>
    <row r="47" spans="1:16" x14ac:dyDescent="0.2">
      <c r="A47" s="153" t="s">
        <v>66</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71971</v>
      </c>
      <c r="C49" s="153"/>
      <c r="D49" s="153"/>
      <c r="E49" s="153">
        <f>'実質公債費比率（分子）の構造'!L$45</f>
        <v>69922</v>
      </c>
      <c r="F49" s="153"/>
      <c r="G49" s="153"/>
      <c r="H49" s="153">
        <f>'実質公債費比率（分子）の構造'!M$45</f>
        <v>69469</v>
      </c>
      <c r="I49" s="153"/>
      <c r="J49" s="153"/>
      <c r="K49" s="153">
        <f>'実質公債費比率（分子）の構造'!N$45</f>
        <v>74465</v>
      </c>
      <c r="L49" s="153"/>
      <c r="M49" s="153"/>
      <c r="N49" s="153">
        <f>'実質公債費比率（分子）の構造'!O$45</f>
        <v>67016</v>
      </c>
      <c r="O49" s="153"/>
      <c r="P49" s="153"/>
    </row>
    <row r="50" spans="1:16" x14ac:dyDescent="0.2">
      <c r="A50" s="153" t="s">
        <v>69</v>
      </c>
      <c r="B50" s="153" t="e">
        <f>NA()</f>
        <v>#N/A</v>
      </c>
      <c r="C50" s="153">
        <f>IF(ISNUMBER('実質公債費比率（分子）の構造'!K$53),'実質公債費比率（分子）の構造'!K$53,NA())</f>
        <v>33800</v>
      </c>
      <c r="D50" s="153" t="e">
        <f>NA()</f>
        <v>#N/A</v>
      </c>
      <c r="E50" s="153" t="e">
        <f>NA()</f>
        <v>#N/A</v>
      </c>
      <c r="F50" s="153">
        <f>IF(ISNUMBER('実質公債費比率（分子）の構造'!L$53),'実質公債費比率（分子）の構造'!L$53,NA())</f>
        <v>30837</v>
      </c>
      <c r="G50" s="153" t="e">
        <f>NA()</f>
        <v>#N/A</v>
      </c>
      <c r="H50" s="153" t="e">
        <f>NA()</f>
        <v>#N/A</v>
      </c>
      <c r="I50" s="153">
        <f>IF(ISNUMBER('実質公債費比率（分子）の構造'!M$53),'実質公債費比率（分子）の構造'!M$53,NA())</f>
        <v>28727</v>
      </c>
      <c r="J50" s="153" t="e">
        <f>NA()</f>
        <v>#N/A</v>
      </c>
      <c r="K50" s="153" t="e">
        <f>NA()</f>
        <v>#N/A</v>
      </c>
      <c r="L50" s="153">
        <f>IF(ISNUMBER('実質公債費比率（分子）の構造'!N$53),'実質公債費比率（分子）の構造'!N$53,NA())</f>
        <v>29538</v>
      </c>
      <c r="M50" s="153" t="e">
        <f>NA()</f>
        <v>#N/A</v>
      </c>
      <c r="N50" s="153" t="e">
        <f>NA()</f>
        <v>#N/A</v>
      </c>
      <c r="O50" s="153">
        <f>IF(ISNUMBER('実質公債費比率（分子）の構造'!O$53),'実質公債費比率（分子）の構造'!O$53,NA())</f>
        <v>25468</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544243</v>
      </c>
      <c r="E56" s="152"/>
      <c r="F56" s="152"/>
      <c r="G56" s="152">
        <f>'将来負担比率（分子）の構造'!J$52</f>
        <v>554577</v>
      </c>
      <c r="H56" s="152"/>
      <c r="I56" s="152"/>
      <c r="J56" s="152">
        <f>'将来負担比率（分子）の構造'!K$52</f>
        <v>556124</v>
      </c>
      <c r="K56" s="152"/>
      <c r="L56" s="152"/>
      <c r="M56" s="152">
        <f>'将来負担比率（分子）の構造'!L$52</f>
        <v>554219</v>
      </c>
      <c r="N56" s="152"/>
      <c r="O56" s="152"/>
      <c r="P56" s="152">
        <f>'将来負担比率（分子）の構造'!M$52</f>
        <v>550074</v>
      </c>
    </row>
    <row r="57" spans="1:16" x14ac:dyDescent="0.2">
      <c r="A57" s="152" t="s">
        <v>40</v>
      </c>
      <c r="B57" s="152"/>
      <c r="C57" s="152"/>
      <c r="D57" s="152">
        <f>'将来負担比率（分子）の構造'!I$51</f>
        <v>28687</v>
      </c>
      <c r="E57" s="152"/>
      <c r="F57" s="152"/>
      <c r="G57" s="152">
        <f>'将来負担比率（分子）の構造'!J$51</f>
        <v>25700</v>
      </c>
      <c r="H57" s="152"/>
      <c r="I57" s="152"/>
      <c r="J57" s="152">
        <f>'将来負担比率（分子）の構造'!K$51</f>
        <v>21857</v>
      </c>
      <c r="K57" s="152"/>
      <c r="L57" s="152"/>
      <c r="M57" s="152">
        <f>'将来負担比率（分子）の構造'!L$51</f>
        <v>19148</v>
      </c>
      <c r="N57" s="152"/>
      <c r="O57" s="152"/>
      <c r="P57" s="152">
        <f>'将来負担比率（分子）の構造'!M$51</f>
        <v>18071</v>
      </c>
    </row>
    <row r="58" spans="1:16" x14ac:dyDescent="0.2">
      <c r="A58" s="152" t="s">
        <v>39</v>
      </c>
      <c r="B58" s="152"/>
      <c r="C58" s="152"/>
      <c r="D58" s="152">
        <f>'将来負担比率（分子）の構造'!I$50</f>
        <v>98062</v>
      </c>
      <c r="E58" s="152"/>
      <c r="F58" s="152"/>
      <c r="G58" s="152">
        <f>'将来負担比率（分子）の構造'!J$50</f>
        <v>99082</v>
      </c>
      <c r="H58" s="152"/>
      <c r="I58" s="152"/>
      <c r="J58" s="152">
        <f>'将来負担比率（分子）の構造'!K$50</f>
        <v>97113</v>
      </c>
      <c r="K58" s="152"/>
      <c r="L58" s="152"/>
      <c r="M58" s="152">
        <f>'将来負担比率（分子）の構造'!L$50</f>
        <v>91008</v>
      </c>
      <c r="N58" s="152"/>
      <c r="O58" s="152"/>
      <c r="P58" s="152">
        <f>'将来負担比率（分子）の構造'!M$50</f>
        <v>93048</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442</v>
      </c>
      <c r="C61" s="152"/>
      <c r="D61" s="152"/>
      <c r="E61" s="152">
        <f>'将来負担比率（分子）の構造'!J$46</f>
        <v>446</v>
      </c>
      <c r="F61" s="152"/>
      <c r="G61" s="152"/>
      <c r="H61" s="152">
        <f>'将来負担比率（分子）の構造'!K$46</f>
        <v>575</v>
      </c>
      <c r="I61" s="152"/>
      <c r="J61" s="152"/>
      <c r="K61" s="152">
        <f>'将来負担比率（分子）の構造'!L$46</f>
        <v>644</v>
      </c>
      <c r="L61" s="152"/>
      <c r="M61" s="152"/>
      <c r="N61" s="152">
        <f>'将来負担比率（分子）の構造'!M$46</f>
        <v>834</v>
      </c>
      <c r="O61" s="152"/>
      <c r="P61" s="152"/>
    </row>
    <row r="62" spans="1:16" x14ac:dyDescent="0.2">
      <c r="A62" s="152" t="s">
        <v>33</v>
      </c>
      <c r="B62" s="152">
        <f>'将来負担比率（分子）の構造'!I$45</f>
        <v>137336</v>
      </c>
      <c r="C62" s="152"/>
      <c r="D62" s="152"/>
      <c r="E62" s="152">
        <f>'将来負担比率（分子）の構造'!J$45</f>
        <v>137928</v>
      </c>
      <c r="F62" s="152"/>
      <c r="G62" s="152"/>
      <c r="H62" s="152">
        <f>'将来負担比率（分子）の構造'!K$45</f>
        <v>140935</v>
      </c>
      <c r="I62" s="152"/>
      <c r="J62" s="152"/>
      <c r="K62" s="152">
        <f>'将来負担比率（分子）の構造'!L$45</f>
        <v>140614</v>
      </c>
      <c r="L62" s="152"/>
      <c r="M62" s="152"/>
      <c r="N62" s="152">
        <f>'将来負担比率（分子）の構造'!M$45</f>
        <v>140454</v>
      </c>
      <c r="O62" s="152"/>
      <c r="P62" s="152"/>
    </row>
    <row r="63" spans="1:16" x14ac:dyDescent="0.2">
      <c r="A63" s="152" t="s">
        <v>32</v>
      </c>
      <c r="B63" s="152">
        <f>'将来負担比率（分子）の構造'!I$44</f>
        <v>5621</v>
      </c>
      <c r="C63" s="152"/>
      <c r="D63" s="152"/>
      <c r="E63" s="152">
        <f>'将来負担比率（分子）の構造'!J$44</f>
        <v>5222</v>
      </c>
      <c r="F63" s="152"/>
      <c r="G63" s="152"/>
      <c r="H63" s="152">
        <f>'将来負担比率（分子）の構造'!K$44</f>
        <v>4821</v>
      </c>
      <c r="I63" s="152"/>
      <c r="J63" s="152"/>
      <c r="K63" s="152">
        <f>'将来負担比率（分子）の構造'!L$44</f>
        <v>4436</v>
      </c>
      <c r="L63" s="152"/>
      <c r="M63" s="152"/>
      <c r="N63" s="152">
        <f>'将来負担比率（分子）の構造'!M$44</f>
        <v>4246</v>
      </c>
      <c r="O63" s="152"/>
      <c r="P63" s="152"/>
    </row>
    <row r="64" spans="1:16" x14ac:dyDescent="0.2">
      <c r="A64" s="152" t="s">
        <v>31</v>
      </c>
      <c r="B64" s="152">
        <f>'将来負担比率（分子）の構造'!I$43</f>
        <v>36934</v>
      </c>
      <c r="C64" s="152"/>
      <c r="D64" s="152"/>
      <c r="E64" s="152">
        <f>'将来負担比率（分子）の構造'!J$43</f>
        <v>39006</v>
      </c>
      <c r="F64" s="152"/>
      <c r="G64" s="152"/>
      <c r="H64" s="152">
        <f>'将来負担比率（分子）の構造'!K$43</f>
        <v>39498</v>
      </c>
      <c r="I64" s="152"/>
      <c r="J64" s="152"/>
      <c r="K64" s="152">
        <f>'将来負担比率（分子）の構造'!L$43</f>
        <v>39693</v>
      </c>
      <c r="L64" s="152"/>
      <c r="M64" s="152"/>
      <c r="N64" s="152">
        <f>'将来負担比率（分子）の構造'!M$43</f>
        <v>42889</v>
      </c>
      <c r="O64" s="152"/>
      <c r="P64" s="152"/>
    </row>
    <row r="65" spans="1:16" x14ac:dyDescent="0.2">
      <c r="A65" s="152" t="s">
        <v>30</v>
      </c>
      <c r="B65" s="152">
        <f>'将来負担比率（分子）の構造'!I$42</f>
        <v>1521</v>
      </c>
      <c r="C65" s="152"/>
      <c r="D65" s="152"/>
      <c r="E65" s="152">
        <f>'将来負担比率（分子）の構造'!J$42</f>
        <v>1125</v>
      </c>
      <c r="F65" s="152"/>
      <c r="G65" s="152"/>
      <c r="H65" s="152">
        <f>'将来負担比率（分子）の構造'!K$42</f>
        <v>776</v>
      </c>
      <c r="I65" s="152"/>
      <c r="J65" s="152"/>
      <c r="K65" s="152">
        <f>'将来負担比率（分子）の構造'!L$42</f>
        <v>472</v>
      </c>
      <c r="L65" s="152"/>
      <c r="M65" s="152"/>
      <c r="N65" s="152">
        <f>'将来負担比率（分子）の構造'!M$42</f>
        <v>371</v>
      </c>
      <c r="O65" s="152"/>
      <c r="P65" s="152"/>
    </row>
    <row r="66" spans="1:16" x14ac:dyDescent="0.2">
      <c r="A66" s="152" t="s">
        <v>29</v>
      </c>
      <c r="B66" s="152">
        <f>'将来負担比率（分子）の構造'!I$41</f>
        <v>671827</v>
      </c>
      <c r="C66" s="152"/>
      <c r="D66" s="152"/>
      <c r="E66" s="152">
        <f>'将来負担比率（分子）の構造'!J$41</f>
        <v>662979</v>
      </c>
      <c r="F66" s="152"/>
      <c r="G66" s="152"/>
      <c r="H66" s="152">
        <f>'将来負担比率（分子）の構造'!K$41</f>
        <v>655196</v>
      </c>
      <c r="I66" s="152"/>
      <c r="J66" s="152"/>
      <c r="K66" s="152">
        <f>'将来負担比率（分子）の構造'!L$41</f>
        <v>636456</v>
      </c>
      <c r="L66" s="152"/>
      <c r="M66" s="152"/>
      <c r="N66" s="152">
        <f>'将来負担比率（分子）の構造'!M$41</f>
        <v>623784</v>
      </c>
      <c r="O66" s="152"/>
      <c r="P66" s="152"/>
    </row>
    <row r="67" spans="1:16" x14ac:dyDescent="0.2">
      <c r="A67" s="152" t="s">
        <v>73</v>
      </c>
      <c r="B67" s="152" t="e">
        <f>NA()</f>
        <v>#N/A</v>
      </c>
      <c r="C67" s="152">
        <f>IF(ISNUMBER('将来負担比率（分子）の構造'!I$53), IF('将来負担比率（分子）の構造'!I$53 &lt; 0, 0, '将来負担比率（分子）の構造'!I$53), NA())</f>
        <v>182688</v>
      </c>
      <c r="D67" s="152" t="e">
        <f>NA()</f>
        <v>#N/A</v>
      </c>
      <c r="E67" s="152" t="e">
        <f>NA()</f>
        <v>#N/A</v>
      </c>
      <c r="F67" s="152">
        <f>IF(ISNUMBER('将来負担比率（分子）の構造'!J$53), IF('将来負担比率（分子）の構造'!J$53 &lt; 0, 0, '将来負担比率（分子）の構造'!J$53), NA())</f>
        <v>167348</v>
      </c>
      <c r="G67" s="152" t="e">
        <f>NA()</f>
        <v>#N/A</v>
      </c>
      <c r="H67" s="152" t="e">
        <f>NA()</f>
        <v>#N/A</v>
      </c>
      <c r="I67" s="152">
        <f>IF(ISNUMBER('将来負担比率（分子）の構造'!K$53), IF('将来負担比率（分子）の構造'!K$53 &lt; 0, 0, '将来負担比率（分子）の構造'!K$53), NA())</f>
        <v>166707</v>
      </c>
      <c r="J67" s="152" t="e">
        <f>NA()</f>
        <v>#N/A</v>
      </c>
      <c r="K67" s="152" t="e">
        <f>NA()</f>
        <v>#N/A</v>
      </c>
      <c r="L67" s="152">
        <f>IF(ISNUMBER('将来負担比率（分子）の構造'!L$53), IF('将来負担比率（分子）の構造'!L$53 &lt; 0, 0, '将来負担比率（分子）の構造'!L$53), NA())</f>
        <v>157941</v>
      </c>
      <c r="M67" s="152" t="e">
        <f>NA()</f>
        <v>#N/A</v>
      </c>
      <c r="N67" s="152" t="e">
        <f>NA()</f>
        <v>#N/A</v>
      </c>
      <c r="O67" s="152">
        <f>IF(ISNUMBER('将来負担比率（分子）の構造'!M$53), IF('将来負担比率（分子）の構造'!M$53 &lt; 0, 0, '将来負担比率（分子）の構造'!M$53), NA())</f>
        <v>151383</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23591</v>
      </c>
      <c r="C72" s="156">
        <f>基金残高に係る経年分析!G55</f>
        <v>22984</v>
      </c>
      <c r="D72" s="156">
        <f>基金残高に係る経年分析!H55</f>
        <v>21882</v>
      </c>
    </row>
    <row r="73" spans="1:16" x14ac:dyDescent="0.2">
      <c r="A73" s="155" t="s">
        <v>76</v>
      </c>
      <c r="B73" s="156">
        <f>基金残高に係る経年分析!F56</f>
        <v>29366</v>
      </c>
      <c r="C73" s="156">
        <f>基金残高に係る経年分析!G56</f>
        <v>26393</v>
      </c>
      <c r="D73" s="156">
        <f>基金残高に係る経年分析!H56</f>
        <v>26411</v>
      </c>
    </row>
    <row r="74" spans="1:16" x14ac:dyDescent="0.2">
      <c r="A74" s="155" t="s">
        <v>77</v>
      </c>
      <c r="B74" s="156">
        <f>基金残高に係る経年分析!F57</f>
        <v>62569</v>
      </c>
      <c r="C74" s="156">
        <f>基金残高に係る経年分析!G57</f>
        <v>56337</v>
      </c>
      <c r="D74" s="156">
        <f>基金残高に係る経年分析!H57</f>
        <v>58719</v>
      </c>
    </row>
  </sheetData>
  <sheetProtection algorithmName="SHA-512" hashValue="IOZZx3T5qUoMMaRDcFFFbp3FgrYN2PMd/9E1OEL1nh/bNBxtedprZAR0abbHYK8PgMKdOsIrQzQxTo0zxNIpjQ==" saltValue="KplaN2lV2pYu6hMkffcW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2020-03-09T04:33:47Z</cp:lastPrinted>
  <dcterms:created xsi:type="dcterms:W3CDTF">2020-02-10T01:34:21Z</dcterms:created>
  <dcterms:modified xsi:type="dcterms:W3CDTF">2020-10-07T08:19:41Z</dcterms:modified>
  <cp:category/>
</cp:coreProperties>
</file>